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-15" windowWidth="20520" windowHeight="3705" tabRatio="788"/>
  </bookViews>
  <sheets>
    <sheet name="方向別" sheetId="72" r:id="rId1"/>
    <sheet name="断面別" sheetId="73" r:id="rId2"/>
    <sheet name="変動図" sheetId="74" r:id="rId3"/>
    <sheet name="流動図" sheetId="75" r:id="rId4"/>
  </sheets>
  <definedNames>
    <definedName name="_xlnm._FilterDatabase" localSheetId="0" hidden="1">方向別!$A$10:$O$430</definedName>
    <definedName name="\a">#REF!</definedName>
    <definedName name="CT">#REF!</definedName>
    <definedName name="DATA">#REF!</definedName>
    <definedName name="I">#REF!</definedName>
    <definedName name="LOOP">#REF!</definedName>
    <definedName name="PP">#REF!</definedName>
    <definedName name="_xlnm.Print_Area" localSheetId="2">変動図!$A$1:$AA$296</definedName>
    <definedName name="_xlnm.Print_Titles" localSheetId="1">断面別!$1:$7</definedName>
    <definedName name="_xlnm.Print_Titles" localSheetId="2">変動図!$1:$17</definedName>
    <definedName name="_xlnm.Print_Titles" localSheetId="0">方向別!$1:$7</definedName>
    <definedName name="_xlnm.Print_Titles" localSheetId="3">流動図!$1:$2</definedName>
  </definedNames>
  <calcPr calcId="145621"/>
</workbook>
</file>

<file path=xl/calcChain.xml><?xml version="1.0" encoding="utf-8"?>
<calcChain xmlns="http://schemas.openxmlformats.org/spreadsheetml/2006/main">
  <c r="Z293" i="74" l="1"/>
  <c r="Z37" i="74"/>
  <c r="Z178" i="74" l="1"/>
  <c r="Z177" i="74"/>
  <c r="Z154" i="74"/>
  <c r="Z153" i="74"/>
  <c r="Z131" i="74"/>
  <c r="Z130" i="74"/>
  <c r="Z108" i="74"/>
  <c r="Z107" i="74"/>
  <c r="Z295" i="74"/>
  <c r="Z294" i="74"/>
  <c r="Z272" i="74"/>
  <c r="Z271" i="74"/>
  <c r="Z270" i="74"/>
  <c r="Z249" i="74"/>
  <c r="Z248" i="74"/>
  <c r="Z247" i="74"/>
  <c r="Z225" i="74"/>
  <c r="Z224" i="74"/>
  <c r="Z223" i="74"/>
  <c r="Z202" i="74"/>
  <c r="Z201" i="74"/>
  <c r="Z200" i="74"/>
  <c r="Z179" i="74"/>
  <c r="Z155" i="74"/>
  <c r="Z132" i="74"/>
  <c r="Z109" i="74"/>
  <c r="Z85" i="74"/>
  <c r="Z84" i="74"/>
  <c r="Z83" i="74"/>
  <c r="Z62" i="74"/>
  <c r="Z61" i="74"/>
  <c r="Z60" i="74"/>
  <c r="Z39" i="74"/>
  <c r="Z38" i="74"/>
  <c r="O11" i="73" l="1"/>
  <c r="G11" i="72" l="1"/>
  <c r="L178" i="73" l="1"/>
  <c r="K178" i="73"/>
  <c r="J178" i="73"/>
  <c r="I178" i="73"/>
  <c r="L177" i="73"/>
  <c r="K177" i="73"/>
  <c r="J177" i="73"/>
  <c r="I177" i="73"/>
  <c r="L176" i="73"/>
  <c r="K176" i="73"/>
  <c r="J176" i="73"/>
  <c r="I176" i="73"/>
  <c r="L175" i="73"/>
  <c r="K175" i="73"/>
  <c r="J175" i="73"/>
  <c r="I175" i="73"/>
  <c r="L174" i="73"/>
  <c r="K174" i="73"/>
  <c r="J174" i="73"/>
  <c r="I174" i="73"/>
  <c r="L173" i="73"/>
  <c r="K173" i="73"/>
  <c r="J173" i="73"/>
  <c r="I173" i="73"/>
  <c r="L172" i="73"/>
  <c r="K172" i="73"/>
  <c r="J172" i="73"/>
  <c r="I172" i="73"/>
  <c r="L171" i="73"/>
  <c r="K171" i="73"/>
  <c r="J171" i="73"/>
  <c r="I171" i="73"/>
  <c r="L170" i="73"/>
  <c r="K170" i="73"/>
  <c r="J170" i="73"/>
  <c r="I170" i="73"/>
  <c r="L217" i="73"/>
  <c r="K217" i="73"/>
  <c r="J217" i="73"/>
  <c r="I217" i="73"/>
  <c r="L216" i="73"/>
  <c r="K216" i="73"/>
  <c r="J216" i="73"/>
  <c r="I216" i="73"/>
  <c r="L215" i="73"/>
  <c r="K215" i="73"/>
  <c r="J215" i="73"/>
  <c r="I215" i="73"/>
  <c r="L164" i="73"/>
  <c r="K164" i="73"/>
  <c r="J164" i="73"/>
  <c r="I164" i="73"/>
  <c r="L163" i="73"/>
  <c r="K163" i="73"/>
  <c r="J163" i="73"/>
  <c r="I163" i="73"/>
  <c r="L162" i="73"/>
  <c r="K162" i="73"/>
  <c r="J162" i="73"/>
  <c r="I162" i="73"/>
  <c r="L125" i="73"/>
  <c r="K125" i="73"/>
  <c r="J125" i="73"/>
  <c r="I125" i="73"/>
  <c r="L124" i="73"/>
  <c r="K124" i="73"/>
  <c r="J124" i="73"/>
  <c r="I124" i="73"/>
  <c r="L123" i="73"/>
  <c r="K123" i="73"/>
  <c r="J123" i="73"/>
  <c r="I123" i="73"/>
  <c r="L122" i="73"/>
  <c r="K122" i="73"/>
  <c r="J122" i="73"/>
  <c r="I122" i="73"/>
  <c r="L121" i="73"/>
  <c r="K121" i="73"/>
  <c r="J121" i="73"/>
  <c r="I121" i="73"/>
  <c r="L120" i="73"/>
  <c r="K120" i="73"/>
  <c r="J120" i="73"/>
  <c r="I120" i="73"/>
  <c r="L119" i="73"/>
  <c r="K119" i="73"/>
  <c r="J119" i="73"/>
  <c r="I119" i="73"/>
  <c r="L118" i="73"/>
  <c r="K118" i="73"/>
  <c r="J118" i="73"/>
  <c r="I118" i="73"/>
  <c r="L117" i="73"/>
  <c r="K117" i="73"/>
  <c r="J117" i="73"/>
  <c r="I117" i="73"/>
  <c r="L111" i="73"/>
  <c r="K111" i="73"/>
  <c r="J111" i="73"/>
  <c r="I111" i="73"/>
  <c r="L110" i="73"/>
  <c r="K110" i="73"/>
  <c r="J110" i="73"/>
  <c r="I110" i="73"/>
  <c r="L109" i="73"/>
  <c r="K109" i="73"/>
  <c r="J109" i="73"/>
  <c r="I109" i="73"/>
  <c r="L72" i="73"/>
  <c r="K72" i="73"/>
  <c r="J72" i="73"/>
  <c r="I72" i="73"/>
  <c r="L71" i="73"/>
  <c r="K71" i="73"/>
  <c r="J71" i="73"/>
  <c r="I71" i="73"/>
  <c r="L70" i="73"/>
  <c r="K70" i="73"/>
  <c r="J70" i="73"/>
  <c r="I70" i="73"/>
  <c r="L69" i="73"/>
  <c r="K69" i="73"/>
  <c r="J69" i="73"/>
  <c r="I69" i="73"/>
  <c r="L68" i="73"/>
  <c r="K68" i="73"/>
  <c r="J68" i="73"/>
  <c r="I68" i="73"/>
  <c r="L67" i="73"/>
  <c r="K67" i="73"/>
  <c r="J67" i="73"/>
  <c r="I67" i="73"/>
  <c r="L66" i="73"/>
  <c r="K66" i="73"/>
  <c r="J66" i="73"/>
  <c r="I66" i="73"/>
  <c r="L65" i="73"/>
  <c r="K65" i="73"/>
  <c r="J65" i="73"/>
  <c r="I65" i="73"/>
  <c r="L64" i="73"/>
  <c r="K64" i="73"/>
  <c r="J64" i="73"/>
  <c r="I64" i="73"/>
  <c r="L58" i="73"/>
  <c r="K58" i="73"/>
  <c r="J58" i="73"/>
  <c r="I58" i="73"/>
  <c r="L57" i="73"/>
  <c r="K57" i="73"/>
  <c r="J57" i="73"/>
  <c r="I57" i="73"/>
  <c r="L56" i="73"/>
  <c r="K56" i="73"/>
  <c r="J56" i="73"/>
  <c r="I56" i="73"/>
  <c r="L19" i="73"/>
  <c r="K19" i="73"/>
  <c r="J19" i="73"/>
  <c r="I19" i="73"/>
  <c r="L18" i="73"/>
  <c r="K18" i="73"/>
  <c r="J18" i="73"/>
  <c r="I18" i="73"/>
  <c r="L17" i="73"/>
  <c r="K17" i="73"/>
  <c r="J17" i="73"/>
  <c r="I17" i="73"/>
  <c r="L16" i="73"/>
  <c r="K16" i="73"/>
  <c r="J16" i="73"/>
  <c r="I16" i="73"/>
  <c r="L15" i="73"/>
  <c r="K15" i="73"/>
  <c r="J15" i="73"/>
  <c r="I15" i="73"/>
  <c r="L14" i="73"/>
  <c r="K14" i="73"/>
  <c r="J14" i="73"/>
  <c r="I14" i="73"/>
  <c r="L13" i="73"/>
  <c r="K13" i="73"/>
  <c r="J13" i="73"/>
  <c r="I13" i="73"/>
  <c r="L12" i="73"/>
  <c r="K12" i="73"/>
  <c r="J12" i="73"/>
  <c r="I12" i="73"/>
  <c r="L11" i="73"/>
  <c r="K11" i="73"/>
  <c r="J11" i="73"/>
  <c r="I11" i="73"/>
  <c r="N65" i="73"/>
  <c r="L72" i="72"/>
  <c r="E19" i="73" s="1"/>
  <c r="K72" i="72"/>
  <c r="D19" i="73" s="1"/>
  <c r="J72" i="72"/>
  <c r="I72" i="72"/>
  <c r="L71" i="72"/>
  <c r="K71" i="72"/>
  <c r="D18" i="73" s="1"/>
  <c r="J71" i="72"/>
  <c r="I71" i="72"/>
  <c r="L70" i="72"/>
  <c r="E17" i="73" s="1"/>
  <c r="K70" i="72"/>
  <c r="D17" i="73" s="1"/>
  <c r="J70" i="72"/>
  <c r="I70" i="72"/>
  <c r="L69" i="72"/>
  <c r="E16" i="73" s="1"/>
  <c r="K69" i="72"/>
  <c r="D16" i="73" s="1"/>
  <c r="J69" i="72"/>
  <c r="I69" i="72"/>
  <c r="L68" i="72"/>
  <c r="E15" i="73" s="1"/>
  <c r="K68" i="72"/>
  <c r="D15" i="73" s="1"/>
  <c r="J68" i="72"/>
  <c r="I68" i="72"/>
  <c r="L67" i="72"/>
  <c r="K67" i="72"/>
  <c r="D14" i="73" s="1"/>
  <c r="J67" i="72"/>
  <c r="I67" i="72"/>
  <c r="L66" i="72"/>
  <c r="E13" i="73" s="1"/>
  <c r="K66" i="72"/>
  <c r="D13" i="73" s="1"/>
  <c r="J66" i="72"/>
  <c r="C13" i="73" s="1"/>
  <c r="I66" i="72"/>
  <c r="L65" i="72"/>
  <c r="E12" i="73" s="1"/>
  <c r="K65" i="72"/>
  <c r="D12" i="73" s="1"/>
  <c r="J65" i="72"/>
  <c r="I65" i="72"/>
  <c r="L64" i="72"/>
  <c r="E11" i="73" s="1"/>
  <c r="K64" i="72"/>
  <c r="D11" i="73" s="1"/>
  <c r="J64" i="72"/>
  <c r="I64" i="72"/>
  <c r="K110" i="72"/>
  <c r="D57" i="73" s="1"/>
  <c r="L111" i="72"/>
  <c r="E58" i="73" s="1"/>
  <c r="K111" i="72"/>
  <c r="D58" i="73" s="1"/>
  <c r="J111" i="72"/>
  <c r="I111" i="72"/>
  <c r="L110" i="72"/>
  <c r="E57" i="73" s="1"/>
  <c r="J110" i="72"/>
  <c r="I110" i="72"/>
  <c r="L109" i="72"/>
  <c r="K109" i="72"/>
  <c r="D56" i="73" s="1"/>
  <c r="J109" i="72"/>
  <c r="I109" i="72"/>
  <c r="B56" i="73" s="1"/>
  <c r="N64" i="73" l="1"/>
  <c r="N66" i="73"/>
  <c r="N67" i="73"/>
  <c r="N68" i="73"/>
  <c r="N69" i="73"/>
  <c r="N70" i="73"/>
  <c r="N71" i="73"/>
  <c r="N72" i="73"/>
  <c r="N171" i="73"/>
  <c r="N173" i="73"/>
  <c r="N174" i="73"/>
  <c r="M18" i="73"/>
  <c r="M117" i="73"/>
  <c r="M118" i="73"/>
  <c r="M119" i="73"/>
  <c r="M120" i="73"/>
  <c r="M121" i="73"/>
  <c r="M122" i="73"/>
  <c r="M123" i="73"/>
  <c r="M124" i="73"/>
  <c r="M125" i="73"/>
  <c r="M162" i="73"/>
  <c r="M164" i="73"/>
  <c r="M215" i="73"/>
  <c r="N215" i="73" s="1"/>
  <c r="M216" i="73"/>
  <c r="N216" i="73" s="1"/>
  <c r="M217" i="73"/>
  <c r="N217" i="73" s="1"/>
  <c r="M170" i="73"/>
  <c r="N170" i="73" s="1"/>
  <c r="M171" i="73"/>
  <c r="M172" i="73"/>
  <c r="N172" i="73" s="1"/>
  <c r="M173" i="73"/>
  <c r="M174" i="73"/>
  <c r="M175" i="73"/>
  <c r="N175" i="73" s="1"/>
  <c r="M176" i="73"/>
  <c r="M177" i="73"/>
  <c r="N177" i="73" s="1"/>
  <c r="M178" i="73"/>
  <c r="B61" i="74"/>
  <c r="D61" i="74"/>
  <c r="F61" i="74"/>
  <c r="G61" i="74"/>
  <c r="H61" i="74"/>
  <c r="I61" i="74"/>
  <c r="J61" i="74"/>
  <c r="X61" i="74"/>
  <c r="B131" i="74"/>
  <c r="X131" i="74"/>
  <c r="D39" i="74"/>
  <c r="B62" i="74"/>
  <c r="C62" i="74"/>
  <c r="D62" i="74"/>
  <c r="E62" i="74"/>
  <c r="F62" i="74"/>
  <c r="G62" i="74"/>
  <c r="H62" i="74"/>
  <c r="I62" i="74"/>
  <c r="J62" i="74"/>
  <c r="W62" i="74"/>
  <c r="X62" i="74"/>
  <c r="Y62" i="74"/>
  <c r="B132" i="74"/>
  <c r="B133" i="74" s="1"/>
  <c r="C132" i="74"/>
  <c r="C133" i="74" s="1"/>
  <c r="D132" i="74"/>
  <c r="D133" i="74" s="1"/>
  <c r="E132" i="74"/>
  <c r="E133" i="74" s="1"/>
  <c r="F132" i="74"/>
  <c r="F133" i="74" s="1"/>
  <c r="G132" i="74"/>
  <c r="G133" i="74" s="1"/>
  <c r="H132" i="74"/>
  <c r="H133" i="74" s="1"/>
  <c r="I132" i="74"/>
  <c r="I133" i="74" s="1"/>
  <c r="J132" i="74"/>
  <c r="J133" i="74" s="1"/>
  <c r="W132" i="74"/>
  <c r="W133" i="74" s="1"/>
  <c r="X132" i="74"/>
  <c r="X133" i="74" s="1"/>
  <c r="Y132" i="74"/>
  <c r="B201" i="74"/>
  <c r="C201" i="74"/>
  <c r="D201" i="74"/>
  <c r="E201" i="74"/>
  <c r="F201" i="74"/>
  <c r="G201" i="74"/>
  <c r="H201" i="74"/>
  <c r="I201" i="74"/>
  <c r="J201" i="74"/>
  <c r="W201" i="74"/>
  <c r="X201" i="74"/>
  <c r="Y201" i="74"/>
  <c r="W271" i="74"/>
  <c r="X271" i="74"/>
  <c r="Y271" i="74"/>
  <c r="B271" i="74"/>
  <c r="C271" i="74"/>
  <c r="D271" i="74"/>
  <c r="E271" i="74"/>
  <c r="F271" i="74"/>
  <c r="G271" i="74"/>
  <c r="H271" i="74"/>
  <c r="I271" i="74"/>
  <c r="J271" i="74"/>
  <c r="B202" i="74"/>
  <c r="C202" i="74"/>
  <c r="D202" i="74"/>
  <c r="E202" i="74"/>
  <c r="F202" i="74"/>
  <c r="G202" i="74"/>
  <c r="H202" i="74"/>
  <c r="I202" i="74"/>
  <c r="J202" i="74"/>
  <c r="W202" i="74"/>
  <c r="X202" i="74"/>
  <c r="W272" i="74"/>
  <c r="X272" i="74"/>
  <c r="Y272" i="74"/>
  <c r="B272" i="74"/>
  <c r="C272" i="74"/>
  <c r="C273" i="74" s="1"/>
  <c r="D272" i="74"/>
  <c r="E272" i="74"/>
  <c r="E273" i="74" s="1"/>
  <c r="F272" i="74"/>
  <c r="F273" i="74" s="1"/>
  <c r="G272" i="74"/>
  <c r="H272" i="74"/>
  <c r="I272" i="74"/>
  <c r="J272" i="74"/>
  <c r="M57" i="73"/>
  <c r="N57" i="73" s="1"/>
  <c r="M110" i="73"/>
  <c r="M12" i="73"/>
  <c r="C61" i="74"/>
  <c r="W38" i="74"/>
  <c r="M16" i="73"/>
  <c r="M56" i="73"/>
  <c r="N56" i="73" s="1"/>
  <c r="W61" i="74"/>
  <c r="M58" i="73"/>
  <c r="N58" i="73" s="1"/>
  <c r="Y61" i="74"/>
  <c r="Y60" i="74" s="1"/>
  <c r="M65" i="73"/>
  <c r="C131" i="74"/>
  <c r="M66" i="73"/>
  <c r="D131" i="74"/>
  <c r="M67" i="73"/>
  <c r="E131" i="74"/>
  <c r="E130" i="74" s="1"/>
  <c r="M68" i="73"/>
  <c r="F131" i="74"/>
  <c r="F130" i="74" s="1"/>
  <c r="M69" i="73"/>
  <c r="G131" i="74"/>
  <c r="M70" i="73"/>
  <c r="H131" i="74"/>
  <c r="M71" i="73"/>
  <c r="I131" i="74"/>
  <c r="I130" i="74" s="1"/>
  <c r="M72" i="73"/>
  <c r="O72" i="73" s="1"/>
  <c r="J131" i="74"/>
  <c r="J130" i="74" s="1"/>
  <c r="M109" i="73"/>
  <c r="W131" i="74"/>
  <c r="M111" i="73"/>
  <c r="Y131" i="74"/>
  <c r="Y130" i="74" s="1"/>
  <c r="M14" i="73"/>
  <c r="E61" i="74"/>
  <c r="E60" i="74" s="1"/>
  <c r="N164" i="73"/>
  <c r="Y202" i="74"/>
  <c r="Y200" i="74" s="1"/>
  <c r="Y203" i="74" s="1"/>
  <c r="C56" i="73"/>
  <c r="C14" i="73"/>
  <c r="C18" i="73"/>
  <c r="M64" i="73"/>
  <c r="C17" i="73"/>
  <c r="H39" i="74" s="1"/>
  <c r="E56" i="73"/>
  <c r="B58" i="73"/>
  <c r="Y38" i="74" s="1"/>
  <c r="C12" i="73"/>
  <c r="C39" i="74" s="1"/>
  <c r="E14" i="73"/>
  <c r="C16" i="73"/>
  <c r="G39" i="74" s="1"/>
  <c r="E18" i="73"/>
  <c r="C57" i="73"/>
  <c r="B57" i="73"/>
  <c r="C58" i="73"/>
  <c r="B11" i="73"/>
  <c r="B38" i="74" s="1"/>
  <c r="B12" i="73"/>
  <c r="C38" i="74" s="1"/>
  <c r="B13" i="73"/>
  <c r="B14" i="73"/>
  <c r="E38" i="74" s="1"/>
  <c r="B15" i="73"/>
  <c r="F38" i="74" s="1"/>
  <c r="B16" i="73"/>
  <c r="G38" i="74" s="1"/>
  <c r="B17" i="73"/>
  <c r="H38" i="74" s="1"/>
  <c r="B18" i="73"/>
  <c r="I38" i="74" s="1"/>
  <c r="B19" i="73"/>
  <c r="J38" i="74" s="1"/>
  <c r="C11" i="73"/>
  <c r="B39" i="74" s="1"/>
  <c r="C15" i="73"/>
  <c r="F39" i="74" s="1"/>
  <c r="C19" i="73"/>
  <c r="J39" i="74" s="1"/>
  <c r="M11" i="73"/>
  <c r="N11" i="73" s="1"/>
  <c r="N12" i="73"/>
  <c r="M13" i="73"/>
  <c r="N13" i="73" s="1"/>
  <c r="N14" i="73"/>
  <c r="M15" i="73"/>
  <c r="N15" i="73" s="1"/>
  <c r="N16" i="73"/>
  <c r="M17" i="73"/>
  <c r="N17" i="73" s="1"/>
  <c r="N18" i="73"/>
  <c r="M19" i="73"/>
  <c r="N19" i="73" s="1"/>
  <c r="N110" i="73"/>
  <c r="N111" i="73"/>
  <c r="M163" i="73"/>
  <c r="N162" i="73"/>
  <c r="N109" i="73"/>
  <c r="L217" i="72"/>
  <c r="E111" i="73" s="1"/>
  <c r="K217" i="72"/>
  <c r="J217" i="72"/>
  <c r="C111" i="73" s="1"/>
  <c r="I217" i="72"/>
  <c r="B111" i="73" s="1"/>
  <c r="L216" i="72"/>
  <c r="E110" i="73" s="1"/>
  <c r="K216" i="72"/>
  <c r="J216" i="72"/>
  <c r="C110" i="73" s="1"/>
  <c r="I216" i="72"/>
  <c r="B110" i="73" s="1"/>
  <c r="L215" i="72"/>
  <c r="K215" i="72"/>
  <c r="J215" i="72"/>
  <c r="C109" i="73" s="1"/>
  <c r="I215" i="72"/>
  <c r="B109" i="73" s="1"/>
  <c r="L178" i="72"/>
  <c r="K178" i="72"/>
  <c r="J178" i="72"/>
  <c r="C72" i="73" s="1"/>
  <c r="I178" i="72"/>
  <c r="B72" i="73" s="1"/>
  <c r="L177" i="72"/>
  <c r="K177" i="72"/>
  <c r="J177" i="72"/>
  <c r="C71" i="73" s="1"/>
  <c r="I177" i="72"/>
  <c r="B71" i="73" s="1"/>
  <c r="L176" i="72"/>
  <c r="E70" i="73" s="1"/>
  <c r="K176" i="72"/>
  <c r="J176" i="72"/>
  <c r="C70" i="73" s="1"/>
  <c r="I176" i="72"/>
  <c r="B70" i="73" s="1"/>
  <c r="L175" i="72"/>
  <c r="E69" i="73" s="1"/>
  <c r="K175" i="72"/>
  <c r="J175" i="72"/>
  <c r="C69" i="73" s="1"/>
  <c r="I175" i="72"/>
  <c r="B69" i="73" s="1"/>
  <c r="L174" i="72"/>
  <c r="K174" i="72"/>
  <c r="J174" i="72"/>
  <c r="C68" i="73" s="1"/>
  <c r="I174" i="72"/>
  <c r="B68" i="73" s="1"/>
  <c r="L173" i="72"/>
  <c r="K173" i="72"/>
  <c r="J173" i="72"/>
  <c r="C67" i="73" s="1"/>
  <c r="I173" i="72"/>
  <c r="B67" i="73" s="1"/>
  <c r="L172" i="72"/>
  <c r="E66" i="73" s="1"/>
  <c r="K172" i="72"/>
  <c r="J172" i="72"/>
  <c r="C66" i="73" s="1"/>
  <c r="I172" i="72"/>
  <c r="B66" i="73" s="1"/>
  <c r="L171" i="72"/>
  <c r="E65" i="73" s="1"/>
  <c r="K171" i="72"/>
  <c r="J171" i="72"/>
  <c r="C65" i="73" s="1"/>
  <c r="I171" i="72"/>
  <c r="B65" i="73" s="1"/>
  <c r="L170" i="72"/>
  <c r="K170" i="72"/>
  <c r="J170" i="72"/>
  <c r="C64" i="73" s="1"/>
  <c r="I170" i="72"/>
  <c r="B64" i="73" s="1"/>
  <c r="L323" i="72"/>
  <c r="E164" i="73" s="1"/>
  <c r="K323" i="72"/>
  <c r="D164" i="73" s="1"/>
  <c r="J323" i="72"/>
  <c r="C164" i="73" s="1"/>
  <c r="I323" i="72"/>
  <c r="B164" i="73" s="1"/>
  <c r="L322" i="72"/>
  <c r="E163" i="73" s="1"/>
  <c r="K322" i="72"/>
  <c r="D163" i="73" s="1"/>
  <c r="J322" i="72"/>
  <c r="C163" i="73" s="1"/>
  <c r="I322" i="72"/>
  <c r="B163" i="73" s="1"/>
  <c r="L321" i="72"/>
  <c r="E162" i="73" s="1"/>
  <c r="K321" i="72"/>
  <c r="D162" i="73" s="1"/>
  <c r="J321" i="72"/>
  <c r="C162" i="73" s="1"/>
  <c r="I321" i="72"/>
  <c r="B162" i="73" s="1"/>
  <c r="K278" i="72"/>
  <c r="D119" i="73" s="1"/>
  <c r="L284" i="72"/>
  <c r="E125" i="73" s="1"/>
  <c r="K284" i="72"/>
  <c r="D125" i="73" s="1"/>
  <c r="J284" i="72"/>
  <c r="C125" i="73" s="1"/>
  <c r="I284" i="72"/>
  <c r="B125" i="73" s="1"/>
  <c r="L283" i="72"/>
  <c r="E124" i="73" s="1"/>
  <c r="K283" i="72"/>
  <c r="D124" i="73" s="1"/>
  <c r="J283" i="72"/>
  <c r="C124" i="73" s="1"/>
  <c r="I283" i="72"/>
  <c r="B124" i="73" s="1"/>
  <c r="L282" i="72"/>
  <c r="E123" i="73" s="1"/>
  <c r="K282" i="72"/>
  <c r="D123" i="73" s="1"/>
  <c r="J282" i="72"/>
  <c r="C123" i="73" s="1"/>
  <c r="I282" i="72"/>
  <c r="B123" i="73" s="1"/>
  <c r="L281" i="72"/>
  <c r="E122" i="73" s="1"/>
  <c r="K281" i="72"/>
  <c r="D122" i="73" s="1"/>
  <c r="J281" i="72"/>
  <c r="C122" i="73" s="1"/>
  <c r="I281" i="72"/>
  <c r="B122" i="73" s="1"/>
  <c r="L280" i="72"/>
  <c r="E121" i="73" s="1"/>
  <c r="K280" i="72"/>
  <c r="D121" i="73" s="1"/>
  <c r="J280" i="72"/>
  <c r="C121" i="73" s="1"/>
  <c r="I280" i="72"/>
  <c r="B121" i="73" s="1"/>
  <c r="L279" i="72"/>
  <c r="E120" i="73" s="1"/>
  <c r="K279" i="72"/>
  <c r="D120" i="73" s="1"/>
  <c r="J279" i="72"/>
  <c r="C120" i="73" s="1"/>
  <c r="I279" i="72"/>
  <c r="B120" i="73" s="1"/>
  <c r="L278" i="72"/>
  <c r="E119" i="73" s="1"/>
  <c r="J278" i="72"/>
  <c r="C119" i="73" s="1"/>
  <c r="I278" i="72"/>
  <c r="B119" i="73" s="1"/>
  <c r="L277" i="72"/>
  <c r="E118" i="73" s="1"/>
  <c r="K277" i="72"/>
  <c r="D118" i="73" s="1"/>
  <c r="J277" i="72"/>
  <c r="C118" i="73" s="1"/>
  <c r="I277" i="72"/>
  <c r="B118" i="73" s="1"/>
  <c r="L276" i="72"/>
  <c r="E117" i="73" s="1"/>
  <c r="K276" i="72"/>
  <c r="D117" i="73" s="1"/>
  <c r="J276" i="72"/>
  <c r="C117" i="73" s="1"/>
  <c r="I276" i="72"/>
  <c r="B117" i="73" s="1"/>
  <c r="I427" i="72"/>
  <c r="B215" i="73" s="1"/>
  <c r="L429" i="72"/>
  <c r="E217" i="73" s="1"/>
  <c r="K429" i="72"/>
  <c r="D217" i="73" s="1"/>
  <c r="J429" i="72"/>
  <c r="I429" i="72"/>
  <c r="B217" i="73" s="1"/>
  <c r="L428" i="72"/>
  <c r="E216" i="73" s="1"/>
  <c r="K428" i="72"/>
  <c r="D216" i="73" s="1"/>
  <c r="J428" i="72"/>
  <c r="I428" i="72"/>
  <c r="B216" i="73" s="1"/>
  <c r="L427" i="72"/>
  <c r="K427" i="72"/>
  <c r="D215" i="73" s="1"/>
  <c r="J427" i="72"/>
  <c r="C215" i="73" s="1"/>
  <c r="I382" i="72"/>
  <c r="B170" i="73" s="1"/>
  <c r="L390" i="72"/>
  <c r="E178" i="73" s="1"/>
  <c r="K390" i="72"/>
  <c r="D178" i="73" s="1"/>
  <c r="J390" i="72"/>
  <c r="C178" i="73" s="1"/>
  <c r="I390" i="72"/>
  <c r="B178" i="73" s="1"/>
  <c r="L389" i="72"/>
  <c r="E177" i="73" s="1"/>
  <c r="K389" i="72"/>
  <c r="D177" i="73" s="1"/>
  <c r="J389" i="72"/>
  <c r="C177" i="73" s="1"/>
  <c r="I389" i="72"/>
  <c r="B177" i="73" s="1"/>
  <c r="L388" i="72"/>
  <c r="E176" i="73" s="1"/>
  <c r="K388" i="72"/>
  <c r="D176" i="73" s="1"/>
  <c r="J388" i="72"/>
  <c r="C176" i="73" s="1"/>
  <c r="I388" i="72"/>
  <c r="B176" i="73" s="1"/>
  <c r="L387" i="72"/>
  <c r="E175" i="73" s="1"/>
  <c r="K387" i="72"/>
  <c r="D175" i="73" s="1"/>
  <c r="J387" i="72"/>
  <c r="C175" i="73" s="1"/>
  <c r="I387" i="72"/>
  <c r="B175" i="73" s="1"/>
  <c r="L386" i="72"/>
  <c r="E174" i="73" s="1"/>
  <c r="K386" i="72"/>
  <c r="D174" i="73" s="1"/>
  <c r="J386" i="72"/>
  <c r="C174" i="73" s="1"/>
  <c r="I386" i="72"/>
  <c r="B174" i="73" s="1"/>
  <c r="L385" i="72"/>
  <c r="E173" i="73" s="1"/>
  <c r="K385" i="72"/>
  <c r="D173" i="73" s="1"/>
  <c r="J385" i="72"/>
  <c r="C173" i="73" s="1"/>
  <c r="I385" i="72"/>
  <c r="B173" i="73" s="1"/>
  <c r="L384" i="72"/>
  <c r="E172" i="73" s="1"/>
  <c r="K384" i="72"/>
  <c r="D172" i="73" s="1"/>
  <c r="J384" i="72"/>
  <c r="C172" i="73" s="1"/>
  <c r="I384" i="72"/>
  <c r="B172" i="73" s="1"/>
  <c r="L383" i="72"/>
  <c r="E171" i="73" s="1"/>
  <c r="K383" i="72"/>
  <c r="D171" i="73" s="1"/>
  <c r="J383" i="72"/>
  <c r="C171" i="73" s="1"/>
  <c r="I383" i="72"/>
  <c r="B171" i="73" s="1"/>
  <c r="L382" i="72"/>
  <c r="E170" i="73" s="1"/>
  <c r="K382" i="72"/>
  <c r="D170" i="73" s="1"/>
  <c r="J382" i="72"/>
  <c r="C170" i="73" s="1"/>
  <c r="J391" i="72"/>
  <c r="G425" i="72"/>
  <c r="G424" i="72"/>
  <c r="G422" i="72"/>
  <c r="G421" i="72"/>
  <c r="G415" i="72"/>
  <c r="G414" i="72"/>
  <c r="G413" i="72"/>
  <c r="G402" i="72"/>
  <c r="G400" i="72"/>
  <c r="G398" i="72"/>
  <c r="G395" i="72"/>
  <c r="G394" i="72"/>
  <c r="G393" i="72"/>
  <c r="G392" i="72"/>
  <c r="G391" i="72"/>
  <c r="G369" i="72"/>
  <c r="N372" i="72"/>
  <c r="N370" i="72"/>
  <c r="N369" i="72"/>
  <c r="N368" i="72"/>
  <c r="N367" i="72"/>
  <c r="N365" i="72"/>
  <c r="N356" i="72"/>
  <c r="N355" i="72"/>
  <c r="N349" i="72"/>
  <c r="N346" i="72"/>
  <c r="N345" i="72"/>
  <c r="N342" i="72"/>
  <c r="N341" i="72"/>
  <c r="N340" i="72"/>
  <c r="N339" i="72"/>
  <c r="N338" i="72"/>
  <c r="G318" i="72"/>
  <c r="G308" i="72"/>
  <c r="G266" i="72"/>
  <c r="G265" i="72"/>
  <c r="G263" i="72"/>
  <c r="G262" i="72"/>
  <c r="G261" i="72"/>
  <c r="G258" i="72"/>
  <c r="G256" i="72"/>
  <c r="G255" i="72"/>
  <c r="G254" i="72"/>
  <c r="G250" i="72"/>
  <c r="G249" i="72"/>
  <c r="G247" i="72"/>
  <c r="G246" i="72"/>
  <c r="G244" i="72"/>
  <c r="G242" i="72"/>
  <c r="G241" i="72"/>
  <c r="G240" i="72"/>
  <c r="G239" i="72"/>
  <c r="G236" i="72"/>
  <c r="G235" i="72"/>
  <c r="G234" i="72"/>
  <c r="G233" i="72"/>
  <c r="G232" i="72"/>
  <c r="G191" i="72"/>
  <c r="N159" i="72"/>
  <c r="N157" i="72"/>
  <c r="N156" i="72"/>
  <c r="N150" i="72"/>
  <c r="N138" i="72"/>
  <c r="N135" i="72"/>
  <c r="N133" i="72"/>
  <c r="N130" i="72"/>
  <c r="N129" i="72"/>
  <c r="N128" i="72"/>
  <c r="N126" i="72"/>
  <c r="G160" i="72"/>
  <c r="G159" i="72"/>
  <c r="G158" i="72"/>
  <c r="G157" i="72"/>
  <c r="G156" i="72"/>
  <c r="G155" i="72"/>
  <c r="G153" i="72"/>
  <c r="G152" i="72"/>
  <c r="G151" i="72"/>
  <c r="G150" i="72"/>
  <c r="G148" i="72"/>
  <c r="G147" i="72"/>
  <c r="G144" i="72"/>
  <c r="G143" i="72"/>
  <c r="G141" i="72"/>
  <c r="G140" i="72"/>
  <c r="G138" i="72"/>
  <c r="G137" i="72"/>
  <c r="G136" i="72"/>
  <c r="G135" i="72"/>
  <c r="G133" i="72"/>
  <c r="G130" i="72"/>
  <c r="G129" i="72"/>
  <c r="G128" i="72"/>
  <c r="G127" i="72"/>
  <c r="G126" i="72"/>
  <c r="N117" i="72"/>
  <c r="N118" i="72"/>
  <c r="N119" i="72"/>
  <c r="N120" i="72"/>
  <c r="N121" i="72"/>
  <c r="N122" i="72"/>
  <c r="N123" i="72"/>
  <c r="N125" i="72"/>
  <c r="N162" i="72"/>
  <c r="N164" i="72"/>
  <c r="G105" i="72"/>
  <c r="G104" i="72"/>
  <c r="G103" i="72"/>
  <c r="G102" i="72"/>
  <c r="G100" i="72"/>
  <c r="G99" i="72"/>
  <c r="G98" i="72"/>
  <c r="G96" i="72"/>
  <c r="G95" i="72"/>
  <c r="G93" i="72"/>
  <c r="G91" i="72"/>
  <c r="G90" i="72"/>
  <c r="G85" i="72"/>
  <c r="G84" i="72"/>
  <c r="G82" i="72"/>
  <c r="G81" i="72"/>
  <c r="G80" i="72"/>
  <c r="G78" i="72"/>
  <c r="G77" i="72"/>
  <c r="G76" i="72"/>
  <c r="G75" i="72"/>
  <c r="G74" i="72"/>
  <c r="G73" i="72"/>
  <c r="F429" i="72"/>
  <c r="G429" i="72" s="1"/>
  <c r="G428" i="72"/>
  <c r="F428" i="72"/>
  <c r="F427" i="72"/>
  <c r="G427" i="72" s="1"/>
  <c r="N376" i="72"/>
  <c r="M376" i="72"/>
  <c r="F376" i="72"/>
  <c r="G376" i="72" s="1"/>
  <c r="N375" i="72"/>
  <c r="M375" i="72"/>
  <c r="G375" i="72"/>
  <c r="F375" i="72"/>
  <c r="N374" i="72"/>
  <c r="M374" i="72"/>
  <c r="G374" i="72"/>
  <c r="F374" i="72"/>
  <c r="G323" i="72"/>
  <c r="F323" i="72"/>
  <c r="G322" i="72"/>
  <c r="F322" i="72"/>
  <c r="G321" i="72"/>
  <c r="F321" i="72"/>
  <c r="N270" i="72"/>
  <c r="M270" i="72"/>
  <c r="G270" i="72"/>
  <c r="F270" i="72"/>
  <c r="N269" i="72"/>
  <c r="M269" i="72"/>
  <c r="G269" i="72"/>
  <c r="F269" i="72"/>
  <c r="N268" i="72"/>
  <c r="M268" i="72"/>
  <c r="G268" i="72"/>
  <c r="F268" i="72"/>
  <c r="G217" i="72"/>
  <c r="F217" i="72"/>
  <c r="G216" i="72"/>
  <c r="F216" i="72"/>
  <c r="G215" i="72"/>
  <c r="F215" i="72"/>
  <c r="M164" i="72"/>
  <c r="G164" i="72"/>
  <c r="F164" i="72"/>
  <c r="M163" i="72"/>
  <c r="G163" i="72"/>
  <c r="F163" i="72"/>
  <c r="M162" i="72"/>
  <c r="G162" i="72"/>
  <c r="F162" i="72"/>
  <c r="G390" i="72"/>
  <c r="F390" i="72"/>
  <c r="G389" i="72"/>
  <c r="F389" i="72"/>
  <c r="G388" i="72"/>
  <c r="F388" i="72"/>
  <c r="G387" i="72"/>
  <c r="F387" i="72"/>
  <c r="G386" i="72"/>
  <c r="F386" i="72"/>
  <c r="G385" i="72"/>
  <c r="F385" i="72"/>
  <c r="G384" i="72"/>
  <c r="F384" i="72"/>
  <c r="F383" i="72"/>
  <c r="F382" i="72"/>
  <c r="N337" i="72"/>
  <c r="M337" i="72"/>
  <c r="O337" i="72" s="1"/>
  <c r="F337" i="72"/>
  <c r="N336" i="72"/>
  <c r="M336" i="72"/>
  <c r="F336" i="72"/>
  <c r="N335" i="72"/>
  <c r="M335" i="72"/>
  <c r="G335" i="72"/>
  <c r="F335" i="72"/>
  <c r="N334" i="72"/>
  <c r="M334" i="72"/>
  <c r="G334" i="72"/>
  <c r="F334" i="72"/>
  <c r="N333" i="72"/>
  <c r="M333" i="72"/>
  <c r="O333" i="72" s="1"/>
  <c r="G333" i="72"/>
  <c r="F333" i="72"/>
  <c r="N332" i="72"/>
  <c r="M332" i="72"/>
  <c r="F332" i="72"/>
  <c r="N331" i="72"/>
  <c r="M331" i="72"/>
  <c r="G331" i="72"/>
  <c r="F331" i="72"/>
  <c r="N330" i="72"/>
  <c r="M330" i="72"/>
  <c r="G330" i="72"/>
  <c r="F330" i="72"/>
  <c r="N329" i="72"/>
  <c r="M329" i="72"/>
  <c r="F329" i="72"/>
  <c r="F284" i="72"/>
  <c r="G284" i="72" s="1"/>
  <c r="G283" i="72"/>
  <c r="F283" i="72"/>
  <c r="G282" i="72"/>
  <c r="F282" i="72"/>
  <c r="F281" i="72"/>
  <c r="G281" i="72" s="1"/>
  <c r="G280" i="72"/>
  <c r="F280" i="72"/>
  <c r="G279" i="72"/>
  <c r="F279" i="72"/>
  <c r="F278" i="72"/>
  <c r="G278" i="72" s="1"/>
  <c r="G277" i="72"/>
  <c r="F277" i="72"/>
  <c r="F276" i="72"/>
  <c r="G276" i="72" s="1"/>
  <c r="M231" i="72"/>
  <c r="G231" i="72"/>
  <c r="F231" i="72"/>
  <c r="H231" i="72" s="1"/>
  <c r="M230" i="72"/>
  <c r="G230" i="72"/>
  <c r="F230" i="72"/>
  <c r="M229" i="72"/>
  <c r="G229" i="72"/>
  <c r="F229" i="72"/>
  <c r="M228" i="72"/>
  <c r="G228" i="72"/>
  <c r="F228" i="72"/>
  <c r="H228" i="72" s="1"/>
  <c r="M227" i="72"/>
  <c r="G227" i="72"/>
  <c r="F227" i="72"/>
  <c r="N226" i="72"/>
  <c r="M226" i="72"/>
  <c r="G226" i="72"/>
  <c r="F226" i="72"/>
  <c r="H226" i="72" s="1"/>
  <c r="N225" i="72"/>
  <c r="M225" i="72"/>
  <c r="G225" i="72"/>
  <c r="F225" i="72"/>
  <c r="N224" i="72"/>
  <c r="M224" i="72"/>
  <c r="G224" i="72"/>
  <c r="F224" i="72"/>
  <c r="N223" i="72"/>
  <c r="M223" i="72"/>
  <c r="G223" i="72"/>
  <c r="F223" i="72"/>
  <c r="G178" i="72"/>
  <c r="F178" i="72"/>
  <c r="G177" i="72"/>
  <c r="F177" i="72"/>
  <c r="G176" i="72"/>
  <c r="F176" i="72"/>
  <c r="H176" i="72" s="1"/>
  <c r="G175" i="72"/>
  <c r="F175" i="72"/>
  <c r="H175" i="72" s="1"/>
  <c r="G174" i="72"/>
  <c r="F174" i="72"/>
  <c r="G173" i="72"/>
  <c r="F173" i="72"/>
  <c r="G172" i="72"/>
  <c r="F172" i="72"/>
  <c r="G171" i="72"/>
  <c r="F171" i="72"/>
  <c r="G170" i="72"/>
  <c r="F170" i="72"/>
  <c r="M125" i="72"/>
  <c r="G125" i="72"/>
  <c r="F125" i="72"/>
  <c r="M124" i="72"/>
  <c r="G124" i="72"/>
  <c r="F124" i="72"/>
  <c r="M123" i="72"/>
  <c r="G123" i="72"/>
  <c r="F123" i="72"/>
  <c r="M122" i="72"/>
  <c r="G122" i="72"/>
  <c r="F122" i="72"/>
  <c r="M121" i="72"/>
  <c r="O121" i="72" s="1"/>
  <c r="G121" i="72"/>
  <c r="F121" i="72"/>
  <c r="M120" i="72"/>
  <c r="G120" i="72"/>
  <c r="F120" i="72"/>
  <c r="M119" i="72"/>
  <c r="G119" i="72"/>
  <c r="F119" i="72"/>
  <c r="M118" i="72"/>
  <c r="G118" i="72"/>
  <c r="F118" i="72"/>
  <c r="H118" i="72" s="1"/>
  <c r="M117" i="72"/>
  <c r="G117" i="72"/>
  <c r="F117" i="72"/>
  <c r="M111" i="72"/>
  <c r="N111" i="72" s="1"/>
  <c r="F111" i="72"/>
  <c r="G111" i="72" s="1"/>
  <c r="M110" i="72"/>
  <c r="N110" i="72" s="1"/>
  <c r="G110" i="72"/>
  <c r="F110" i="72"/>
  <c r="M109" i="72"/>
  <c r="N109" i="72" s="1"/>
  <c r="G109" i="72"/>
  <c r="F109" i="72"/>
  <c r="M72" i="72"/>
  <c r="N72" i="72" s="1"/>
  <c r="G72" i="72"/>
  <c r="F72" i="72"/>
  <c r="H72" i="72" s="1"/>
  <c r="M71" i="72"/>
  <c r="N71" i="72" s="1"/>
  <c r="G71" i="72"/>
  <c r="F71" i="72"/>
  <c r="H71" i="72" s="1"/>
  <c r="M70" i="72"/>
  <c r="N70" i="72" s="1"/>
  <c r="G70" i="72"/>
  <c r="F70" i="72"/>
  <c r="H70" i="72" s="1"/>
  <c r="N69" i="72"/>
  <c r="M69" i="72"/>
  <c r="G69" i="72"/>
  <c r="F69" i="72"/>
  <c r="N68" i="72"/>
  <c r="M68" i="72"/>
  <c r="G68" i="72"/>
  <c r="F68" i="72"/>
  <c r="N67" i="72"/>
  <c r="M67" i="72"/>
  <c r="G67" i="72"/>
  <c r="F67" i="72"/>
  <c r="N66" i="72"/>
  <c r="M66" i="72"/>
  <c r="G66" i="72"/>
  <c r="F66" i="72"/>
  <c r="N65" i="72"/>
  <c r="M65" i="72"/>
  <c r="G65" i="72"/>
  <c r="F65" i="72"/>
  <c r="N64" i="72"/>
  <c r="M64" i="72"/>
  <c r="G64" i="72"/>
  <c r="F64" i="72"/>
  <c r="N58" i="72"/>
  <c r="M58" i="72"/>
  <c r="M57" i="72"/>
  <c r="N57" i="72" s="1"/>
  <c r="N56" i="72"/>
  <c r="M56" i="72"/>
  <c r="N53" i="72"/>
  <c r="N44" i="72"/>
  <c r="M19" i="72"/>
  <c r="M18" i="72"/>
  <c r="M17" i="72"/>
  <c r="M16" i="72"/>
  <c r="M15" i="72"/>
  <c r="M14" i="72"/>
  <c r="M13" i="72"/>
  <c r="M12" i="72"/>
  <c r="M11" i="72"/>
  <c r="F58" i="72"/>
  <c r="G57" i="72"/>
  <c r="F57" i="72"/>
  <c r="G56" i="72"/>
  <c r="F56" i="72"/>
  <c r="G54" i="72"/>
  <c r="G53" i="72"/>
  <c r="G52" i="72"/>
  <c r="G50" i="72"/>
  <c r="G47" i="72"/>
  <c r="G43" i="72"/>
  <c r="G42" i="72"/>
  <c r="G30" i="72"/>
  <c r="G25" i="72"/>
  <c r="G24" i="72"/>
  <c r="G23" i="72"/>
  <c r="G22" i="72"/>
  <c r="F19" i="72"/>
  <c r="G18" i="72"/>
  <c r="F18" i="72"/>
  <c r="F17" i="72"/>
  <c r="G16" i="72"/>
  <c r="F16" i="72"/>
  <c r="H16" i="72" s="1"/>
  <c r="G15" i="72"/>
  <c r="F15" i="72"/>
  <c r="G14" i="72"/>
  <c r="F14" i="72"/>
  <c r="G13" i="72"/>
  <c r="F13" i="72"/>
  <c r="G12" i="72"/>
  <c r="F12" i="72"/>
  <c r="F11" i="72"/>
  <c r="G382" i="72" l="1"/>
  <c r="G383" i="72"/>
  <c r="G329" i="72"/>
  <c r="G332" i="72"/>
  <c r="G336" i="72"/>
  <c r="G337" i="72"/>
  <c r="Y63" i="74"/>
  <c r="E63" i="74"/>
  <c r="N227" i="72"/>
  <c r="N228" i="72"/>
  <c r="N229" i="72"/>
  <c r="N230" i="72"/>
  <c r="N231" i="72"/>
  <c r="N124" i="72"/>
  <c r="N163" i="72"/>
  <c r="B60" i="74"/>
  <c r="B63" i="74" s="1"/>
  <c r="Y133" i="74"/>
  <c r="B130" i="74"/>
  <c r="N125" i="73"/>
  <c r="N123" i="73"/>
  <c r="N121" i="73"/>
  <c r="N119" i="73"/>
  <c r="N117" i="73"/>
  <c r="N11" i="72"/>
  <c r="N12" i="72"/>
  <c r="N13" i="72"/>
  <c r="N14" i="72"/>
  <c r="N15" i="72"/>
  <c r="N16" i="72"/>
  <c r="N17" i="72"/>
  <c r="N18" i="72"/>
  <c r="N19" i="72"/>
  <c r="N163" i="73"/>
  <c r="N124" i="73"/>
  <c r="N122" i="73"/>
  <c r="N120" i="73"/>
  <c r="N118" i="73"/>
  <c r="N178" i="73"/>
  <c r="G17" i="72"/>
  <c r="G19" i="72"/>
  <c r="G58" i="72"/>
  <c r="H270" i="74"/>
  <c r="H273" i="74" s="1"/>
  <c r="D270" i="74"/>
  <c r="D273" i="74" s="1"/>
  <c r="X270" i="74"/>
  <c r="X273" i="74" s="1"/>
  <c r="N176" i="73"/>
  <c r="N176" i="72"/>
  <c r="D178" i="74"/>
  <c r="D224" i="74" s="1"/>
  <c r="B179" i="74"/>
  <c r="W179" i="74"/>
  <c r="X179" i="74"/>
  <c r="X225" i="74" s="1"/>
  <c r="Y179" i="74"/>
  <c r="C109" i="74"/>
  <c r="D109" i="74"/>
  <c r="D110" i="74" s="1"/>
  <c r="I270" i="74"/>
  <c r="I273" i="74" s="1"/>
  <c r="E270" i="74"/>
  <c r="I60" i="74"/>
  <c r="I63" i="74" s="1"/>
  <c r="H130" i="74"/>
  <c r="D130" i="74"/>
  <c r="N172" i="72"/>
  <c r="X130" i="74"/>
  <c r="D60" i="74"/>
  <c r="D63" i="74" s="1"/>
  <c r="M170" i="72"/>
  <c r="M172" i="72"/>
  <c r="M178" i="72"/>
  <c r="N170" i="72"/>
  <c r="N174" i="72"/>
  <c r="N178" i="72"/>
  <c r="C248" i="74"/>
  <c r="C294" i="74" s="1"/>
  <c r="D248" i="74"/>
  <c r="D294" i="74" s="1"/>
  <c r="E248" i="74"/>
  <c r="E294" i="74" s="1"/>
  <c r="F248" i="74"/>
  <c r="F294" i="74" s="1"/>
  <c r="G248" i="74"/>
  <c r="G294" i="74" s="1"/>
  <c r="H248" i="74"/>
  <c r="H294" i="74" s="1"/>
  <c r="I248" i="74"/>
  <c r="J248" i="74"/>
  <c r="J294" i="74" s="1"/>
  <c r="X248" i="74"/>
  <c r="Y248" i="74"/>
  <c r="Y294" i="74" s="1"/>
  <c r="E178" i="74"/>
  <c r="F178" i="74"/>
  <c r="F224" i="74" s="1"/>
  <c r="G178" i="74"/>
  <c r="G224" i="74" s="1"/>
  <c r="H178" i="74"/>
  <c r="I178" i="74"/>
  <c r="F270" i="74"/>
  <c r="W130" i="74"/>
  <c r="G130" i="74"/>
  <c r="C130" i="74"/>
  <c r="W60" i="74"/>
  <c r="W63" i="74" s="1"/>
  <c r="C60" i="74"/>
  <c r="C63" i="74" s="1"/>
  <c r="G270" i="74"/>
  <c r="G273" i="74" s="1"/>
  <c r="C270" i="74"/>
  <c r="W270" i="74"/>
  <c r="W273" i="74" s="1"/>
  <c r="X60" i="74"/>
  <c r="X63" i="74" s="1"/>
  <c r="G60" i="74"/>
  <c r="G63" i="74" s="1"/>
  <c r="N175" i="72"/>
  <c r="M174" i="72"/>
  <c r="M176" i="72"/>
  <c r="H60" i="74"/>
  <c r="H63" i="74" s="1"/>
  <c r="N173" i="72"/>
  <c r="B249" i="74"/>
  <c r="B295" i="74" s="1"/>
  <c r="C249" i="74"/>
  <c r="C295" i="74" s="1"/>
  <c r="D249" i="74"/>
  <c r="D295" i="74" s="1"/>
  <c r="E249" i="74"/>
  <c r="E295" i="74" s="1"/>
  <c r="F249" i="74"/>
  <c r="F295" i="74" s="1"/>
  <c r="F296" i="74" s="1"/>
  <c r="G249" i="74"/>
  <c r="G295" i="74" s="1"/>
  <c r="H249" i="74"/>
  <c r="H295" i="74" s="1"/>
  <c r="I249" i="74"/>
  <c r="I295" i="74" s="1"/>
  <c r="J249" i="74"/>
  <c r="J295" i="74" s="1"/>
  <c r="B178" i="74"/>
  <c r="B224" i="74" s="1"/>
  <c r="C178" i="74"/>
  <c r="E179" i="74"/>
  <c r="E225" i="74" s="1"/>
  <c r="F179" i="74"/>
  <c r="F225" i="74" s="1"/>
  <c r="G179" i="74"/>
  <c r="G225" i="74" s="1"/>
  <c r="H179" i="74"/>
  <c r="D85" i="74"/>
  <c r="J60" i="74"/>
  <c r="J63" i="74" s="1"/>
  <c r="F60" i="74"/>
  <c r="F63" i="74" s="1"/>
  <c r="G200" i="74"/>
  <c r="G203" i="74" s="1"/>
  <c r="J200" i="74"/>
  <c r="J203" i="74" s="1"/>
  <c r="B200" i="74"/>
  <c r="B203" i="74" s="1"/>
  <c r="J270" i="74"/>
  <c r="J273" i="74" s="1"/>
  <c r="B270" i="74"/>
  <c r="B273" i="74" s="1"/>
  <c r="I200" i="74"/>
  <c r="I203" i="74" s="1"/>
  <c r="E200" i="74"/>
  <c r="E203" i="74" s="1"/>
  <c r="W200" i="74"/>
  <c r="W203" i="74" s="1"/>
  <c r="C200" i="74"/>
  <c r="C203" i="74" s="1"/>
  <c r="F200" i="74"/>
  <c r="F203" i="74" s="1"/>
  <c r="Y270" i="74"/>
  <c r="Y273" i="74" s="1"/>
  <c r="X200" i="74"/>
  <c r="X203" i="74" s="1"/>
  <c r="H200" i="74"/>
  <c r="H203" i="74" s="1"/>
  <c r="D200" i="74"/>
  <c r="D203" i="74" s="1"/>
  <c r="C224" i="74"/>
  <c r="H225" i="74"/>
  <c r="I179" i="74"/>
  <c r="J179" i="74"/>
  <c r="W178" i="74"/>
  <c r="X178" i="74"/>
  <c r="Y178" i="74"/>
  <c r="B85" i="74"/>
  <c r="G84" i="74"/>
  <c r="G37" i="74"/>
  <c r="F13" i="73"/>
  <c r="G13" i="73" s="1"/>
  <c r="D38" i="74"/>
  <c r="Y39" i="74"/>
  <c r="Y37" i="74" s="1"/>
  <c r="X39" i="74"/>
  <c r="I270" i="73"/>
  <c r="I39" i="74"/>
  <c r="I37" i="74" s="1"/>
  <c r="J226" i="73"/>
  <c r="W84" i="74"/>
  <c r="B225" i="74"/>
  <c r="C179" i="74"/>
  <c r="D179" i="74"/>
  <c r="W225" i="74"/>
  <c r="Y225" i="74"/>
  <c r="C155" i="74"/>
  <c r="D155" i="74"/>
  <c r="D156" i="74" s="1"/>
  <c r="G109" i="74"/>
  <c r="H109" i="74"/>
  <c r="X109" i="74"/>
  <c r="Y109" i="74"/>
  <c r="J84" i="74"/>
  <c r="J37" i="74"/>
  <c r="J40" i="74" s="1"/>
  <c r="F84" i="74"/>
  <c r="F37" i="74"/>
  <c r="I225" i="73"/>
  <c r="F57" i="73"/>
  <c r="G57" i="73" s="1"/>
  <c r="X38" i="74"/>
  <c r="C85" i="74"/>
  <c r="E39" i="74"/>
  <c r="E37" i="74" s="1"/>
  <c r="W39" i="74"/>
  <c r="W37" i="74" s="1"/>
  <c r="J85" i="74"/>
  <c r="I84" i="74"/>
  <c r="I227" i="73"/>
  <c r="C84" i="74"/>
  <c r="C37" i="74"/>
  <c r="C40" i="74" s="1"/>
  <c r="J225" i="73"/>
  <c r="L228" i="73"/>
  <c r="H85" i="74"/>
  <c r="J231" i="73"/>
  <c r="J268" i="73"/>
  <c r="G247" i="74"/>
  <c r="G250" i="74" s="1"/>
  <c r="B248" i="74"/>
  <c r="X294" i="74"/>
  <c r="W248" i="74"/>
  <c r="E224" i="74"/>
  <c r="H224" i="74"/>
  <c r="I224" i="74"/>
  <c r="J178" i="74"/>
  <c r="F40" i="74"/>
  <c r="F85" i="74"/>
  <c r="H84" i="74"/>
  <c r="H37" i="74"/>
  <c r="H40" i="74" s="1"/>
  <c r="E84" i="74"/>
  <c r="B37" i="74"/>
  <c r="B40" i="74" s="1"/>
  <c r="B84" i="74"/>
  <c r="J223" i="73"/>
  <c r="G85" i="74"/>
  <c r="G40" i="74"/>
  <c r="Y84" i="74"/>
  <c r="J228" i="73"/>
  <c r="D65" i="73"/>
  <c r="F65" i="73" s="1"/>
  <c r="K224" i="73"/>
  <c r="D67" i="73"/>
  <c r="E108" i="74" s="1"/>
  <c r="K226" i="73"/>
  <c r="D69" i="73"/>
  <c r="F69" i="73" s="1"/>
  <c r="K228" i="73"/>
  <c r="D71" i="73"/>
  <c r="I108" i="74" s="1"/>
  <c r="K230" i="73"/>
  <c r="D109" i="73"/>
  <c r="K268" i="73"/>
  <c r="D111" i="73"/>
  <c r="Y108" i="74" s="1"/>
  <c r="K270" i="73"/>
  <c r="L270" i="73"/>
  <c r="M171" i="72"/>
  <c r="N171" i="72" s="1"/>
  <c r="M173" i="72"/>
  <c r="M175" i="72"/>
  <c r="M177" i="72"/>
  <c r="N177" i="72" s="1"/>
  <c r="M276" i="72"/>
  <c r="N276" i="72" s="1"/>
  <c r="M277" i="72"/>
  <c r="N277" i="72" s="1"/>
  <c r="M278" i="72"/>
  <c r="N278" i="72" s="1"/>
  <c r="M279" i="72"/>
  <c r="M280" i="72"/>
  <c r="N280" i="72" s="1"/>
  <c r="M281" i="72"/>
  <c r="M282" i="72"/>
  <c r="N282" i="72" s="1"/>
  <c r="M283" i="72"/>
  <c r="M284" i="72"/>
  <c r="M382" i="72"/>
  <c r="M383" i="72"/>
  <c r="M384" i="72"/>
  <c r="M385" i="72"/>
  <c r="M386" i="72"/>
  <c r="M387" i="72"/>
  <c r="M388" i="72"/>
  <c r="M389" i="72"/>
  <c r="M390" i="72"/>
  <c r="L269" i="73"/>
  <c r="E215" i="73"/>
  <c r="F215" i="73" s="1"/>
  <c r="D64" i="73"/>
  <c r="B108" i="74" s="1"/>
  <c r="K223" i="73"/>
  <c r="D66" i="73"/>
  <c r="D108" i="74" s="1"/>
  <c r="K225" i="73"/>
  <c r="D68" i="73"/>
  <c r="F108" i="74" s="1"/>
  <c r="K227" i="73"/>
  <c r="D70" i="73"/>
  <c r="H108" i="74" s="1"/>
  <c r="K229" i="73"/>
  <c r="D72" i="73"/>
  <c r="J108" i="74" s="1"/>
  <c r="K231" i="73"/>
  <c r="D110" i="73"/>
  <c r="X108" i="74" s="1"/>
  <c r="K269" i="73"/>
  <c r="N279" i="72"/>
  <c r="N281" i="72"/>
  <c r="N283" i="72"/>
  <c r="N382" i="72"/>
  <c r="N383" i="72"/>
  <c r="N384" i="72"/>
  <c r="N385" i="72"/>
  <c r="N386" i="72"/>
  <c r="N387" i="72"/>
  <c r="N388" i="72"/>
  <c r="N389" i="72"/>
  <c r="N390" i="72"/>
  <c r="M215" i="72"/>
  <c r="N215" i="72" s="1"/>
  <c r="M216" i="72"/>
  <c r="N216" i="72" s="1"/>
  <c r="M217" i="72"/>
  <c r="N217" i="72" s="1"/>
  <c r="M321" i="72"/>
  <c r="N321" i="72" s="1"/>
  <c r="M322" i="72"/>
  <c r="N322" i="72" s="1"/>
  <c r="M323" i="72"/>
  <c r="N323" i="72" s="1"/>
  <c r="L229" i="73"/>
  <c r="F171" i="73"/>
  <c r="F172" i="73"/>
  <c r="F173" i="73"/>
  <c r="F174" i="73"/>
  <c r="F175" i="73"/>
  <c r="F176" i="73"/>
  <c r="F177" i="73"/>
  <c r="F178" i="73"/>
  <c r="F170" i="73"/>
  <c r="F120" i="73"/>
  <c r="F121" i="73"/>
  <c r="F122" i="73"/>
  <c r="F123" i="73"/>
  <c r="F124" i="73"/>
  <c r="G124" i="73" s="1"/>
  <c r="F125" i="73"/>
  <c r="E64" i="73"/>
  <c r="B109" i="74" s="1"/>
  <c r="L223" i="73"/>
  <c r="E67" i="73"/>
  <c r="G67" i="73" s="1"/>
  <c r="L226" i="73"/>
  <c r="E68" i="73"/>
  <c r="F109" i="74" s="1"/>
  <c r="L227" i="73"/>
  <c r="E71" i="73"/>
  <c r="L230" i="73"/>
  <c r="E72" i="73"/>
  <c r="J109" i="74" s="1"/>
  <c r="L231" i="73"/>
  <c r="E109" i="73"/>
  <c r="L268" i="73"/>
  <c r="I229" i="73"/>
  <c r="I269" i="73"/>
  <c r="L225" i="73"/>
  <c r="F19" i="73"/>
  <c r="I231" i="73"/>
  <c r="I223" i="73"/>
  <c r="F12" i="73"/>
  <c r="G12" i="73" s="1"/>
  <c r="L224" i="73"/>
  <c r="F17" i="73"/>
  <c r="G17" i="73" s="1"/>
  <c r="G170" i="73"/>
  <c r="G171" i="73"/>
  <c r="G172" i="73"/>
  <c r="G173" i="73"/>
  <c r="G174" i="73"/>
  <c r="G175" i="73"/>
  <c r="G176" i="73"/>
  <c r="G177" i="73"/>
  <c r="G178" i="73"/>
  <c r="M428" i="72"/>
  <c r="N428" i="72" s="1"/>
  <c r="C216" i="73"/>
  <c r="M429" i="72"/>
  <c r="C217" i="73"/>
  <c r="F217" i="73" s="1"/>
  <c r="F117" i="73"/>
  <c r="G117" i="73" s="1"/>
  <c r="F118" i="73"/>
  <c r="F119" i="73"/>
  <c r="G119" i="73" s="1"/>
  <c r="G121" i="73"/>
  <c r="G123" i="73"/>
  <c r="G125" i="73"/>
  <c r="F162" i="73"/>
  <c r="G162" i="73" s="1"/>
  <c r="F163" i="73"/>
  <c r="G163" i="73" s="1"/>
  <c r="F164" i="73"/>
  <c r="F71" i="73"/>
  <c r="F111" i="73"/>
  <c r="F15" i="73"/>
  <c r="G15" i="73" s="1"/>
  <c r="I268" i="73"/>
  <c r="F18" i="73"/>
  <c r="G18" i="73"/>
  <c r="J230" i="73"/>
  <c r="J224" i="73"/>
  <c r="G118" i="73"/>
  <c r="G164" i="73"/>
  <c r="G65" i="73"/>
  <c r="G66" i="73"/>
  <c r="G69" i="73"/>
  <c r="G70" i="73"/>
  <c r="G111" i="73"/>
  <c r="F11" i="73"/>
  <c r="G11" i="73" s="1"/>
  <c r="I230" i="73"/>
  <c r="I228" i="73"/>
  <c r="I226" i="73"/>
  <c r="I224" i="73"/>
  <c r="J270" i="73"/>
  <c r="J227" i="73"/>
  <c r="J269" i="73"/>
  <c r="F16" i="73"/>
  <c r="G16" i="73" s="1"/>
  <c r="F58" i="73"/>
  <c r="F14" i="73"/>
  <c r="G14" i="73" s="1"/>
  <c r="J229" i="73"/>
  <c r="F56" i="73"/>
  <c r="G56" i="73" s="1"/>
  <c r="M427" i="72"/>
  <c r="N427" i="72" l="1"/>
  <c r="N429" i="72"/>
  <c r="G122" i="73"/>
  <c r="G120" i="73"/>
  <c r="N284" i="72"/>
  <c r="F67" i="73"/>
  <c r="G71" i="73"/>
  <c r="G19" i="73"/>
  <c r="G58" i="73"/>
  <c r="M225" i="73"/>
  <c r="N225" i="73" s="1"/>
  <c r="C247" i="74"/>
  <c r="C250" i="74" s="1"/>
  <c r="F109" i="73"/>
  <c r="G109" i="73" s="1"/>
  <c r="G177" i="74"/>
  <c r="G180" i="74" s="1"/>
  <c r="B177" i="74"/>
  <c r="B180" i="74" s="1"/>
  <c r="I177" i="74"/>
  <c r="E177" i="74"/>
  <c r="E180" i="74" s="1"/>
  <c r="I247" i="74"/>
  <c r="I250" i="74" s="1"/>
  <c r="E223" i="74"/>
  <c r="E226" i="74" s="1"/>
  <c r="E247" i="74"/>
  <c r="E250" i="74" s="1"/>
  <c r="I294" i="74"/>
  <c r="I293" i="74" s="1"/>
  <c r="I296" i="74" s="1"/>
  <c r="G223" i="74"/>
  <c r="G226" i="74" s="1"/>
  <c r="G293" i="74"/>
  <c r="G296" i="74" s="1"/>
  <c r="C293" i="74"/>
  <c r="C296" i="74" s="1"/>
  <c r="F70" i="73"/>
  <c r="M268" i="73"/>
  <c r="N268" i="73" s="1"/>
  <c r="F110" i="73"/>
  <c r="G110" i="73" s="1"/>
  <c r="F66" i="73"/>
  <c r="F223" i="74"/>
  <c r="F226" i="74" s="1"/>
  <c r="J293" i="74"/>
  <c r="J296" i="74" s="1"/>
  <c r="F293" i="74"/>
  <c r="C177" i="74"/>
  <c r="F64" i="73"/>
  <c r="G64" i="73" s="1"/>
  <c r="H177" i="74"/>
  <c r="H180" i="74" s="1"/>
  <c r="F177" i="74"/>
  <c r="F180" i="74" s="1"/>
  <c r="J247" i="74"/>
  <c r="J250" i="74" s="1"/>
  <c r="H247" i="74"/>
  <c r="H250" i="74" s="1"/>
  <c r="F247" i="74"/>
  <c r="F250" i="74" s="1"/>
  <c r="D247" i="74"/>
  <c r="D250" i="74" s="1"/>
  <c r="E293" i="74"/>
  <c r="E296" i="74" s="1"/>
  <c r="M226" i="73"/>
  <c r="N226" i="73" s="1"/>
  <c r="B83" i="74"/>
  <c r="B86" i="74" s="1"/>
  <c r="H223" i="74"/>
  <c r="H226" i="74" s="1"/>
  <c r="H293" i="74"/>
  <c r="H296" i="74" s="1"/>
  <c r="D293" i="74"/>
  <c r="D296" i="74" s="1"/>
  <c r="M228" i="73"/>
  <c r="H83" i="74"/>
  <c r="H86" i="74" s="1"/>
  <c r="X154" i="74"/>
  <c r="X107" i="74"/>
  <c r="H154" i="74"/>
  <c r="H107" i="74"/>
  <c r="D154" i="74"/>
  <c r="D153" i="74" s="1"/>
  <c r="D107" i="74"/>
  <c r="J155" i="74"/>
  <c r="F110" i="74"/>
  <c r="F155" i="74"/>
  <c r="F156" i="74" s="1"/>
  <c r="B110" i="74"/>
  <c r="B155" i="74"/>
  <c r="J154" i="74"/>
  <c r="J107" i="74"/>
  <c r="J110" i="74" s="1"/>
  <c r="F154" i="74"/>
  <c r="F107" i="74"/>
  <c r="B154" i="74"/>
  <c r="B107" i="74"/>
  <c r="Y154" i="74"/>
  <c r="Y107" i="74"/>
  <c r="I154" i="74"/>
  <c r="E154" i="74"/>
  <c r="M230" i="73"/>
  <c r="N230" i="73" s="1"/>
  <c r="G68" i="73"/>
  <c r="W294" i="74"/>
  <c r="E85" i="74"/>
  <c r="E40" i="74"/>
  <c r="W109" i="74"/>
  <c r="G155" i="74"/>
  <c r="G156" i="74" s="1"/>
  <c r="G110" i="74"/>
  <c r="J225" i="74"/>
  <c r="W249" i="74"/>
  <c r="W295" i="74" s="1"/>
  <c r="X249" i="74"/>
  <c r="J224" i="74"/>
  <c r="J177" i="74"/>
  <c r="J180" i="74" s="1"/>
  <c r="B294" i="74"/>
  <c r="B293" i="74" s="1"/>
  <c r="B296" i="74" s="1"/>
  <c r="B247" i="74"/>
  <c r="C83" i="74"/>
  <c r="C86" i="74" s="1"/>
  <c r="J83" i="74"/>
  <c r="J86" i="74" s="1"/>
  <c r="I85" i="74"/>
  <c r="I40" i="74"/>
  <c r="Y85" i="74"/>
  <c r="Y40" i="74"/>
  <c r="Y224" i="74"/>
  <c r="Y223" i="74" s="1"/>
  <c r="Y226" i="74" s="1"/>
  <c r="Y177" i="74"/>
  <c r="Y180" i="74" s="1"/>
  <c r="I225" i="74"/>
  <c r="I223" i="74" s="1"/>
  <c r="I180" i="74"/>
  <c r="Y110" i="74"/>
  <c r="Y155" i="74"/>
  <c r="I109" i="74"/>
  <c r="E109" i="74"/>
  <c r="D225" i="74"/>
  <c r="G83" i="74"/>
  <c r="G86" i="74" s="1"/>
  <c r="X224" i="74"/>
  <c r="X223" i="74" s="1"/>
  <c r="X226" i="74" s="1"/>
  <c r="X177" i="74"/>
  <c r="X180" i="74" s="1"/>
  <c r="D177" i="74"/>
  <c r="D180" i="74" s="1"/>
  <c r="G217" i="73"/>
  <c r="Y249" i="74"/>
  <c r="F72" i="73"/>
  <c r="G72" i="73" s="1"/>
  <c r="F68" i="73"/>
  <c r="W85" i="74"/>
  <c r="W40" i="74"/>
  <c r="X84" i="74"/>
  <c r="X37" i="74"/>
  <c r="F83" i="74"/>
  <c r="F86" i="74" s="1"/>
  <c r="X155" i="74"/>
  <c r="X110" i="74"/>
  <c r="H155" i="74"/>
  <c r="H156" i="74" s="1"/>
  <c r="H110" i="74"/>
  <c r="C225" i="74"/>
  <c r="C180" i="74"/>
  <c r="X85" i="74"/>
  <c r="X40" i="74"/>
  <c r="D84" i="74"/>
  <c r="D83" i="74" s="1"/>
  <c r="D86" i="74" s="1"/>
  <c r="D37" i="74"/>
  <c r="D40" i="74" s="1"/>
  <c r="W108" i="74"/>
  <c r="G108" i="74"/>
  <c r="C108" i="74"/>
  <c r="W224" i="74"/>
  <c r="W223" i="74" s="1"/>
  <c r="W226" i="74" s="1"/>
  <c r="W177" i="74"/>
  <c r="W180" i="74" s="1"/>
  <c r="B223" i="74"/>
  <c r="B226" i="74" s="1"/>
  <c r="M227" i="73"/>
  <c r="N227" i="73" s="1"/>
  <c r="M224" i="73"/>
  <c r="N224" i="73" s="1"/>
  <c r="G215" i="73"/>
  <c r="M229" i="73"/>
  <c r="M223" i="73"/>
  <c r="N223" i="73" s="1"/>
  <c r="M270" i="73"/>
  <c r="N270" i="73" s="1"/>
  <c r="M231" i="73"/>
  <c r="F216" i="73"/>
  <c r="M269" i="73"/>
  <c r="N269" i="73" s="1"/>
  <c r="I20" i="73"/>
  <c r="J20" i="73"/>
  <c r="K20" i="73"/>
  <c r="L20" i="73"/>
  <c r="I21" i="73"/>
  <c r="J21" i="73"/>
  <c r="K21" i="73"/>
  <c r="L21" i="73"/>
  <c r="I22" i="73"/>
  <c r="J22" i="73"/>
  <c r="K22" i="73"/>
  <c r="L22" i="73"/>
  <c r="I23" i="73"/>
  <c r="J23" i="73"/>
  <c r="K23" i="73"/>
  <c r="L23" i="73"/>
  <c r="I24" i="73"/>
  <c r="J24" i="73"/>
  <c r="K24" i="73"/>
  <c r="L24" i="73"/>
  <c r="I25" i="73"/>
  <c r="J25" i="73"/>
  <c r="K25" i="73"/>
  <c r="L25" i="73"/>
  <c r="I27" i="73"/>
  <c r="J27" i="73"/>
  <c r="K27" i="73"/>
  <c r="L27" i="73"/>
  <c r="I28" i="73"/>
  <c r="J28" i="73"/>
  <c r="K28" i="73"/>
  <c r="L28" i="73"/>
  <c r="I29" i="73"/>
  <c r="J29" i="73"/>
  <c r="K29" i="73"/>
  <c r="L29" i="73"/>
  <c r="I30" i="73"/>
  <c r="J30" i="73"/>
  <c r="K30" i="73"/>
  <c r="L30" i="73"/>
  <c r="I31" i="73"/>
  <c r="J31" i="73"/>
  <c r="K31" i="73"/>
  <c r="L31" i="73"/>
  <c r="I32" i="73"/>
  <c r="J32" i="73"/>
  <c r="K32" i="73"/>
  <c r="L32" i="73"/>
  <c r="I34" i="73"/>
  <c r="J34" i="73"/>
  <c r="K34" i="73"/>
  <c r="L34" i="73"/>
  <c r="I35" i="73"/>
  <c r="J35" i="73"/>
  <c r="K35" i="73"/>
  <c r="L35" i="73"/>
  <c r="I36" i="73"/>
  <c r="J36" i="73"/>
  <c r="K36" i="73"/>
  <c r="L36" i="73"/>
  <c r="I37" i="73"/>
  <c r="J37" i="73"/>
  <c r="K37" i="73"/>
  <c r="L37" i="73"/>
  <c r="I38" i="73"/>
  <c r="J38" i="73"/>
  <c r="K38" i="73"/>
  <c r="L38" i="73"/>
  <c r="I39" i="73"/>
  <c r="J39" i="73"/>
  <c r="K39" i="73"/>
  <c r="L39" i="73"/>
  <c r="I40" i="73"/>
  <c r="J40" i="73"/>
  <c r="K40" i="73"/>
  <c r="L40" i="73"/>
  <c r="I41" i="73"/>
  <c r="J41" i="73"/>
  <c r="K41" i="73"/>
  <c r="L41" i="73"/>
  <c r="I42" i="73"/>
  <c r="J42" i="73"/>
  <c r="K42" i="73"/>
  <c r="L42" i="73"/>
  <c r="I43" i="73"/>
  <c r="J43" i="73"/>
  <c r="K43" i="73"/>
  <c r="L43" i="73"/>
  <c r="I44" i="73"/>
  <c r="J44" i="73"/>
  <c r="K44" i="73"/>
  <c r="L44" i="73"/>
  <c r="I45" i="73"/>
  <c r="J45" i="73"/>
  <c r="K45" i="73"/>
  <c r="L45" i="73"/>
  <c r="I46" i="73"/>
  <c r="J46" i="73"/>
  <c r="K46" i="73"/>
  <c r="L46" i="73"/>
  <c r="I47" i="73"/>
  <c r="I48" i="73" s="1"/>
  <c r="J47" i="73"/>
  <c r="K47" i="73"/>
  <c r="L47" i="73"/>
  <c r="I49" i="73"/>
  <c r="J49" i="73"/>
  <c r="K49" i="73"/>
  <c r="L49" i="73"/>
  <c r="I50" i="73"/>
  <c r="J50" i="73"/>
  <c r="K50" i="73"/>
  <c r="L50" i="73"/>
  <c r="I51" i="73"/>
  <c r="J51" i="73"/>
  <c r="K51" i="73"/>
  <c r="L51" i="73"/>
  <c r="I52" i="73"/>
  <c r="J52" i="73"/>
  <c r="K52" i="73"/>
  <c r="L52" i="73"/>
  <c r="I53" i="73"/>
  <c r="J53" i="73"/>
  <c r="K53" i="73"/>
  <c r="L53" i="73"/>
  <c r="I54" i="73"/>
  <c r="J54" i="73"/>
  <c r="K54" i="73"/>
  <c r="L54" i="73"/>
  <c r="I73" i="73"/>
  <c r="J73" i="73"/>
  <c r="K73" i="73"/>
  <c r="L73" i="73"/>
  <c r="I74" i="73"/>
  <c r="J74" i="73"/>
  <c r="K74" i="73"/>
  <c r="L74" i="73"/>
  <c r="I75" i="73"/>
  <c r="J75" i="73"/>
  <c r="K75" i="73"/>
  <c r="L75" i="73"/>
  <c r="I76" i="73"/>
  <c r="J76" i="73"/>
  <c r="K76" i="73"/>
  <c r="L76" i="73"/>
  <c r="I77" i="73"/>
  <c r="J77" i="73"/>
  <c r="K77" i="73"/>
  <c r="L77" i="73"/>
  <c r="I78" i="73"/>
  <c r="J78" i="73"/>
  <c r="K78" i="73"/>
  <c r="L78" i="73"/>
  <c r="I80" i="73"/>
  <c r="J80" i="73"/>
  <c r="K80" i="73"/>
  <c r="L80" i="73"/>
  <c r="I81" i="73"/>
  <c r="J81" i="73"/>
  <c r="K81" i="73"/>
  <c r="L81" i="73"/>
  <c r="I82" i="73"/>
  <c r="J82" i="73"/>
  <c r="K82" i="73"/>
  <c r="L82" i="73"/>
  <c r="I83" i="73"/>
  <c r="J83" i="73"/>
  <c r="K83" i="73"/>
  <c r="L83" i="73"/>
  <c r="I84" i="73"/>
  <c r="J84" i="73"/>
  <c r="K84" i="73"/>
  <c r="L84" i="73"/>
  <c r="I85" i="73"/>
  <c r="J85" i="73"/>
  <c r="K85" i="73"/>
  <c r="L85" i="73"/>
  <c r="I87" i="73"/>
  <c r="J87" i="73"/>
  <c r="K87" i="73"/>
  <c r="L87" i="73"/>
  <c r="I88" i="73"/>
  <c r="J88" i="73"/>
  <c r="K88" i="73"/>
  <c r="L88" i="73"/>
  <c r="I89" i="73"/>
  <c r="J89" i="73"/>
  <c r="K89" i="73"/>
  <c r="L89" i="73"/>
  <c r="I90" i="73"/>
  <c r="J90" i="73"/>
  <c r="K90" i="73"/>
  <c r="L90" i="73"/>
  <c r="I91" i="73"/>
  <c r="J91" i="73"/>
  <c r="K91" i="73"/>
  <c r="L91" i="73"/>
  <c r="I92" i="73"/>
  <c r="J92" i="73"/>
  <c r="K92" i="73"/>
  <c r="L92" i="73"/>
  <c r="I93" i="73"/>
  <c r="J93" i="73"/>
  <c r="K93" i="73"/>
  <c r="L93" i="73"/>
  <c r="I94" i="73"/>
  <c r="J94" i="73"/>
  <c r="K94" i="73"/>
  <c r="L94" i="73"/>
  <c r="I95" i="73"/>
  <c r="J95" i="73"/>
  <c r="K95" i="73"/>
  <c r="L95" i="73"/>
  <c r="I96" i="73"/>
  <c r="J96" i="73"/>
  <c r="K96" i="73"/>
  <c r="L96" i="73"/>
  <c r="I97" i="73"/>
  <c r="J97" i="73"/>
  <c r="K97" i="73"/>
  <c r="L97" i="73"/>
  <c r="I98" i="73"/>
  <c r="J98" i="73"/>
  <c r="K98" i="73"/>
  <c r="L98" i="73"/>
  <c r="I99" i="73"/>
  <c r="J99" i="73"/>
  <c r="K99" i="73"/>
  <c r="L99" i="73"/>
  <c r="I100" i="73"/>
  <c r="J100" i="73"/>
  <c r="K100" i="73"/>
  <c r="L100" i="73"/>
  <c r="I102" i="73"/>
  <c r="J102" i="73"/>
  <c r="K102" i="73"/>
  <c r="L102" i="73"/>
  <c r="I103" i="73"/>
  <c r="J103" i="73"/>
  <c r="K103" i="73"/>
  <c r="L103" i="73"/>
  <c r="I104" i="73"/>
  <c r="J104" i="73"/>
  <c r="K104" i="73"/>
  <c r="L104" i="73"/>
  <c r="I105" i="73"/>
  <c r="J105" i="73"/>
  <c r="K105" i="73"/>
  <c r="L105" i="73"/>
  <c r="I106" i="73"/>
  <c r="J106" i="73"/>
  <c r="K106" i="73"/>
  <c r="L106" i="73"/>
  <c r="I107" i="73"/>
  <c r="I108" i="73" s="1"/>
  <c r="J107" i="73"/>
  <c r="K107" i="73"/>
  <c r="L107" i="73"/>
  <c r="I126" i="73"/>
  <c r="J126" i="73"/>
  <c r="K126" i="73"/>
  <c r="L126" i="73"/>
  <c r="I127" i="73"/>
  <c r="J127" i="73"/>
  <c r="K127" i="73"/>
  <c r="L127" i="73"/>
  <c r="I128" i="73"/>
  <c r="J128" i="73"/>
  <c r="K128" i="73"/>
  <c r="L128" i="73"/>
  <c r="I129" i="73"/>
  <c r="J129" i="73"/>
  <c r="K129" i="73"/>
  <c r="L129" i="73"/>
  <c r="I130" i="73"/>
  <c r="J130" i="73"/>
  <c r="K130" i="73"/>
  <c r="L130" i="73"/>
  <c r="I131" i="73"/>
  <c r="J131" i="73"/>
  <c r="K131" i="73"/>
  <c r="L131" i="73"/>
  <c r="I133" i="73"/>
  <c r="J133" i="73"/>
  <c r="K133" i="73"/>
  <c r="L133" i="73"/>
  <c r="I134" i="73"/>
  <c r="J134" i="73"/>
  <c r="K134" i="73"/>
  <c r="L134" i="73"/>
  <c r="I135" i="73"/>
  <c r="J135" i="73"/>
  <c r="K135" i="73"/>
  <c r="L135" i="73"/>
  <c r="I136" i="73"/>
  <c r="J136" i="73"/>
  <c r="K136" i="73"/>
  <c r="L136" i="73"/>
  <c r="I137" i="73"/>
  <c r="J137" i="73"/>
  <c r="K137" i="73"/>
  <c r="L137" i="73"/>
  <c r="I138" i="73"/>
  <c r="J138" i="73"/>
  <c r="K138" i="73"/>
  <c r="L138" i="73"/>
  <c r="I140" i="73"/>
  <c r="J140" i="73"/>
  <c r="K140" i="73"/>
  <c r="L140" i="73"/>
  <c r="I141" i="73"/>
  <c r="J141" i="73"/>
  <c r="K141" i="73"/>
  <c r="L141" i="73"/>
  <c r="I142" i="73"/>
  <c r="J142" i="73"/>
  <c r="K142" i="73"/>
  <c r="L142" i="73"/>
  <c r="I143" i="73"/>
  <c r="J143" i="73"/>
  <c r="K143" i="73"/>
  <c r="L143" i="73"/>
  <c r="I144" i="73"/>
  <c r="J144" i="73"/>
  <c r="K144" i="73"/>
  <c r="L144" i="73"/>
  <c r="I145" i="73"/>
  <c r="J145" i="73"/>
  <c r="K145" i="73"/>
  <c r="L145" i="73"/>
  <c r="I146" i="73"/>
  <c r="J146" i="73"/>
  <c r="K146" i="73"/>
  <c r="L146" i="73"/>
  <c r="I147" i="73"/>
  <c r="J147" i="73"/>
  <c r="K147" i="73"/>
  <c r="L147" i="73"/>
  <c r="I148" i="73"/>
  <c r="J148" i="73"/>
  <c r="K148" i="73"/>
  <c r="L148" i="73"/>
  <c r="I149" i="73"/>
  <c r="J149" i="73"/>
  <c r="K149" i="73"/>
  <c r="L149" i="73"/>
  <c r="I150" i="73"/>
  <c r="J150" i="73"/>
  <c r="K150" i="73"/>
  <c r="L150" i="73"/>
  <c r="I151" i="73"/>
  <c r="J151" i="73"/>
  <c r="K151" i="73"/>
  <c r="L151" i="73"/>
  <c r="I152" i="73"/>
  <c r="J152" i="73"/>
  <c r="K152" i="73"/>
  <c r="L152" i="73"/>
  <c r="I153" i="73"/>
  <c r="J153" i="73"/>
  <c r="K153" i="73"/>
  <c r="L153" i="73"/>
  <c r="I155" i="73"/>
  <c r="J155" i="73"/>
  <c r="K155" i="73"/>
  <c r="L155" i="73"/>
  <c r="I156" i="73"/>
  <c r="J156" i="73"/>
  <c r="K156" i="73"/>
  <c r="L156" i="73"/>
  <c r="I157" i="73"/>
  <c r="J157" i="73"/>
  <c r="K157" i="73"/>
  <c r="L157" i="73"/>
  <c r="I158" i="73"/>
  <c r="J158" i="73"/>
  <c r="K158" i="73"/>
  <c r="L158" i="73"/>
  <c r="I159" i="73"/>
  <c r="J159" i="73"/>
  <c r="K159" i="73"/>
  <c r="L159" i="73"/>
  <c r="I160" i="73"/>
  <c r="J160" i="73"/>
  <c r="K160" i="73"/>
  <c r="L160" i="73"/>
  <c r="I179" i="73"/>
  <c r="J179" i="73"/>
  <c r="K179" i="73"/>
  <c r="L179" i="73"/>
  <c r="I180" i="73"/>
  <c r="J180" i="73"/>
  <c r="K180" i="73"/>
  <c r="L180" i="73"/>
  <c r="I181" i="73"/>
  <c r="J181" i="73"/>
  <c r="K181" i="73"/>
  <c r="L181" i="73"/>
  <c r="I182" i="73"/>
  <c r="J182" i="73"/>
  <c r="K182" i="73"/>
  <c r="L182" i="73"/>
  <c r="I183" i="73"/>
  <c r="J183" i="73"/>
  <c r="K183" i="73"/>
  <c r="L183" i="73"/>
  <c r="I184" i="73"/>
  <c r="J184" i="73"/>
  <c r="K184" i="73"/>
  <c r="L184" i="73"/>
  <c r="I186" i="73"/>
  <c r="J186" i="73"/>
  <c r="K186" i="73"/>
  <c r="L186" i="73"/>
  <c r="I187" i="73"/>
  <c r="J187" i="73"/>
  <c r="K187" i="73"/>
  <c r="L187" i="73"/>
  <c r="I188" i="73"/>
  <c r="J188" i="73"/>
  <c r="K188" i="73"/>
  <c r="L188" i="73"/>
  <c r="I189" i="73"/>
  <c r="J189" i="73"/>
  <c r="K189" i="73"/>
  <c r="L189" i="73"/>
  <c r="I190" i="73"/>
  <c r="J190" i="73"/>
  <c r="K190" i="73"/>
  <c r="L190" i="73"/>
  <c r="I191" i="73"/>
  <c r="J191" i="73"/>
  <c r="K191" i="73"/>
  <c r="L191" i="73"/>
  <c r="I193" i="73"/>
  <c r="J193" i="73"/>
  <c r="K193" i="73"/>
  <c r="L193" i="73"/>
  <c r="I194" i="73"/>
  <c r="J194" i="73"/>
  <c r="K194" i="73"/>
  <c r="L194" i="73"/>
  <c r="I195" i="73"/>
  <c r="J195" i="73"/>
  <c r="K195" i="73"/>
  <c r="L195" i="73"/>
  <c r="I196" i="73"/>
  <c r="J196" i="73"/>
  <c r="K196" i="73"/>
  <c r="L196" i="73"/>
  <c r="I197" i="73"/>
  <c r="J197" i="73"/>
  <c r="K197" i="73"/>
  <c r="L197" i="73"/>
  <c r="I198" i="73"/>
  <c r="J198" i="73"/>
  <c r="K198" i="73"/>
  <c r="L198" i="73"/>
  <c r="I199" i="73"/>
  <c r="J199" i="73"/>
  <c r="K199" i="73"/>
  <c r="L199" i="73"/>
  <c r="I200" i="73"/>
  <c r="J200" i="73"/>
  <c r="K200" i="73"/>
  <c r="L200" i="73"/>
  <c r="I201" i="73"/>
  <c r="J201" i="73"/>
  <c r="K201" i="73"/>
  <c r="L201" i="73"/>
  <c r="I202" i="73"/>
  <c r="J202" i="73"/>
  <c r="K202" i="73"/>
  <c r="L202" i="73"/>
  <c r="I203" i="73"/>
  <c r="J203" i="73"/>
  <c r="K203" i="73"/>
  <c r="L203" i="73"/>
  <c r="I204" i="73"/>
  <c r="J204" i="73"/>
  <c r="K204" i="73"/>
  <c r="L204" i="73"/>
  <c r="I205" i="73"/>
  <c r="J205" i="73"/>
  <c r="K205" i="73"/>
  <c r="L205" i="73"/>
  <c r="I206" i="73"/>
  <c r="J206" i="73"/>
  <c r="K206" i="73"/>
  <c r="L206" i="73"/>
  <c r="I208" i="73"/>
  <c r="J208" i="73"/>
  <c r="K208" i="73"/>
  <c r="L208" i="73"/>
  <c r="I209" i="73"/>
  <c r="J209" i="73"/>
  <c r="K209" i="73"/>
  <c r="L209" i="73"/>
  <c r="I210" i="73"/>
  <c r="J210" i="73"/>
  <c r="K210" i="73"/>
  <c r="L210" i="73"/>
  <c r="I211" i="73"/>
  <c r="J211" i="73"/>
  <c r="K211" i="73"/>
  <c r="L211" i="73"/>
  <c r="I212" i="73"/>
  <c r="J212" i="73"/>
  <c r="K212" i="73"/>
  <c r="L212" i="73"/>
  <c r="I213" i="73"/>
  <c r="J213" i="73"/>
  <c r="K213" i="73"/>
  <c r="L213" i="73"/>
  <c r="F20" i="72"/>
  <c r="G20" i="72" s="1"/>
  <c r="M20" i="72"/>
  <c r="N20" i="72" s="1"/>
  <c r="F21" i="72"/>
  <c r="G21" i="72" s="1"/>
  <c r="M21" i="72"/>
  <c r="N21" i="72" s="1"/>
  <c r="F22" i="72"/>
  <c r="M22" i="72"/>
  <c r="N22" i="72" s="1"/>
  <c r="F23" i="72"/>
  <c r="M23" i="72"/>
  <c r="N23" i="72" s="1"/>
  <c r="F24" i="72"/>
  <c r="M24" i="72"/>
  <c r="N24" i="72" s="1"/>
  <c r="F25" i="72"/>
  <c r="M25" i="72"/>
  <c r="N25" i="72" s="1"/>
  <c r="B26" i="72"/>
  <c r="C26" i="72"/>
  <c r="D26" i="72"/>
  <c r="E26" i="72"/>
  <c r="I26" i="72"/>
  <c r="J26" i="72"/>
  <c r="K26" i="72"/>
  <c r="L26" i="72"/>
  <c r="F27" i="72"/>
  <c r="G27" i="72" s="1"/>
  <c r="M27" i="72"/>
  <c r="N27" i="72" s="1"/>
  <c r="F28" i="72"/>
  <c r="G28" i="72" s="1"/>
  <c r="M28" i="72"/>
  <c r="N28" i="72" s="1"/>
  <c r="F29" i="72"/>
  <c r="G29" i="72" s="1"/>
  <c r="M29" i="72"/>
  <c r="N29" i="72" s="1"/>
  <c r="F30" i="72"/>
  <c r="M30" i="72"/>
  <c r="N30" i="72" s="1"/>
  <c r="F31" i="72"/>
  <c r="G31" i="72" s="1"/>
  <c r="M31" i="72"/>
  <c r="N31" i="72" s="1"/>
  <c r="F32" i="72"/>
  <c r="G32" i="72" s="1"/>
  <c r="M32" i="72"/>
  <c r="N32" i="72" s="1"/>
  <c r="B33" i="72"/>
  <c r="C33" i="72"/>
  <c r="D33" i="72"/>
  <c r="E33" i="72"/>
  <c r="I33" i="72"/>
  <c r="J33" i="72"/>
  <c r="K33" i="72"/>
  <c r="L33" i="72"/>
  <c r="F34" i="72"/>
  <c r="G34" i="72" s="1"/>
  <c r="M34" i="72"/>
  <c r="N34" i="72" s="1"/>
  <c r="F35" i="72"/>
  <c r="G35" i="72" s="1"/>
  <c r="M35" i="72"/>
  <c r="N35" i="72" s="1"/>
  <c r="F36" i="72"/>
  <c r="G36" i="72" s="1"/>
  <c r="M36" i="72"/>
  <c r="N36" i="72" s="1"/>
  <c r="F37" i="72"/>
  <c r="G37" i="72" s="1"/>
  <c r="M37" i="72"/>
  <c r="N37" i="72" s="1"/>
  <c r="F38" i="72"/>
  <c r="G38" i="72" s="1"/>
  <c r="M38" i="72"/>
  <c r="N38" i="72" s="1"/>
  <c r="F39" i="72"/>
  <c r="G39" i="72" s="1"/>
  <c r="M39" i="72"/>
  <c r="N39" i="72" s="1"/>
  <c r="F40" i="72"/>
  <c r="G40" i="72" s="1"/>
  <c r="M40" i="72"/>
  <c r="N40" i="72" s="1"/>
  <c r="F41" i="72"/>
  <c r="G41" i="72" s="1"/>
  <c r="M41" i="72"/>
  <c r="N41" i="72" s="1"/>
  <c r="F42" i="72"/>
  <c r="M42" i="72"/>
  <c r="N42" i="72" s="1"/>
  <c r="F43" i="72"/>
  <c r="M43" i="72"/>
  <c r="N43" i="72" s="1"/>
  <c r="F44" i="72"/>
  <c r="G44" i="72" s="1"/>
  <c r="M44" i="72"/>
  <c r="F45" i="72"/>
  <c r="G45" i="72" s="1"/>
  <c r="M45" i="72"/>
  <c r="N45" i="72" s="1"/>
  <c r="F46" i="72"/>
  <c r="G46" i="72" s="1"/>
  <c r="M46" i="72"/>
  <c r="N46" i="72" s="1"/>
  <c r="F47" i="72"/>
  <c r="M47" i="72"/>
  <c r="N47" i="72" s="1"/>
  <c r="B48" i="72"/>
  <c r="C48" i="72"/>
  <c r="D48" i="72"/>
  <c r="E48" i="72"/>
  <c r="I48" i="72"/>
  <c r="J48" i="72"/>
  <c r="K48" i="72"/>
  <c r="L48" i="72"/>
  <c r="F49" i="72"/>
  <c r="G49" i="72" s="1"/>
  <c r="M49" i="72"/>
  <c r="N49" i="72" s="1"/>
  <c r="F50" i="72"/>
  <c r="M50" i="72"/>
  <c r="N50" i="72" s="1"/>
  <c r="F51" i="72"/>
  <c r="G51" i="72" s="1"/>
  <c r="M51" i="72"/>
  <c r="N51" i="72" s="1"/>
  <c r="F52" i="72"/>
  <c r="M52" i="72"/>
  <c r="N52" i="72" s="1"/>
  <c r="F53" i="72"/>
  <c r="M53" i="72"/>
  <c r="F54" i="72"/>
  <c r="M54" i="72"/>
  <c r="N54" i="72" s="1"/>
  <c r="B55" i="72"/>
  <c r="C55" i="72"/>
  <c r="D55" i="72"/>
  <c r="E55" i="72"/>
  <c r="I55" i="72"/>
  <c r="J55" i="72"/>
  <c r="K55" i="72"/>
  <c r="L55" i="72"/>
  <c r="F73" i="72"/>
  <c r="I73" i="72"/>
  <c r="B20" i="73" s="1"/>
  <c r="J73" i="72"/>
  <c r="K73" i="72"/>
  <c r="D20" i="73" s="1"/>
  <c r="L73" i="72"/>
  <c r="E20" i="73" s="1"/>
  <c r="F74" i="72"/>
  <c r="I74" i="72"/>
  <c r="J74" i="72"/>
  <c r="K74" i="72"/>
  <c r="D21" i="73" s="1"/>
  <c r="L74" i="72"/>
  <c r="E21" i="73" s="1"/>
  <c r="F75" i="72"/>
  <c r="I75" i="72"/>
  <c r="B22" i="73" s="1"/>
  <c r="J75" i="72"/>
  <c r="K75" i="72"/>
  <c r="L75" i="72"/>
  <c r="F76" i="72"/>
  <c r="I76" i="72"/>
  <c r="B23" i="73" s="1"/>
  <c r="J76" i="72"/>
  <c r="K76" i="72"/>
  <c r="D23" i="73" s="1"/>
  <c r="L76" i="72"/>
  <c r="E23" i="73" s="1"/>
  <c r="F77" i="72"/>
  <c r="I77" i="72"/>
  <c r="B24" i="73" s="1"/>
  <c r="J77" i="72"/>
  <c r="K77" i="72"/>
  <c r="D24" i="73" s="1"/>
  <c r="L77" i="72"/>
  <c r="F78" i="72"/>
  <c r="I78" i="72"/>
  <c r="B25" i="73" s="1"/>
  <c r="J78" i="72"/>
  <c r="K78" i="72"/>
  <c r="D25" i="73" s="1"/>
  <c r="L78" i="72"/>
  <c r="E25" i="73" s="1"/>
  <c r="B79" i="72"/>
  <c r="C79" i="72"/>
  <c r="D79" i="72"/>
  <c r="E79" i="72"/>
  <c r="F80" i="72"/>
  <c r="I80" i="72"/>
  <c r="J80" i="72"/>
  <c r="K80" i="72"/>
  <c r="L80" i="72"/>
  <c r="F81" i="72"/>
  <c r="I81" i="72"/>
  <c r="B28" i="73" s="1"/>
  <c r="J81" i="72"/>
  <c r="K81" i="72"/>
  <c r="D28" i="73" s="1"/>
  <c r="L81" i="72"/>
  <c r="F82" i="72"/>
  <c r="I82" i="72"/>
  <c r="B29" i="73" s="1"/>
  <c r="J82" i="72"/>
  <c r="K82" i="72"/>
  <c r="D29" i="73" s="1"/>
  <c r="L82" i="72"/>
  <c r="E29" i="73" s="1"/>
  <c r="F83" i="72"/>
  <c r="I83" i="72"/>
  <c r="B30" i="73" s="1"/>
  <c r="J83" i="72"/>
  <c r="K83" i="72"/>
  <c r="L83" i="72"/>
  <c r="E30" i="73" s="1"/>
  <c r="F84" i="72"/>
  <c r="I84" i="72"/>
  <c r="B31" i="73" s="1"/>
  <c r="J84" i="72"/>
  <c r="K84" i="72"/>
  <c r="L84" i="72"/>
  <c r="E31" i="73" s="1"/>
  <c r="F85" i="72"/>
  <c r="I85" i="72"/>
  <c r="B32" i="73" s="1"/>
  <c r="J85" i="72"/>
  <c r="K85" i="72"/>
  <c r="L85" i="72"/>
  <c r="B86" i="72"/>
  <c r="C86" i="72"/>
  <c r="D86" i="72"/>
  <c r="E86" i="72"/>
  <c r="F87" i="72"/>
  <c r="I87" i="72"/>
  <c r="B34" i="73" s="1"/>
  <c r="J87" i="72"/>
  <c r="K87" i="72"/>
  <c r="L87" i="72"/>
  <c r="E34" i="73" s="1"/>
  <c r="F88" i="72"/>
  <c r="I88" i="72"/>
  <c r="B35" i="73" s="1"/>
  <c r="J88" i="72"/>
  <c r="K88" i="72"/>
  <c r="L88" i="72"/>
  <c r="F89" i="72"/>
  <c r="I89" i="72"/>
  <c r="B36" i="73" s="1"/>
  <c r="J89" i="72"/>
  <c r="K89" i="72"/>
  <c r="L89" i="72"/>
  <c r="F90" i="72"/>
  <c r="I90" i="72"/>
  <c r="J90" i="72"/>
  <c r="K90" i="72"/>
  <c r="D37" i="73" s="1"/>
  <c r="L90" i="72"/>
  <c r="E37" i="73" s="1"/>
  <c r="F91" i="72"/>
  <c r="I91" i="72"/>
  <c r="B38" i="73" s="1"/>
  <c r="J91" i="72"/>
  <c r="K91" i="72"/>
  <c r="L91" i="72"/>
  <c r="E38" i="73" s="1"/>
  <c r="F92" i="72"/>
  <c r="G92" i="72" s="1"/>
  <c r="I92" i="72"/>
  <c r="B39" i="73" s="1"/>
  <c r="J92" i="72"/>
  <c r="K92" i="72"/>
  <c r="D39" i="73" s="1"/>
  <c r="L92" i="72"/>
  <c r="F93" i="72"/>
  <c r="I93" i="72"/>
  <c r="B40" i="73" s="1"/>
  <c r="J93" i="72"/>
  <c r="K93" i="72"/>
  <c r="L93" i="72"/>
  <c r="E40" i="73" s="1"/>
  <c r="F94" i="72"/>
  <c r="I94" i="72"/>
  <c r="B41" i="73" s="1"/>
  <c r="J94" i="72"/>
  <c r="K94" i="72"/>
  <c r="D41" i="73" s="1"/>
  <c r="L94" i="72"/>
  <c r="E41" i="73" s="1"/>
  <c r="F95" i="72"/>
  <c r="I95" i="72"/>
  <c r="J95" i="72"/>
  <c r="K95" i="72"/>
  <c r="D42" i="73" s="1"/>
  <c r="L95" i="72"/>
  <c r="E42" i="73" s="1"/>
  <c r="F96" i="72"/>
  <c r="I96" i="72"/>
  <c r="J96" i="72"/>
  <c r="K96" i="72"/>
  <c r="L96" i="72"/>
  <c r="E43" i="73" s="1"/>
  <c r="F97" i="72"/>
  <c r="G97" i="72" s="1"/>
  <c r="I97" i="72"/>
  <c r="J97" i="72"/>
  <c r="K97" i="72"/>
  <c r="L97" i="72"/>
  <c r="F98" i="72"/>
  <c r="I98" i="72"/>
  <c r="B45" i="73" s="1"/>
  <c r="J98" i="72"/>
  <c r="K98" i="72"/>
  <c r="L98" i="72"/>
  <c r="E45" i="73" s="1"/>
  <c r="F99" i="72"/>
  <c r="I99" i="72"/>
  <c r="B46" i="73" s="1"/>
  <c r="J99" i="72"/>
  <c r="K99" i="72"/>
  <c r="D46" i="73" s="1"/>
  <c r="L99" i="72"/>
  <c r="E46" i="73" s="1"/>
  <c r="F100" i="72"/>
  <c r="I100" i="72"/>
  <c r="B47" i="73" s="1"/>
  <c r="J100" i="72"/>
  <c r="K100" i="72"/>
  <c r="L100" i="72"/>
  <c r="B101" i="72"/>
  <c r="C101" i="72"/>
  <c r="D101" i="72"/>
  <c r="E101" i="72"/>
  <c r="F102" i="72"/>
  <c r="I102" i="72"/>
  <c r="J102" i="72"/>
  <c r="K102" i="72"/>
  <c r="L102" i="72"/>
  <c r="E49" i="73" s="1"/>
  <c r="F103" i="72"/>
  <c r="I103" i="72"/>
  <c r="J103" i="72"/>
  <c r="K103" i="72"/>
  <c r="L103" i="72"/>
  <c r="F104" i="72"/>
  <c r="I104" i="72"/>
  <c r="B51" i="73" s="1"/>
  <c r="J104" i="72"/>
  <c r="K104" i="72"/>
  <c r="D51" i="73" s="1"/>
  <c r="L104" i="72"/>
  <c r="E51" i="73" s="1"/>
  <c r="F105" i="72"/>
  <c r="I105" i="72"/>
  <c r="J105" i="72"/>
  <c r="K105" i="72"/>
  <c r="L105" i="72"/>
  <c r="F106" i="72"/>
  <c r="G106" i="72" s="1"/>
  <c r="I106" i="72"/>
  <c r="J106" i="72"/>
  <c r="K106" i="72"/>
  <c r="D53" i="73" s="1"/>
  <c r="L106" i="72"/>
  <c r="E53" i="73" s="1"/>
  <c r="F107" i="72"/>
  <c r="G107" i="72" s="1"/>
  <c r="I107" i="72"/>
  <c r="J107" i="72"/>
  <c r="K107" i="72"/>
  <c r="L107" i="72"/>
  <c r="E54" i="73" s="1"/>
  <c r="B108" i="72"/>
  <c r="C108" i="72"/>
  <c r="D108" i="72"/>
  <c r="E108" i="72"/>
  <c r="F126" i="72"/>
  <c r="M126" i="72"/>
  <c r="F127" i="72"/>
  <c r="M127" i="72"/>
  <c r="N127" i="72" s="1"/>
  <c r="F128" i="72"/>
  <c r="M128" i="72"/>
  <c r="F129" i="72"/>
  <c r="M129" i="72"/>
  <c r="F130" i="72"/>
  <c r="M130" i="72"/>
  <c r="F131" i="72"/>
  <c r="M131" i="72"/>
  <c r="B132" i="72"/>
  <c r="C132" i="72"/>
  <c r="D132" i="72"/>
  <c r="E132" i="72"/>
  <c r="I132" i="72"/>
  <c r="J132" i="72"/>
  <c r="K132" i="72"/>
  <c r="L132" i="72"/>
  <c r="F133" i="72"/>
  <c r="M133" i="72"/>
  <c r="F134" i="72"/>
  <c r="M134" i="72"/>
  <c r="F135" i="72"/>
  <c r="M135" i="72"/>
  <c r="F136" i="72"/>
  <c r="M136" i="72"/>
  <c r="F137" i="72"/>
  <c r="M137" i="72"/>
  <c r="F138" i="72"/>
  <c r="M138" i="72"/>
  <c r="B139" i="72"/>
  <c r="C139" i="72"/>
  <c r="D139" i="72"/>
  <c r="E139" i="72"/>
  <c r="I139" i="72"/>
  <c r="J139" i="72"/>
  <c r="K139" i="72"/>
  <c r="L139" i="72"/>
  <c r="F140" i="72"/>
  <c r="M140" i="72"/>
  <c r="F141" i="72"/>
  <c r="M141" i="72"/>
  <c r="F142" i="72"/>
  <c r="M142" i="72"/>
  <c r="F143" i="72"/>
  <c r="M143" i="72"/>
  <c r="F144" i="72"/>
  <c r="M144" i="72"/>
  <c r="F145" i="72"/>
  <c r="M145" i="72"/>
  <c r="F146" i="72"/>
  <c r="M146" i="72"/>
  <c r="F147" i="72"/>
  <c r="M147" i="72"/>
  <c r="F148" i="72"/>
  <c r="M148" i="72"/>
  <c r="F149" i="72"/>
  <c r="M149" i="72"/>
  <c r="F150" i="72"/>
  <c r="M150" i="72"/>
  <c r="F151" i="72"/>
  <c r="M151" i="72"/>
  <c r="N151" i="72" s="1"/>
  <c r="F152" i="72"/>
  <c r="M152" i="72"/>
  <c r="F153" i="72"/>
  <c r="M153" i="72"/>
  <c r="B154" i="72"/>
  <c r="C154" i="72"/>
  <c r="D154" i="72"/>
  <c r="E154" i="72"/>
  <c r="I154" i="72"/>
  <c r="J154" i="72"/>
  <c r="K154" i="72"/>
  <c r="L154" i="72"/>
  <c r="F155" i="72"/>
  <c r="M155" i="72"/>
  <c r="N155" i="72" s="1"/>
  <c r="F156" i="72"/>
  <c r="M156" i="72"/>
  <c r="F157" i="72"/>
  <c r="M157" i="72"/>
  <c r="F158" i="72"/>
  <c r="M158" i="72"/>
  <c r="F159" i="72"/>
  <c r="M159" i="72"/>
  <c r="F160" i="72"/>
  <c r="M160" i="72"/>
  <c r="B161" i="72"/>
  <c r="C161" i="72"/>
  <c r="D161" i="72"/>
  <c r="E161" i="72"/>
  <c r="I161" i="72"/>
  <c r="J161" i="72"/>
  <c r="K161" i="72"/>
  <c r="L161" i="72"/>
  <c r="F179" i="72"/>
  <c r="I179" i="72"/>
  <c r="B73" i="73" s="1"/>
  <c r="J179" i="72"/>
  <c r="K179" i="72"/>
  <c r="L179" i="72"/>
  <c r="F180" i="72"/>
  <c r="I180" i="72"/>
  <c r="B74" i="73" s="1"/>
  <c r="J180" i="72"/>
  <c r="K180" i="72"/>
  <c r="D74" i="73" s="1"/>
  <c r="L180" i="72"/>
  <c r="F181" i="72"/>
  <c r="G181" i="72" s="1"/>
  <c r="I181" i="72"/>
  <c r="B75" i="73" s="1"/>
  <c r="J181" i="72"/>
  <c r="K181" i="72"/>
  <c r="D75" i="73" s="1"/>
  <c r="L181" i="72"/>
  <c r="E75" i="73" s="1"/>
  <c r="F182" i="72"/>
  <c r="I182" i="72"/>
  <c r="J182" i="72"/>
  <c r="K182" i="72"/>
  <c r="D76" i="73" s="1"/>
  <c r="L182" i="72"/>
  <c r="F183" i="72"/>
  <c r="I183" i="72"/>
  <c r="B77" i="73" s="1"/>
  <c r="J183" i="72"/>
  <c r="K183" i="72"/>
  <c r="D77" i="73" s="1"/>
  <c r="L183" i="72"/>
  <c r="E77" i="73" s="1"/>
  <c r="F184" i="72"/>
  <c r="I184" i="72"/>
  <c r="B78" i="73" s="1"/>
  <c r="J184" i="72"/>
  <c r="K184" i="72"/>
  <c r="D78" i="73" s="1"/>
  <c r="L184" i="72"/>
  <c r="E78" i="73" s="1"/>
  <c r="B185" i="72"/>
  <c r="C185" i="72"/>
  <c r="D185" i="72"/>
  <c r="E185" i="72"/>
  <c r="F186" i="72"/>
  <c r="G186" i="72" s="1"/>
  <c r="I186" i="72"/>
  <c r="B80" i="73" s="1"/>
  <c r="J186" i="72"/>
  <c r="K186" i="72"/>
  <c r="D80" i="73" s="1"/>
  <c r="L186" i="72"/>
  <c r="E80" i="73" s="1"/>
  <c r="F187" i="72"/>
  <c r="I187" i="72"/>
  <c r="B81" i="73" s="1"/>
  <c r="J187" i="72"/>
  <c r="K187" i="72"/>
  <c r="L187" i="72"/>
  <c r="E81" i="73" s="1"/>
  <c r="F188" i="72"/>
  <c r="G188" i="72" s="1"/>
  <c r="I188" i="72"/>
  <c r="J188" i="72"/>
  <c r="K188" i="72"/>
  <c r="D82" i="73" s="1"/>
  <c r="L188" i="72"/>
  <c r="F189" i="72"/>
  <c r="I189" i="72"/>
  <c r="B83" i="73" s="1"/>
  <c r="J189" i="72"/>
  <c r="K189" i="72"/>
  <c r="D83" i="73" s="1"/>
  <c r="L189" i="72"/>
  <c r="E83" i="73" s="1"/>
  <c r="F190" i="72"/>
  <c r="I190" i="72"/>
  <c r="B84" i="73" s="1"/>
  <c r="J190" i="72"/>
  <c r="K190" i="72"/>
  <c r="D84" i="73" s="1"/>
  <c r="L190" i="72"/>
  <c r="E84" i="73" s="1"/>
  <c r="F191" i="72"/>
  <c r="I191" i="72"/>
  <c r="B85" i="73" s="1"/>
  <c r="J191" i="72"/>
  <c r="K191" i="72"/>
  <c r="D85" i="73" s="1"/>
  <c r="L191" i="72"/>
  <c r="E85" i="73" s="1"/>
  <c r="B192" i="72"/>
  <c r="C192" i="72"/>
  <c r="D192" i="72"/>
  <c r="E192" i="72"/>
  <c r="F193" i="72"/>
  <c r="I193" i="72"/>
  <c r="B87" i="73" s="1"/>
  <c r="J193" i="72"/>
  <c r="K193" i="72"/>
  <c r="D87" i="73" s="1"/>
  <c r="L193" i="72"/>
  <c r="E87" i="73" s="1"/>
  <c r="F194" i="72"/>
  <c r="I194" i="72"/>
  <c r="J194" i="72"/>
  <c r="K194" i="72"/>
  <c r="D88" i="73" s="1"/>
  <c r="L194" i="72"/>
  <c r="E88" i="73" s="1"/>
  <c r="F195" i="72"/>
  <c r="I195" i="72"/>
  <c r="B89" i="73" s="1"/>
  <c r="J195" i="72"/>
  <c r="K195" i="72"/>
  <c r="D89" i="73" s="1"/>
  <c r="L195" i="72"/>
  <c r="E89" i="73" s="1"/>
  <c r="F196" i="72"/>
  <c r="I196" i="72"/>
  <c r="B90" i="73" s="1"/>
  <c r="J196" i="72"/>
  <c r="K196" i="72"/>
  <c r="L196" i="72"/>
  <c r="F197" i="72"/>
  <c r="I197" i="72"/>
  <c r="J197" i="72"/>
  <c r="K197" i="72"/>
  <c r="D91" i="73" s="1"/>
  <c r="L197" i="72"/>
  <c r="F198" i="72"/>
  <c r="I198" i="72"/>
  <c r="B92" i="73" s="1"/>
  <c r="J198" i="72"/>
  <c r="K198" i="72"/>
  <c r="D92" i="73" s="1"/>
  <c r="L198" i="72"/>
  <c r="E92" i="73" s="1"/>
  <c r="F199" i="72"/>
  <c r="I199" i="72"/>
  <c r="J199" i="72"/>
  <c r="K199" i="72"/>
  <c r="D93" i="73" s="1"/>
  <c r="L199" i="72"/>
  <c r="E93" i="73" s="1"/>
  <c r="F200" i="72"/>
  <c r="I200" i="72"/>
  <c r="B94" i="73" s="1"/>
  <c r="J200" i="72"/>
  <c r="K200" i="72"/>
  <c r="D94" i="73" s="1"/>
  <c r="L200" i="72"/>
  <c r="F201" i="72"/>
  <c r="I201" i="72"/>
  <c r="B95" i="73" s="1"/>
  <c r="J201" i="72"/>
  <c r="K201" i="72"/>
  <c r="D95" i="73" s="1"/>
  <c r="L201" i="72"/>
  <c r="E95" i="73" s="1"/>
  <c r="F202" i="72"/>
  <c r="I202" i="72"/>
  <c r="J202" i="72"/>
  <c r="K202" i="72"/>
  <c r="D96" i="73" s="1"/>
  <c r="L202" i="72"/>
  <c r="F203" i="72"/>
  <c r="I203" i="72"/>
  <c r="B97" i="73" s="1"/>
  <c r="J203" i="72"/>
  <c r="K203" i="72"/>
  <c r="D97" i="73" s="1"/>
  <c r="L203" i="72"/>
  <c r="E97" i="73" s="1"/>
  <c r="F204" i="72"/>
  <c r="I204" i="72"/>
  <c r="B98" i="73" s="1"/>
  <c r="J204" i="72"/>
  <c r="K204" i="72"/>
  <c r="D98" i="73" s="1"/>
  <c r="L204" i="72"/>
  <c r="F205" i="72"/>
  <c r="I205" i="72"/>
  <c r="B99" i="73" s="1"/>
  <c r="J205" i="72"/>
  <c r="K205" i="72"/>
  <c r="D99" i="73" s="1"/>
  <c r="L205" i="72"/>
  <c r="E99" i="73" s="1"/>
  <c r="F206" i="72"/>
  <c r="I206" i="72"/>
  <c r="B100" i="73" s="1"/>
  <c r="J206" i="72"/>
  <c r="K206" i="72"/>
  <c r="D100" i="73" s="1"/>
  <c r="L206" i="72"/>
  <c r="E100" i="73" s="1"/>
  <c r="B207" i="72"/>
  <c r="C207" i="72"/>
  <c r="D207" i="72"/>
  <c r="E207" i="72"/>
  <c r="F208" i="72"/>
  <c r="I208" i="72"/>
  <c r="B102" i="73" s="1"/>
  <c r="J208" i="72"/>
  <c r="K208" i="72"/>
  <c r="D102" i="73" s="1"/>
  <c r="L208" i="72"/>
  <c r="F209" i="72"/>
  <c r="G209" i="72" s="1"/>
  <c r="I209" i="72"/>
  <c r="B103" i="73" s="1"/>
  <c r="J209" i="72"/>
  <c r="K209" i="72"/>
  <c r="D103" i="73" s="1"/>
  <c r="L209" i="72"/>
  <c r="E103" i="73" s="1"/>
  <c r="F210" i="72"/>
  <c r="I210" i="72"/>
  <c r="B104" i="73" s="1"/>
  <c r="J210" i="72"/>
  <c r="K210" i="72"/>
  <c r="L210" i="72"/>
  <c r="E104" i="73" s="1"/>
  <c r="F211" i="72"/>
  <c r="I211" i="72"/>
  <c r="B105" i="73" s="1"/>
  <c r="J211" i="72"/>
  <c r="K211" i="72"/>
  <c r="D105" i="73" s="1"/>
  <c r="L211" i="72"/>
  <c r="E105" i="73" s="1"/>
  <c r="F212" i="72"/>
  <c r="I212" i="72"/>
  <c r="J212" i="72"/>
  <c r="K212" i="72"/>
  <c r="D106" i="73" s="1"/>
  <c r="L212" i="72"/>
  <c r="E106" i="73" s="1"/>
  <c r="F213" i="72"/>
  <c r="I213" i="72"/>
  <c r="B107" i="73" s="1"/>
  <c r="J213" i="72"/>
  <c r="K213" i="72"/>
  <c r="D107" i="73" s="1"/>
  <c r="L213" i="72"/>
  <c r="E107" i="73" s="1"/>
  <c r="B214" i="72"/>
  <c r="C214" i="72"/>
  <c r="D214" i="72"/>
  <c r="E214" i="72"/>
  <c r="F232" i="72"/>
  <c r="M232" i="72"/>
  <c r="F233" i="72"/>
  <c r="M233" i="72"/>
  <c r="F234" i="72"/>
  <c r="H234" i="72" s="1"/>
  <c r="M234" i="72"/>
  <c r="N234" i="72" s="1"/>
  <c r="F235" i="72"/>
  <c r="M235" i="72"/>
  <c r="F236" i="72"/>
  <c r="M236" i="72"/>
  <c r="N236" i="72" s="1"/>
  <c r="F237" i="72"/>
  <c r="M237" i="72"/>
  <c r="B238" i="72"/>
  <c r="C238" i="72"/>
  <c r="D238" i="72"/>
  <c r="E238" i="72"/>
  <c r="I238" i="72"/>
  <c r="J238" i="72"/>
  <c r="K238" i="72"/>
  <c r="L238" i="72"/>
  <c r="F239" i="72"/>
  <c r="M239" i="72"/>
  <c r="F240" i="72"/>
  <c r="M240" i="72"/>
  <c r="F241" i="72"/>
  <c r="M241" i="72"/>
  <c r="F242" i="72"/>
  <c r="M242" i="72"/>
  <c r="F243" i="72"/>
  <c r="M243" i="72"/>
  <c r="F244" i="72"/>
  <c r="M244" i="72"/>
  <c r="B245" i="72"/>
  <c r="C245" i="72"/>
  <c r="D245" i="72"/>
  <c r="E245" i="72"/>
  <c r="I245" i="72"/>
  <c r="J245" i="72"/>
  <c r="K245" i="72"/>
  <c r="L245" i="72"/>
  <c r="F246" i="72"/>
  <c r="M246" i="72"/>
  <c r="F247" i="72"/>
  <c r="M247" i="72"/>
  <c r="F248" i="72"/>
  <c r="M248" i="72"/>
  <c r="F249" i="72"/>
  <c r="M249" i="72"/>
  <c r="F250" i="72"/>
  <c r="M250" i="72"/>
  <c r="F251" i="72"/>
  <c r="M251" i="72"/>
  <c r="F252" i="72"/>
  <c r="M252" i="72"/>
  <c r="F253" i="72"/>
  <c r="M253" i="72"/>
  <c r="F254" i="72"/>
  <c r="M254" i="72"/>
  <c r="F255" i="72"/>
  <c r="M255" i="72"/>
  <c r="F256" i="72"/>
  <c r="M256" i="72"/>
  <c r="F257" i="72"/>
  <c r="M257" i="72"/>
  <c r="F258" i="72"/>
  <c r="M258" i="72"/>
  <c r="F259" i="72"/>
  <c r="G259" i="72" s="1"/>
  <c r="M259" i="72"/>
  <c r="B260" i="72"/>
  <c r="C260" i="72"/>
  <c r="D260" i="72"/>
  <c r="E260" i="72"/>
  <c r="I260" i="72"/>
  <c r="J260" i="72"/>
  <c r="K260" i="72"/>
  <c r="L260" i="72"/>
  <c r="F261" i="72"/>
  <c r="M261" i="72"/>
  <c r="F262" i="72"/>
  <c r="M262" i="72"/>
  <c r="F263" i="72"/>
  <c r="M263" i="72"/>
  <c r="F264" i="72"/>
  <c r="M264" i="72"/>
  <c r="F265" i="72"/>
  <c r="M265" i="72"/>
  <c r="F266" i="72"/>
  <c r="M266" i="72"/>
  <c r="B267" i="72"/>
  <c r="C267" i="72"/>
  <c r="D267" i="72"/>
  <c r="E267" i="72"/>
  <c r="I267" i="72"/>
  <c r="J267" i="72"/>
  <c r="K267" i="72"/>
  <c r="L267" i="72"/>
  <c r="F285" i="72"/>
  <c r="I285" i="72"/>
  <c r="B126" i="73" s="1"/>
  <c r="J285" i="72"/>
  <c r="K285" i="72"/>
  <c r="D126" i="73" s="1"/>
  <c r="L285" i="72"/>
  <c r="E126" i="73" s="1"/>
  <c r="F286" i="72"/>
  <c r="G286" i="72" s="1"/>
  <c r="I286" i="72"/>
  <c r="J286" i="72"/>
  <c r="K286" i="72"/>
  <c r="D127" i="73" s="1"/>
  <c r="L286" i="72"/>
  <c r="E127" i="73" s="1"/>
  <c r="F287" i="72"/>
  <c r="I287" i="72"/>
  <c r="B128" i="73" s="1"/>
  <c r="J287" i="72"/>
  <c r="K287" i="72"/>
  <c r="D128" i="73" s="1"/>
  <c r="L287" i="72"/>
  <c r="E128" i="73" s="1"/>
  <c r="F288" i="72"/>
  <c r="I288" i="72"/>
  <c r="B129" i="73" s="1"/>
  <c r="J288" i="72"/>
  <c r="K288" i="72"/>
  <c r="D129" i="73" s="1"/>
  <c r="L288" i="72"/>
  <c r="F289" i="72"/>
  <c r="I289" i="72"/>
  <c r="B130" i="73" s="1"/>
  <c r="J289" i="72"/>
  <c r="K289" i="72"/>
  <c r="D130" i="73" s="1"/>
  <c r="L289" i="72"/>
  <c r="E130" i="73" s="1"/>
  <c r="F290" i="72"/>
  <c r="I290" i="72"/>
  <c r="B131" i="73" s="1"/>
  <c r="J290" i="72"/>
  <c r="K290" i="72"/>
  <c r="D131" i="73" s="1"/>
  <c r="L290" i="72"/>
  <c r="E131" i="73" s="1"/>
  <c r="B291" i="72"/>
  <c r="C291" i="72"/>
  <c r="D291" i="72"/>
  <c r="E291" i="72"/>
  <c r="F292" i="72"/>
  <c r="G292" i="72" s="1"/>
  <c r="I292" i="72"/>
  <c r="B133" i="73" s="1"/>
  <c r="J292" i="72"/>
  <c r="K292" i="72"/>
  <c r="D133" i="73" s="1"/>
  <c r="L292" i="72"/>
  <c r="E133" i="73" s="1"/>
  <c r="F293" i="72"/>
  <c r="I293" i="72"/>
  <c r="B134" i="73" s="1"/>
  <c r="J293" i="72"/>
  <c r="K293" i="72"/>
  <c r="D134" i="73" s="1"/>
  <c r="L293" i="72"/>
  <c r="E134" i="73" s="1"/>
  <c r="F294" i="72"/>
  <c r="G294" i="72" s="1"/>
  <c r="I294" i="72"/>
  <c r="B135" i="73" s="1"/>
  <c r="J294" i="72"/>
  <c r="K294" i="72"/>
  <c r="D135" i="73" s="1"/>
  <c r="L294" i="72"/>
  <c r="E135" i="73" s="1"/>
  <c r="F295" i="72"/>
  <c r="I295" i="72"/>
  <c r="B136" i="73" s="1"/>
  <c r="J295" i="72"/>
  <c r="K295" i="72"/>
  <c r="D136" i="73" s="1"/>
  <c r="L295" i="72"/>
  <c r="F296" i="72"/>
  <c r="G296" i="72" s="1"/>
  <c r="I296" i="72"/>
  <c r="B137" i="73" s="1"/>
  <c r="J296" i="72"/>
  <c r="K296" i="72"/>
  <c r="D137" i="73" s="1"/>
  <c r="L296" i="72"/>
  <c r="E137" i="73" s="1"/>
  <c r="F297" i="72"/>
  <c r="I297" i="72"/>
  <c r="J297" i="72"/>
  <c r="K297" i="72"/>
  <c r="D138" i="73" s="1"/>
  <c r="L297" i="72"/>
  <c r="B298" i="72"/>
  <c r="C298" i="72"/>
  <c r="D298" i="72"/>
  <c r="E298" i="72"/>
  <c r="F299" i="72"/>
  <c r="I299" i="72"/>
  <c r="B140" i="73" s="1"/>
  <c r="J299" i="72"/>
  <c r="K299" i="72"/>
  <c r="D140" i="73" s="1"/>
  <c r="L299" i="72"/>
  <c r="F300" i="72"/>
  <c r="I300" i="72"/>
  <c r="J300" i="72"/>
  <c r="K300" i="72"/>
  <c r="D141" i="73" s="1"/>
  <c r="L300" i="72"/>
  <c r="E141" i="73" s="1"/>
  <c r="F301" i="72"/>
  <c r="I301" i="72"/>
  <c r="B142" i="73" s="1"/>
  <c r="J301" i="72"/>
  <c r="K301" i="72"/>
  <c r="D142" i="73" s="1"/>
  <c r="L301" i="72"/>
  <c r="E142" i="73" s="1"/>
  <c r="F302" i="72"/>
  <c r="I302" i="72"/>
  <c r="J302" i="72"/>
  <c r="K302" i="72"/>
  <c r="D143" i="73" s="1"/>
  <c r="L302" i="72"/>
  <c r="E143" i="73" s="1"/>
  <c r="F303" i="72"/>
  <c r="I303" i="72"/>
  <c r="J303" i="72"/>
  <c r="K303" i="72"/>
  <c r="D144" i="73" s="1"/>
  <c r="L303" i="72"/>
  <c r="E144" i="73" s="1"/>
  <c r="F304" i="72"/>
  <c r="I304" i="72"/>
  <c r="B145" i="73" s="1"/>
  <c r="J304" i="72"/>
  <c r="K304" i="72"/>
  <c r="D145" i="73" s="1"/>
  <c r="L304" i="72"/>
  <c r="E145" i="73" s="1"/>
  <c r="F305" i="72"/>
  <c r="I305" i="72"/>
  <c r="B146" i="73" s="1"/>
  <c r="J305" i="72"/>
  <c r="K305" i="72"/>
  <c r="D146" i="73" s="1"/>
  <c r="L305" i="72"/>
  <c r="E146" i="73" s="1"/>
  <c r="F306" i="72"/>
  <c r="I306" i="72"/>
  <c r="B147" i="73" s="1"/>
  <c r="J306" i="72"/>
  <c r="K306" i="72"/>
  <c r="D147" i="73" s="1"/>
  <c r="L306" i="72"/>
  <c r="E147" i="73" s="1"/>
  <c r="F307" i="72"/>
  <c r="I307" i="72"/>
  <c r="B148" i="73" s="1"/>
  <c r="J307" i="72"/>
  <c r="K307" i="72"/>
  <c r="D148" i="73" s="1"/>
  <c r="L307" i="72"/>
  <c r="E148" i="73" s="1"/>
  <c r="F308" i="72"/>
  <c r="I308" i="72"/>
  <c r="J308" i="72"/>
  <c r="K308" i="72"/>
  <c r="D149" i="73" s="1"/>
  <c r="L308" i="72"/>
  <c r="E149" i="73" s="1"/>
  <c r="F309" i="72"/>
  <c r="I309" i="72"/>
  <c r="B150" i="73" s="1"/>
  <c r="J309" i="72"/>
  <c r="K309" i="72"/>
  <c r="L309" i="72"/>
  <c r="E150" i="73" s="1"/>
  <c r="F310" i="72"/>
  <c r="I310" i="72"/>
  <c r="J310" i="72"/>
  <c r="K310" i="72"/>
  <c r="D151" i="73" s="1"/>
  <c r="L310" i="72"/>
  <c r="E151" i="73" s="1"/>
  <c r="F311" i="72"/>
  <c r="G311" i="72" s="1"/>
  <c r="I311" i="72"/>
  <c r="B152" i="73" s="1"/>
  <c r="J311" i="72"/>
  <c r="K311" i="72"/>
  <c r="D152" i="73" s="1"/>
  <c r="L311" i="72"/>
  <c r="E152" i="73" s="1"/>
  <c r="F312" i="72"/>
  <c r="I312" i="72"/>
  <c r="J312" i="72"/>
  <c r="K312" i="72"/>
  <c r="D153" i="73" s="1"/>
  <c r="L312" i="72"/>
  <c r="E153" i="73" s="1"/>
  <c r="B313" i="72"/>
  <c r="C313" i="72"/>
  <c r="D313" i="72"/>
  <c r="E313" i="72"/>
  <c r="F314" i="72"/>
  <c r="I314" i="72"/>
  <c r="J314" i="72"/>
  <c r="K314" i="72"/>
  <c r="D155" i="73" s="1"/>
  <c r="L314" i="72"/>
  <c r="E155" i="73" s="1"/>
  <c r="F315" i="72"/>
  <c r="I315" i="72"/>
  <c r="B156" i="73" s="1"/>
  <c r="J315" i="72"/>
  <c r="K315" i="72"/>
  <c r="L315" i="72"/>
  <c r="E156" i="73" s="1"/>
  <c r="F316" i="72"/>
  <c r="I316" i="72"/>
  <c r="J316" i="72"/>
  <c r="K316" i="72"/>
  <c r="D157" i="73" s="1"/>
  <c r="L316" i="72"/>
  <c r="F317" i="72"/>
  <c r="I317" i="72"/>
  <c r="B158" i="73" s="1"/>
  <c r="J317" i="72"/>
  <c r="K317" i="72"/>
  <c r="D158" i="73" s="1"/>
  <c r="L317" i="72"/>
  <c r="F318" i="72"/>
  <c r="I318" i="72"/>
  <c r="B159" i="73" s="1"/>
  <c r="J318" i="72"/>
  <c r="K318" i="72"/>
  <c r="D159" i="73" s="1"/>
  <c r="L318" i="72"/>
  <c r="F319" i="72"/>
  <c r="I319" i="72"/>
  <c r="J319" i="72"/>
  <c r="K319" i="72"/>
  <c r="D160" i="73" s="1"/>
  <c r="L319" i="72"/>
  <c r="E160" i="73" s="1"/>
  <c r="B320" i="72"/>
  <c r="C320" i="72"/>
  <c r="D320" i="72"/>
  <c r="E320" i="72"/>
  <c r="F338" i="72"/>
  <c r="M338" i="72"/>
  <c r="F339" i="72"/>
  <c r="M339" i="72"/>
  <c r="F340" i="72"/>
  <c r="G340" i="72" s="1"/>
  <c r="M340" i="72"/>
  <c r="F341" i="72"/>
  <c r="M341" i="72"/>
  <c r="F342" i="72"/>
  <c r="M342" i="72"/>
  <c r="F343" i="72"/>
  <c r="M343" i="72"/>
  <c r="B344" i="72"/>
  <c r="C344" i="72"/>
  <c r="D344" i="72"/>
  <c r="E344" i="72"/>
  <c r="I344" i="72"/>
  <c r="J344" i="72"/>
  <c r="K344" i="72"/>
  <c r="L344" i="72"/>
  <c r="F345" i="72"/>
  <c r="M345" i="72"/>
  <c r="F346" i="72"/>
  <c r="M346" i="72"/>
  <c r="F347" i="72"/>
  <c r="M347" i="72"/>
  <c r="F348" i="72"/>
  <c r="M348" i="72"/>
  <c r="F349" i="72"/>
  <c r="M349" i="72"/>
  <c r="F350" i="72"/>
  <c r="M350" i="72"/>
  <c r="B351" i="72"/>
  <c r="C351" i="72"/>
  <c r="D351" i="72"/>
  <c r="E351" i="72"/>
  <c r="I351" i="72"/>
  <c r="J351" i="72"/>
  <c r="K351" i="72"/>
  <c r="L351" i="72"/>
  <c r="F352" i="72"/>
  <c r="M352" i="72"/>
  <c r="F353" i="72"/>
  <c r="M353" i="72"/>
  <c r="F354" i="72"/>
  <c r="M354" i="72"/>
  <c r="N354" i="72" s="1"/>
  <c r="F355" i="72"/>
  <c r="M355" i="72"/>
  <c r="F356" i="72"/>
  <c r="M356" i="72"/>
  <c r="F357" i="72"/>
  <c r="M357" i="72"/>
  <c r="F358" i="72"/>
  <c r="M358" i="72"/>
  <c r="F359" i="72"/>
  <c r="M359" i="72"/>
  <c r="F360" i="72"/>
  <c r="M360" i="72"/>
  <c r="N360" i="72" s="1"/>
  <c r="F361" i="72"/>
  <c r="M361" i="72"/>
  <c r="N361" i="72" s="1"/>
  <c r="F362" i="72"/>
  <c r="G362" i="72" s="1"/>
  <c r="M362" i="72"/>
  <c r="N362" i="72" s="1"/>
  <c r="F363" i="72"/>
  <c r="M363" i="72"/>
  <c r="F364" i="72"/>
  <c r="M364" i="72"/>
  <c r="N364" i="72" s="1"/>
  <c r="F365" i="72"/>
  <c r="M365" i="72"/>
  <c r="B366" i="72"/>
  <c r="C366" i="72"/>
  <c r="D366" i="72"/>
  <c r="E366" i="72"/>
  <c r="I366" i="72"/>
  <c r="J366" i="72"/>
  <c r="K366" i="72"/>
  <c r="L366" i="72"/>
  <c r="F367" i="72"/>
  <c r="G367" i="72" s="1"/>
  <c r="M367" i="72"/>
  <c r="F368" i="72"/>
  <c r="M368" i="72"/>
  <c r="F369" i="72"/>
  <c r="M369" i="72"/>
  <c r="F370" i="72"/>
  <c r="M370" i="72"/>
  <c r="F371" i="72"/>
  <c r="M371" i="72"/>
  <c r="N371" i="72" s="1"/>
  <c r="F372" i="72"/>
  <c r="M372" i="72"/>
  <c r="B373" i="72"/>
  <c r="C373" i="72"/>
  <c r="D373" i="72"/>
  <c r="E373" i="72"/>
  <c r="I373" i="72"/>
  <c r="J373" i="72"/>
  <c r="K373" i="72"/>
  <c r="L373" i="72"/>
  <c r="F391" i="72"/>
  <c r="I391" i="72"/>
  <c r="B179" i="73" s="1"/>
  <c r="K391" i="72"/>
  <c r="L391" i="72"/>
  <c r="E179" i="73" s="1"/>
  <c r="F392" i="72"/>
  <c r="I392" i="72"/>
  <c r="B180" i="73" s="1"/>
  <c r="J392" i="72"/>
  <c r="K392" i="72"/>
  <c r="D180" i="73" s="1"/>
  <c r="L392" i="72"/>
  <c r="F393" i="72"/>
  <c r="I393" i="72"/>
  <c r="B181" i="73" s="1"/>
  <c r="J393" i="72"/>
  <c r="K393" i="72"/>
  <c r="D181" i="73" s="1"/>
  <c r="L393" i="72"/>
  <c r="E181" i="73" s="1"/>
  <c r="F394" i="72"/>
  <c r="I394" i="72"/>
  <c r="B182" i="73" s="1"/>
  <c r="J394" i="72"/>
  <c r="K394" i="72"/>
  <c r="D182" i="73" s="1"/>
  <c r="L394" i="72"/>
  <c r="F395" i="72"/>
  <c r="I395" i="72"/>
  <c r="B183" i="73" s="1"/>
  <c r="J395" i="72"/>
  <c r="K395" i="72"/>
  <c r="L395" i="72"/>
  <c r="E183" i="73" s="1"/>
  <c r="F396" i="72"/>
  <c r="G396" i="72" s="1"/>
  <c r="I396" i="72"/>
  <c r="B184" i="73" s="1"/>
  <c r="J396" i="72"/>
  <c r="K396" i="72"/>
  <c r="D184" i="73" s="1"/>
  <c r="L396" i="72"/>
  <c r="B397" i="72"/>
  <c r="C397" i="72"/>
  <c r="D397" i="72"/>
  <c r="E397" i="72"/>
  <c r="F398" i="72"/>
  <c r="I398" i="72"/>
  <c r="J398" i="72"/>
  <c r="K398" i="72"/>
  <c r="L398" i="72"/>
  <c r="E186" i="73" s="1"/>
  <c r="F399" i="72"/>
  <c r="G399" i="72" s="1"/>
  <c r="I399" i="72"/>
  <c r="B187" i="73" s="1"/>
  <c r="J399" i="72"/>
  <c r="K399" i="72"/>
  <c r="D187" i="73" s="1"/>
  <c r="L399" i="72"/>
  <c r="E187" i="73" s="1"/>
  <c r="F400" i="72"/>
  <c r="I400" i="72"/>
  <c r="B188" i="73" s="1"/>
  <c r="J400" i="72"/>
  <c r="K400" i="72"/>
  <c r="D188" i="73" s="1"/>
  <c r="L400" i="72"/>
  <c r="F401" i="72"/>
  <c r="I401" i="72"/>
  <c r="B189" i="73" s="1"/>
  <c r="J401" i="72"/>
  <c r="K401" i="72"/>
  <c r="D189" i="73" s="1"/>
  <c r="L401" i="72"/>
  <c r="E189" i="73" s="1"/>
  <c r="F402" i="72"/>
  <c r="I402" i="72"/>
  <c r="B190" i="73" s="1"/>
  <c r="J402" i="72"/>
  <c r="K402" i="72"/>
  <c r="D190" i="73" s="1"/>
  <c r="L402" i="72"/>
  <c r="E190" i="73" s="1"/>
  <c r="F403" i="72"/>
  <c r="I403" i="72"/>
  <c r="B191" i="73" s="1"/>
  <c r="J403" i="72"/>
  <c r="K403" i="72"/>
  <c r="D191" i="73" s="1"/>
  <c r="L403" i="72"/>
  <c r="E191" i="73" s="1"/>
  <c r="B404" i="72"/>
  <c r="C404" i="72"/>
  <c r="D404" i="72"/>
  <c r="E404" i="72"/>
  <c r="F405" i="72"/>
  <c r="I405" i="72"/>
  <c r="B193" i="73" s="1"/>
  <c r="J405" i="72"/>
  <c r="K405" i="72"/>
  <c r="L405" i="72"/>
  <c r="E193" i="73" s="1"/>
  <c r="F406" i="72"/>
  <c r="G406" i="72" s="1"/>
  <c r="I406" i="72"/>
  <c r="J406" i="72"/>
  <c r="K406" i="72"/>
  <c r="D194" i="73" s="1"/>
  <c r="L406" i="72"/>
  <c r="F407" i="72"/>
  <c r="I407" i="72"/>
  <c r="B195" i="73" s="1"/>
  <c r="J407" i="72"/>
  <c r="K407" i="72"/>
  <c r="D195" i="73" s="1"/>
  <c r="L407" i="72"/>
  <c r="E195" i="73" s="1"/>
  <c r="F408" i="72"/>
  <c r="G408" i="72" s="1"/>
  <c r="I408" i="72"/>
  <c r="B196" i="73" s="1"/>
  <c r="J408" i="72"/>
  <c r="K408" i="72"/>
  <c r="D196" i="73" s="1"/>
  <c r="L408" i="72"/>
  <c r="E196" i="73" s="1"/>
  <c r="F409" i="72"/>
  <c r="I409" i="72"/>
  <c r="B197" i="73" s="1"/>
  <c r="J409" i="72"/>
  <c r="K409" i="72"/>
  <c r="D197" i="73" s="1"/>
  <c r="L409" i="72"/>
  <c r="E197" i="73" s="1"/>
  <c r="F410" i="72"/>
  <c r="I410" i="72"/>
  <c r="B198" i="73" s="1"/>
  <c r="J410" i="72"/>
  <c r="K410" i="72"/>
  <c r="D198" i="73" s="1"/>
  <c r="L410" i="72"/>
  <c r="E198" i="73" s="1"/>
  <c r="F411" i="72"/>
  <c r="I411" i="72"/>
  <c r="B199" i="73" s="1"/>
  <c r="J411" i="72"/>
  <c r="K411" i="72"/>
  <c r="D199" i="73" s="1"/>
  <c r="L411" i="72"/>
  <c r="E199" i="73" s="1"/>
  <c r="F412" i="72"/>
  <c r="I412" i="72"/>
  <c r="B200" i="73" s="1"/>
  <c r="J412" i="72"/>
  <c r="K412" i="72"/>
  <c r="D200" i="73" s="1"/>
  <c r="L412" i="72"/>
  <c r="E200" i="73" s="1"/>
  <c r="F413" i="72"/>
  <c r="I413" i="72"/>
  <c r="B201" i="73" s="1"/>
  <c r="J413" i="72"/>
  <c r="K413" i="72"/>
  <c r="L413" i="72"/>
  <c r="E201" i="73" s="1"/>
  <c r="F414" i="72"/>
  <c r="I414" i="72"/>
  <c r="B202" i="73" s="1"/>
  <c r="J414" i="72"/>
  <c r="K414" i="72"/>
  <c r="D202" i="73" s="1"/>
  <c r="L414" i="72"/>
  <c r="E202" i="73" s="1"/>
  <c r="F415" i="72"/>
  <c r="I415" i="72"/>
  <c r="B203" i="73" s="1"/>
  <c r="J415" i="72"/>
  <c r="K415" i="72"/>
  <c r="D203" i="73" s="1"/>
  <c r="L415" i="72"/>
  <c r="F416" i="72"/>
  <c r="I416" i="72"/>
  <c r="B204" i="73" s="1"/>
  <c r="J416" i="72"/>
  <c r="K416" i="72"/>
  <c r="D204" i="73" s="1"/>
  <c r="L416" i="72"/>
  <c r="E204" i="73" s="1"/>
  <c r="F417" i="72"/>
  <c r="I417" i="72"/>
  <c r="B205" i="73" s="1"/>
  <c r="J417" i="72"/>
  <c r="K417" i="72"/>
  <c r="D205" i="73" s="1"/>
  <c r="L417" i="72"/>
  <c r="E205" i="73" s="1"/>
  <c r="F418" i="72"/>
  <c r="I418" i="72"/>
  <c r="B206" i="73" s="1"/>
  <c r="J418" i="72"/>
  <c r="K418" i="72"/>
  <c r="L418" i="72"/>
  <c r="B419" i="72"/>
  <c r="C419" i="72"/>
  <c r="D419" i="72"/>
  <c r="E419" i="72"/>
  <c r="F420" i="72"/>
  <c r="G420" i="72" s="1"/>
  <c r="I420" i="72"/>
  <c r="J420" i="72"/>
  <c r="K420" i="72"/>
  <c r="D208" i="73" s="1"/>
  <c r="L420" i="72"/>
  <c r="E208" i="73" s="1"/>
  <c r="F421" i="72"/>
  <c r="I421" i="72"/>
  <c r="B209" i="73" s="1"/>
  <c r="J421" i="72"/>
  <c r="K421" i="72"/>
  <c r="D209" i="73" s="1"/>
  <c r="L421" i="72"/>
  <c r="E209" i="73" s="1"/>
  <c r="F422" i="72"/>
  <c r="I422" i="72"/>
  <c r="B210" i="73" s="1"/>
  <c r="J422" i="72"/>
  <c r="K422" i="72"/>
  <c r="D210" i="73" s="1"/>
  <c r="L422" i="72"/>
  <c r="E210" i="73" s="1"/>
  <c r="F423" i="72"/>
  <c r="I423" i="72"/>
  <c r="B211" i="73" s="1"/>
  <c r="J423" i="72"/>
  <c r="K423" i="72"/>
  <c r="L423" i="72"/>
  <c r="E211" i="73" s="1"/>
  <c r="F424" i="72"/>
  <c r="I424" i="72"/>
  <c r="J424" i="72"/>
  <c r="K424" i="72"/>
  <c r="D212" i="73" s="1"/>
  <c r="L424" i="72"/>
  <c r="F425" i="72"/>
  <c r="I425" i="72"/>
  <c r="J425" i="72"/>
  <c r="K425" i="72"/>
  <c r="D213" i="73" s="1"/>
  <c r="L425" i="72"/>
  <c r="E213" i="73" s="1"/>
  <c r="B426" i="72"/>
  <c r="C426" i="72"/>
  <c r="D426" i="72"/>
  <c r="E426" i="72"/>
  <c r="G216" i="73" l="1"/>
  <c r="G83" i="72"/>
  <c r="I226" i="74"/>
  <c r="N228" i="73"/>
  <c r="N231" i="73"/>
  <c r="I185" i="73"/>
  <c r="N229" i="73"/>
  <c r="J86" i="73"/>
  <c r="B153" i="74"/>
  <c r="B156" i="74" s="1"/>
  <c r="J153" i="74"/>
  <c r="J156" i="74" s="1"/>
  <c r="F154" i="72"/>
  <c r="I154" i="73"/>
  <c r="T248" i="74"/>
  <c r="P248" i="74"/>
  <c r="S178" i="74"/>
  <c r="O178" i="74"/>
  <c r="O108" i="74"/>
  <c r="F153" i="74"/>
  <c r="F245" i="72"/>
  <c r="W247" i="74"/>
  <c r="W250" i="74" s="1"/>
  <c r="D223" i="74"/>
  <c r="D226" i="74" s="1"/>
  <c r="X83" i="74"/>
  <c r="X86" i="74" s="1"/>
  <c r="Y83" i="74"/>
  <c r="Y86" i="74" s="1"/>
  <c r="Q248" i="74"/>
  <c r="L101" i="73"/>
  <c r="T178" i="74"/>
  <c r="K33" i="73"/>
  <c r="K79" i="73"/>
  <c r="M133" i="73"/>
  <c r="J132" i="73"/>
  <c r="T62" i="74"/>
  <c r="S62" i="74"/>
  <c r="R62" i="74"/>
  <c r="Q62" i="74"/>
  <c r="P62" i="74"/>
  <c r="O62" i="74"/>
  <c r="N62" i="74"/>
  <c r="M62" i="74"/>
  <c r="T108" i="74"/>
  <c r="T61" i="74"/>
  <c r="S61" i="74"/>
  <c r="R61" i="74"/>
  <c r="Q61" i="74"/>
  <c r="P61" i="74"/>
  <c r="O61" i="74"/>
  <c r="N61" i="74"/>
  <c r="M61" i="74"/>
  <c r="M22" i="73"/>
  <c r="M21" i="73"/>
  <c r="T131" i="74"/>
  <c r="T154" i="74" s="1"/>
  <c r="S131" i="74"/>
  <c r="R131" i="74"/>
  <c r="Q131" i="74"/>
  <c r="P131" i="74"/>
  <c r="O131" i="74"/>
  <c r="N131" i="74"/>
  <c r="M131" i="74"/>
  <c r="N77" i="73"/>
  <c r="N76" i="73"/>
  <c r="N75" i="73"/>
  <c r="N74" i="73"/>
  <c r="N73" i="73"/>
  <c r="T38" i="74"/>
  <c r="T271" i="74"/>
  <c r="S271" i="74"/>
  <c r="R271" i="74"/>
  <c r="Q271" i="74"/>
  <c r="Q294" i="74" s="1"/>
  <c r="P271" i="74"/>
  <c r="P294" i="74" s="1"/>
  <c r="O271" i="74"/>
  <c r="N271" i="74"/>
  <c r="M271" i="74"/>
  <c r="T201" i="74"/>
  <c r="S201" i="74"/>
  <c r="R201" i="74"/>
  <c r="Q201" i="74"/>
  <c r="P201" i="74"/>
  <c r="O201" i="74"/>
  <c r="N201" i="74"/>
  <c r="M201" i="74"/>
  <c r="T132" i="74"/>
  <c r="S132" i="74"/>
  <c r="R132" i="74"/>
  <c r="Q132" i="74"/>
  <c r="Q133" i="74" s="1"/>
  <c r="P132" i="74"/>
  <c r="P133" i="74" s="1"/>
  <c r="O132" i="74"/>
  <c r="N132" i="74"/>
  <c r="M132" i="74"/>
  <c r="W83" i="74"/>
  <c r="W86" i="74" s="1"/>
  <c r="E110" i="74"/>
  <c r="E155" i="74"/>
  <c r="E156" i="74" s="1"/>
  <c r="J223" i="74"/>
  <c r="J226" i="74" s="1"/>
  <c r="W293" i="74"/>
  <c r="W296" i="74" s="1"/>
  <c r="E107" i="74"/>
  <c r="C154" i="74"/>
  <c r="C153" i="74" s="1"/>
  <c r="C156" i="74" s="1"/>
  <c r="C107" i="74"/>
  <c r="C110" i="74" s="1"/>
  <c r="I155" i="74"/>
  <c r="B250" i="74"/>
  <c r="I83" i="74"/>
  <c r="I86" i="74" s="1"/>
  <c r="E83" i="74"/>
  <c r="E86" i="74" s="1"/>
  <c r="Y153" i="74"/>
  <c r="Y156" i="74" s="1"/>
  <c r="H153" i="74"/>
  <c r="S248" i="74"/>
  <c r="O248" i="74"/>
  <c r="M351" i="72"/>
  <c r="R178" i="74"/>
  <c r="R108" i="74"/>
  <c r="F108" i="72"/>
  <c r="R38" i="74"/>
  <c r="K214" i="73"/>
  <c r="K207" i="73"/>
  <c r="L132" i="73"/>
  <c r="L86" i="73"/>
  <c r="I55" i="73"/>
  <c r="G154" i="74"/>
  <c r="G153" i="74" s="1"/>
  <c r="G107" i="74"/>
  <c r="C223" i="74"/>
  <c r="C226" i="74" s="1"/>
  <c r="W155" i="74"/>
  <c r="I107" i="74"/>
  <c r="I110" i="74" s="1"/>
  <c r="R248" i="74"/>
  <c r="M178" i="74"/>
  <c r="M108" i="74"/>
  <c r="N191" i="72"/>
  <c r="G161" i="72"/>
  <c r="G108" i="72"/>
  <c r="T272" i="74"/>
  <c r="S272" i="74"/>
  <c r="R272" i="74"/>
  <c r="R270" i="74" s="1"/>
  <c r="R273" i="74" s="1"/>
  <c r="Q272" i="74"/>
  <c r="P272" i="74"/>
  <c r="O272" i="74"/>
  <c r="N272" i="74"/>
  <c r="M272" i="74"/>
  <c r="T202" i="74"/>
  <c r="S202" i="74"/>
  <c r="R202" i="74"/>
  <c r="Q202" i="74"/>
  <c r="P202" i="74"/>
  <c r="O202" i="74"/>
  <c r="N202" i="74"/>
  <c r="M202" i="74"/>
  <c r="W154" i="74"/>
  <c r="W153" i="74" s="1"/>
  <c r="W107" i="74"/>
  <c r="W110" i="74" s="1"/>
  <c r="Y295" i="74"/>
  <c r="Y247" i="74"/>
  <c r="Y250" i="74" s="1"/>
  <c r="X295" i="74"/>
  <c r="X247" i="74"/>
  <c r="X250" i="74" s="1"/>
  <c r="X153" i="74"/>
  <c r="X156" i="74" s="1"/>
  <c r="C211" i="73"/>
  <c r="G416" i="72"/>
  <c r="C194" i="73"/>
  <c r="C430" i="72"/>
  <c r="C180" i="73"/>
  <c r="G370" i="72"/>
  <c r="G365" i="72"/>
  <c r="G361" i="72"/>
  <c r="G357" i="72"/>
  <c r="G353" i="72"/>
  <c r="G348" i="72"/>
  <c r="K377" i="72"/>
  <c r="G343" i="72"/>
  <c r="G339" i="72"/>
  <c r="C157" i="73"/>
  <c r="G314" i="72"/>
  <c r="G301" i="72"/>
  <c r="C140" i="73"/>
  <c r="G257" i="72"/>
  <c r="G253" i="72"/>
  <c r="D271" i="72"/>
  <c r="G212" i="72"/>
  <c r="C104" i="73"/>
  <c r="B218" i="72"/>
  <c r="C77" i="73"/>
  <c r="F77" i="73" s="1"/>
  <c r="C73" i="73"/>
  <c r="K165" i="72"/>
  <c r="G131" i="72"/>
  <c r="G89" i="72"/>
  <c r="B112" i="72"/>
  <c r="C24" i="73"/>
  <c r="D59" i="72"/>
  <c r="G411" i="72"/>
  <c r="C197" i="73"/>
  <c r="Q249" i="74" s="1"/>
  <c r="B430" i="72"/>
  <c r="C183" i="73"/>
  <c r="N351" i="72"/>
  <c r="N347" i="72"/>
  <c r="G317" i="72"/>
  <c r="C156" i="73"/>
  <c r="G312" i="72"/>
  <c r="C151" i="73"/>
  <c r="G295" i="72"/>
  <c r="C134" i="73"/>
  <c r="F134" i="73" s="1"/>
  <c r="E324" i="72"/>
  <c r="G290" i="72"/>
  <c r="C129" i="73"/>
  <c r="N265" i="72"/>
  <c r="N258" i="72"/>
  <c r="N256" i="72"/>
  <c r="N252" i="72"/>
  <c r="N248" i="72"/>
  <c r="G245" i="72"/>
  <c r="N239" i="72"/>
  <c r="G211" i="72"/>
  <c r="C98" i="73"/>
  <c r="G202" i="72"/>
  <c r="G194" i="72"/>
  <c r="E218" i="72"/>
  <c r="C76" i="73"/>
  <c r="G180" i="72"/>
  <c r="N146" i="72"/>
  <c r="N142" i="72"/>
  <c r="N137" i="72"/>
  <c r="C165" i="72"/>
  <c r="C50" i="73"/>
  <c r="L101" i="72"/>
  <c r="C41" i="73"/>
  <c r="T39" i="74" s="1"/>
  <c r="G88" i="72"/>
  <c r="E112" i="72"/>
  <c r="C23" i="73"/>
  <c r="F23" i="73" s="1"/>
  <c r="J59" i="72"/>
  <c r="C59" i="72"/>
  <c r="G418" i="72"/>
  <c r="C204" i="73"/>
  <c r="F204" i="73" s="1"/>
  <c r="G410" i="72"/>
  <c r="C196" i="73"/>
  <c r="P249" i="74" s="1"/>
  <c r="P295" i="74" s="1"/>
  <c r="G401" i="72"/>
  <c r="C187" i="73"/>
  <c r="F187" i="73" s="1"/>
  <c r="E430" i="72"/>
  <c r="G371" i="72"/>
  <c r="G364" i="72"/>
  <c r="G360" i="72"/>
  <c r="G358" i="72"/>
  <c r="G356" i="72"/>
  <c r="G354" i="72"/>
  <c r="G352" i="72"/>
  <c r="G349" i="72"/>
  <c r="G347" i="72"/>
  <c r="G345" i="72"/>
  <c r="I377" i="72"/>
  <c r="B377" i="72"/>
  <c r="G342" i="72"/>
  <c r="G338" i="72"/>
  <c r="C159" i="73"/>
  <c r="G316" i="72"/>
  <c r="C155" i="73"/>
  <c r="C150" i="73"/>
  <c r="G307" i="72"/>
  <c r="C146" i="73"/>
  <c r="S179" i="74" s="1"/>
  <c r="G303" i="72"/>
  <c r="C142" i="73"/>
  <c r="O179" i="74" s="1"/>
  <c r="G299" i="72"/>
  <c r="C137" i="73"/>
  <c r="F137" i="73" s="1"/>
  <c r="C133" i="73"/>
  <c r="F133" i="73" s="1"/>
  <c r="D324" i="72"/>
  <c r="G289" i="72"/>
  <c r="G285" i="72"/>
  <c r="G252" i="72"/>
  <c r="G248" i="72"/>
  <c r="G243" i="72"/>
  <c r="I271" i="72"/>
  <c r="F238" i="72"/>
  <c r="B271" i="72"/>
  <c r="C106" i="73"/>
  <c r="G210" i="72"/>
  <c r="C102" i="73"/>
  <c r="G205" i="72"/>
  <c r="C97" i="73"/>
  <c r="F97" i="73" s="1"/>
  <c r="G201" i="72"/>
  <c r="C93" i="73"/>
  <c r="S109" i="74" s="1"/>
  <c r="G197" i="72"/>
  <c r="G193" i="72"/>
  <c r="D218" i="72"/>
  <c r="G183" i="72"/>
  <c r="C75" i="73"/>
  <c r="F75" i="73" s="1"/>
  <c r="G179" i="72"/>
  <c r="G146" i="72"/>
  <c r="G142" i="72"/>
  <c r="M139" i="72"/>
  <c r="I165" i="72"/>
  <c r="B165" i="72"/>
  <c r="C53" i="73"/>
  <c r="C36" i="73"/>
  <c r="G87" i="72"/>
  <c r="C27" i="73"/>
  <c r="D112" i="72"/>
  <c r="C22" i="73"/>
  <c r="I59" i="72"/>
  <c r="F26" i="72"/>
  <c r="G26" i="72" s="1"/>
  <c r="B59" i="72"/>
  <c r="N212" i="73"/>
  <c r="M128" i="73"/>
  <c r="N21" i="73"/>
  <c r="C206" i="73"/>
  <c r="G412" i="72"/>
  <c r="C198" i="73"/>
  <c r="R249" i="74" s="1"/>
  <c r="R295" i="74" s="1"/>
  <c r="G403" i="72"/>
  <c r="C184" i="73"/>
  <c r="G372" i="72"/>
  <c r="G368" i="72"/>
  <c r="G363" i="72"/>
  <c r="G359" i="72"/>
  <c r="G355" i="72"/>
  <c r="G350" i="72"/>
  <c r="G346" i="72"/>
  <c r="D377" i="72"/>
  <c r="G341" i="72"/>
  <c r="C152" i="73"/>
  <c r="F152" i="73" s="1"/>
  <c r="G309" i="72"/>
  <c r="C148" i="73"/>
  <c r="F148" i="73" s="1"/>
  <c r="G305" i="72"/>
  <c r="C144" i="73"/>
  <c r="Q179" i="74" s="1"/>
  <c r="B324" i="72"/>
  <c r="C130" i="73"/>
  <c r="G287" i="72"/>
  <c r="C126" i="73"/>
  <c r="F126" i="73" s="1"/>
  <c r="G264" i="72"/>
  <c r="G251" i="72"/>
  <c r="K271" i="72"/>
  <c r="G237" i="72"/>
  <c r="G208" i="72"/>
  <c r="G203" i="72"/>
  <c r="C95" i="73"/>
  <c r="G199" i="72"/>
  <c r="C91" i="73"/>
  <c r="G195" i="72"/>
  <c r="C87" i="73"/>
  <c r="M109" i="74" s="1"/>
  <c r="G190" i="72"/>
  <c r="C82" i="73"/>
  <c r="G149" i="72"/>
  <c r="G145" i="72"/>
  <c r="G134" i="72"/>
  <c r="D165" i="72"/>
  <c r="C46" i="73"/>
  <c r="F46" i="73" s="1"/>
  <c r="K59" i="72"/>
  <c r="C210" i="73"/>
  <c r="G210" i="73" s="1"/>
  <c r="N422" i="72"/>
  <c r="C201" i="73"/>
  <c r="G407" i="72"/>
  <c r="C193" i="73"/>
  <c r="M249" i="74" s="1"/>
  <c r="M295" i="74" s="1"/>
  <c r="N358" i="72"/>
  <c r="N352" i="72"/>
  <c r="J377" i="72"/>
  <c r="C377" i="72"/>
  <c r="C160" i="73"/>
  <c r="G304" i="72"/>
  <c r="C143" i="73"/>
  <c r="P179" i="74" s="1"/>
  <c r="G300" i="72"/>
  <c r="C138" i="73"/>
  <c r="N263" i="72"/>
  <c r="N261" i="72"/>
  <c r="N254" i="72"/>
  <c r="N250" i="72"/>
  <c r="N246" i="72"/>
  <c r="N243" i="72"/>
  <c r="N241" i="72"/>
  <c r="J271" i="72"/>
  <c r="C271" i="72"/>
  <c r="G238" i="72"/>
  <c r="N232" i="72"/>
  <c r="G206" i="72"/>
  <c r="G198" i="72"/>
  <c r="C90" i="73"/>
  <c r="G189" i="72"/>
  <c r="C81" i="73"/>
  <c r="G184" i="72"/>
  <c r="G154" i="72"/>
  <c r="N152" i="72"/>
  <c r="N148" i="72"/>
  <c r="N144" i="72"/>
  <c r="N140" i="72"/>
  <c r="G139" i="72"/>
  <c r="J165" i="72"/>
  <c r="C37" i="73"/>
  <c r="P39" i="74" s="1"/>
  <c r="C32" i="73"/>
  <c r="C28" i="73"/>
  <c r="N22" i="73"/>
  <c r="F139" i="72"/>
  <c r="G423" i="72"/>
  <c r="C200" i="73"/>
  <c r="T249" i="74" s="1"/>
  <c r="F79" i="72"/>
  <c r="C212" i="73"/>
  <c r="G417" i="72"/>
  <c r="C199" i="73"/>
  <c r="S249" i="74" s="1"/>
  <c r="S295" i="74" s="1"/>
  <c r="G409" i="72"/>
  <c r="C195" i="73"/>
  <c r="O249" i="74" s="1"/>
  <c r="G405" i="72"/>
  <c r="D430" i="72"/>
  <c r="N363" i="72"/>
  <c r="N359" i="72"/>
  <c r="N357" i="72"/>
  <c r="N353" i="72"/>
  <c r="N350" i="72"/>
  <c r="N348" i="72"/>
  <c r="L377" i="72"/>
  <c r="E377" i="72"/>
  <c r="N343" i="72"/>
  <c r="G319" i="72"/>
  <c r="C158" i="73"/>
  <c r="G315" i="72"/>
  <c r="C153" i="73"/>
  <c r="G310" i="72"/>
  <c r="C149" i="73"/>
  <c r="G306" i="72"/>
  <c r="C145" i="73"/>
  <c r="R179" i="74" s="1"/>
  <c r="R225" i="74" s="1"/>
  <c r="G302" i="72"/>
  <c r="C141" i="73"/>
  <c r="N179" i="74" s="1"/>
  <c r="G297" i="72"/>
  <c r="C136" i="73"/>
  <c r="G293" i="72"/>
  <c r="C324" i="72"/>
  <c r="C131" i="73"/>
  <c r="F131" i="73" s="1"/>
  <c r="G288" i="72"/>
  <c r="C127" i="73"/>
  <c r="N266" i="72"/>
  <c r="N264" i="72"/>
  <c r="N262" i="72"/>
  <c r="N259" i="72"/>
  <c r="N257" i="72"/>
  <c r="N255" i="72"/>
  <c r="N253" i="72"/>
  <c r="N251" i="72"/>
  <c r="N249" i="72"/>
  <c r="N247" i="72"/>
  <c r="N244" i="72"/>
  <c r="N242" i="72"/>
  <c r="N240" i="72"/>
  <c r="L271" i="72"/>
  <c r="E271" i="72"/>
  <c r="N237" i="72"/>
  <c r="N235" i="72"/>
  <c r="N233" i="72"/>
  <c r="G213" i="72"/>
  <c r="C105" i="73"/>
  <c r="F105" i="73" s="1"/>
  <c r="C100" i="73"/>
  <c r="F100" i="73" s="1"/>
  <c r="G204" i="72"/>
  <c r="C96" i="73"/>
  <c r="G200" i="72"/>
  <c r="C92" i="73"/>
  <c r="R109" i="74" s="1"/>
  <c r="G196" i="72"/>
  <c r="C88" i="73"/>
  <c r="N109" i="74" s="1"/>
  <c r="C83" i="73"/>
  <c r="F83" i="73" s="1"/>
  <c r="G187" i="72"/>
  <c r="C218" i="72"/>
  <c r="C78" i="73"/>
  <c r="G182" i="72"/>
  <c r="C74" i="73"/>
  <c r="N160" i="72"/>
  <c r="N158" i="72"/>
  <c r="N153" i="72"/>
  <c r="N149" i="72"/>
  <c r="N147" i="72"/>
  <c r="N145" i="72"/>
  <c r="N143" i="72"/>
  <c r="N141" i="72"/>
  <c r="N136" i="72"/>
  <c r="N134" i="72"/>
  <c r="L165" i="72"/>
  <c r="E165" i="72"/>
  <c r="N131" i="72"/>
  <c r="C52" i="73"/>
  <c r="C47" i="73"/>
  <c r="C43" i="73"/>
  <c r="G94" i="72"/>
  <c r="C39" i="73"/>
  <c r="C35" i="73"/>
  <c r="C112" i="72"/>
  <c r="G79" i="72"/>
  <c r="L59" i="72"/>
  <c r="E59" i="72"/>
  <c r="N133" i="73"/>
  <c r="N128" i="73"/>
  <c r="N104" i="73"/>
  <c r="N103" i="73"/>
  <c r="N102" i="73"/>
  <c r="N91" i="73"/>
  <c r="N90" i="73"/>
  <c r="N81" i="73"/>
  <c r="N80" i="73"/>
  <c r="J207" i="73"/>
  <c r="M189" i="73"/>
  <c r="N189" i="73" s="1"/>
  <c r="L79" i="72"/>
  <c r="M396" i="72"/>
  <c r="N396" i="72" s="1"/>
  <c r="M411" i="72"/>
  <c r="N411" i="72" s="1"/>
  <c r="J235" i="73"/>
  <c r="M186" i="72"/>
  <c r="N186" i="72" s="1"/>
  <c r="M81" i="72"/>
  <c r="N81" i="72" s="1"/>
  <c r="M87" i="72"/>
  <c r="M181" i="73"/>
  <c r="N181" i="73" s="1"/>
  <c r="I101" i="73"/>
  <c r="I86" i="73"/>
  <c r="M27" i="73"/>
  <c r="N27" i="73" s="1"/>
  <c r="L207" i="72"/>
  <c r="K291" i="72"/>
  <c r="M293" i="72"/>
  <c r="M104" i="72"/>
  <c r="J101" i="72"/>
  <c r="J214" i="73"/>
  <c r="M156" i="73"/>
  <c r="N156" i="73" s="1"/>
  <c r="M152" i="73"/>
  <c r="N152" i="73" s="1"/>
  <c r="M127" i="73"/>
  <c r="N127" i="73" s="1"/>
  <c r="I132" i="73"/>
  <c r="M105" i="73"/>
  <c r="N105" i="73" s="1"/>
  <c r="M104" i="73"/>
  <c r="M44" i="73"/>
  <c r="N44" i="73" s="1"/>
  <c r="M28" i="73"/>
  <c r="N28" i="73" s="1"/>
  <c r="J33" i="73"/>
  <c r="I26" i="73"/>
  <c r="M402" i="72"/>
  <c r="N402" i="72" s="1"/>
  <c r="M294" i="72"/>
  <c r="I397" i="72"/>
  <c r="M299" i="72"/>
  <c r="M315" i="72"/>
  <c r="M285" i="72"/>
  <c r="N285" i="72" s="1"/>
  <c r="J255" i="73"/>
  <c r="F214" i="72"/>
  <c r="G214" i="72" s="1"/>
  <c r="M48" i="72"/>
  <c r="N48" i="72" s="1"/>
  <c r="M196" i="73"/>
  <c r="N196" i="73" s="1"/>
  <c r="K26" i="73"/>
  <c r="M412" i="72"/>
  <c r="N412" i="72" s="1"/>
  <c r="F344" i="72"/>
  <c r="G344" i="72" s="1"/>
  <c r="F185" i="72"/>
  <c r="M154" i="72"/>
  <c r="J108" i="72"/>
  <c r="M74" i="72"/>
  <c r="N74" i="72" s="1"/>
  <c r="F48" i="72"/>
  <c r="G48" i="72" s="1"/>
  <c r="M187" i="73"/>
  <c r="N187" i="73" s="1"/>
  <c r="M146" i="73"/>
  <c r="N146" i="73" s="1"/>
  <c r="M134" i="73"/>
  <c r="N134" i="73" s="1"/>
  <c r="I139" i="73"/>
  <c r="K108" i="73"/>
  <c r="V131" i="74" s="1"/>
  <c r="M46" i="73"/>
  <c r="N46" i="73" s="1"/>
  <c r="M39" i="73"/>
  <c r="N39" i="73" s="1"/>
  <c r="M31" i="73"/>
  <c r="N31" i="73" s="1"/>
  <c r="L26" i="73"/>
  <c r="F366" i="72"/>
  <c r="F298" i="72"/>
  <c r="M286" i="72"/>
  <c r="M100" i="73"/>
  <c r="N100" i="73" s="1"/>
  <c r="J101" i="73"/>
  <c r="M88" i="73"/>
  <c r="N88" i="73" s="1"/>
  <c r="M76" i="73"/>
  <c r="M75" i="73"/>
  <c r="I79" i="73"/>
  <c r="M49" i="73"/>
  <c r="N49" i="73" s="1"/>
  <c r="F161" i="72"/>
  <c r="M132" i="72"/>
  <c r="F33" i="72"/>
  <c r="G33" i="72" s="1"/>
  <c r="M213" i="73"/>
  <c r="N213" i="73" s="1"/>
  <c r="M212" i="73"/>
  <c r="M205" i="73"/>
  <c r="N205" i="73" s="1"/>
  <c r="I207" i="73"/>
  <c r="M193" i="73"/>
  <c r="N193" i="73" s="1"/>
  <c r="M179" i="73"/>
  <c r="N179" i="73" s="1"/>
  <c r="M158" i="73"/>
  <c r="N158" i="73" s="1"/>
  <c r="M157" i="73"/>
  <c r="N157" i="73" s="1"/>
  <c r="M153" i="73"/>
  <c r="N153" i="73" s="1"/>
  <c r="M151" i="73"/>
  <c r="N151" i="73" s="1"/>
  <c r="M148" i="73"/>
  <c r="N148" i="73" s="1"/>
  <c r="M147" i="73"/>
  <c r="N147" i="73" s="1"/>
  <c r="M140" i="73"/>
  <c r="N140" i="73" s="1"/>
  <c r="M137" i="73"/>
  <c r="N137" i="73" s="1"/>
  <c r="M136" i="73"/>
  <c r="N136" i="73" s="1"/>
  <c r="M130" i="73"/>
  <c r="N130" i="73" s="1"/>
  <c r="M129" i="73"/>
  <c r="N129" i="73" s="1"/>
  <c r="M126" i="73"/>
  <c r="N126" i="73" s="1"/>
  <c r="M30" i="73"/>
  <c r="N30" i="73" s="1"/>
  <c r="L33" i="73"/>
  <c r="M24" i="73"/>
  <c r="N24" i="73" s="1"/>
  <c r="M23" i="73"/>
  <c r="N23" i="73" s="1"/>
  <c r="M85" i="72"/>
  <c r="N85" i="72" s="1"/>
  <c r="M211" i="72"/>
  <c r="N211" i="72" s="1"/>
  <c r="F86" i="72"/>
  <c r="G86" i="72" s="1"/>
  <c r="M161" i="72"/>
  <c r="M189" i="72"/>
  <c r="N189" i="72" s="1"/>
  <c r="I214" i="72"/>
  <c r="M184" i="72"/>
  <c r="F101" i="72"/>
  <c r="G101" i="72" s="1"/>
  <c r="F404" i="72"/>
  <c r="M103" i="72"/>
  <c r="M290" i="72"/>
  <c r="N290" i="72" s="1"/>
  <c r="I185" i="72"/>
  <c r="K214" i="72"/>
  <c r="M305" i="72"/>
  <c r="I207" i="72"/>
  <c r="M201" i="73"/>
  <c r="N201" i="73" s="1"/>
  <c r="J154" i="73"/>
  <c r="F426" i="72"/>
  <c r="M400" i="72"/>
  <c r="N400" i="72" s="1"/>
  <c r="M394" i="72"/>
  <c r="N394" i="72" s="1"/>
  <c r="M391" i="72"/>
  <c r="F351" i="72"/>
  <c r="M288" i="72"/>
  <c r="F260" i="72"/>
  <c r="G260" i="72" s="1"/>
  <c r="M245" i="72"/>
  <c r="M194" i="72"/>
  <c r="N194" i="72" s="1"/>
  <c r="F192" i="72"/>
  <c r="L185" i="72"/>
  <c r="M105" i="72"/>
  <c r="N105" i="72" s="1"/>
  <c r="M95" i="72"/>
  <c r="N95" i="72" s="1"/>
  <c r="M55" i="72"/>
  <c r="N55" i="72" s="1"/>
  <c r="M186" i="73"/>
  <c r="N186" i="73" s="1"/>
  <c r="M103" i="73"/>
  <c r="L108" i="73"/>
  <c r="J108" i="73"/>
  <c r="M99" i="73"/>
  <c r="N99" i="73" s="1"/>
  <c r="M94" i="73"/>
  <c r="N94" i="73" s="1"/>
  <c r="M93" i="73"/>
  <c r="N93" i="73" s="1"/>
  <c r="M91" i="73"/>
  <c r="M83" i="73"/>
  <c r="N83" i="73" s="1"/>
  <c r="M80" i="73"/>
  <c r="J79" i="73"/>
  <c r="M50" i="73"/>
  <c r="N50" i="73" s="1"/>
  <c r="M43" i="73"/>
  <c r="N43" i="73" s="1"/>
  <c r="K48" i="73"/>
  <c r="U61" i="74" s="1"/>
  <c r="M36" i="73"/>
  <c r="N36" i="73" s="1"/>
  <c r="M35" i="73"/>
  <c r="N35" i="73" s="1"/>
  <c r="M34" i="73"/>
  <c r="N34" i="73" s="1"/>
  <c r="M32" i="73"/>
  <c r="N32" i="73" s="1"/>
  <c r="I33" i="73"/>
  <c r="M106" i="72"/>
  <c r="N106" i="72" s="1"/>
  <c r="M188" i="73"/>
  <c r="N188" i="73" s="1"/>
  <c r="M87" i="73"/>
  <c r="N87" i="73" s="1"/>
  <c r="M75" i="72"/>
  <c r="L192" i="72"/>
  <c r="M198" i="72"/>
  <c r="N198" i="72" s="1"/>
  <c r="M209" i="72"/>
  <c r="N209" i="72" s="1"/>
  <c r="M94" i="72"/>
  <c r="M187" i="72"/>
  <c r="I298" i="72"/>
  <c r="M98" i="72"/>
  <c r="M73" i="72"/>
  <c r="N73" i="72" s="1"/>
  <c r="M93" i="72"/>
  <c r="M289" i="72"/>
  <c r="M304" i="72"/>
  <c r="N304" i="72" s="1"/>
  <c r="K298" i="72"/>
  <c r="M179" i="72"/>
  <c r="J313" i="72"/>
  <c r="K79" i="72"/>
  <c r="I404" i="72"/>
  <c r="M416" i="72"/>
  <c r="N416" i="72" s="1"/>
  <c r="M203" i="72"/>
  <c r="L426" i="72"/>
  <c r="M84" i="72"/>
  <c r="J207" i="72"/>
  <c r="J291" i="72"/>
  <c r="M423" i="72"/>
  <c r="N423" i="72" s="1"/>
  <c r="K236" i="73"/>
  <c r="M302" i="72"/>
  <c r="M204" i="72"/>
  <c r="M197" i="72"/>
  <c r="M196" i="72"/>
  <c r="J256" i="73"/>
  <c r="M92" i="72"/>
  <c r="M197" i="73"/>
  <c r="N197" i="73" s="1"/>
  <c r="M194" i="73"/>
  <c r="N194" i="73" s="1"/>
  <c r="M149" i="73"/>
  <c r="N149" i="73" s="1"/>
  <c r="M106" i="73"/>
  <c r="N106" i="73" s="1"/>
  <c r="M97" i="73"/>
  <c r="N97" i="73" s="1"/>
  <c r="M96" i="73"/>
  <c r="N96" i="73" s="1"/>
  <c r="M90" i="73"/>
  <c r="M82" i="73"/>
  <c r="N82" i="73" s="1"/>
  <c r="M78" i="73"/>
  <c r="N78" i="73" s="1"/>
  <c r="M53" i="73"/>
  <c r="N53" i="73" s="1"/>
  <c r="M29" i="73"/>
  <c r="N29" i="73" s="1"/>
  <c r="B185" i="73"/>
  <c r="L419" i="72"/>
  <c r="M414" i="72"/>
  <c r="N414" i="72" s="1"/>
  <c r="M409" i="72"/>
  <c r="N409" i="72" s="1"/>
  <c r="E154" i="73"/>
  <c r="M301" i="72"/>
  <c r="D139" i="73"/>
  <c r="M183" i="72"/>
  <c r="M182" i="72"/>
  <c r="I264" i="73"/>
  <c r="J233" i="73"/>
  <c r="I248" i="73"/>
  <c r="J240" i="73"/>
  <c r="M204" i="73"/>
  <c r="N204" i="73" s="1"/>
  <c r="K192" i="73"/>
  <c r="D183" i="73"/>
  <c r="F183" i="73" s="1"/>
  <c r="E182" i="73"/>
  <c r="M145" i="73"/>
  <c r="N145" i="73" s="1"/>
  <c r="B143" i="73"/>
  <c r="L139" i="73"/>
  <c r="M89" i="73"/>
  <c r="N89" i="73" s="1"/>
  <c r="M85" i="73"/>
  <c r="N85" i="73" s="1"/>
  <c r="M81" i="73"/>
  <c r="M74" i="73"/>
  <c r="M38" i="73"/>
  <c r="N38" i="73" s="1"/>
  <c r="M424" i="72"/>
  <c r="N424" i="72" s="1"/>
  <c r="M422" i="72"/>
  <c r="M407" i="72"/>
  <c r="N407" i="72" s="1"/>
  <c r="M395" i="72"/>
  <c r="N395" i="72" s="1"/>
  <c r="K397" i="72"/>
  <c r="M311" i="72"/>
  <c r="N311" i="72" s="1"/>
  <c r="L214" i="72"/>
  <c r="M206" i="72"/>
  <c r="N206" i="72" s="1"/>
  <c r="I192" i="72"/>
  <c r="K266" i="73"/>
  <c r="M90" i="72"/>
  <c r="M82" i="72"/>
  <c r="N82" i="72" s="1"/>
  <c r="M76" i="72"/>
  <c r="K258" i="73"/>
  <c r="J251" i="73"/>
  <c r="L243" i="73"/>
  <c r="I237" i="73"/>
  <c r="B212" i="73"/>
  <c r="M209" i="73"/>
  <c r="N209" i="73" s="1"/>
  <c r="C202" i="73"/>
  <c r="M200" i="73"/>
  <c r="N200" i="73" s="1"/>
  <c r="M198" i="73"/>
  <c r="N198" i="73" s="1"/>
  <c r="M191" i="73"/>
  <c r="N191" i="73" s="1"/>
  <c r="J192" i="73"/>
  <c r="M184" i="73"/>
  <c r="N184" i="73" s="1"/>
  <c r="C182" i="73"/>
  <c r="L185" i="73"/>
  <c r="M160" i="73"/>
  <c r="N160" i="73" s="1"/>
  <c r="K154" i="73"/>
  <c r="M144" i="73"/>
  <c r="N144" i="73" s="1"/>
  <c r="M142" i="73"/>
  <c r="N142" i="73" s="1"/>
  <c r="K139" i="73"/>
  <c r="M107" i="73"/>
  <c r="N107" i="73" s="1"/>
  <c r="M95" i="73"/>
  <c r="N95" i="73" s="1"/>
  <c r="M54" i="73"/>
  <c r="N54" i="73" s="1"/>
  <c r="M52" i="73"/>
  <c r="N52" i="73" s="1"/>
  <c r="M47" i="73"/>
  <c r="N47" i="73" s="1"/>
  <c r="M42" i="73"/>
  <c r="N42" i="73" s="1"/>
  <c r="M41" i="73"/>
  <c r="N41" i="73" s="1"/>
  <c r="M40" i="73"/>
  <c r="N40" i="73" s="1"/>
  <c r="M25" i="73"/>
  <c r="N25" i="73" s="1"/>
  <c r="C21" i="73"/>
  <c r="M418" i="72"/>
  <c r="N418" i="72" s="1"/>
  <c r="D206" i="73"/>
  <c r="B208" i="73"/>
  <c r="I426" i="72"/>
  <c r="M420" i="72"/>
  <c r="N420" i="72" s="1"/>
  <c r="C85" i="73"/>
  <c r="G85" i="73" s="1"/>
  <c r="J244" i="73"/>
  <c r="M191" i="72"/>
  <c r="M312" i="72"/>
  <c r="N312" i="72" s="1"/>
  <c r="B153" i="73"/>
  <c r="D150" i="73"/>
  <c r="D154" i="73" s="1"/>
  <c r="M309" i="72"/>
  <c r="C205" i="73"/>
  <c r="M417" i="72"/>
  <c r="N417" i="72" s="1"/>
  <c r="J419" i="72"/>
  <c r="C213" i="73"/>
  <c r="C209" i="73"/>
  <c r="M421" i="72"/>
  <c r="N421" i="72" s="1"/>
  <c r="C147" i="73"/>
  <c r="T179" i="74" s="1"/>
  <c r="C208" i="73"/>
  <c r="E206" i="73"/>
  <c r="D201" i="73"/>
  <c r="K419" i="72"/>
  <c r="E194" i="73"/>
  <c r="C186" i="73"/>
  <c r="B149" i="73"/>
  <c r="I313" i="72"/>
  <c r="M308" i="72"/>
  <c r="E82" i="73"/>
  <c r="D81" i="73"/>
  <c r="D86" i="73" s="1"/>
  <c r="K192" i="72"/>
  <c r="M26" i="72"/>
  <c r="N26" i="72" s="1"/>
  <c r="K240" i="73"/>
  <c r="C191" i="73"/>
  <c r="M403" i="72"/>
  <c r="N403" i="72" s="1"/>
  <c r="E203" i="73"/>
  <c r="M190" i="73"/>
  <c r="N190" i="73" s="1"/>
  <c r="L192" i="73"/>
  <c r="J404" i="72"/>
  <c r="D211" i="73"/>
  <c r="K426" i="72"/>
  <c r="B160" i="73"/>
  <c r="F160" i="73" s="1"/>
  <c r="M319" i="72"/>
  <c r="D104" i="73"/>
  <c r="M210" i="72"/>
  <c r="K263" i="73"/>
  <c r="E90" i="73"/>
  <c r="L249" i="73"/>
  <c r="C89" i="73"/>
  <c r="O109" i="74" s="1"/>
  <c r="M195" i="72"/>
  <c r="J248" i="73"/>
  <c r="B207" i="73"/>
  <c r="M135" i="73"/>
  <c r="N135" i="73" s="1"/>
  <c r="J139" i="73"/>
  <c r="J426" i="72"/>
  <c r="F397" i="72"/>
  <c r="G397" i="72" s="1"/>
  <c r="M143" i="73"/>
  <c r="N143" i="73" s="1"/>
  <c r="M392" i="72"/>
  <c r="N392" i="72" s="1"/>
  <c r="D179" i="73"/>
  <c r="K232" i="73"/>
  <c r="M373" i="72"/>
  <c r="N373" i="72" s="1"/>
  <c r="M366" i="72"/>
  <c r="N366" i="72" s="1"/>
  <c r="M344" i="72"/>
  <c r="F320" i="72"/>
  <c r="E136" i="73"/>
  <c r="M295" i="72"/>
  <c r="N295" i="72" s="1"/>
  <c r="C135" i="73"/>
  <c r="J298" i="72"/>
  <c r="F291" i="72"/>
  <c r="C128" i="73"/>
  <c r="J234" i="73"/>
  <c r="M287" i="72"/>
  <c r="C107" i="73"/>
  <c r="M213" i="72"/>
  <c r="N213" i="72" s="1"/>
  <c r="J214" i="72"/>
  <c r="B96" i="73"/>
  <c r="M202" i="72"/>
  <c r="N202" i="72" s="1"/>
  <c r="E94" i="73"/>
  <c r="M200" i="72"/>
  <c r="B93" i="73"/>
  <c r="I252" i="73"/>
  <c r="M199" i="72"/>
  <c r="N199" i="72" s="1"/>
  <c r="J246" i="73"/>
  <c r="C34" i="73"/>
  <c r="M39" i="74" s="1"/>
  <c r="M260" i="72"/>
  <c r="L313" i="72"/>
  <c r="E180" i="73"/>
  <c r="L397" i="72"/>
  <c r="C179" i="73"/>
  <c r="J397" i="72"/>
  <c r="B141" i="73"/>
  <c r="M300" i="72"/>
  <c r="N300" i="72" s="1"/>
  <c r="E129" i="73"/>
  <c r="E132" i="73" s="1"/>
  <c r="L291" i="72"/>
  <c r="E50" i="73"/>
  <c r="L262" i="73"/>
  <c r="C49" i="73"/>
  <c r="J261" i="73"/>
  <c r="E47" i="73"/>
  <c r="L259" i="73"/>
  <c r="J254" i="73"/>
  <c r="C42" i="73"/>
  <c r="D38" i="73"/>
  <c r="Q38" i="74" s="1"/>
  <c r="K250" i="73"/>
  <c r="B37" i="73"/>
  <c r="I249" i="73"/>
  <c r="L247" i="73"/>
  <c r="E35" i="73"/>
  <c r="B213" i="73"/>
  <c r="M425" i="72"/>
  <c r="N425" i="72" s="1"/>
  <c r="E157" i="73"/>
  <c r="L263" i="73"/>
  <c r="C190" i="73"/>
  <c r="D186" i="73"/>
  <c r="D192" i="73" s="1"/>
  <c r="K404" i="72"/>
  <c r="C80" i="73"/>
  <c r="J192" i="72"/>
  <c r="C54" i="73"/>
  <c r="J266" i="73"/>
  <c r="B53" i="73"/>
  <c r="I265" i="73"/>
  <c r="K262" i="73"/>
  <c r="D50" i="73"/>
  <c r="K108" i="72"/>
  <c r="D47" i="73"/>
  <c r="K259" i="73"/>
  <c r="D43" i="73"/>
  <c r="K101" i="72"/>
  <c r="K255" i="73"/>
  <c r="I101" i="72"/>
  <c r="B42" i="73"/>
  <c r="I254" i="73"/>
  <c r="E39" i="73"/>
  <c r="L251" i="73"/>
  <c r="C38" i="73"/>
  <c r="Q39" i="74" s="1"/>
  <c r="J250" i="73"/>
  <c r="M91" i="72"/>
  <c r="N91" i="72" s="1"/>
  <c r="M408" i="72"/>
  <c r="N408" i="72" s="1"/>
  <c r="F419" i="72"/>
  <c r="D193" i="73"/>
  <c r="M405" i="72"/>
  <c r="N405" i="72" s="1"/>
  <c r="L298" i="72"/>
  <c r="B138" i="73"/>
  <c r="B139" i="73" s="1"/>
  <c r="M297" i="72"/>
  <c r="N297" i="72" s="1"/>
  <c r="I240" i="73"/>
  <c r="D49" i="73"/>
  <c r="K261" i="73"/>
  <c r="D34" i="73"/>
  <c r="M38" i="74" s="1"/>
  <c r="K246" i="73"/>
  <c r="E32" i="73"/>
  <c r="L244" i="73"/>
  <c r="C31" i="73"/>
  <c r="J243" i="73"/>
  <c r="J239" i="73"/>
  <c r="L258" i="73"/>
  <c r="I244" i="73"/>
  <c r="I192" i="73"/>
  <c r="M183" i="73"/>
  <c r="N183" i="73" s="1"/>
  <c r="D101" i="73"/>
  <c r="L79" i="73"/>
  <c r="M73" i="73"/>
  <c r="M180" i="73"/>
  <c r="N180" i="73" s="1"/>
  <c r="E212" i="73"/>
  <c r="E214" i="73" s="1"/>
  <c r="M410" i="72"/>
  <c r="N410" i="72" s="1"/>
  <c r="B194" i="73"/>
  <c r="N248" i="74" s="1"/>
  <c r="M406" i="72"/>
  <c r="N406" i="72" s="1"/>
  <c r="E188" i="73"/>
  <c r="E192" i="73" s="1"/>
  <c r="L404" i="72"/>
  <c r="M399" i="72"/>
  <c r="N399" i="72" s="1"/>
  <c r="B186" i="73"/>
  <c r="M398" i="72"/>
  <c r="N398" i="72" s="1"/>
  <c r="E158" i="73"/>
  <c r="M317" i="72"/>
  <c r="M314" i="72"/>
  <c r="N314" i="72" s="1"/>
  <c r="L320" i="72"/>
  <c r="I251" i="73"/>
  <c r="M159" i="73"/>
  <c r="N159" i="73" s="1"/>
  <c r="J161" i="73"/>
  <c r="M150" i="73"/>
  <c r="N150" i="73" s="1"/>
  <c r="J48" i="73"/>
  <c r="M415" i="72"/>
  <c r="N415" i="72" s="1"/>
  <c r="E184" i="73"/>
  <c r="L237" i="73"/>
  <c r="C181" i="73"/>
  <c r="F373" i="72"/>
  <c r="B157" i="73"/>
  <c r="M316" i="72"/>
  <c r="I263" i="73"/>
  <c r="F267" i="72"/>
  <c r="E102" i="73"/>
  <c r="L261" i="73"/>
  <c r="M208" i="72"/>
  <c r="N208" i="72" s="1"/>
  <c r="C30" i="73"/>
  <c r="M83" i="72"/>
  <c r="N83" i="72" s="1"/>
  <c r="J242" i="73"/>
  <c r="C188" i="73"/>
  <c r="F130" i="73"/>
  <c r="B127" i="73"/>
  <c r="I291" i="72"/>
  <c r="C84" i="73"/>
  <c r="M190" i="72"/>
  <c r="L233" i="73"/>
  <c r="C45" i="73"/>
  <c r="J257" i="73"/>
  <c r="K243" i="73"/>
  <c r="D31" i="73"/>
  <c r="K86" i="72"/>
  <c r="J185" i="73"/>
  <c r="M98" i="73"/>
  <c r="N98" i="73" s="1"/>
  <c r="K101" i="73"/>
  <c r="E74" i="73"/>
  <c r="M193" i="72"/>
  <c r="M307" i="72"/>
  <c r="N307" i="72" s="1"/>
  <c r="J320" i="72"/>
  <c r="M201" i="72"/>
  <c r="I161" i="73"/>
  <c r="C203" i="73"/>
  <c r="D22" i="73"/>
  <c r="K234" i="73"/>
  <c r="I79" i="72"/>
  <c r="M195" i="73"/>
  <c r="N195" i="73" s="1"/>
  <c r="I419" i="72"/>
  <c r="M413" i="72"/>
  <c r="N413" i="72" s="1"/>
  <c r="C189" i="73"/>
  <c r="M401" i="72"/>
  <c r="N401" i="72" s="1"/>
  <c r="M393" i="72"/>
  <c r="N393" i="72" s="1"/>
  <c r="E159" i="73"/>
  <c r="L265" i="73"/>
  <c r="F313" i="72"/>
  <c r="K313" i="72"/>
  <c r="M306" i="72"/>
  <c r="E140" i="73"/>
  <c r="L246" i="73"/>
  <c r="D132" i="73"/>
  <c r="F207" i="72"/>
  <c r="M205" i="72"/>
  <c r="N205" i="72" s="1"/>
  <c r="E98" i="73"/>
  <c r="L257" i="73"/>
  <c r="C94" i="73"/>
  <c r="J253" i="73"/>
  <c r="L250" i="73"/>
  <c r="E91" i="73"/>
  <c r="D90" i="73"/>
  <c r="P108" i="74" s="1"/>
  <c r="K249" i="73"/>
  <c r="I232" i="73"/>
  <c r="M211" i="73"/>
  <c r="N211" i="73" s="1"/>
  <c r="M208" i="73"/>
  <c r="N208" i="73" s="1"/>
  <c r="I214" i="73"/>
  <c r="L154" i="73"/>
  <c r="B151" i="73"/>
  <c r="M310" i="72"/>
  <c r="I257" i="73"/>
  <c r="B144" i="73"/>
  <c r="M303" i="72"/>
  <c r="N303" i="72" s="1"/>
  <c r="M267" i="72"/>
  <c r="L232" i="73"/>
  <c r="E73" i="73"/>
  <c r="L242" i="73"/>
  <c r="J232" i="73"/>
  <c r="K247" i="73"/>
  <c r="K161" i="73"/>
  <c r="D156" i="73"/>
  <c r="D161" i="73" s="1"/>
  <c r="K320" i="72"/>
  <c r="B155" i="73"/>
  <c r="I320" i="72"/>
  <c r="E138" i="73"/>
  <c r="B106" i="73"/>
  <c r="M212" i="72"/>
  <c r="I261" i="73"/>
  <c r="E76" i="73"/>
  <c r="L235" i="73"/>
  <c r="D73" i="73"/>
  <c r="D79" i="73" s="1"/>
  <c r="K185" i="72"/>
  <c r="C29" i="73"/>
  <c r="J241" i="73"/>
  <c r="E22" i="73"/>
  <c r="L234" i="73"/>
  <c r="M199" i="73"/>
  <c r="N199" i="73" s="1"/>
  <c r="M141" i="73"/>
  <c r="N141" i="73" s="1"/>
  <c r="M292" i="72"/>
  <c r="B88" i="73"/>
  <c r="I247" i="73"/>
  <c r="J185" i="72"/>
  <c r="K257" i="73"/>
  <c r="D45" i="73"/>
  <c r="I256" i="73"/>
  <c r="M97" i="72"/>
  <c r="K253" i="73"/>
  <c r="I253" i="73"/>
  <c r="L241" i="73"/>
  <c r="I234" i="73"/>
  <c r="M206" i="73"/>
  <c r="N206" i="73" s="1"/>
  <c r="M202" i="73"/>
  <c r="N202" i="73" s="1"/>
  <c r="L161" i="73"/>
  <c r="M45" i="73"/>
  <c r="N45" i="73" s="1"/>
  <c r="C103" i="73"/>
  <c r="J262" i="73"/>
  <c r="C99" i="73"/>
  <c r="K254" i="73"/>
  <c r="K207" i="72"/>
  <c r="F132" i="72"/>
  <c r="B54" i="73"/>
  <c r="I266" i="73"/>
  <c r="M107" i="72"/>
  <c r="L256" i="73"/>
  <c r="E44" i="73"/>
  <c r="D35" i="73"/>
  <c r="N38" i="74" s="1"/>
  <c r="M88" i="72"/>
  <c r="D27" i="73"/>
  <c r="K239" i="73"/>
  <c r="K235" i="73"/>
  <c r="M210" i="73"/>
  <c r="N210" i="73" s="1"/>
  <c r="E96" i="73"/>
  <c r="L255" i="73"/>
  <c r="B91" i="73"/>
  <c r="Q108" i="74" s="1"/>
  <c r="I250" i="73"/>
  <c r="B50" i="73"/>
  <c r="I262" i="73"/>
  <c r="M100" i="72"/>
  <c r="N100" i="72" s="1"/>
  <c r="K256" i="73"/>
  <c r="I255" i="73"/>
  <c r="M96" i="72"/>
  <c r="D40" i="73"/>
  <c r="S38" i="74" s="1"/>
  <c r="K252" i="73"/>
  <c r="L248" i="73"/>
  <c r="E36" i="73"/>
  <c r="L240" i="73"/>
  <c r="E28" i="73"/>
  <c r="J86" i="72"/>
  <c r="M33" i="72"/>
  <c r="N33" i="72" s="1"/>
  <c r="L253" i="73"/>
  <c r="I239" i="73"/>
  <c r="L207" i="73"/>
  <c r="M203" i="73"/>
  <c r="N203" i="73" s="1"/>
  <c r="M84" i="73"/>
  <c r="N84" i="73" s="1"/>
  <c r="D44" i="73"/>
  <c r="M318" i="72"/>
  <c r="N318" i="72" s="1"/>
  <c r="M238" i="72"/>
  <c r="J247" i="73"/>
  <c r="B82" i="73"/>
  <c r="I241" i="73"/>
  <c r="M188" i="72"/>
  <c r="N188" i="72" s="1"/>
  <c r="M180" i="72"/>
  <c r="N180" i="72" s="1"/>
  <c r="E52" i="73"/>
  <c r="L264" i="73"/>
  <c r="C51" i="73"/>
  <c r="J263" i="73"/>
  <c r="C44" i="73"/>
  <c r="C40" i="73"/>
  <c r="S39" i="74" s="1"/>
  <c r="J252" i="73"/>
  <c r="D36" i="73"/>
  <c r="O38" i="74" s="1"/>
  <c r="K248" i="73"/>
  <c r="M89" i="72"/>
  <c r="B27" i="73"/>
  <c r="I86" i="72"/>
  <c r="M80" i="72"/>
  <c r="M78" i="72"/>
  <c r="N78" i="72" s="1"/>
  <c r="M77" i="72"/>
  <c r="J265" i="73"/>
  <c r="I246" i="73"/>
  <c r="I242" i="73"/>
  <c r="B44" i="73"/>
  <c r="B43" i="73"/>
  <c r="M181" i="72"/>
  <c r="B49" i="73"/>
  <c r="I108" i="72"/>
  <c r="D30" i="73"/>
  <c r="K242" i="73"/>
  <c r="L236" i="73"/>
  <c r="E24" i="73"/>
  <c r="B21" i="73"/>
  <c r="I233" i="73"/>
  <c r="K265" i="73"/>
  <c r="J259" i="73"/>
  <c r="K251" i="73"/>
  <c r="J249" i="73"/>
  <c r="K237" i="73"/>
  <c r="B52" i="73"/>
  <c r="D52" i="73"/>
  <c r="K264" i="73"/>
  <c r="D32" i="73"/>
  <c r="K244" i="73"/>
  <c r="F55" i="72"/>
  <c r="G55" i="72" s="1"/>
  <c r="L266" i="73"/>
  <c r="J258" i="73"/>
  <c r="L252" i="73"/>
  <c r="K241" i="73"/>
  <c r="J236" i="73"/>
  <c r="D54" i="73"/>
  <c r="J55" i="73"/>
  <c r="M51" i="73"/>
  <c r="N51" i="73" s="1"/>
  <c r="M20" i="73"/>
  <c r="N20" i="73" s="1"/>
  <c r="M296" i="72"/>
  <c r="L108" i="72"/>
  <c r="M102" i="72"/>
  <c r="M99" i="72"/>
  <c r="N99" i="72" s="1"/>
  <c r="C25" i="73"/>
  <c r="J237" i="73"/>
  <c r="J264" i="73"/>
  <c r="I258" i="73"/>
  <c r="L254" i="73"/>
  <c r="I236" i="73"/>
  <c r="K233" i="73"/>
  <c r="L214" i="73"/>
  <c r="K185" i="73"/>
  <c r="K55" i="73"/>
  <c r="B76" i="73"/>
  <c r="I235" i="73"/>
  <c r="I259" i="73"/>
  <c r="E27" i="73"/>
  <c r="L239" i="73"/>
  <c r="L86" i="72"/>
  <c r="C20" i="73"/>
  <c r="J79" i="72"/>
  <c r="I243" i="73"/>
  <c r="K132" i="73"/>
  <c r="M182" i="73"/>
  <c r="N182" i="73" s="1"/>
  <c r="M138" i="73"/>
  <c r="N138" i="73" s="1"/>
  <c r="M131" i="73"/>
  <c r="N131" i="73" s="1"/>
  <c r="M102" i="73"/>
  <c r="K86" i="73"/>
  <c r="M37" i="73"/>
  <c r="N37" i="73" s="1"/>
  <c r="M155" i="73"/>
  <c r="N155" i="73" s="1"/>
  <c r="M92" i="73"/>
  <c r="N92" i="73" s="1"/>
  <c r="M77" i="73"/>
  <c r="L48" i="73"/>
  <c r="J26" i="73"/>
  <c r="L55" i="73"/>
  <c r="W156" i="74" l="1"/>
  <c r="I153" i="74"/>
  <c r="I156" i="74" s="1"/>
  <c r="T294" i="74"/>
  <c r="O154" i="74"/>
  <c r="F199" i="73"/>
  <c r="Q270" i="74"/>
  <c r="Q273" i="74" s="1"/>
  <c r="L132" i="74"/>
  <c r="F102" i="73"/>
  <c r="F180" i="73"/>
  <c r="U201" i="74"/>
  <c r="V132" i="74"/>
  <c r="V130" i="74" s="1"/>
  <c r="V133" i="74" s="1"/>
  <c r="N155" i="74"/>
  <c r="K131" i="74"/>
  <c r="E153" i="74"/>
  <c r="F106" i="73"/>
  <c r="T109" i="74"/>
  <c r="T155" i="74" s="1"/>
  <c r="T153" i="74" s="1"/>
  <c r="T156" i="74" s="1"/>
  <c r="L178" i="74"/>
  <c r="F53" i="73"/>
  <c r="G53" i="73" s="1"/>
  <c r="F201" i="73"/>
  <c r="O60" i="74"/>
  <c r="O63" i="74" s="1"/>
  <c r="S60" i="74"/>
  <c r="S63" i="74" s="1"/>
  <c r="R60" i="74"/>
  <c r="R63" i="74" s="1"/>
  <c r="F198" i="73"/>
  <c r="S155" i="74"/>
  <c r="M60" i="74"/>
  <c r="M63" i="74" s="1"/>
  <c r="Q60" i="74"/>
  <c r="Q63" i="74" s="1"/>
  <c r="K202" i="74"/>
  <c r="F196" i="73"/>
  <c r="F140" i="73"/>
  <c r="O295" i="74"/>
  <c r="T295" i="74"/>
  <c r="T293" i="74" s="1"/>
  <c r="T296" i="74" s="1"/>
  <c r="F41" i="73"/>
  <c r="G41" i="73" s="1"/>
  <c r="O225" i="74"/>
  <c r="F211" i="73"/>
  <c r="N60" i="74"/>
  <c r="N63" i="74" s="1"/>
  <c r="F210" i="73"/>
  <c r="U132" i="74"/>
  <c r="K112" i="73"/>
  <c r="F193" i="73"/>
  <c r="N130" i="74"/>
  <c r="F195" i="73"/>
  <c r="G195" i="73" s="1"/>
  <c r="Q225" i="74"/>
  <c r="F200" i="73"/>
  <c r="F197" i="73"/>
  <c r="F184" i="73"/>
  <c r="V271" i="74"/>
  <c r="U271" i="74"/>
  <c r="F145" i="73"/>
  <c r="F127" i="73"/>
  <c r="F158" i="73"/>
  <c r="F159" i="73"/>
  <c r="G159" i="73" s="1"/>
  <c r="C154" i="73"/>
  <c r="U179" i="74" s="1"/>
  <c r="P60" i="74"/>
  <c r="P63" i="74" s="1"/>
  <c r="T60" i="74"/>
  <c r="T63" i="74" s="1"/>
  <c r="F146" i="73"/>
  <c r="F151" i="73"/>
  <c r="G151" i="73" s="1"/>
  <c r="O155" i="74"/>
  <c r="T224" i="74"/>
  <c r="F153" i="73"/>
  <c r="L112" i="73"/>
  <c r="F142" i="73"/>
  <c r="G142" i="73" s="1"/>
  <c r="M130" i="74"/>
  <c r="L61" i="74"/>
  <c r="N225" i="74"/>
  <c r="S225" i="74"/>
  <c r="F92" i="73"/>
  <c r="L202" i="74"/>
  <c r="F104" i="73"/>
  <c r="P293" i="74"/>
  <c r="S270" i="74"/>
  <c r="S273" i="74" s="1"/>
  <c r="P270" i="74"/>
  <c r="P273" i="74" s="1"/>
  <c r="T270" i="74"/>
  <c r="T273" i="74" s="1"/>
  <c r="T84" i="74"/>
  <c r="K218" i="73"/>
  <c r="K62" i="74"/>
  <c r="M155" i="74"/>
  <c r="R155" i="74"/>
  <c r="R130" i="74"/>
  <c r="F28" i="73"/>
  <c r="K165" i="73"/>
  <c r="P225" i="74"/>
  <c r="T225" i="74"/>
  <c r="F59" i="72"/>
  <c r="T37" i="74"/>
  <c r="T40" i="74" s="1"/>
  <c r="Q295" i="74"/>
  <c r="Q293" i="74" s="1"/>
  <c r="K272" i="74"/>
  <c r="O84" i="74"/>
  <c r="N84" i="74"/>
  <c r="P154" i="74"/>
  <c r="Q84" i="74"/>
  <c r="Q37" i="74"/>
  <c r="Q40" i="74" s="1"/>
  <c r="S37" i="74"/>
  <c r="S40" i="74" s="1"/>
  <c r="S84" i="74"/>
  <c r="M84" i="74"/>
  <c r="M37" i="74"/>
  <c r="F88" i="73"/>
  <c r="G88" i="73" s="1"/>
  <c r="N108" i="74"/>
  <c r="F144" i="73"/>
  <c r="Q178" i="74"/>
  <c r="V201" i="74"/>
  <c r="N294" i="74"/>
  <c r="K430" i="72"/>
  <c r="K132" i="74"/>
  <c r="U202" i="74"/>
  <c r="U200" i="74" s="1"/>
  <c r="U203" i="74" s="1"/>
  <c r="L62" i="74"/>
  <c r="L131" i="74"/>
  <c r="L130" i="74" s="1"/>
  <c r="L133" i="74" s="1"/>
  <c r="P109" i="74"/>
  <c r="P155" i="74" s="1"/>
  <c r="Q247" i="74"/>
  <c r="Q250" i="74" s="1"/>
  <c r="K271" i="74"/>
  <c r="R224" i="74"/>
  <c r="R223" i="74" s="1"/>
  <c r="R226" i="74" s="1"/>
  <c r="R177" i="74"/>
  <c r="R180" i="74" s="1"/>
  <c r="S177" i="74"/>
  <c r="S180" i="74" s="1"/>
  <c r="P247" i="74"/>
  <c r="P250" i="74" s="1"/>
  <c r="O200" i="74"/>
  <c r="O203" i="74" s="1"/>
  <c r="S200" i="74"/>
  <c r="S203" i="74" s="1"/>
  <c r="O270" i="74"/>
  <c r="O273" i="74" s="1"/>
  <c r="M248" i="74"/>
  <c r="Q130" i="74"/>
  <c r="Q154" i="74"/>
  <c r="U62" i="74"/>
  <c r="U60" i="74" s="1"/>
  <c r="U63" i="74" s="1"/>
  <c r="I218" i="73"/>
  <c r="L271" i="74"/>
  <c r="F37" i="73"/>
  <c r="P38" i="74"/>
  <c r="L201" i="74"/>
  <c r="K201" i="74"/>
  <c r="V272" i="74"/>
  <c r="K324" i="72"/>
  <c r="U131" i="74"/>
  <c r="L112" i="72"/>
  <c r="P85" i="74"/>
  <c r="Y293" i="74"/>
  <c r="Y296" i="74" s="1"/>
  <c r="M224" i="74"/>
  <c r="R84" i="74"/>
  <c r="O224" i="74"/>
  <c r="T247" i="74"/>
  <c r="T250" i="74" s="1"/>
  <c r="P200" i="74"/>
  <c r="P203" i="74" s="1"/>
  <c r="T200" i="74"/>
  <c r="T203" i="74" s="1"/>
  <c r="V62" i="74"/>
  <c r="Q85" i="74"/>
  <c r="M40" i="74"/>
  <c r="M85" i="74"/>
  <c r="F93" i="73"/>
  <c r="S108" i="74"/>
  <c r="N39" i="74"/>
  <c r="N37" i="74" s="1"/>
  <c r="Q109" i="74"/>
  <c r="Q155" i="74" s="1"/>
  <c r="F324" i="72"/>
  <c r="O39" i="74"/>
  <c r="P296" i="74"/>
  <c r="O294" i="74"/>
  <c r="O247" i="74"/>
  <c r="O250" i="74" s="1"/>
  <c r="O107" i="74"/>
  <c r="O110" i="74" s="1"/>
  <c r="S224" i="74"/>
  <c r="M133" i="74"/>
  <c r="M200" i="74"/>
  <c r="M203" i="74" s="1"/>
  <c r="Q200" i="74"/>
  <c r="Q203" i="74" s="1"/>
  <c r="M270" i="74"/>
  <c r="M273" i="74" s="1"/>
  <c r="O130" i="74"/>
  <c r="O133" i="74" s="1"/>
  <c r="S130" i="74"/>
  <c r="S133" i="74" s="1"/>
  <c r="S85" i="74"/>
  <c r="V202" i="74"/>
  <c r="F141" i="73"/>
  <c r="N178" i="74"/>
  <c r="L272" i="74"/>
  <c r="F143" i="73"/>
  <c r="P178" i="74"/>
  <c r="I59" i="73"/>
  <c r="K61" i="74"/>
  <c r="U272" i="74"/>
  <c r="R39" i="74"/>
  <c r="T85" i="74"/>
  <c r="M179" i="74"/>
  <c r="M225" i="74" s="1"/>
  <c r="N249" i="74"/>
  <c r="N295" i="74" s="1"/>
  <c r="X293" i="74"/>
  <c r="X296" i="74" s="1"/>
  <c r="M154" i="74"/>
  <c r="M107" i="74"/>
  <c r="M110" i="74" s="1"/>
  <c r="R294" i="74"/>
  <c r="R293" i="74" s="1"/>
  <c r="R296" i="74" s="1"/>
  <c r="R247" i="74"/>
  <c r="R250" i="74" s="1"/>
  <c r="V61" i="74"/>
  <c r="R154" i="74"/>
  <c r="R107" i="74"/>
  <c r="R110" i="74" s="1"/>
  <c r="S294" i="74"/>
  <c r="S293" i="74" s="1"/>
  <c r="S296" i="74" s="1"/>
  <c r="S247" i="74"/>
  <c r="S250" i="74" s="1"/>
  <c r="O177" i="74"/>
  <c r="O180" i="74" s="1"/>
  <c r="T177" i="74"/>
  <c r="T180" i="74" s="1"/>
  <c r="N133" i="74"/>
  <c r="R133" i="74"/>
  <c r="N200" i="74"/>
  <c r="N203" i="74" s="1"/>
  <c r="R200" i="74"/>
  <c r="R203" i="74" s="1"/>
  <c r="N270" i="74"/>
  <c r="N273" i="74" s="1"/>
  <c r="P130" i="74"/>
  <c r="T130" i="74"/>
  <c r="T133" i="74" s="1"/>
  <c r="I165" i="73"/>
  <c r="J112" i="72"/>
  <c r="N77" i="72"/>
  <c r="N238" i="72"/>
  <c r="N96" i="72"/>
  <c r="J218" i="72"/>
  <c r="N292" i="72"/>
  <c r="G313" i="72"/>
  <c r="N316" i="72"/>
  <c r="N260" i="72"/>
  <c r="N76" i="72"/>
  <c r="L165" i="73"/>
  <c r="N182" i="72"/>
  <c r="N184" i="72"/>
  <c r="F87" i="73"/>
  <c r="G87" i="73" s="1"/>
  <c r="F95" i="73"/>
  <c r="G95" i="73" s="1"/>
  <c r="N107" i="72"/>
  <c r="N286" i="72"/>
  <c r="G185" i="72"/>
  <c r="C79" i="73"/>
  <c r="N102" i="72"/>
  <c r="J59" i="73"/>
  <c r="K218" i="72"/>
  <c r="N267" i="72"/>
  <c r="N310" i="72"/>
  <c r="N196" i="72"/>
  <c r="N302" i="72"/>
  <c r="J324" i="72"/>
  <c r="N203" i="72"/>
  <c r="N289" i="72"/>
  <c r="L218" i="72"/>
  <c r="N245" i="72"/>
  <c r="G426" i="72"/>
  <c r="N305" i="72"/>
  <c r="N103" i="72"/>
  <c r="F78" i="73"/>
  <c r="G78" i="73" s="1"/>
  <c r="G160" i="73"/>
  <c r="C161" i="73"/>
  <c r="G351" i="72"/>
  <c r="H295" i="72"/>
  <c r="H303" i="72"/>
  <c r="H290" i="72"/>
  <c r="H316" i="72"/>
  <c r="H285" i="72"/>
  <c r="H289" i="72"/>
  <c r="H294" i="72"/>
  <c r="H306" i="72"/>
  <c r="H296" i="72"/>
  <c r="H288" i="72"/>
  <c r="N88" i="72"/>
  <c r="N294" i="72"/>
  <c r="N139" i="72"/>
  <c r="F25" i="73"/>
  <c r="G25" i="73" s="1"/>
  <c r="N296" i="72"/>
  <c r="N80" i="72"/>
  <c r="G207" i="72"/>
  <c r="N306" i="72"/>
  <c r="N193" i="72"/>
  <c r="J218" i="73"/>
  <c r="G267" i="72"/>
  <c r="G373" i="72"/>
  <c r="N317" i="72"/>
  <c r="N200" i="72"/>
  <c r="N344" i="72"/>
  <c r="J165" i="73"/>
  <c r="N195" i="72"/>
  <c r="L218" i="73"/>
  <c r="N90" i="72"/>
  <c r="N301" i="72"/>
  <c r="N92" i="72"/>
  <c r="G291" i="72"/>
  <c r="N308" i="72"/>
  <c r="H287" i="72"/>
  <c r="F20" i="73"/>
  <c r="G20" i="73" s="1"/>
  <c r="G132" i="72"/>
  <c r="D165" i="73"/>
  <c r="F74" i="73"/>
  <c r="G74" i="73" s="1"/>
  <c r="I324" i="72"/>
  <c r="F190" i="73"/>
  <c r="G190" i="73" s="1"/>
  <c r="L430" i="72"/>
  <c r="N287" i="72"/>
  <c r="G320" i="72"/>
  <c r="N210" i="72"/>
  <c r="N309" i="72"/>
  <c r="N179" i="72"/>
  <c r="N93" i="72"/>
  <c r="J112" i="73"/>
  <c r="G404" i="72"/>
  <c r="I112" i="73"/>
  <c r="H298" i="72"/>
  <c r="G298" i="72"/>
  <c r="N315" i="72"/>
  <c r="G92" i="73"/>
  <c r="G100" i="73"/>
  <c r="G105" i="73"/>
  <c r="G141" i="73"/>
  <c r="G145" i="73"/>
  <c r="G153" i="73"/>
  <c r="I218" i="72"/>
  <c r="G83" i="73"/>
  <c r="G158" i="73"/>
  <c r="G199" i="73"/>
  <c r="N132" i="72"/>
  <c r="N187" i="72"/>
  <c r="G184" i="73"/>
  <c r="N204" i="72"/>
  <c r="F430" i="72"/>
  <c r="N84" i="72"/>
  <c r="N94" i="72"/>
  <c r="G192" i="72"/>
  <c r="N181" i="72"/>
  <c r="N89" i="72"/>
  <c r="N97" i="72"/>
  <c r="I112" i="72"/>
  <c r="N190" i="72"/>
  <c r="G419" i="72"/>
  <c r="L324" i="72"/>
  <c r="C132" i="73"/>
  <c r="K179" i="74" s="1"/>
  <c r="F202" i="73"/>
  <c r="G202" i="73" s="1"/>
  <c r="N183" i="72"/>
  <c r="K112" i="72"/>
  <c r="N98" i="72"/>
  <c r="N161" i="72"/>
  <c r="L59" i="73"/>
  <c r="N154" i="72"/>
  <c r="K59" i="73"/>
  <c r="I430" i="72"/>
  <c r="N293" i="72"/>
  <c r="G127" i="73"/>
  <c r="G131" i="73"/>
  <c r="G200" i="73"/>
  <c r="G28" i="73"/>
  <c r="G37" i="73"/>
  <c r="G143" i="73"/>
  <c r="N319" i="72"/>
  <c r="G366" i="72"/>
  <c r="G193" i="73"/>
  <c r="G201" i="73"/>
  <c r="M59" i="72"/>
  <c r="N87" i="72"/>
  <c r="G46" i="73"/>
  <c r="N197" i="72"/>
  <c r="N201" i="72"/>
  <c r="G126" i="73"/>
  <c r="G130" i="73"/>
  <c r="G144" i="73"/>
  <c r="G148" i="73"/>
  <c r="G152" i="73"/>
  <c r="G198" i="73"/>
  <c r="N75" i="72"/>
  <c r="M165" i="72"/>
  <c r="O164" i="72" s="1"/>
  <c r="G75" i="73"/>
  <c r="N212" i="72"/>
  <c r="M271" i="72"/>
  <c r="N288" i="72"/>
  <c r="N104" i="72"/>
  <c r="N299" i="72"/>
  <c r="G93" i="73"/>
  <c r="G97" i="73"/>
  <c r="G102" i="73"/>
  <c r="G106" i="73"/>
  <c r="G187" i="73"/>
  <c r="G140" i="73"/>
  <c r="F271" i="72"/>
  <c r="G137" i="73"/>
  <c r="G146" i="73"/>
  <c r="F377" i="72"/>
  <c r="G23" i="73"/>
  <c r="G134" i="73"/>
  <c r="F112" i="72"/>
  <c r="G77" i="73"/>
  <c r="G104" i="73"/>
  <c r="F165" i="72"/>
  <c r="G133" i="73"/>
  <c r="M377" i="72"/>
  <c r="G196" i="73"/>
  <c r="G204" i="73"/>
  <c r="G183" i="73"/>
  <c r="G197" i="73"/>
  <c r="F218" i="72"/>
  <c r="G180" i="73"/>
  <c r="G211" i="73"/>
  <c r="F194" i="73"/>
  <c r="G194" i="73" s="1"/>
  <c r="M33" i="73"/>
  <c r="N33" i="73" s="1"/>
  <c r="J430" i="72"/>
  <c r="N391" i="72"/>
  <c r="M26" i="73"/>
  <c r="N26" i="73" s="1"/>
  <c r="F50" i="73"/>
  <c r="G50" i="73" s="1"/>
  <c r="D214" i="73"/>
  <c r="C33" i="73"/>
  <c r="D108" i="73"/>
  <c r="D112" i="73" s="1"/>
  <c r="F182" i="73"/>
  <c r="G182" i="73" s="1"/>
  <c r="M243" i="73"/>
  <c r="N243" i="73" s="1"/>
  <c r="M235" i="73"/>
  <c r="N235" i="73" s="1"/>
  <c r="F43" i="73"/>
  <c r="G43" i="73" s="1"/>
  <c r="D48" i="73"/>
  <c r="E207" i="73"/>
  <c r="F36" i="73"/>
  <c r="G36" i="73" s="1"/>
  <c r="F35" i="73"/>
  <c r="G35" i="73" s="1"/>
  <c r="M154" i="73"/>
  <c r="N154" i="73" s="1"/>
  <c r="C207" i="73"/>
  <c r="U249" i="74" s="1"/>
  <c r="L260" i="73"/>
  <c r="M108" i="73"/>
  <c r="N108" i="73" s="1"/>
  <c r="M255" i="73"/>
  <c r="N255" i="73" s="1"/>
  <c r="F21" i="73"/>
  <c r="G21" i="73" s="1"/>
  <c r="F30" i="73"/>
  <c r="G30" i="73" s="1"/>
  <c r="M207" i="72"/>
  <c r="F150" i="73"/>
  <c r="G150" i="73" s="1"/>
  <c r="M101" i="73"/>
  <c r="N101" i="73" s="1"/>
  <c r="M79" i="73"/>
  <c r="N79" i="73" s="1"/>
  <c r="O127" i="72"/>
  <c r="H32" i="72"/>
  <c r="H40" i="72"/>
  <c r="H23" i="72"/>
  <c r="H28" i="72"/>
  <c r="H39" i="72"/>
  <c r="H46" i="72"/>
  <c r="H41" i="72"/>
  <c r="H34" i="72"/>
  <c r="H49" i="72"/>
  <c r="H50" i="72"/>
  <c r="H26" i="72"/>
  <c r="H31" i="72"/>
  <c r="H36" i="72"/>
  <c r="H25" i="72"/>
  <c r="H43" i="72"/>
  <c r="H21" i="72"/>
  <c r="H48" i="72"/>
  <c r="H24" i="72"/>
  <c r="H53" i="72"/>
  <c r="H42" i="72"/>
  <c r="H22" i="72"/>
  <c r="H45" i="72"/>
  <c r="H37" i="72"/>
  <c r="H20" i="72"/>
  <c r="H47" i="72"/>
  <c r="H30" i="72"/>
  <c r="H29" i="72"/>
  <c r="H27" i="72"/>
  <c r="H38" i="72"/>
  <c r="H35" i="72"/>
  <c r="H44" i="72"/>
  <c r="F47" i="73"/>
  <c r="G47" i="73" s="1"/>
  <c r="H33" i="72"/>
  <c r="M185" i="73"/>
  <c r="N185" i="73" s="1"/>
  <c r="L245" i="73"/>
  <c r="F76" i="73"/>
  <c r="G76" i="73" s="1"/>
  <c r="M236" i="73"/>
  <c r="N236" i="73" s="1"/>
  <c r="M258" i="73"/>
  <c r="N258" i="73" s="1"/>
  <c r="E26" i="73"/>
  <c r="M250" i="73"/>
  <c r="N250" i="73" s="1"/>
  <c r="E48" i="73"/>
  <c r="F73" i="73"/>
  <c r="G73" i="73" s="1"/>
  <c r="F90" i="73"/>
  <c r="G90" i="73" s="1"/>
  <c r="F157" i="73"/>
  <c r="G157" i="73" s="1"/>
  <c r="L238" i="73"/>
  <c r="M397" i="72"/>
  <c r="D185" i="73"/>
  <c r="D207" i="73"/>
  <c r="U248" i="74" s="1"/>
  <c r="M256" i="73"/>
  <c r="N256" i="73" s="1"/>
  <c r="B26" i="73"/>
  <c r="M257" i="73"/>
  <c r="N257" i="73" s="1"/>
  <c r="F22" i="73"/>
  <c r="G22" i="73" s="1"/>
  <c r="M263" i="73"/>
  <c r="N263" i="73" s="1"/>
  <c r="M240" i="73"/>
  <c r="N240" i="73" s="1"/>
  <c r="F212" i="73"/>
  <c r="G212" i="73" s="1"/>
  <c r="F38" i="73"/>
  <c r="G38" i="73" s="1"/>
  <c r="E55" i="73"/>
  <c r="F52" i="73"/>
  <c r="G52" i="73" s="1"/>
  <c r="M241" i="73"/>
  <c r="N241" i="73" s="1"/>
  <c r="M239" i="73"/>
  <c r="N239" i="73" s="1"/>
  <c r="M248" i="73"/>
  <c r="N248" i="73" s="1"/>
  <c r="B79" i="73"/>
  <c r="K108" i="74" s="1"/>
  <c r="M214" i="73"/>
  <c r="N214" i="73" s="1"/>
  <c r="F188" i="73"/>
  <c r="G188" i="73" s="1"/>
  <c r="F94" i="73"/>
  <c r="G94" i="73" s="1"/>
  <c r="K238" i="73"/>
  <c r="O234" i="72"/>
  <c r="H340" i="72"/>
  <c r="I238" i="73"/>
  <c r="M79" i="72"/>
  <c r="C108" i="73"/>
  <c r="F103" i="73"/>
  <c r="G103" i="73" s="1"/>
  <c r="C48" i="73"/>
  <c r="U39" i="74" s="1"/>
  <c r="C185" i="73"/>
  <c r="F135" i="73"/>
  <c r="G135" i="73" s="1"/>
  <c r="F191" i="73"/>
  <c r="G191" i="73" s="1"/>
  <c r="C26" i="73"/>
  <c r="C139" i="73"/>
  <c r="F205" i="73"/>
  <c r="G205" i="73" s="1"/>
  <c r="F91" i="73"/>
  <c r="G91" i="73" s="1"/>
  <c r="M233" i="73"/>
  <c r="N233" i="73" s="1"/>
  <c r="M207" i="73"/>
  <c r="N207" i="73" s="1"/>
  <c r="F54" i="73"/>
  <c r="G54" i="73" s="1"/>
  <c r="F155" i="73"/>
  <c r="G155" i="73" s="1"/>
  <c r="B161" i="73"/>
  <c r="V178" i="74" s="1"/>
  <c r="F45" i="73"/>
  <c r="G45" i="73" s="1"/>
  <c r="E101" i="73"/>
  <c r="M48" i="73"/>
  <c r="N48" i="73" s="1"/>
  <c r="H232" i="72"/>
  <c r="M259" i="73"/>
  <c r="N259" i="73" s="1"/>
  <c r="F49" i="73"/>
  <c r="G49" i="73" s="1"/>
  <c r="B55" i="73"/>
  <c r="F44" i="73"/>
  <c r="G44" i="73" s="1"/>
  <c r="F129" i="73"/>
  <c r="G129" i="73" s="1"/>
  <c r="M262" i="73"/>
  <c r="N262" i="73" s="1"/>
  <c r="D33" i="73"/>
  <c r="F99" i="73"/>
  <c r="G99" i="73" s="1"/>
  <c r="C101" i="73"/>
  <c r="M261" i="73"/>
  <c r="N261" i="73" s="1"/>
  <c r="I267" i="73"/>
  <c r="M291" i="72"/>
  <c r="M264" i="73"/>
  <c r="N264" i="73" s="1"/>
  <c r="F179" i="73"/>
  <c r="G179" i="73" s="1"/>
  <c r="F213" i="73"/>
  <c r="G213" i="73" s="1"/>
  <c r="C55" i="73"/>
  <c r="V39" i="74" s="1"/>
  <c r="M252" i="73"/>
  <c r="N252" i="73" s="1"/>
  <c r="J260" i="73"/>
  <c r="B108" i="73"/>
  <c r="V108" i="74" s="1"/>
  <c r="B214" i="73"/>
  <c r="F208" i="73"/>
  <c r="G208" i="73" s="1"/>
  <c r="F40" i="73"/>
  <c r="G40" i="73" s="1"/>
  <c r="F39" i="73"/>
  <c r="G39" i="73" s="1"/>
  <c r="M298" i="72"/>
  <c r="H286" i="72"/>
  <c r="M247" i="73"/>
  <c r="N247" i="73" s="1"/>
  <c r="K245" i="73"/>
  <c r="M139" i="73"/>
  <c r="N139" i="73" s="1"/>
  <c r="F32" i="73"/>
  <c r="G32" i="73" s="1"/>
  <c r="M244" i="73"/>
  <c r="N244" i="73" s="1"/>
  <c r="F138" i="73"/>
  <c r="G138" i="73" s="1"/>
  <c r="B48" i="73"/>
  <c r="U38" i="74" s="1"/>
  <c r="F42" i="73"/>
  <c r="G42" i="73" s="1"/>
  <c r="F128" i="73"/>
  <c r="G128" i="73" s="1"/>
  <c r="C192" i="73"/>
  <c r="L249" i="74" s="1"/>
  <c r="C214" i="73"/>
  <c r="V249" i="74" s="1"/>
  <c r="F209" i="73"/>
  <c r="G209" i="73" s="1"/>
  <c r="D26" i="73"/>
  <c r="F156" i="73"/>
  <c r="G156" i="73" s="1"/>
  <c r="M246" i="73"/>
  <c r="N246" i="73" s="1"/>
  <c r="F51" i="73"/>
  <c r="G51" i="73" s="1"/>
  <c r="J245" i="73"/>
  <c r="B132" i="73"/>
  <c r="K178" i="74" s="1"/>
  <c r="M419" i="72"/>
  <c r="N419" i="72" s="1"/>
  <c r="M161" i="73"/>
  <c r="N161" i="73" s="1"/>
  <c r="L267" i="73"/>
  <c r="I260" i="73"/>
  <c r="M101" i="72"/>
  <c r="N101" i="72" s="1"/>
  <c r="M404" i="72"/>
  <c r="N404" i="72" s="1"/>
  <c r="E185" i="73"/>
  <c r="B101" i="73"/>
  <c r="U108" i="74" s="1"/>
  <c r="F96" i="73"/>
  <c r="G96" i="73" s="1"/>
  <c r="F136" i="73"/>
  <c r="G136" i="73" s="1"/>
  <c r="F89" i="73"/>
  <c r="G89" i="73" s="1"/>
  <c r="F147" i="73"/>
  <c r="G147" i="73" s="1"/>
  <c r="F85" i="73"/>
  <c r="F31" i="73"/>
  <c r="G31" i="73" s="1"/>
  <c r="F149" i="73"/>
  <c r="G149" i="73" s="1"/>
  <c r="B154" i="73"/>
  <c r="M192" i="73"/>
  <c r="N192" i="73" s="1"/>
  <c r="M254" i="73"/>
  <c r="N254" i="73" s="1"/>
  <c r="M234" i="73"/>
  <c r="N234" i="73" s="1"/>
  <c r="E139" i="73"/>
  <c r="E33" i="73"/>
  <c r="M266" i="73"/>
  <c r="N266" i="73" s="1"/>
  <c r="F98" i="73"/>
  <c r="G98" i="73" s="1"/>
  <c r="M253" i="73"/>
  <c r="N253" i="73" s="1"/>
  <c r="M185" i="72"/>
  <c r="M320" i="72"/>
  <c r="M232" i="73"/>
  <c r="N232" i="73" s="1"/>
  <c r="F29" i="73"/>
  <c r="G29" i="73" s="1"/>
  <c r="F84" i="73"/>
  <c r="G84" i="73" s="1"/>
  <c r="E108" i="73"/>
  <c r="F181" i="73"/>
  <c r="G181" i="73" s="1"/>
  <c r="M251" i="73"/>
  <c r="N251" i="73" s="1"/>
  <c r="F186" i="73"/>
  <c r="G186" i="73" s="1"/>
  <c r="B192" i="73"/>
  <c r="K267" i="73"/>
  <c r="M192" i="72"/>
  <c r="M249" i="73"/>
  <c r="N249" i="73" s="1"/>
  <c r="F189" i="73"/>
  <c r="G189" i="73" s="1"/>
  <c r="E161" i="73"/>
  <c r="M237" i="73"/>
  <c r="N237" i="73" s="1"/>
  <c r="M86" i="73"/>
  <c r="N86" i="73" s="1"/>
  <c r="M132" i="73"/>
  <c r="N132" i="73" s="1"/>
  <c r="F206" i="73"/>
  <c r="G206" i="73" s="1"/>
  <c r="F24" i="73"/>
  <c r="G24" i="73" s="1"/>
  <c r="H181" i="72"/>
  <c r="H126" i="72"/>
  <c r="F107" i="73"/>
  <c r="G107" i="73" s="1"/>
  <c r="M313" i="72"/>
  <c r="N313" i="72" s="1"/>
  <c r="J238" i="73"/>
  <c r="I245" i="73"/>
  <c r="M86" i="72"/>
  <c r="N86" i="72" s="1"/>
  <c r="B86" i="73"/>
  <c r="L108" i="74" s="1"/>
  <c r="F82" i="73"/>
  <c r="G82" i="73" s="1"/>
  <c r="F81" i="73"/>
  <c r="G81" i="73" s="1"/>
  <c r="F34" i="73"/>
  <c r="G34" i="73" s="1"/>
  <c r="M242" i="73"/>
  <c r="N242" i="73" s="1"/>
  <c r="B33" i="73"/>
  <c r="L38" i="74" s="1"/>
  <c r="F27" i="73"/>
  <c r="G27" i="73" s="1"/>
  <c r="E79" i="73"/>
  <c r="F203" i="73"/>
  <c r="G203" i="73" s="1"/>
  <c r="M108" i="72"/>
  <c r="E86" i="73"/>
  <c r="D55" i="73"/>
  <c r="K260" i="73"/>
  <c r="M265" i="73"/>
  <c r="N265" i="73" s="1"/>
  <c r="F80" i="73"/>
  <c r="G80" i="73" s="1"/>
  <c r="C86" i="73"/>
  <c r="J267" i="73"/>
  <c r="M214" i="72"/>
  <c r="M55" i="73"/>
  <c r="N55" i="73" s="1"/>
  <c r="M426" i="72"/>
  <c r="N426" i="72" s="1"/>
  <c r="H404" i="72" l="1"/>
  <c r="H383" i="72"/>
  <c r="H385" i="72"/>
  <c r="H387" i="72"/>
  <c r="H389" i="72"/>
  <c r="H427" i="72"/>
  <c r="H429" i="72"/>
  <c r="H382" i="72"/>
  <c r="H384" i="72"/>
  <c r="H386" i="72"/>
  <c r="H388" i="72"/>
  <c r="H390" i="72"/>
  <c r="H428" i="72"/>
  <c r="O334" i="72"/>
  <c r="O329" i="72"/>
  <c r="O331" i="72"/>
  <c r="O374" i="72"/>
  <c r="O376" i="72"/>
  <c r="O332" i="72"/>
  <c r="O335" i="72"/>
  <c r="O330" i="72"/>
  <c r="O336" i="72"/>
  <c r="O375" i="72"/>
  <c r="G377" i="72"/>
  <c r="H330" i="72"/>
  <c r="H332" i="72"/>
  <c r="H334" i="72"/>
  <c r="H336" i="72"/>
  <c r="H374" i="72"/>
  <c r="H376" i="72"/>
  <c r="H329" i="72"/>
  <c r="H331" i="72"/>
  <c r="H333" i="72"/>
  <c r="H335" i="72"/>
  <c r="H337" i="72"/>
  <c r="H375" i="72"/>
  <c r="H311" i="72"/>
  <c r="H322" i="72"/>
  <c r="H276" i="72"/>
  <c r="H278" i="72"/>
  <c r="H280" i="72"/>
  <c r="H282" i="72"/>
  <c r="H284" i="72"/>
  <c r="H321" i="72"/>
  <c r="H323" i="72"/>
  <c r="H277" i="72"/>
  <c r="H279" i="72"/>
  <c r="H281" i="72"/>
  <c r="H283" i="72"/>
  <c r="O267" i="72"/>
  <c r="O224" i="72"/>
  <c r="O226" i="72"/>
  <c r="O228" i="72"/>
  <c r="O230" i="72"/>
  <c r="O268" i="72"/>
  <c r="O270" i="72"/>
  <c r="O223" i="72"/>
  <c r="O225" i="72"/>
  <c r="O227" i="72"/>
  <c r="O229" i="72"/>
  <c r="O231" i="72"/>
  <c r="O269" i="72"/>
  <c r="H267" i="72"/>
  <c r="H269" i="72"/>
  <c r="H223" i="72"/>
  <c r="H225" i="72"/>
  <c r="H229" i="72"/>
  <c r="H268" i="72"/>
  <c r="H270" i="72"/>
  <c r="H224" i="72"/>
  <c r="H227" i="72"/>
  <c r="H230" i="72"/>
  <c r="H236" i="72"/>
  <c r="H241" i="72"/>
  <c r="H235" i="72"/>
  <c r="H207" i="72"/>
  <c r="H171" i="72"/>
  <c r="H173" i="72"/>
  <c r="H177" i="72"/>
  <c r="H215" i="72"/>
  <c r="H217" i="72"/>
  <c r="H170" i="72"/>
  <c r="H172" i="72"/>
  <c r="H174" i="72"/>
  <c r="H178" i="72"/>
  <c r="H216" i="72"/>
  <c r="O153" i="74"/>
  <c r="O139" i="72"/>
  <c r="O120" i="72"/>
  <c r="O124" i="72"/>
  <c r="O119" i="72"/>
  <c r="O125" i="72"/>
  <c r="O118" i="72"/>
  <c r="O122" i="72"/>
  <c r="O162" i="72"/>
  <c r="O117" i="72"/>
  <c r="O123" i="72"/>
  <c r="O163" i="72"/>
  <c r="H139" i="72"/>
  <c r="H122" i="72"/>
  <c r="H162" i="72"/>
  <c r="H117" i="72"/>
  <c r="H121" i="72"/>
  <c r="H125" i="72"/>
  <c r="H120" i="72"/>
  <c r="H124" i="72"/>
  <c r="H164" i="72"/>
  <c r="H119" i="72"/>
  <c r="H123" i="72"/>
  <c r="H163" i="72"/>
  <c r="H79" i="72"/>
  <c r="H65" i="72"/>
  <c r="H110" i="72"/>
  <c r="H64" i="72"/>
  <c r="H66" i="72"/>
  <c r="H68" i="72"/>
  <c r="H109" i="72"/>
  <c r="H111" i="72"/>
  <c r="H67" i="72"/>
  <c r="H69" i="72"/>
  <c r="H73" i="72"/>
  <c r="H83" i="72"/>
  <c r="O13" i="72"/>
  <c r="O17" i="72"/>
  <c r="O12" i="72"/>
  <c r="O16" i="72"/>
  <c r="O57" i="72"/>
  <c r="O11" i="72"/>
  <c r="O15" i="72"/>
  <c r="O18" i="72"/>
  <c r="O14" i="72"/>
  <c r="O19" i="72"/>
  <c r="O56" i="72"/>
  <c r="O58" i="72"/>
  <c r="G59" i="72"/>
  <c r="H15" i="72"/>
  <c r="H19" i="72"/>
  <c r="H57" i="72"/>
  <c r="H14" i="72"/>
  <c r="H11" i="72"/>
  <c r="H13" i="72"/>
  <c r="H17" i="72"/>
  <c r="H56" i="72"/>
  <c r="H58" i="72"/>
  <c r="H12" i="72"/>
  <c r="H18" i="72"/>
  <c r="O293" i="74"/>
  <c r="O296" i="74" s="1"/>
  <c r="K130" i="74"/>
  <c r="T107" i="74"/>
  <c r="T110" i="74" s="1"/>
  <c r="O223" i="74"/>
  <c r="O226" i="74" s="1"/>
  <c r="U130" i="74"/>
  <c r="U133" i="74" s="1"/>
  <c r="L109" i="74"/>
  <c r="L155" i="74" s="1"/>
  <c r="L60" i="74"/>
  <c r="L63" i="74" s="1"/>
  <c r="U270" i="74"/>
  <c r="U273" i="74" s="1"/>
  <c r="L200" i="74"/>
  <c r="L203" i="74" s="1"/>
  <c r="G430" i="72"/>
  <c r="V248" i="74"/>
  <c r="V247" i="74" s="1"/>
  <c r="V250" i="74" s="1"/>
  <c r="Q296" i="74"/>
  <c r="U225" i="74"/>
  <c r="E218" i="73"/>
  <c r="D218" i="73"/>
  <c r="V270" i="74"/>
  <c r="V273" i="74" s="1"/>
  <c r="H314" i="72"/>
  <c r="H324" i="72"/>
  <c r="H320" i="72"/>
  <c r="H302" i="72"/>
  <c r="H299" i="72"/>
  <c r="G324" i="72"/>
  <c r="H309" i="72"/>
  <c r="H318" i="72"/>
  <c r="H310" i="72"/>
  <c r="H293" i="72"/>
  <c r="H312" i="72"/>
  <c r="H292" i="72"/>
  <c r="H307" i="72"/>
  <c r="H313" i="72"/>
  <c r="H297" i="72"/>
  <c r="H308" i="72"/>
  <c r="H315" i="72"/>
  <c r="H317" i="72"/>
  <c r="H301" i="72"/>
  <c r="T223" i="74"/>
  <c r="T226" i="74" s="1"/>
  <c r="O156" i="74"/>
  <c r="S223" i="74"/>
  <c r="S226" i="74" s="1"/>
  <c r="V295" i="74"/>
  <c r="V60" i="74"/>
  <c r="V63" i="74" s="1"/>
  <c r="U109" i="74"/>
  <c r="U155" i="74" s="1"/>
  <c r="U295" i="74"/>
  <c r="M153" i="74"/>
  <c r="M156" i="74" s="1"/>
  <c r="P107" i="74"/>
  <c r="P110" i="74" s="1"/>
  <c r="M218" i="72"/>
  <c r="O171" i="72" s="1"/>
  <c r="R153" i="74"/>
  <c r="R156" i="74" s="1"/>
  <c r="P153" i="74"/>
  <c r="P156" i="74" s="1"/>
  <c r="M112" i="73"/>
  <c r="K39" i="74"/>
  <c r="K85" i="74" s="1"/>
  <c r="H55" i="72"/>
  <c r="H51" i="72"/>
  <c r="H52" i="72"/>
  <c r="H54" i="72"/>
  <c r="H59" i="72"/>
  <c r="L295" i="74"/>
  <c r="L224" i="74"/>
  <c r="U294" i="74"/>
  <c r="U247" i="74"/>
  <c r="U250" i="74" s="1"/>
  <c r="B218" i="73"/>
  <c r="L248" i="74"/>
  <c r="V109" i="74"/>
  <c r="V155" i="74" s="1"/>
  <c r="E59" i="73"/>
  <c r="L39" i="74"/>
  <c r="L37" i="74" s="1"/>
  <c r="K225" i="74"/>
  <c r="O132" i="72"/>
  <c r="H397" i="72"/>
  <c r="V179" i="74"/>
  <c r="V225" i="74" s="1"/>
  <c r="N185" i="72"/>
  <c r="R85" i="74"/>
  <c r="R83" i="74" s="1"/>
  <c r="H300" i="72"/>
  <c r="H304" i="72"/>
  <c r="H319" i="72"/>
  <c r="H305" i="72"/>
  <c r="S154" i="74"/>
  <c r="S153" i="74" s="1"/>
  <c r="S156" i="74" s="1"/>
  <c r="S107" i="74"/>
  <c r="S110" i="74" s="1"/>
  <c r="L270" i="74"/>
  <c r="L273" i="74" s="1"/>
  <c r="Q153" i="74"/>
  <c r="Q156" i="74" s="1"/>
  <c r="K270" i="74"/>
  <c r="K133" i="74"/>
  <c r="N247" i="74"/>
  <c r="N250" i="74" s="1"/>
  <c r="S83" i="74"/>
  <c r="S86" i="74" s="1"/>
  <c r="Q83" i="74"/>
  <c r="Q86" i="74" s="1"/>
  <c r="U84" i="74"/>
  <c r="U37" i="74"/>
  <c r="U40" i="74" s="1"/>
  <c r="V294" i="74"/>
  <c r="L179" i="74"/>
  <c r="K249" i="74"/>
  <c r="K154" i="74"/>
  <c r="K38" i="74"/>
  <c r="G165" i="72"/>
  <c r="H344" i="72"/>
  <c r="H185" i="72"/>
  <c r="P224" i="74"/>
  <c r="P223" i="74" s="1"/>
  <c r="P226" i="74" s="1"/>
  <c r="P177" i="74"/>
  <c r="P180" i="74" s="1"/>
  <c r="N224" i="74"/>
  <c r="N223" i="74" s="1"/>
  <c r="N226" i="74" s="1"/>
  <c r="N177" i="74"/>
  <c r="N180" i="74" s="1"/>
  <c r="N40" i="74"/>
  <c r="N85" i="74"/>
  <c r="N83" i="74" s="1"/>
  <c r="H291" i="72"/>
  <c r="N293" i="74"/>
  <c r="N296" i="74" s="1"/>
  <c r="Q224" i="74"/>
  <c r="Q223" i="74" s="1"/>
  <c r="Q226" i="74" s="1"/>
  <c r="Q177" i="74"/>
  <c r="Q180" i="74" s="1"/>
  <c r="L84" i="74"/>
  <c r="L154" i="74"/>
  <c r="E165" i="73"/>
  <c r="F154" i="73"/>
  <c r="G154" i="73" s="1"/>
  <c r="U178" i="74"/>
  <c r="U154" i="74"/>
  <c r="K224" i="74"/>
  <c r="K177" i="74"/>
  <c r="V154" i="74"/>
  <c r="V85" i="74"/>
  <c r="V224" i="74"/>
  <c r="U85" i="74"/>
  <c r="N271" i="72"/>
  <c r="H373" i="72"/>
  <c r="H351" i="72"/>
  <c r="T83" i="74"/>
  <c r="T86" i="74" s="1"/>
  <c r="K60" i="74"/>
  <c r="M177" i="74"/>
  <c r="M180" i="74" s="1"/>
  <c r="P37" i="74"/>
  <c r="P40" i="74" s="1"/>
  <c r="P84" i="74"/>
  <c r="P83" i="74" s="1"/>
  <c r="P86" i="74" s="1"/>
  <c r="M294" i="74"/>
  <c r="M293" i="74" s="1"/>
  <c r="M296" i="74" s="1"/>
  <c r="M247" i="74"/>
  <c r="M250" i="74" s="1"/>
  <c r="K248" i="74"/>
  <c r="D59" i="73"/>
  <c r="V38" i="74"/>
  <c r="H192" i="72"/>
  <c r="K109" i="74"/>
  <c r="O238" i="72"/>
  <c r="O85" i="74"/>
  <c r="R37" i="74"/>
  <c r="R40" i="74" s="1"/>
  <c r="M223" i="74"/>
  <c r="M226" i="74" s="1"/>
  <c r="K200" i="74"/>
  <c r="Q107" i="74"/>
  <c r="Q110" i="74" s="1"/>
  <c r="V200" i="74"/>
  <c r="V203" i="74" s="1"/>
  <c r="N154" i="74"/>
  <c r="N153" i="74" s="1"/>
  <c r="N156" i="74" s="1"/>
  <c r="N107" i="74"/>
  <c r="N110" i="74" s="1"/>
  <c r="M83" i="74"/>
  <c r="M86" i="74" s="1"/>
  <c r="O37" i="74"/>
  <c r="O40" i="74" s="1"/>
  <c r="C59" i="73"/>
  <c r="E112" i="73"/>
  <c r="K271" i="73"/>
  <c r="B112" i="73"/>
  <c r="B59" i="73"/>
  <c r="O165" i="72"/>
  <c r="O142" i="72"/>
  <c r="O128" i="72"/>
  <c r="O150" i="72"/>
  <c r="O133" i="72"/>
  <c r="O157" i="72"/>
  <c r="O137" i="72"/>
  <c r="O159" i="72"/>
  <c r="O152" i="72"/>
  <c r="O144" i="72"/>
  <c r="O135" i="72"/>
  <c r="O126" i="72"/>
  <c r="O151" i="72"/>
  <c r="O143" i="72"/>
  <c r="O129" i="72"/>
  <c r="O155" i="72"/>
  <c r="O156" i="72"/>
  <c r="O136" i="72"/>
  <c r="O146" i="72"/>
  <c r="O148" i="72"/>
  <c r="O140" i="72"/>
  <c r="O160" i="72"/>
  <c r="O153" i="72"/>
  <c r="O149" i="72"/>
  <c r="O145" i="72"/>
  <c r="O141" i="72"/>
  <c r="O134" i="72"/>
  <c r="O131" i="72"/>
  <c r="O130" i="72"/>
  <c r="O158" i="72"/>
  <c r="O147" i="72"/>
  <c r="O138" i="72"/>
  <c r="N59" i="72"/>
  <c r="O59" i="72"/>
  <c r="O154" i="72"/>
  <c r="O161" i="72"/>
  <c r="M112" i="72"/>
  <c r="O69" i="72" s="1"/>
  <c r="G271" i="72"/>
  <c r="H214" i="72"/>
  <c r="G218" i="72"/>
  <c r="N214" i="72"/>
  <c r="M165" i="73"/>
  <c r="J271" i="73"/>
  <c r="O377" i="72"/>
  <c r="O351" i="72"/>
  <c r="O364" i="72"/>
  <c r="O349" i="72"/>
  <c r="O360" i="72"/>
  <c r="O347" i="72"/>
  <c r="O371" i="72"/>
  <c r="O356" i="72"/>
  <c r="O354" i="72"/>
  <c r="O345" i="72"/>
  <c r="O370" i="72"/>
  <c r="O348" i="72"/>
  <c r="O362" i="72"/>
  <c r="O340" i="72"/>
  <c r="O368" i="72"/>
  <c r="O361" i="72"/>
  <c r="O357" i="72"/>
  <c r="O346" i="72"/>
  <c r="O343" i="72"/>
  <c r="O342" i="72"/>
  <c r="O369" i="72"/>
  <c r="O352" i="72"/>
  <c r="O338" i="72"/>
  <c r="O365" i="72"/>
  <c r="O359" i="72"/>
  <c r="O355" i="72"/>
  <c r="O350" i="72"/>
  <c r="O339" i="72"/>
  <c r="O372" i="72"/>
  <c r="O367" i="72"/>
  <c r="O363" i="72"/>
  <c r="O353" i="72"/>
  <c r="O358" i="72"/>
  <c r="H112" i="72"/>
  <c r="H97" i="72"/>
  <c r="H84" i="72"/>
  <c r="H78" i="72"/>
  <c r="H108" i="72"/>
  <c r="H93" i="72"/>
  <c r="H105" i="72"/>
  <c r="H88" i="72"/>
  <c r="H104" i="72"/>
  <c r="H95" i="72"/>
  <c r="H82" i="72"/>
  <c r="H77" i="72"/>
  <c r="H89" i="72"/>
  <c r="H96" i="72"/>
  <c r="H87" i="72"/>
  <c r="H99" i="72"/>
  <c r="H103" i="72"/>
  <c r="H98" i="72"/>
  <c r="H81" i="72"/>
  <c r="H76" i="72"/>
  <c r="H91" i="72"/>
  <c r="H107" i="72"/>
  <c r="H106" i="72"/>
  <c r="H80" i="72"/>
  <c r="H100" i="72"/>
  <c r="H85" i="72"/>
  <c r="H75" i="72"/>
  <c r="H92" i="72"/>
  <c r="H102" i="72"/>
  <c r="H90" i="72"/>
  <c r="H94" i="72"/>
  <c r="G112" i="72"/>
  <c r="C112" i="73"/>
  <c r="I271" i="73"/>
  <c r="L271" i="73"/>
  <c r="H238" i="72"/>
  <c r="O271" i="72"/>
  <c r="O258" i="72"/>
  <c r="O252" i="72"/>
  <c r="O239" i="72"/>
  <c r="O265" i="72"/>
  <c r="O248" i="72"/>
  <c r="O263" i="72"/>
  <c r="O243" i="72"/>
  <c r="O232" i="72"/>
  <c r="O259" i="72"/>
  <c r="O255" i="72"/>
  <c r="O251" i="72"/>
  <c r="O256" i="72"/>
  <c r="O254" i="72"/>
  <c r="O246" i="72"/>
  <c r="O264" i="72"/>
  <c r="O247" i="72"/>
  <c r="O242" i="72"/>
  <c r="O235" i="72"/>
  <c r="O261" i="72"/>
  <c r="O250" i="72"/>
  <c r="O241" i="72"/>
  <c r="O266" i="72"/>
  <c r="O244" i="72"/>
  <c r="O240" i="72"/>
  <c r="O249" i="72"/>
  <c r="O237" i="72"/>
  <c r="O253" i="72"/>
  <c r="O257" i="72"/>
  <c r="O236" i="72"/>
  <c r="O262" i="72"/>
  <c r="O233" i="72"/>
  <c r="H101" i="72"/>
  <c r="C165" i="73"/>
  <c r="H430" i="72"/>
  <c r="H399" i="72"/>
  <c r="H420" i="72"/>
  <c r="H391" i="72"/>
  <c r="H408" i="72"/>
  <c r="H401" i="72"/>
  <c r="H396" i="72"/>
  <c r="H402" i="72"/>
  <c r="H410" i="72"/>
  <c r="H418" i="72"/>
  <c r="H424" i="72"/>
  <c r="H393" i="72"/>
  <c r="H413" i="72"/>
  <c r="H409" i="72"/>
  <c r="H405" i="72"/>
  <c r="H425" i="72"/>
  <c r="H394" i="72"/>
  <c r="H392" i="72"/>
  <c r="H423" i="72"/>
  <c r="H395" i="72"/>
  <c r="H421" i="72"/>
  <c r="H417" i="72"/>
  <c r="H400" i="72"/>
  <c r="H416" i="72"/>
  <c r="H411" i="72"/>
  <c r="H398" i="72"/>
  <c r="H403" i="72"/>
  <c r="H414" i="72"/>
  <c r="H415" i="72"/>
  <c r="H412" i="72"/>
  <c r="H407" i="72"/>
  <c r="H422" i="72"/>
  <c r="N108" i="72"/>
  <c r="N377" i="72"/>
  <c r="H260" i="72"/>
  <c r="N207" i="72"/>
  <c r="M324" i="72"/>
  <c r="O344" i="72"/>
  <c r="O245" i="72"/>
  <c r="H86" i="72"/>
  <c r="O373" i="72"/>
  <c r="O260" i="72"/>
  <c r="N320" i="72"/>
  <c r="C218" i="73"/>
  <c r="H271" i="72"/>
  <c r="H249" i="72"/>
  <c r="H265" i="72"/>
  <c r="H256" i="72"/>
  <c r="H250" i="72"/>
  <c r="H257" i="72"/>
  <c r="H240" i="72"/>
  <c r="H263" i="72"/>
  <c r="H254" i="72"/>
  <c r="H243" i="72"/>
  <c r="H245" i="72"/>
  <c r="H262" i="72"/>
  <c r="H261" i="72"/>
  <c r="H252" i="72"/>
  <c r="H248" i="72"/>
  <c r="H239" i="72"/>
  <c r="H253" i="72"/>
  <c r="H264" i="72"/>
  <c r="H247" i="72"/>
  <c r="H259" i="72"/>
  <c r="H255" i="72"/>
  <c r="H244" i="72"/>
  <c r="H237" i="72"/>
  <c r="H246" i="72"/>
  <c r="H266" i="72"/>
  <c r="H242" i="72"/>
  <c r="H233" i="72"/>
  <c r="H251" i="72"/>
  <c r="H258" i="72"/>
  <c r="B165" i="73"/>
  <c r="H74" i="72"/>
  <c r="H218" i="72"/>
  <c r="H202" i="72"/>
  <c r="H210" i="72"/>
  <c r="H205" i="72"/>
  <c r="H201" i="72"/>
  <c r="H211" i="72"/>
  <c r="H180" i="72"/>
  <c r="H197" i="72"/>
  <c r="H183" i="72"/>
  <c r="H179" i="72"/>
  <c r="H194" i="72"/>
  <c r="H188" i="72"/>
  <c r="H213" i="72"/>
  <c r="H209" i="72"/>
  <c r="H204" i="72"/>
  <c r="H200" i="72"/>
  <c r="H196" i="72"/>
  <c r="H191" i="72"/>
  <c r="H187" i="72"/>
  <c r="H203" i="72"/>
  <c r="H199" i="72"/>
  <c r="H195" i="72"/>
  <c r="H186" i="72"/>
  <c r="H182" i="72"/>
  <c r="H212" i="72"/>
  <c r="H190" i="72"/>
  <c r="H198" i="72"/>
  <c r="H189" i="72"/>
  <c r="H184" i="72"/>
  <c r="H208" i="72"/>
  <c r="H193" i="72"/>
  <c r="H206" i="72"/>
  <c r="H165" i="72"/>
  <c r="H147" i="72"/>
  <c r="H131" i="72"/>
  <c r="H157" i="72"/>
  <c r="H148" i="72"/>
  <c r="H137" i="72"/>
  <c r="H160" i="72"/>
  <c r="H143" i="72"/>
  <c r="H155" i="72"/>
  <c r="H142" i="72"/>
  <c r="H135" i="72"/>
  <c r="H130" i="72"/>
  <c r="H156" i="72"/>
  <c r="H136" i="72"/>
  <c r="H127" i="72"/>
  <c r="H152" i="72"/>
  <c r="H146" i="72"/>
  <c r="H140" i="72"/>
  <c r="H133" i="72"/>
  <c r="H128" i="72"/>
  <c r="H149" i="72"/>
  <c r="H141" i="72"/>
  <c r="H153" i="72"/>
  <c r="H144" i="72"/>
  <c r="H154" i="72"/>
  <c r="H138" i="72"/>
  <c r="H129" i="72"/>
  <c r="H159" i="72"/>
  <c r="H158" i="72"/>
  <c r="H150" i="72"/>
  <c r="H145" i="72"/>
  <c r="H134" i="72"/>
  <c r="H151" i="72"/>
  <c r="H377" i="72"/>
  <c r="H343" i="72"/>
  <c r="H367" i="72"/>
  <c r="H347" i="72"/>
  <c r="H365" i="72"/>
  <c r="H357" i="72"/>
  <c r="H348" i="72"/>
  <c r="H339" i="72"/>
  <c r="H360" i="72"/>
  <c r="H356" i="72"/>
  <c r="H352" i="72"/>
  <c r="H338" i="72"/>
  <c r="H353" i="72"/>
  <c r="H371" i="72"/>
  <c r="H364" i="72"/>
  <c r="H358" i="72"/>
  <c r="H342" i="72"/>
  <c r="H370" i="72"/>
  <c r="H345" i="72"/>
  <c r="H372" i="72"/>
  <c r="H355" i="72"/>
  <c r="H346" i="72"/>
  <c r="H362" i="72"/>
  <c r="H349" i="72"/>
  <c r="H354" i="72"/>
  <c r="H368" i="72"/>
  <c r="H359" i="72"/>
  <c r="H350" i="72"/>
  <c r="H361" i="72"/>
  <c r="H369" i="72"/>
  <c r="H363" i="72"/>
  <c r="H341" i="72"/>
  <c r="H161" i="72"/>
  <c r="O366" i="72"/>
  <c r="H419" i="72"/>
  <c r="H366" i="72"/>
  <c r="N165" i="72"/>
  <c r="N298" i="72"/>
  <c r="N192" i="72"/>
  <c r="H132" i="72"/>
  <c r="H426" i="72"/>
  <c r="N291" i="72"/>
  <c r="N79" i="72"/>
  <c r="M218" i="73"/>
  <c r="O175" i="73" s="1"/>
  <c r="M430" i="72"/>
  <c r="N397" i="72"/>
  <c r="M59" i="73"/>
  <c r="O12" i="73" s="1"/>
  <c r="F207" i="73"/>
  <c r="G207" i="73" s="1"/>
  <c r="H406" i="72"/>
  <c r="F79" i="73"/>
  <c r="G79" i="73" s="1"/>
  <c r="F26" i="73"/>
  <c r="G26" i="73" s="1"/>
  <c r="F86" i="73"/>
  <c r="G86" i="73" s="1"/>
  <c r="F214" i="73"/>
  <c r="G214" i="73" s="1"/>
  <c r="O25" i="72"/>
  <c r="O28" i="72"/>
  <c r="O52" i="72"/>
  <c r="O21" i="72"/>
  <c r="O27" i="72"/>
  <c r="O23" i="72"/>
  <c r="O40" i="72"/>
  <c r="O34" i="72"/>
  <c r="O32" i="72"/>
  <c r="O44" i="72"/>
  <c r="O20" i="72"/>
  <c r="O42" i="72"/>
  <c r="O43" i="72"/>
  <c r="O51" i="72"/>
  <c r="O54" i="72"/>
  <c r="O48" i="72"/>
  <c r="O38" i="72"/>
  <c r="O55" i="72"/>
  <c r="O41" i="72"/>
  <c r="O39" i="72"/>
  <c r="O46" i="72"/>
  <c r="O30" i="72"/>
  <c r="O53" i="72"/>
  <c r="O50" i="72"/>
  <c r="O22" i="72"/>
  <c r="O45" i="72"/>
  <c r="O47" i="72"/>
  <c r="O24" i="72"/>
  <c r="O49" i="72"/>
  <c r="O29" i="72"/>
  <c r="O31" i="72"/>
  <c r="O36" i="72"/>
  <c r="O37" i="72"/>
  <c r="O35" i="72"/>
  <c r="F132" i="73"/>
  <c r="G132" i="73" s="1"/>
  <c r="M267" i="73"/>
  <c r="N267" i="73" s="1"/>
  <c r="F185" i="73"/>
  <c r="G185" i="73" s="1"/>
  <c r="F33" i="73"/>
  <c r="G33" i="73" s="1"/>
  <c r="F139" i="73"/>
  <c r="G139" i="73" s="1"/>
  <c r="O341" i="72"/>
  <c r="M245" i="73"/>
  <c r="N245" i="73" s="1"/>
  <c r="F108" i="73"/>
  <c r="G108" i="73" s="1"/>
  <c r="F161" i="73"/>
  <c r="G161" i="73" s="1"/>
  <c r="M238" i="73"/>
  <c r="N238" i="73" s="1"/>
  <c r="O26" i="72"/>
  <c r="O33" i="72"/>
  <c r="F55" i="73"/>
  <c r="G55" i="73" s="1"/>
  <c r="F48" i="73"/>
  <c r="G48" i="73" s="1"/>
  <c r="F192" i="73"/>
  <c r="G192" i="73" s="1"/>
  <c r="F101" i="73"/>
  <c r="G101" i="73" s="1"/>
  <c r="M260" i="73"/>
  <c r="N260" i="73" s="1"/>
  <c r="O397" i="72" l="1"/>
  <c r="O389" i="72"/>
  <c r="O385" i="72"/>
  <c r="O428" i="72"/>
  <c r="O388" i="72"/>
  <c r="O384" i="72"/>
  <c r="O427" i="72"/>
  <c r="O387" i="72"/>
  <c r="O383" i="72"/>
  <c r="O429" i="72"/>
  <c r="O390" i="72"/>
  <c r="O386" i="72"/>
  <c r="O382" i="72"/>
  <c r="O284" i="72"/>
  <c r="O279" i="72"/>
  <c r="O281" i="72"/>
  <c r="N324" i="72"/>
  <c r="O283" i="72"/>
  <c r="O321" i="72"/>
  <c r="O280" i="72"/>
  <c r="O276" i="72"/>
  <c r="O322" i="72"/>
  <c r="O277" i="72"/>
  <c r="O323" i="72"/>
  <c r="O282" i="72"/>
  <c r="O278" i="72"/>
  <c r="L153" i="74"/>
  <c r="L156" i="74" s="1"/>
  <c r="O71" i="73"/>
  <c r="O70" i="73"/>
  <c r="O41" i="73"/>
  <c r="O58" i="73"/>
  <c r="O57" i="73"/>
  <c r="O18" i="73"/>
  <c r="O19" i="73"/>
  <c r="O15" i="73"/>
  <c r="O14" i="73"/>
  <c r="O56" i="73"/>
  <c r="O17" i="73"/>
  <c r="O13" i="73"/>
  <c r="O16" i="73"/>
  <c r="O185" i="72"/>
  <c r="O175" i="72"/>
  <c r="O178" i="72"/>
  <c r="O215" i="72"/>
  <c r="O173" i="72"/>
  <c r="O174" i="72"/>
  <c r="O216" i="72"/>
  <c r="O176" i="72"/>
  <c r="O170" i="72"/>
  <c r="O217" i="72"/>
  <c r="O177" i="72"/>
  <c r="O172" i="72"/>
  <c r="N112" i="73"/>
  <c r="O69" i="73"/>
  <c r="O64" i="73"/>
  <c r="O109" i="73"/>
  <c r="O68" i="73"/>
  <c r="O66" i="73"/>
  <c r="O110" i="73"/>
  <c r="O111" i="73"/>
  <c r="O67" i="73"/>
  <c r="O65" i="73"/>
  <c r="O154" i="73"/>
  <c r="O125" i="73"/>
  <c r="O121" i="73"/>
  <c r="O117" i="73"/>
  <c r="O162" i="73"/>
  <c r="O122" i="73"/>
  <c r="O118" i="73"/>
  <c r="O164" i="73"/>
  <c r="O123" i="73"/>
  <c r="O119" i="73"/>
  <c r="O163" i="73"/>
  <c r="O124" i="73"/>
  <c r="O120" i="73"/>
  <c r="N218" i="73"/>
  <c r="O176" i="73"/>
  <c r="O172" i="73"/>
  <c r="O216" i="73"/>
  <c r="O173" i="73"/>
  <c r="O217" i="73"/>
  <c r="O178" i="73"/>
  <c r="O174" i="73"/>
  <c r="O170" i="73"/>
  <c r="O177" i="73"/>
  <c r="O171" i="73"/>
  <c r="O215" i="73"/>
  <c r="O86" i="72"/>
  <c r="O64" i="72"/>
  <c r="O68" i="72"/>
  <c r="O71" i="72"/>
  <c r="O109" i="72"/>
  <c r="O111" i="72"/>
  <c r="O65" i="72"/>
  <c r="O67" i="72"/>
  <c r="O70" i="72"/>
  <c r="O72" i="72"/>
  <c r="O110" i="72"/>
  <c r="O66" i="72"/>
  <c r="V177" i="74"/>
  <c r="V180" i="74" s="1"/>
  <c r="AH92" i="74" a="1"/>
  <c r="AI115" i="74" s="1"/>
  <c r="U107" i="74"/>
  <c r="U110" i="74" s="1"/>
  <c r="L107" i="74"/>
  <c r="L110" i="74" s="1"/>
  <c r="N430" i="72"/>
  <c r="V223" i="74"/>
  <c r="V226" i="74" s="1"/>
  <c r="F165" i="73"/>
  <c r="U153" i="74"/>
  <c r="U156" i="74" s="1"/>
  <c r="N165" i="73"/>
  <c r="V293" i="74"/>
  <c r="V296" i="74" s="1"/>
  <c r="V107" i="74"/>
  <c r="V110" i="74" s="1"/>
  <c r="U293" i="74"/>
  <c r="U296" i="74" s="1"/>
  <c r="O191" i="72"/>
  <c r="O192" i="72"/>
  <c r="O208" i="72"/>
  <c r="O204" i="72"/>
  <c r="O202" i="72"/>
  <c r="O184" i="72"/>
  <c r="O201" i="72"/>
  <c r="O186" i="72"/>
  <c r="O179" i="72"/>
  <c r="O182" i="72"/>
  <c r="O193" i="72"/>
  <c r="O218" i="72"/>
  <c r="O205" i="72"/>
  <c r="O213" i="72"/>
  <c r="O183" i="72"/>
  <c r="O209" i="72"/>
  <c r="O189" i="72"/>
  <c r="O212" i="72"/>
  <c r="O190" i="72"/>
  <c r="O206" i="72"/>
  <c r="O194" i="72"/>
  <c r="O199" i="72"/>
  <c r="O200" i="72"/>
  <c r="O197" i="72"/>
  <c r="O203" i="72"/>
  <c r="O211" i="72"/>
  <c r="O188" i="72"/>
  <c r="O187" i="72"/>
  <c r="O196" i="72"/>
  <c r="O214" i="72"/>
  <c r="N218" i="72"/>
  <c r="O210" i="72"/>
  <c r="O198" i="72"/>
  <c r="O195" i="72"/>
  <c r="O181" i="72"/>
  <c r="O207" i="72"/>
  <c r="V153" i="74"/>
  <c r="V156" i="74" s="1"/>
  <c r="O146" i="73"/>
  <c r="O161" i="73"/>
  <c r="O195" i="73"/>
  <c r="O101" i="72"/>
  <c r="M271" i="73"/>
  <c r="O228" i="73" s="1"/>
  <c r="K155" i="74"/>
  <c r="K153" i="74" s="1"/>
  <c r="AH92" i="74"/>
  <c r="K84" i="74"/>
  <c r="K37" i="74"/>
  <c r="K295" i="74"/>
  <c r="R86" i="74"/>
  <c r="L294" i="74"/>
  <c r="L293" i="74" s="1"/>
  <c r="L296" i="74" s="1"/>
  <c r="L247" i="74"/>
  <c r="L250" i="74" s="1"/>
  <c r="F112" i="73"/>
  <c r="H65" i="73" s="1"/>
  <c r="K203" i="74"/>
  <c r="AH162" i="74" s="1" a="1"/>
  <c r="Z203" i="74"/>
  <c r="L225" i="74"/>
  <c r="L177" i="74"/>
  <c r="L180" i="74" s="1"/>
  <c r="L40" i="74"/>
  <c r="L85" i="74"/>
  <c r="O83" i="74"/>
  <c r="O86" i="74" s="1"/>
  <c r="K63" i="74"/>
  <c r="AH22" i="74" s="1" a="1"/>
  <c r="Z63" i="74"/>
  <c r="K180" i="74"/>
  <c r="U224" i="74"/>
  <c r="U223" i="74" s="1"/>
  <c r="U226" i="74" s="1"/>
  <c r="U177" i="74"/>
  <c r="U180" i="74" s="1"/>
  <c r="K107" i="74"/>
  <c r="U83" i="74"/>
  <c r="U86" i="74" s="1"/>
  <c r="V37" i="74"/>
  <c r="V40" i="74" s="1"/>
  <c r="V84" i="74"/>
  <c r="V83" i="74" s="1"/>
  <c r="V86" i="74" s="1"/>
  <c r="K294" i="74"/>
  <c r="K247" i="74"/>
  <c r="K223" i="74"/>
  <c r="N86" i="74"/>
  <c r="Z133" i="74"/>
  <c r="K273" i="74"/>
  <c r="AH232" i="74" s="1" a="1"/>
  <c r="Z273" i="74"/>
  <c r="O324" i="72"/>
  <c r="O310" i="72"/>
  <c r="O289" i="72"/>
  <c r="O294" i="72"/>
  <c r="O306" i="72"/>
  <c r="O308" i="72"/>
  <c r="O301" i="72"/>
  <c r="O315" i="72"/>
  <c r="O318" i="72"/>
  <c r="O307" i="72"/>
  <c r="O290" i="72"/>
  <c r="O293" i="72"/>
  <c r="O300" i="72"/>
  <c r="O295" i="72"/>
  <c r="O292" i="72"/>
  <c r="O286" i="72"/>
  <c r="O302" i="72"/>
  <c r="O317" i="72"/>
  <c r="O309" i="72"/>
  <c r="O288" i="72"/>
  <c r="O314" i="72"/>
  <c r="O311" i="72"/>
  <c r="O312" i="72"/>
  <c r="O299" i="72"/>
  <c r="O305" i="72"/>
  <c r="O287" i="72"/>
  <c r="O303" i="72"/>
  <c r="O319" i="72"/>
  <c r="O304" i="72"/>
  <c r="O316" i="72"/>
  <c r="O296" i="72"/>
  <c r="O297" i="72"/>
  <c r="O33" i="73"/>
  <c r="N59" i="73"/>
  <c r="O112" i="72"/>
  <c r="O102" i="72"/>
  <c r="O103" i="72"/>
  <c r="O93" i="72"/>
  <c r="O104" i="72"/>
  <c r="O94" i="72"/>
  <c r="O78" i="72"/>
  <c r="O100" i="72"/>
  <c r="O99" i="72"/>
  <c r="O96" i="72"/>
  <c r="O88" i="72"/>
  <c r="O87" i="72"/>
  <c r="O89" i="72"/>
  <c r="O91" i="72"/>
  <c r="O95" i="72"/>
  <c r="O83" i="72"/>
  <c r="O82" i="72"/>
  <c r="O98" i="72"/>
  <c r="O77" i="72"/>
  <c r="O76" i="72"/>
  <c r="O107" i="72"/>
  <c r="O80" i="72"/>
  <c r="O90" i="72"/>
  <c r="O74" i="72"/>
  <c r="O75" i="72"/>
  <c r="O85" i="72"/>
  <c r="O84" i="72"/>
  <c r="O106" i="72"/>
  <c r="O97" i="72"/>
  <c r="O105" i="72"/>
  <c r="O81" i="72"/>
  <c r="O92" i="72"/>
  <c r="N112" i="72"/>
  <c r="O298" i="72"/>
  <c r="O47" i="73"/>
  <c r="O79" i="72"/>
  <c r="O313" i="72"/>
  <c r="O108" i="72"/>
  <c r="O320" i="72"/>
  <c r="O291" i="72"/>
  <c r="F218" i="73"/>
  <c r="O40" i="73"/>
  <c r="O52" i="73"/>
  <c r="O30" i="73"/>
  <c r="O32" i="73"/>
  <c r="O42" i="73"/>
  <c r="O29" i="73"/>
  <c r="O25" i="73"/>
  <c r="O48" i="73"/>
  <c r="O51" i="73"/>
  <c r="O20" i="73"/>
  <c r="O44" i="73"/>
  <c r="O38" i="73"/>
  <c r="O59" i="73"/>
  <c r="O27" i="73"/>
  <c r="O31" i="73"/>
  <c r="O49" i="73"/>
  <c r="O24" i="73"/>
  <c r="O55" i="73"/>
  <c r="O26" i="73"/>
  <c r="O45" i="73"/>
  <c r="O37" i="73"/>
  <c r="O34" i="73"/>
  <c r="O21" i="73"/>
  <c r="O43" i="73"/>
  <c r="O36" i="73"/>
  <c r="O28" i="73"/>
  <c r="O23" i="73"/>
  <c r="O35" i="73"/>
  <c r="O22" i="73"/>
  <c r="O50" i="73"/>
  <c r="O39" i="73"/>
  <c r="O53" i="73"/>
  <c r="O46" i="73"/>
  <c r="O54" i="73"/>
  <c r="O430" i="72"/>
  <c r="O426" i="72"/>
  <c r="O424" i="72"/>
  <c r="O422" i="72"/>
  <c r="O420" i="72"/>
  <c r="O418" i="72"/>
  <c r="O416" i="72"/>
  <c r="O414" i="72"/>
  <c r="O412" i="72"/>
  <c r="O410" i="72"/>
  <c r="O408" i="72"/>
  <c r="O406" i="72"/>
  <c r="O404" i="72"/>
  <c r="O402" i="72"/>
  <c r="O400" i="72"/>
  <c r="O398" i="72"/>
  <c r="O396" i="72"/>
  <c r="O394" i="72"/>
  <c r="O425" i="72"/>
  <c r="O423" i="72"/>
  <c r="O421" i="72"/>
  <c r="O419" i="72"/>
  <c r="O417" i="72"/>
  <c r="O415" i="72"/>
  <c r="O413" i="72"/>
  <c r="O411" i="72"/>
  <c r="O409" i="72"/>
  <c r="O407" i="72"/>
  <c r="O405" i="72"/>
  <c r="O403" i="72"/>
  <c r="O401" i="72"/>
  <c r="O399" i="72"/>
  <c r="O395" i="72"/>
  <c r="O393" i="72"/>
  <c r="O391" i="72"/>
  <c r="O196" i="73"/>
  <c r="O201" i="73"/>
  <c r="O207" i="73"/>
  <c r="O214" i="73"/>
  <c r="O202" i="73"/>
  <c r="O190" i="73"/>
  <c r="O181" i="73"/>
  <c r="O218" i="73"/>
  <c r="O188" i="73"/>
  <c r="O211" i="73"/>
  <c r="O183" i="73"/>
  <c r="O182" i="73"/>
  <c r="O206" i="73"/>
  <c r="O180" i="73"/>
  <c r="O205" i="73"/>
  <c r="O197" i="73"/>
  <c r="O187" i="73"/>
  <c r="O186" i="73"/>
  <c r="O189" i="73"/>
  <c r="O200" i="73"/>
  <c r="O144" i="73"/>
  <c r="O165" i="73"/>
  <c r="O141" i="73"/>
  <c r="O137" i="73"/>
  <c r="O142" i="73"/>
  <c r="O128" i="73"/>
  <c r="O132" i="73"/>
  <c r="O150" i="73"/>
  <c r="O156" i="73"/>
  <c r="O153" i="73"/>
  <c r="O133" i="73"/>
  <c r="O160" i="73"/>
  <c r="O126" i="73"/>
  <c r="O158" i="73"/>
  <c r="O199" i="73"/>
  <c r="O192" i="73"/>
  <c r="O208" i="73"/>
  <c r="O210" i="73"/>
  <c r="O185" i="73"/>
  <c r="O203" i="73"/>
  <c r="O191" i="73"/>
  <c r="O209" i="73"/>
  <c r="O198" i="73"/>
  <c r="O184" i="73"/>
  <c r="O194" i="73"/>
  <c r="O179" i="73"/>
  <c r="O193" i="73"/>
  <c r="O212" i="73"/>
  <c r="O213" i="73"/>
  <c r="O204" i="73"/>
  <c r="O155" i="73"/>
  <c r="O143" i="73"/>
  <c r="O159" i="73"/>
  <c r="O131" i="73"/>
  <c r="O135" i="73"/>
  <c r="O129" i="73"/>
  <c r="O157" i="73"/>
  <c r="O127" i="73"/>
  <c r="O145" i="73"/>
  <c r="O147" i="73"/>
  <c r="O134" i="73"/>
  <c r="O151" i="73"/>
  <c r="O136" i="73"/>
  <c r="O149" i="73"/>
  <c r="O148" i="73"/>
  <c r="O152" i="73"/>
  <c r="O130" i="73"/>
  <c r="O140" i="73"/>
  <c r="O138" i="73"/>
  <c r="O139" i="73"/>
  <c r="O97" i="73"/>
  <c r="O81" i="73"/>
  <c r="O99" i="73"/>
  <c r="O85" i="73"/>
  <c r="O87" i="73"/>
  <c r="O94" i="73"/>
  <c r="O93" i="73"/>
  <c r="O104" i="73"/>
  <c r="O90" i="73"/>
  <c r="O100" i="73"/>
  <c r="O103" i="73"/>
  <c r="O106" i="73"/>
  <c r="O96" i="73"/>
  <c r="O112" i="73"/>
  <c r="O107" i="73"/>
  <c r="O74" i="73"/>
  <c r="O91" i="73"/>
  <c r="O78" i="73"/>
  <c r="O82" i="73"/>
  <c r="O76" i="73"/>
  <c r="O89" i="73"/>
  <c r="O83" i="73"/>
  <c r="O80" i="73"/>
  <c r="O95" i="73"/>
  <c r="O88" i="73"/>
  <c r="O108" i="73"/>
  <c r="O105" i="73"/>
  <c r="O75" i="73"/>
  <c r="O101" i="73"/>
  <c r="O92" i="73"/>
  <c r="O102" i="73"/>
  <c r="O77" i="73"/>
  <c r="O84" i="73"/>
  <c r="O73" i="73"/>
  <c r="O79" i="73"/>
  <c r="O98" i="73"/>
  <c r="O73" i="72"/>
  <c r="O86" i="73"/>
  <c r="O392" i="72"/>
  <c r="O285" i="72"/>
  <c r="O180" i="72"/>
  <c r="F59" i="73"/>
  <c r="H16" i="73" s="1"/>
  <c r="G218" i="73" l="1"/>
  <c r="H217" i="73"/>
  <c r="H176" i="73"/>
  <c r="H172" i="73"/>
  <c r="H177" i="73"/>
  <c r="H173" i="73"/>
  <c r="H178" i="73"/>
  <c r="H174" i="73"/>
  <c r="H215" i="73"/>
  <c r="H170" i="73"/>
  <c r="H175" i="73"/>
  <c r="H171" i="73"/>
  <c r="H216" i="73"/>
  <c r="H122" i="73"/>
  <c r="H120" i="73"/>
  <c r="H125" i="73"/>
  <c r="H154" i="73"/>
  <c r="H164" i="73"/>
  <c r="H118" i="73"/>
  <c r="H121" i="73"/>
  <c r="H163" i="73"/>
  <c r="H124" i="73"/>
  <c r="H117" i="73"/>
  <c r="H162" i="73"/>
  <c r="H123" i="73"/>
  <c r="H119" i="73"/>
  <c r="G112" i="73"/>
  <c r="H67" i="73"/>
  <c r="H71" i="73"/>
  <c r="H111" i="73"/>
  <c r="H69" i="73"/>
  <c r="H64" i="73"/>
  <c r="H109" i="73"/>
  <c r="H110" i="73"/>
  <c r="H72" i="73"/>
  <c r="H66" i="73"/>
  <c r="H68" i="73"/>
  <c r="H70" i="73"/>
  <c r="AI92" i="74"/>
  <c r="H48" i="73"/>
  <c r="H19" i="73"/>
  <c r="H14" i="73"/>
  <c r="H15" i="73"/>
  <c r="H57" i="73"/>
  <c r="H13" i="73"/>
  <c r="H12" i="73"/>
  <c r="H58" i="73"/>
  <c r="H56" i="73"/>
  <c r="H11" i="73"/>
  <c r="H17" i="73"/>
  <c r="H18" i="73"/>
  <c r="N271" i="73"/>
  <c r="O231" i="73"/>
  <c r="O229" i="73"/>
  <c r="O230" i="73"/>
  <c r="O223" i="73"/>
  <c r="O226" i="73"/>
  <c r="O269" i="73"/>
  <c r="O270" i="73"/>
  <c r="O224" i="73"/>
  <c r="O225" i="73"/>
  <c r="O227" i="73"/>
  <c r="O268" i="73"/>
  <c r="AJ92" i="74"/>
  <c r="AK92" i="74"/>
  <c r="AJ99" i="74"/>
  <c r="AH93" i="74"/>
  <c r="AJ93" i="74"/>
  <c r="AJ101" i="74"/>
  <c r="AJ109" i="74"/>
  <c r="AK93" i="74"/>
  <c r="AK101" i="74"/>
  <c r="AK109" i="74"/>
  <c r="AH94" i="74"/>
  <c r="AH102" i="74"/>
  <c r="AH110" i="74"/>
  <c r="AI94" i="74"/>
  <c r="AI102" i="74"/>
  <c r="AJ94" i="74"/>
  <c r="AJ102" i="74"/>
  <c r="AJ110" i="74"/>
  <c r="AK94" i="74"/>
  <c r="AK102" i="74"/>
  <c r="AK110" i="74"/>
  <c r="AH95" i="74"/>
  <c r="AH103" i="74"/>
  <c r="AH111" i="74"/>
  <c r="AI95" i="74"/>
  <c r="AI103" i="74"/>
  <c r="AI111" i="74"/>
  <c r="AJ95" i="74"/>
  <c r="AJ103" i="74"/>
  <c r="AJ111" i="74"/>
  <c r="AK95" i="74"/>
  <c r="AK103" i="74"/>
  <c r="AK111" i="74"/>
  <c r="AH96" i="74"/>
  <c r="AH104" i="74"/>
  <c r="AH112" i="74"/>
  <c r="AI96" i="74"/>
  <c r="AI104" i="74"/>
  <c r="AI112" i="74"/>
  <c r="AJ96" i="74"/>
  <c r="AJ104" i="74"/>
  <c r="AJ112" i="74"/>
  <c r="AK96" i="74"/>
  <c r="AK104" i="74"/>
  <c r="AK112" i="74"/>
  <c r="AH97" i="74"/>
  <c r="AH105" i="74"/>
  <c r="AH113" i="74"/>
  <c r="AI97" i="74"/>
  <c r="AI105" i="74"/>
  <c r="AI113" i="74"/>
  <c r="AJ107" i="74"/>
  <c r="AJ115" i="74"/>
  <c r="AK99" i="74"/>
  <c r="AK107" i="74"/>
  <c r="AK115" i="74"/>
  <c r="AH100" i="74"/>
  <c r="AH108" i="74"/>
  <c r="AI100" i="74"/>
  <c r="AI108" i="74"/>
  <c r="AJ100" i="74"/>
  <c r="AJ108" i="74"/>
  <c r="AK100" i="74"/>
  <c r="AK108" i="74"/>
  <c r="AH101" i="74"/>
  <c r="AH117" i="74" s="1"/>
  <c r="AH109" i="74"/>
  <c r="AI93" i="74"/>
  <c r="AI101" i="74"/>
  <c r="AI109" i="74"/>
  <c r="AI110" i="74"/>
  <c r="AJ97" i="74"/>
  <c r="AJ105" i="74"/>
  <c r="AJ113" i="74"/>
  <c r="AK97" i="74"/>
  <c r="AK105" i="74"/>
  <c r="AK113" i="74"/>
  <c r="AH98" i="74"/>
  <c r="AH106" i="74"/>
  <c r="AH114" i="74"/>
  <c r="AI98" i="74"/>
  <c r="AI106" i="74"/>
  <c r="AI114" i="74"/>
  <c r="AJ98" i="74"/>
  <c r="AJ106" i="74"/>
  <c r="AJ114" i="74"/>
  <c r="AK98" i="74"/>
  <c r="AK106" i="74"/>
  <c r="AK114" i="74"/>
  <c r="AH99" i="74"/>
  <c r="AH107" i="74"/>
  <c r="AH115" i="74"/>
  <c r="AI99" i="74"/>
  <c r="AI107" i="74"/>
  <c r="H158" i="73"/>
  <c r="H146" i="73"/>
  <c r="H138" i="73"/>
  <c r="H132" i="73"/>
  <c r="H128" i="73"/>
  <c r="H144" i="73"/>
  <c r="H130" i="73"/>
  <c r="H165" i="73"/>
  <c r="H156" i="73"/>
  <c r="H149" i="73"/>
  <c r="H150" i="73"/>
  <c r="H131" i="73"/>
  <c r="H141" i="73"/>
  <c r="H143" i="73"/>
  <c r="G165" i="73"/>
  <c r="H153" i="73"/>
  <c r="H137" i="73"/>
  <c r="H126" i="73"/>
  <c r="H135" i="73"/>
  <c r="AD162" i="74" a="1"/>
  <c r="AG184" i="74" s="1"/>
  <c r="Z180" i="74"/>
  <c r="H92" i="73"/>
  <c r="L83" i="74"/>
  <c r="L86" i="74" s="1"/>
  <c r="AH22" i="74"/>
  <c r="AI45" i="74"/>
  <c r="AI43" i="74"/>
  <c r="AI41" i="74"/>
  <c r="AI39" i="74"/>
  <c r="AI37" i="74"/>
  <c r="AI35" i="74"/>
  <c r="AI33" i="74"/>
  <c r="AI31" i="74"/>
  <c r="AI29" i="74"/>
  <c r="AI27" i="74"/>
  <c r="AI25" i="74"/>
  <c r="AI23" i="74"/>
  <c r="AH45" i="74"/>
  <c r="AH43" i="74"/>
  <c r="AH41" i="74"/>
  <c r="AH39" i="74"/>
  <c r="AH37" i="74"/>
  <c r="AH35" i="74"/>
  <c r="AH33" i="74"/>
  <c r="AH31" i="74"/>
  <c r="AH29" i="74"/>
  <c r="AH27" i="74"/>
  <c r="AH25" i="74"/>
  <c r="AH23" i="74"/>
  <c r="AK44" i="74"/>
  <c r="AK42" i="74"/>
  <c r="AK40" i="74"/>
  <c r="AK38" i="74"/>
  <c r="AK36" i="74"/>
  <c r="AK34" i="74"/>
  <c r="AK32" i="74"/>
  <c r="AK30" i="74"/>
  <c r="AK28" i="74"/>
  <c r="AK26" i="74"/>
  <c r="AK24" i="74"/>
  <c r="AK22" i="74"/>
  <c r="AJ44" i="74"/>
  <c r="AJ42" i="74"/>
  <c r="AJ40" i="74"/>
  <c r="AJ38" i="74"/>
  <c r="AJ36" i="74"/>
  <c r="AJ34" i="74"/>
  <c r="AJ32" i="74"/>
  <c r="AJ30" i="74"/>
  <c r="AJ28" i="74"/>
  <c r="AJ26" i="74"/>
  <c r="AJ24" i="74"/>
  <c r="AJ22" i="74"/>
  <c r="AI44" i="74"/>
  <c r="AI42" i="74"/>
  <c r="AI40" i="74"/>
  <c r="AI38" i="74"/>
  <c r="AI36" i="74"/>
  <c r="AI34" i="74"/>
  <c r="AI32" i="74"/>
  <c r="AI30" i="74"/>
  <c r="AI28" i="74"/>
  <c r="AI26" i="74"/>
  <c r="AI24" i="74"/>
  <c r="AI22" i="74"/>
  <c r="AH44" i="74"/>
  <c r="AH42" i="74"/>
  <c r="AH40" i="74"/>
  <c r="AH38" i="74"/>
  <c r="AH36" i="74"/>
  <c r="AH34" i="74"/>
  <c r="AH32" i="74"/>
  <c r="AH30" i="74"/>
  <c r="AH28" i="74"/>
  <c r="AH26" i="74"/>
  <c r="AH24" i="74"/>
  <c r="AK45" i="74"/>
  <c r="AK43" i="74"/>
  <c r="AK41" i="74"/>
  <c r="AK39" i="74"/>
  <c r="AK37" i="74"/>
  <c r="AK35" i="74"/>
  <c r="AK33" i="74"/>
  <c r="AK31" i="74"/>
  <c r="AK29" i="74"/>
  <c r="AK27" i="74"/>
  <c r="AK25" i="74"/>
  <c r="AK23" i="74"/>
  <c r="AJ45" i="74"/>
  <c r="AJ43" i="74"/>
  <c r="AJ41" i="74"/>
  <c r="AJ39" i="74"/>
  <c r="AJ37" i="74"/>
  <c r="AJ35" i="74"/>
  <c r="AJ33" i="74"/>
  <c r="AJ31" i="74"/>
  <c r="AJ47" i="74" s="1"/>
  <c r="AJ29" i="74"/>
  <c r="AJ27" i="74"/>
  <c r="AJ25" i="74"/>
  <c r="AJ23" i="74"/>
  <c r="AK255" i="74"/>
  <c r="AJ255" i="74"/>
  <c r="AJ253" i="74"/>
  <c r="AJ251" i="74"/>
  <c r="AJ249" i="74"/>
  <c r="AJ247" i="74"/>
  <c r="AJ245" i="74"/>
  <c r="AJ243" i="74"/>
  <c r="AJ241" i="74"/>
  <c r="AJ239" i="74"/>
  <c r="AJ235" i="74"/>
  <c r="AH255" i="74"/>
  <c r="AH253" i="74"/>
  <c r="AH251" i="74"/>
  <c r="AH249" i="74"/>
  <c r="AH247" i="74"/>
  <c r="AH245" i="74"/>
  <c r="AH243" i="74"/>
  <c r="AH241" i="74"/>
  <c r="AH239" i="74"/>
  <c r="AH237" i="74"/>
  <c r="AH235" i="74"/>
  <c r="AH233" i="74"/>
  <c r="AJ254" i="74"/>
  <c r="AJ252" i="74"/>
  <c r="AJ250" i="74"/>
  <c r="AJ248" i="74"/>
  <c r="AJ246" i="74"/>
  <c r="AJ244" i="74"/>
  <c r="AJ242" i="74"/>
  <c r="AJ240" i="74"/>
  <c r="AJ238" i="74"/>
  <c r="AJ236" i="74"/>
  <c r="AJ234" i="74"/>
  <c r="AJ232" i="74"/>
  <c r="AH254" i="74"/>
  <c r="AH250" i="74"/>
  <c r="AH248" i="74"/>
  <c r="AH244" i="74"/>
  <c r="AH240" i="74"/>
  <c r="AH236" i="74"/>
  <c r="AH234" i="74"/>
  <c r="AJ237" i="74"/>
  <c r="AJ233" i="74"/>
  <c r="AH252" i="74"/>
  <c r="AH246" i="74"/>
  <c r="AH242" i="74"/>
  <c r="AH238" i="74"/>
  <c r="AH232" i="74"/>
  <c r="AI232" i="74"/>
  <c r="AI234" i="74"/>
  <c r="AI236" i="74"/>
  <c r="AI238" i="74"/>
  <c r="AI240" i="74"/>
  <c r="AI242" i="74"/>
  <c r="AI244" i="74"/>
  <c r="AI246" i="74"/>
  <c r="AI248" i="74"/>
  <c r="AI250" i="74"/>
  <c r="AI252" i="74"/>
  <c r="AI254" i="74"/>
  <c r="AK232" i="74"/>
  <c r="AK234" i="74"/>
  <c r="AK236" i="74"/>
  <c r="AK238" i="74"/>
  <c r="AK240" i="74"/>
  <c r="AK242" i="74"/>
  <c r="AK244" i="74"/>
  <c r="AK246" i="74"/>
  <c r="AK248" i="74"/>
  <c r="AK250" i="74"/>
  <c r="AK252" i="74"/>
  <c r="AK254" i="74"/>
  <c r="AI233" i="74"/>
  <c r="AI235" i="74"/>
  <c r="AI237" i="74"/>
  <c r="AI239" i="74"/>
  <c r="AI241" i="74"/>
  <c r="AI243" i="74"/>
  <c r="AI245" i="74"/>
  <c r="AI247" i="74"/>
  <c r="AI249" i="74"/>
  <c r="AI251" i="74"/>
  <c r="AI253" i="74"/>
  <c r="AI255" i="74"/>
  <c r="AK233" i="74"/>
  <c r="AK235" i="74"/>
  <c r="AK237" i="74"/>
  <c r="AK239" i="74"/>
  <c r="AK241" i="74"/>
  <c r="AK243" i="74"/>
  <c r="AK245" i="74"/>
  <c r="AK247" i="74"/>
  <c r="AK249" i="74"/>
  <c r="AK251" i="74"/>
  <c r="AK253" i="74"/>
  <c r="K250" i="74"/>
  <c r="AD232" i="74" s="1" a="1"/>
  <c r="Z250" i="74"/>
  <c r="K226" i="74"/>
  <c r="K293" i="74"/>
  <c r="K296" i="74" s="1"/>
  <c r="Z40" i="74"/>
  <c r="K40" i="74"/>
  <c r="AD22" i="74" s="1" a="1"/>
  <c r="K110" i="74"/>
  <c r="AD92" i="74" s="1" a="1"/>
  <c r="Z110" i="74"/>
  <c r="AH162" i="74"/>
  <c r="AI185" i="74"/>
  <c r="AI183" i="74"/>
  <c r="AI181" i="74"/>
  <c r="AI179" i="74"/>
  <c r="AI177" i="74"/>
  <c r="AI175" i="74"/>
  <c r="AI173" i="74"/>
  <c r="AI171" i="74"/>
  <c r="AI169" i="74"/>
  <c r="AI167" i="74"/>
  <c r="AI165" i="74"/>
  <c r="AI163" i="74"/>
  <c r="AH185" i="74"/>
  <c r="AH183" i="74"/>
  <c r="AH181" i="74"/>
  <c r="AH179" i="74"/>
  <c r="AH177" i="74"/>
  <c r="AH175" i="74"/>
  <c r="AH173" i="74"/>
  <c r="AH171" i="74"/>
  <c r="AH169" i="74"/>
  <c r="AH167" i="74"/>
  <c r="AH165" i="74"/>
  <c r="AH163" i="74"/>
  <c r="AK184" i="74"/>
  <c r="AK182" i="74"/>
  <c r="AK180" i="74"/>
  <c r="AK178" i="74"/>
  <c r="AK176" i="74"/>
  <c r="AK174" i="74"/>
  <c r="AK172" i="74"/>
  <c r="AK170" i="74"/>
  <c r="AK168" i="74"/>
  <c r="AK166" i="74"/>
  <c r="AK164" i="74"/>
  <c r="AK162" i="74"/>
  <c r="AJ184" i="74"/>
  <c r="AJ182" i="74"/>
  <c r="AJ180" i="74"/>
  <c r="AJ178" i="74"/>
  <c r="AJ176" i="74"/>
  <c r="AJ174" i="74"/>
  <c r="AJ172" i="74"/>
  <c r="AJ170" i="74"/>
  <c r="AJ168" i="74"/>
  <c r="AJ166" i="74"/>
  <c r="AJ164" i="74"/>
  <c r="AJ162" i="74"/>
  <c r="AI184" i="74"/>
  <c r="AI182" i="74"/>
  <c r="AI180" i="74"/>
  <c r="AI178" i="74"/>
  <c r="AI176" i="74"/>
  <c r="AI174" i="74"/>
  <c r="AI172" i="74"/>
  <c r="AI170" i="74"/>
  <c r="AI168" i="74"/>
  <c r="AI166" i="74"/>
  <c r="AI164" i="74"/>
  <c r="AI162" i="74"/>
  <c r="AH184" i="74"/>
  <c r="AH182" i="74"/>
  <c r="AH180" i="74"/>
  <c r="AH178" i="74"/>
  <c r="AH176" i="74"/>
  <c r="AH174" i="74"/>
  <c r="AH172" i="74"/>
  <c r="AH170" i="74"/>
  <c r="AH168" i="74"/>
  <c r="AH166" i="74"/>
  <c r="AH164" i="74"/>
  <c r="AK185" i="74"/>
  <c r="AK183" i="74"/>
  <c r="AK181" i="74"/>
  <c r="AK179" i="74"/>
  <c r="AK177" i="74"/>
  <c r="AK175" i="74"/>
  <c r="AK173" i="74"/>
  <c r="AK171" i="74"/>
  <c r="AK169" i="74"/>
  <c r="AK167" i="74"/>
  <c r="AK165" i="74"/>
  <c r="AK163" i="74"/>
  <c r="AJ185" i="74"/>
  <c r="AJ183" i="74"/>
  <c r="AJ181" i="74"/>
  <c r="AJ179" i="74"/>
  <c r="AJ177" i="74"/>
  <c r="AJ175" i="74"/>
  <c r="AJ173" i="74"/>
  <c r="AJ171" i="74"/>
  <c r="AJ169" i="74"/>
  <c r="AJ167" i="74"/>
  <c r="AJ165" i="74"/>
  <c r="AJ163" i="74"/>
  <c r="K83" i="74"/>
  <c r="K156" i="74"/>
  <c r="AL92" i="74" s="1" a="1"/>
  <c r="L223" i="74"/>
  <c r="H208" i="73"/>
  <c r="H213" i="73"/>
  <c r="G59" i="73"/>
  <c r="H195" i="73"/>
  <c r="H200" i="73"/>
  <c r="H202" i="73"/>
  <c r="H207" i="73"/>
  <c r="H184" i="73"/>
  <c r="H210" i="73"/>
  <c r="H198" i="73"/>
  <c r="H179" i="73"/>
  <c r="H181" i="73"/>
  <c r="H214" i="73"/>
  <c r="H197" i="73"/>
  <c r="H204" i="73"/>
  <c r="H190" i="73"/>
  <c r="H201" i="73"/>
  <c r="H182" i="73"/>
  <c r="H185" i="73"/>
  <c r="H33" i="73"/>
  <c r="H127" i="73"/>
  <c r="H157" i="73"/>
  <c r="H140" i="73"/>
  <c r="H148" i="73"/>
  <c r="H159" i="73"/>
  <c r="H160" i="73"/>
  <c r="H151" i="73"/>
  <c r="H134" i="73"/>
  <c r="H142" i="73"/>
  <c r="H152" i="73"/>
  <c r="H145" i="73"/>
  <c r="H133" i="73"/>
  <c r="H80" i="73"/>
  <c r="H139" i="73"/>
  <c r="H161" i="73"/>
  <c r="H155" i="73"/>
  <c r="H129" i="73"/>
  <c r="H136" i="73"/>
  <c r="H147" i="73"/>
  <c r="H186" i="73"/>
  <c r="H192" i="73"/>
  <c r="H189" i="73"/>
  <c r="H203" i="73"/>
  <c r="H205" i="73"/>
  <c r="H211" i="73"/>
  <c r="H187" i="73"/>
  <c r="H196" i="73"/>
  <c r="H180" i="73"/>
  <c r="H188" i="73"/>
  <c r="H212" i="73"/>
  <c r="H183" i="73"/>
  <c r="H194" i="73"/>
  <c r="H199" i="73"/>
  <c r="H193" i="73"/>
  <c r="H218" i="73"/>
  <c r="H97" i="73"/>
  <c r="H191" i="73"/>
  <c r="H209" i="73"/>
  <c r="H206" i="73"/>
  <c r="H89" i="73"/>
  <c r="H106" i="73"/>
  <c r="H101" i="73"/>
  <c r="H108" i="73"/>
  <c r="H96" i="73"/>
  <c r="H74" i="73"/>
  <c r="H83" i="73"/>
  <c r="H87" i="73"/>
  <c r="H86" i="73"/>
  <c r="H99" i="73"/>
  <c r="H84" i="73"/>
  <c r="H79" i="73"/>
  <c r="H90" i="73"/>
  <c r="H73" i="73"/>
  <c r="H102" i="73"/>
  <c r="H112" i="73"/>
  <c r="H105" i="73"/>
  <c r="H85" i="73"/>
  <c r="H98" i="73"/>
  <c r="H103" i="73"/>
  <c r="H81" i="73"/>
  <c r="H82" i="73"/>
  <c r="H107" i="73"/>
  <c r="H91" i="73"/>
  <c r="H88" i="73"/>
  <c r="H104" i="73"/>
  <c r="H94" i="73"/>
  <c r="H93" i="73"/>
  <c r="H78" i="73"/>
  <c r="H76" i="73"/>
  <c r="H95" i="73"/>
  <c r="H100" i="73"/>
  <c r="H77" i="73"/>
  <c r="H75" i="73"/>
  <c r="H55" i="73"/>
  <c r="O245" i="73"/>
  <c r="H41" i="73"/>
  <c r="H59" i="73"/>
  <c r="H46" i="73"/>
  <c r="H23" i="73"/>
  <c r="H36" i="73"/>
  <c r="H53" i="73"/>
  <c r="H20" i="73"/>
  <c r="H22" i="73"/>
  <c r="H37" i="73"/>
  <c r="H28" i="73"/>
  <c r="H47" i="73"/>
  <c r="H30" i="73"/>
  <c r="H35" i="73"/>
  <c r="H43" i="73"/>
  <c r="H38" i="73"/>
  <c r="H25" i="73"/>
  <c r="H50" i="73"/>
  <c r="H21" i="73"/>
  <c r="H52" i="73"/>
  <c r="H39" i="73"/>
  <c r="H29" i="73"/>
  <c r="H54" i="73"/>
  <c r="H40" i="73"/>
  <c r="H31" i="73"/>
  <c r="H51" i="73"/>
  <c r="H34" i="73"/>
  <c r="H42" i="73"/>
  <c r="H32" i="73"/>
  <c r="H26" i="73"/>
  <c r="H27" i="73"/>
  <c r="H24" i="73"/>
  <c r="H44" i="73"/>
  <c r="H45" i="73"/>
  <c r="H49" i="73"/>
  <c r="O271" i="73"/>
  <c r="O239" i="73"/>
  <c r="O250" i="73"/>
  <c r="O243" i="73"/>
  <c r="O248" i="73"/>
  <c r="O240" i="73"/>
  <c r="O235" i="73"/>
  <c r="O255" i="73"/>
  <c r="O236" i="73"/>
  <c r="O241" i="73"/>
  <c r="O258" i="73"/>
  <c r="O257" i="73"/>
  <c r="O263" i="73"/>
  <c r="O256" i="73"/>
  <c r="O251" i="73"/>
  <c r="O234" i="73"/>
  <c r="O242" i="73"/>
  <c r="O253" i="73"/>
  <c r="O233" i="73"/>
  <c r="O252" i="73"/>
  <c r="O247" i="73"/>
  <c r="O265" i="73"/>
  <c r="O262" i="73"/>
  <c r="O261" i="73"/>
  <c r="O244" i="73"/>
  <c r="O232" i="73"/>
  <c r="O264" i="73"/>
  <c r="O246" i="73"/>
  <c r="O266" i="73"/>
  <c r="O249" i="73"/>
  <c r="O254" i="73"/>
  <c r="O237" i="73"/>
  <c r="O259" i="73"/>
  <c r="O260" i="73"/>
  <c r="O267" i="73"/>
  <c r="O238" i="73"/>
  <c r="AG178" i="74" l="1"/>
  <c r="AG170" i="74"/>
  <c r="AJ187" i="74"/>
  <c r="AH47" i="74"/>
  <c r="AK47" i="74" s="1"/>
  <c r="AI47" i="74"/>
  <c r="AI117" i="74"/>
  <c r="AJ117" i="74"/>
  <c r="AK117" i="74" s="1"/>
  <c r="AH187" i="74"/>
  <c r="AK187" i="74" s="1"/>
  <c r="AI187" i="74"/>
  <c r="AI257" i="74"/>
  <c r="AH257" i="74"/>
  <c r="AJ257" i="74"/>
  <c r="AK257" i="74" s="1"/>
  <c r="AD168" i="74"/>
  <c r="AG171" i="74"/>
  <c r="AD170" i="74"/>
  <c r="AE177" i="74"/>
  <c r="AE178" i="74"/>
  <c r="AE185" i="74"/>
  <c r="AF162" i="74"/>
  <c r="AD169" i="74"/>
  <c r="AF179" i="74"/>
  <c r="AD178" i="74"/>
  <c r="AF170" i="74"/>
  <c r="AE169" i="74"/>
  <c r="AG163" i="74"/>
  <c r="AE162" i="74"/>
  <c r="AG162" i="74"/>
  <c r="AD177" i="74"/>
  <c r="AF171" i="74"/>
  <c r="AG179" i="74"/>
  <c r="AE170" i="74"/>
  <c r="AF178" i="74"/>
  <c r="AD162" i="74"/>
  <c r="AD185" i="74"/>
  <c r="AF163" i="74"/>
  <c r="AD163" i="74"/>
  <c r="AD171" i="74"/>
  <c r="AD179" i="74"/>
  <c r="AE163" i="74"/>
  <c r="AE171" i="74"/>
  <c r="AE179" i="74"/>
  <c r="AF165" i="74"/>
  <c r="AF173" i="74"/>
  <c r="AF181" i="74"/>
  <c r="AG165" i="74"/>
  <c r="AG173" i="74"/>
  <c r="AG181" i="74"/>
  <c r="AD172" i="74"/>
  <c r="AD180" i="74"/>
  <c r="AE164" i="74"/>
  <c r="AE172" i="74"/>
  <c r="AE180" i="74"/>
  <c r="AF164" i="74"/>
  <c r="AF172" i="74"/>
  <c r="AF180" i="74"/>
  <c r="AG164" i="74"/>
  <c r="AG172" i="74"/>
  <c r="AG180" i="74"/>
  <c r="AD164" i="74"/>
  <c r="AD165" i="74"/>
  <c r="AD173" i="74"/>
  <c r="AD181" i="74"/>
  <c r="AE165" i="74"/>
  <c r="AE173" i="74"/>
  <c r="AE181" i="74"/>
  <c r="AF167" i="74"/>
  <c r="AF175" i="74"/>
  <c r="AF183" i="74"/>
  <c r="AG167" i="74"/>
  <c r="AG175" i="74"/>
  <c r="AG183" i="74"/>
  <c r="AD174" i="74"/>
  <c r="AD182" i="74"/>
  <c r="AE166" i="74"/>
  <c r="AE174" i="74"/>
  <c r="AE182" i="74"/>
  <c r="AF166" i="74"/>
  <c r="AF174" i="74"/>
  <c r="AF182" i="74"/>
  <c r="AG166" i="74"/>
  <c r="AG174" i="74"/>
  <c r="AG182" i="74"/>
  <c r="AD166" i="74"/>
  <c r="AD167" i="74"/>
  <c r="AD175" i="74"/>
  <c r="AD183" i="74"/>
  <c r="AE167" i="74"/>
  <c r="AE175" i="74"/>
  <c r="AE183" i="74"/>
  <c r="AF169" i="74"/>
  <c r="AF177" i="74"/>
  <c r="AF185" i="74"/>
  <c r="AG169" i="74"/>
  <c r="AG177" i="74"/>
  <c r="AG185" i="74"/>
  <c r="AD176" i="74"/>
  <c r="AD184" i="74"/>
  <c r="AE168" i="74"/>
  <c r="AE176" i="74"/>
  <c r="AE184" i="74"/>
  <c r="AF168" i="74"/>
  <c r="AF176" i="74"/>
  <c r="AF184" i="74"/>
  <c r="AG168" i="74"/>
  <c r="AG176" i="74"/>
  <c r="L226" i="74"/>
  <c r="AL162" i="74" s="1" a="1"/>
  <c r="AO185" i="74" s="1"/>
  <c r="Z156" i="74"/>
  <c r="AL92" i="74"/>
  <c r="AO115" i="74"/>
  <c r="AO113" i="74"/>
  <c r="AO111" i="74"/>
  <c r="AO109" i="74"/>
  <c r="AO107" i="74"/>
  <c r="AO105" i="74"/>
  <c r="AO103" i="74"/>
  <c r="AO101" i="74"/>
  <c r="AO99" i="74"/>
  <c r="AO97" i="74"/>
  <c r="AO95" i="74"/>
  <c r="AO93" i="74"/>
  <c r="AN115" i="74"/>
  <c r="AN113" i="74"/>
  <c r="AN111" i="74"/>
  <c r="AN109" i="74"/>
  <c r="AN107" i="74"/>
  <c r="AN105" i="74"/>
  <c r="AN103" i="74"/>
  <c r="AN101" i="74"/>
  <c r="AN99" i="74"/>
  <c r="AN97" i="74"/>
  <c r="AN95" i="74"/>
  <c r="AN93" i="74"/>
  <c r="AM115" i="74"/>
  <c r="AM113" i="74"/>
  <c r="AM111" i="74"/>
  <c r="AM109" i="74"/>
  <c r="AM107" i="74"/>
  <c r="AM105" i="74"/>
  <c r="AM103" i="74"/>
  <c r="AM101" i="74"/>
  <c r="AM99" i="74"/>
  <c r="AM97" i="74"/>
  <c r="AM95" i="74"/>
  <c r="AM93" i="74"/>
  <c r="AL115" i="74"/>
  <c r="AL113" i="74"/>
  <c r="AL111" i="74"/>
  <c r="AL109" i="74"/>
  <c r="AL107" i="74"/>
  <c r="AL105" i="74"/>
  <c r="AL103" i="74"/>
  <c r="AL101" i="74"/>
  <c r="AL99" i="74"/>
  <c r="AL97" i="74"/>
  <c r="AL95" i="74"/>
  <c r="AL93" i="74"/>
  <c r="AO114" i="74"/>
  <c r="AO112" i="74"/>
  <c r="AO110" i="74"/>
  <c r="AO108" i="74"/>
  <c r="AO106" i="74"/>
  <c r="AO104" i="74"/>
  <c r="AO102" i="74"/>
  <c r="AO100" i="74"/>
  <c r="AO98" i="74"/>
  <c r="AO96" i="74"/>
  <c r="AO94" i="74"/>
  <c r="AO92" i="74"/>
  <c r="AN114" i="74"/>
  <c r="AN112" i="74"/>
  <c r="AN110" i="74"/>
  <c r="AN108" i="74"/>
  <c r="AN106" i="74"/>
  <c r="AN104" i="74"/>
  <c r="AN102" i="74"/>
  <c r="AN100" i="74"/>
  <c r="AN98" i="74"/>
  <c r="AN96" i="74"/>
  <c r="AN94" i="74"/>
  <c r="AN92" i="74"/>
  <c r="AM114" i="74"/>
  <c r="AM112" i="74"/>
  <c r="AM110" i="74"/>
  <c r="AM108" i="74"/>
  <c r="AM106" i="74"/>
  <c r="AM104" i="74"/>
  <c r="AM102" i="74"/>
  <c r="AM100" i="74"/>
  <c r="AM98" i="74"/>
  <c r="AM96" i="74"/>
  <c r="AM94" i="74"/>
  <c r="AM92" i="74"/>
  <c r="AL114" i="74"/>
  <c r="AL112" i="74"/>
  <c r="AL110" i="74"/>
  <c r="AL108" i="74"/>
  <c r="AL106" i="74"/>
  <c r="AL104" i="74"/>
  <c r="AL102" i="74"/>
  <c r="AL100" i="74"/>
  <c r="AL98" i="74"/>
  <c r="AL96" i="74"/>
  <c r="AL94" i="74"/>
  <c r="Z86" i="74"/>
  <c r="K86" i="74"/>
  <c r="AL22" i="74" s="1" a="1"/>
  <c r="Z226" i="74"/>
  <c r="Z296" i="74"/>
  <c r="AL232" i="74" a="1"/>
  <c r="AD92" i="74"/>
  <c r="AG114" i="74"/>
  <c r="AG112" i="74"/>
  <c r="AG110" i="74"/>
  <c r="AG108" i="74"/>
  <c r="AG106" i="74"/>
  <c r="AG104" i="74"/>
  <c r="AG102" i="74"/>
  <c r="AG100" i="74"/>
  <c r="AG98" i="74"/>
  <c r="AG96" i="74"/>
  <c r="AG94" i="74"/>
  <c r="AG92" i="74"/>
  <c r="AF114" i="74"/>
  <c r="AF112" i="74"/>
  <c r="AF110" i="74"/>
  <c r="AF108" i="74"/>
  <c r="AF106" i="74"/>
  <c r="AF104" i="74"/>
  <c r="AF102" i="74"/>
  <c r="AF100" i="74"/>
  <c r="AF98" i="74"/>
  <c r="AF96" i="74"/>
  <c r="AF94" i="74"/>
  <c r="AF92" i="74"/>
  <c r="AF99" i="74"/>
  <c r="AF95" i="74"/>
  <c r="AE114" i="74"/>
  <c r="AE112" i="74"/>
  <c r="AE110" i="74"/>
  <c r="AE108" i="74"/>
  <c r="AE106" i="74"/>
  <c r="AE104" i="74"/>
  <c r="AE102" i="74"/>
  <c r="AE100" i="74"/>
  <c r="AE98" i="74"/>
  <c r="AE96" i="74"/>
  <c r="AE94" i="74"/>
  <c r="AE92" i="74"/>
  <c r="AD114" i="74"/>
  <c r="AD112" i="74"/>
  <c r="AD110" i="74"/>
  <c r="AD108" i="74"/>
  <c r="AD106" i="74"/>
  <c r="AD104" i="74"/>
  <c r="AD102" i="74"/>
  <c r="AD100" i="74"/>
  <c r="AD98" i="74"/>
  <c r="AD96" i="74"/>
  <c r="AD94" i="74"/>
  <c r="AG115" i="74"/>
  <c r="AG113" i="74"/>
  <c r="AG111" i="74"/>
  <c r="AG109" i="74"/>
  <c r="AG107" i="74"/>
  <c r="AG105" i="74"/>
  <c r="AG103" i="74"/>
  <c r="AG101" i="74"/>
  <c r="AG99" i="74"/>
  <c r="AG97" i="74"/>
  <c r="AG95" i="74"/>
  <c r="AG93" i="74"/>
  <c r="AF115" i="74"/>
  <c r="AF113" i="74"/>
  <c r="AF111" i="74"/>
  <c r="AF109" i="74"/>
  <c r="AF107" i="74"/>
  <c r="AF105" i="74"/>
  <c r="AF103" i="74"/>
  <c r="AF101" i="74"/>
  <c r="AF97" i="74"/>
  <c r="AF93" i="74"/>
  <c r="AE115" i="74"/>
  <c r="AE113" i="74"/>
  <c r="AE111" i="74"/>
  <c r="AE109" i="74"/>
  <c r="AE107" i="74"/>
  <c r="AE105" i="74"/>
  <c r="AE103" i="74"/>
  <c r="AE101" i="74"/>
  <c r="AE99" i="74"/>
  <c r="AE97" i="74"/>
  <c r="AE95" i="74"/>
  <c r="AE93" i="74"/>
  <c r="AD115" i="74"/>
  <c r="AD113" i="74"/>
  <c r="AD111" i="74"/>
  <c r="AD109" i="74"/>
  <c r="AD107" i="74"/>
  <c r="AD105" i="74"/>
  <c r="AD103" i="74"/>
  <c r="AD101" i="74"/>
  <c r="AD99" i="74"/>
  <c r="AD97" i="74"/>
  <c r="AD95" i="74"/>
  <c r="AD93" i="74"/>
  <c r="AD22" i="74"/>
  <c r="AG44" i="74"/>
  <c r="AG42" i="74"/>
  <c r="AG40" i="74"/>
  <c r="AG38" i="74"/>
  <c r="AG36" i="74"/>
  <c r="AG34" i="74"/>
  <c r="AG32" i="74"/>
  <c r="AG30" i="74"/>
  <c r="AG28" i="74"/>
  <c r="AG26" i="74"/>
  <c r="AG24" i="74"/>
  <c r="AG22" i="74"/>
  <c r="AF44" i="74"/>
  <c r="AF42" i="74"/>
  <c r="AF40" i="74"/>
  <c r="AF38" i="74"/>
  <c r="AF36" i="74"/>
  <c r="AF34" i="74"/>
  <c r="AF32" i="74"/>
  <c r="AF30" i="74"/>
  <c r="AF28" i="74"/>
  <c r="AF24" i="74"/>
  <c r="AE44" i="74"/>
  <c r="AE42" i="74"/>
  <c r="AE40" i="74"/>
  <c r="AE38" i="74"/>
  <c r="AE36" i="74"/>
  <c r="AE34" i="74"/>
  <c r="AE32" i="74"/>
  <c r="AE30" i="74"/>
  <c r="AE28" i="74"/>
  <c r="AE26" i="74"/>
  <c r="AE24" i="74"/>
  <c r="AE22" i="74"/>
  <c r="AD44" i="74"/>
  <c r="AD42" i="74"/>
  <c r="AD40" i="74"/>
  <c r="AD38" i="74"/>
  <c r="AD36" i="74"/>
  <c r="AD34" i="74"/>
  <c r="AD32" i="74"/>
  <c r="AD30" i="74"/>
  <c r="AD28" i="74"/>
  <c r="AD26" i="74"/>
  <c r="AD24" i="74"/>
  <c r="AF23" i="74"/>
  <c r="AG45" i="74"/>
  <c r="AG43" i="74"/>
  <c r="AG41" i="74"/>
  <c r="AG39" i="74"/>
  <c r="AG37" i="74"/>
  <c r="AG35" i="74"/>
  <c r="AG33" i="74"/>
  <c r="AG31" i="74"/>
  <c r="AG29" i="74"/>
  <c r="AG27" i="74"/>
  <c r="AG25" i="74"/>
  <c r="AG23" i="74"/>
  <c r="AF45" i="74"/>
  <c r="AF43" i="74"/>
  <c r="AF41" i="74"/>
  <c r="AF39" i="74"/>
  <c r="AF37" i="74"/>
  <c r="AF35" i="74"/>
  <c r="AF33" i="74"/>
  <c r="AF31" i="74"/>
  <c r="AF29" i="74"/>
  <c r="AF27" i="74"/>
  <c r="AF25" i="74"/>
  <c r="AE45" i="74"/>
  <c r="AE43" i="74"/>
  <c r="AE41" i="74"/>
  <c r="AE39" i="74"/>
  <c r="AE37" i="74"/>
  <c r="AE35" i="74"/>
  <c r="AE33" i="74"/>
  <c r="AE31" i="74"/>
  <c r="AE29" i="74"/>
  <c r="AE27" i="74"/>
  <c r="AE25" i="74"/>
  <c r="AE23" i="74"/>
  <c r="AD45" i="74"/>
  <c r="AD43" i="74"/>
  <c r="AD41" i="74"/>
  <c r="AD39" i="74"/>
  <c r="AD37" i="74"/>
  <c r="AD35" i="74"/>
  <c r="AD33" i="74"/>
  <c r="AD31" i="74"/>
  <c r="AD29" i="74"/>
  <c r="AD27" i="74"/>
  <c r="AD25" i="74"/>
  <c r="AD23" i="74"/>
  <c r="AF26" i="74"/>
  <c r="AF22" i="74"/>
  <c r="AF255" i="74"/>
  <c r="AG233" i="74"/>
  <c r="AG235" i="74"/>
  <c r="AG237" i="74"/>
  <c r="AG239" i="74"/>
  <c r="AG241" i="74"/>
  <c r="AG243" i="74"/>
  <c r="AG245" i="74"/>
  <c r="AG247" i="74"/>
  <c r="AG249" i="74"/>
  <c r="AG251" i="74"/>
  <c r="AG253" i="74"/>
  <c r="AG255" i="74"/>
  <c r="AE233" i="74"/>
  <c r="AE235" i="74"/>
  <c r="AE232" i="74"/>
  <c r="AE236" i="74"/>
  <c r="AG238" i="74"/>
  <c r="AE241" i="74"/>
  <c r="AE244" i="74"/>
  <c r="AG246" i="74"/>
  <c r="AE249" i="74"/>
  <c r="AE252" i="74"/>
  <c r="AG254" i="74"/>
  <c r="AF233" i="74"/>
  <c r="AF235" i="74"/>
  <c r="AF237" i="74"/>
  <c r="AF239" i="74"/>
  <c r="AF241" i="74"/>
  <c r="AF243" i="74"/>
  <c r="AF245" i="74"/>
  <c r="AF247" i="74"/>
  <c r="AF249" i="74"/>
  <c r="AF251" i="74"/>
  <c r="AF253" i="74"/>
  <c r="AG232" i="74"/>
  <c r="AG236" i="74"/>
  <c r="AE239" i="74"/>
  <c r="AE242" i="74"/>
  <c r="AG244" i="74"/>
  <c r="AE247" i="74"/>
  <c r="AE250" i="74"/>
  <c r="AG252" i="74"/>
  <c r="AE255" i="74"/>
  <c r="AD232" i="74"/>
  <c r="AD234" i="74"/>
  <c r="AD236" i="74"/>
  <c r="AD238" i="74"/>
  <c r="AD240" i="74"/>
  <c r="AD242" i="74"/>
  <c r="AD244" i="74"/>
  <c r="AD246" i="74"/>
  <c r="AD248" i="74"/>
  <c r="AD250" i="74"/>
  <c r="AD252" i="74"/>
  <c r="AD254" i="74"/>
  <c r="AE234" i="74"/>
  <c r="AE237" i="74"/>
  <c r="AE240" i="74"/>
  <c r="AG242" i="74"/>
  <c r="AE245" i="74"/>
  <c r="AE248" i="74"/>
  <c r="AG250" i="74"/>
  <c r="AE253" i="74"/>
  <c r="AF232" i="74"/>
  <c r="AF234" i="74"/>
  <c r="AF236" i="74"/>
  <c r="AF238" i="74"/>
  <c r="AF240" i="74"/>
  <c r="AF242" i="74"/>
  <c r="AF244" i="74"/>
  <c r="AF246" i="74"/>
  <c r="AF248" i="74"/>
  <c r="AF250" i="74"/>
  <c r="AF252" i="74"/>
  <c r="AF254" i="74"/>
  <c r="AG234" i="74"/>
  <c r="AE238" i="74"/>
  <c r="AG240" i="74"/>
  <c r="AE243" i="74"/>
  <c r="AE246" i="74"/>
  <c r="AG248" i="74"/>
  <c r="AE251" i="74"/>
  <c r="AE254" i="74"/>
  <c r="AD233" i="74"/>
  <c r="AD235" i="74"/>
  <c r="AD237" i="74"/>
  <c r="AD239" i="74"/>
  <c r="AD241" i="74"/>
  <c r="AD243" i="74"/>
  <c r="AD245" i="74"/>
  <c r="AD247" i="74"/>
  <c r="AD249" i="74"/>
  <c r="AD251" i="74"/>
  <c r="AD253" i="74"/>
  <c r="AD255" i="74"/>
  <c r="AD257" i="74" l="1"/>
  <c r="AF257" i="74"/>
  <c r="AG257" i="74" s="1"/>
  <c r="AE257" i="74"/>
  <c r="AD187" i="74"/>
  <c r="AF187" i="74"/>
  <c r="AG187" i="74" s="1"/>
  <c r="AE187" i="74"/>
  <c r="AD117" i="74"/>
  <c r="AE117" i="74"/>
  <c r="AF117" i="74"/>
  <c r="AG117" i="74" s="1"/>
  <c r="AL117" i="74"/>
  <c r="AM117" i="74"/>
  <c r="AN117" i="74"/>
  <c r="AF47" i="74"/>
  <c r="AG47" i="74" s="1"/>
  <c r="AD47" i="74"/>
  <c r="AE47" i="74"/>
  <c r="AL171" i="74"/>
  <c r="AM169" i="74"/>
  <c r="AM178" i="74"/>
  <c r="AL180" i="74"/>
  <c r="AL162" i="74"/>
  <c r="AN176" i="74"/>
  <c r="AN165" i="74"/>
  <c r="AO172" i="74"/>
  <c r="AO163" i="74"/>
  <c r="AL170" i="74"/>
  <c r="AM168" i="74"/>
  <c r="AN164" i="74"/>
  <c r="AO162" i="74"/>
  <c r="AO184" i="74"/>
  <c r="AL181" i="74"/>
  <c r="AM179" i="74"/>
  <c r="AN177" i="74"/>
  <c r="AO173" i="74"/>
  <c r="AL184" i="74"/>
  <c r="AM180" i="74"/>
  <c r="AN178" i="74"/>
  <c r="AO176" i="74"/>
  <c r="AL173" i="74"/>
  <c r="AM171" i="74"/>
  <c r="AN169" i="74"/>
  <c r="AO165" i="74"/>
  <c r="AL172" i="74"/>
  <c r="AM170" i="74"/>
  <c r="AN168" i="74"/>
  <c r="AO164" i="74"/>
  <c r="AL163" i="74"/>
  <c r="AL185" i="74"/>
  <c r="AM181" i="74"/>
  <c r="AN179" i="74"/>
  <c r="AO177" i="74"/>
  <c r="AL164" i="74"/>
  <c r="AL176" i="74"/>
  <c r="AM162" i="74"/>
  <c r="AM172" i="74"/>
  <c r="AM184" i="74"/>
  <c r="AN170" i="74"/>
  <c r="AN180" i="74"/>
  <c r="AO168" i="74"/>
  <c r="AO178" i="74"/>
  <c r="AL165" i="74"/>
  <c r="AL177" i="74"/>
  <c r="AM163" i="74"/>
  <c r="AM173" i="74"/>
  <c r="AM185" i="74"/>
  <c r="AN171" i="74"/>
  <c r="AN181" i="74"/>
  <c r="AO169" i="74"/>
  <c r="AO179" i="74"/>
  <c r="AL168" i="74"/>
  <c r="AL178" i="74"/>
  <c r="AM164" i="74"/>
  <c r="AM176" i="74"/>
  <c r="AN162" i="74"/>
  <c r="AN172" i="74"/>
  <c r="AN184" i="74"/>
  <c r="AO170" i="74"/>
  <c r="AO180" i="74"/>
  <c r="AL169" i="74"/>
  <c r="AL179" i="74"/>
  <c r="AM165" i="74"/>
  <c r="AM177" i="74"/>
  <c r="AN163" i="74"/>
  <c r="AN173" i="74"/>
  <c r="AN185" i="74"/>
  <c r="AO171" i="74"/>
  <c r="AO181" i="74"/>
  <c r="AL166" i="74"/>
  <c r="AL174" i="74"/>
  <c r="AL182" i="74"/>
  <c r="AM166" i="74"/>
  <c r="AM174" i="74"/>
  <c r="AM182" i="74"/>
  <c r="AN166" i="74"/>
  <c r="AN174" i="74"/>
  <c r="AN182" i="74"/>
  <c r="AO166" i="74"/>
  <c r="AO174" i="74"/>
  <c r="AO182" i="74"/>
  <c r="AL167" i="74"/>
  <c r="AL175" i="74"/>
  <c r="AL183" i="74"/>
  <c r="AM167" i="74"/>
  <c r="AM175" i="74"/>
  <c r="AM183" i="74"/>
  <c r="AN167" i="74"/>
  <c r="AN175" i="74"/>
  <c r="AN183" i="74"/>
  <c r="AO167" i="74"/>
  <c r="AO175" i="74"/>
  <c r="AO183" i="74"/>
  <c r="AL22" i="74"/>
  <c r="AO45" i="74"/>
  <c r="AO43" i="74"/>
  <c r="AO41" i="74"/>
  <c r="AO39" i="74"/>
  <c r="AO37" i="74"/>
  <c r="AO35" i="74"/>
  <c r="AO33" i="74"/>
  <c r="AO31" i="74"/>
  <c r="AO29" i="74"/>
  <c r="AO27" i="74"/>
  <c r="AO25" i="74"/>
  <c r="AO23" i="74"/>
  <c r="AN45" i="74"/>
  <c r="AN43" i="74"/>
  <c r="AN41" i="74"/>
  <c r="AN39" i="74"/>
  <c r="AN37" i="74"/>
  <c r="AN35" i="74"/>
  <c r="AN33" i="74"/>
  <c r="AN31" i="74"/>
  <c r="AN29" i="74"/>
  <c r="AN27" i="74"/>
  <c r="AN25" i="74"/>
  <c r="AN23" i="74"/>
  <c r="AM45" i="74"/>
  <c r="AM43" i="74"/>
  <c r="AM41" i="74"/>
  <c r="AM39" i="74"/>
  <c r="AM37" i="74"/>
  <c r="AM35" i="74"/>
  <c r="AM33" i="74"/>
  <c r="AM31" i="74"/>
  <c r="AM29" i="74"/>
  <c r="AM27" i="74"/>
  <c r="AM25" i="74"/>
  <c r="AM23" i="74"/>
  <c r="AL45" i="74"/>
  <c r="AL43" i="74"/>
  <c r="AL41" i="74"/>
  <c r="AL39" i="74"/>
  <c r="AL37" i="74"/>
  <c r="AL35" i="74"/>
  <c r="AL33" i="74"/>
  <c r="AL31" i="74"/>
  <c r="AL29" i="74"/>
  <c r="AL27" i="74"/>
  <c r="AL25" i="74"/>
  <c r="AL23" i="74"/>
  <c r="AO44" i="74"/>
  <c r="AO42" i="74"/>
  <c r="AO40" i="74"/>
  <c r="AO38" i="74"/>
  <c r="AO36" i="74"/>
  <c r="AO34" i="74"/>
  <c r="AO32" i="74"/>
  <c r="AO30" i="74"/>
  <c r="AO28" i="74"/>
  <c r="AO26" i="74"/>
  <c r="AO24" i="74"/>
  <c r="AO22" i="74"/>
  <c r="AN44" i="74"/>
  <c r="AN42" i="74"/>
  <c r="AN40" i="74"/>
  <c r="AN38" i="74"/>
  <c r="AN36" i="74"/>
  <c r="AN34" i="74"/>
  <c r="AN32" i="74"/>
  <c r="AN30" i="74"/>
  <c r="AN28" i="74"/>
  <c r="AN26" i="74"/>
  <c r="AN24" i="74"/>
  <c r="AN22" i="74"/>
  <c r="AM44" i="74"/>
  <c r="AM42" i="74"/>
  <c r="AM40" i="74"/>
  <c r="AM38" i="74"/>
  <c r="AM36" i="74"/>
  <c r="AM34" i="74"/>
  <c r="AM32" i="74"/>
  <c r="AM30" i="74"/>
  <c r="AM28" i="74"/>
  <c r="AM26" i="74"/>
  <c r="AM24" i="74"/>
  <c r="AM22" i="74"/>
  <c r="AL44" i="74"/>
  <c r="AL42" i="74"/>
  <c r="AL40" i="74"/>
  <c r="AL38" i="74"/>
  <c r="AL36" i="74"/>
  <c r="AL34" i="74"/>
  <c r="AL32" i="74"/>
  <c r="AL30" i="74"/>
  <c r="AL28" i="74"/>
  <c r="AL26" i="74"/>
  <c r="AL24" i="74"/>
  <c r="AN255" i="74"/>
  <c r="AO233" i="74"/>
  <c r="AM233" i="74"/>
  <c r="AO235" i="74"/>
  <c r="AO237" i="74"/>
  <c r="AO239" i="74"/>
  <c r="AO241" i="74"/>
  <c r="AO243" i="74"/>
  <c r="AO245" i="74"/>
  <c r="AO247" i="74"/>
  <c r="AO249" i="74"/>
  <c r="AO251" i="74"/>
  <c r="AO253" i="74"/>
  <c r="AO255" i="74"/>
  <c r="AN232" i="74"/>
  <c r="AN234" i="74"/>
  <c r="AN236" i="74"/>
  <c r="AN238" i="74"/>
  <c r="AN240" i="74"/>
  <c r="AN242" i="74"/>
  <c r="AN244" i="74"/>
  <c r="AN246" i="74"/>
  <c r="AN248" i="74"/>
  <c r="AN250" i="74"/>
  <c r="AN252" i="74"/>
  <c r="AN254" i="74"/>
  <c r="AM234" i="74"/>
  <c r="AM236" i="74"/>
  <c r="AM238" i="74"/>
  <c r="AM240" i="74"/>
  <c r="AM242" i="74"/>
  <c r="AM244" i="74"/>
  <c r="AM246" i="74"/>
  <c r="AM248" i="74"/>
  <c r="AM250" i="74"/>
  <c r="AM252" i="74"/>
  <c r="AM254" i="74"/>
  <c r="AL233" i="74"/>
  <c r="AL235" i="74"/>
  <c r="AL237" i="74"/>
  <c r="AL239" i="74"/>
  <c r="AL241" i="74"/>
  <c r="AL243" i="74"/>
  <c r="AL245" i="74"/>
  <c r="AL247" i="74"/>
  <c r="AL249" i="74"/>
  <c r="AL251" i="74"/>
  <c r="AL253" i="74"/>
  <c r="AL255" i="74"/>
  <c r="AM232" i="74"/>
  <c r="AO234" i="74"/>
  <c r="AO236" i="74"/>
  <c r="AO238" i="74"/>
  <c r="AO240" i="74"/>
  <c r="AO242" i="74"/>
  <c r="AO244" i="74"/>
  <c r="AO246" i="74"/>
  <c r="AO248" i="74"/>
  <c r="AO250" i="74"/>
  <c r="AO252" i="74"/>
  <c r="AO254" i="74"/>
  <c r="AN233" i="74"/>
  <c r="AN235" i="74"/>
  <c r="AN237" i="74"/>
  <c r="AN239" i="74"/>
  <c r="AN241" i="74"/>
  <c r="AN243" i="74"/>
  <c r="AN245" i="74"/>
  <c r="AN247" i="74"/>
  <c r="AN249" i="74"/>
  <c r="AN251" i="74"/>
  <c r="AN253" i="74"/>
  <c r="AO232" i="74"/>
  <c r="AM235" i="74"/>
  <c r="AM237" i="74"/>
  <c r="AM239" i="74"/>
  <c r="AM241" i="74"/>
  <c r="AM243" i="74"/>
  <c r="AM245" i="74"/>
  <c r="AM247" i="74"/>
  <c r="AM249" i="74"/>
  <c r="AM251" i="74"/>
  <c r="AM253" i="74"/>
  <c r="AM255" i="74"/>
  <c r="AL232" i="74"/>
  <c r="AL234" i="74"/>
  <c r="AL236" i="74"/>
  <c r="AL238" i="74"/>
  <c r="AL240" i="74"/>
  <c r="AL242" i="74"/>
  <c r="AL244" i="74"/>
  <c r="AL246" i="74"/>
  <c r="AL248" i="74"/>
  <c r="AL250" i="74"/>
  <c r="AL252" i="74"/>
  <c r="AL254" i="74"/>
  <c r="AO117" i="74" l="1"/>
  <c r="AL187" i="74"/>
  <c r="AN187" i="74"/>
  <c r="AM187" i="74"/>
  <c r="AL47" i="74"/>
  <c r="AM47" i="74"/>
  <c r="AN47" i="74"/>
  <c r="AO47" i="74" s="1"/>
  <c r="AM257" i="74"/>
  <c r="AN257" i="74"/>
  <c r="AL257" i="74"/>
  <c r="AO187" i="74" l="1"/>
  <c r="AO257" i="74"/>
</calcChain>
</file>

<file path=xl/sharedStrings.xml><?xml version="1.0" encoding="utf-8"?>
<sst xmlns="http://schemas.openxmlformats.org/spreadsheetml/2006/main" count="1022" uniqueCount="99">
  <si>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</si>
  <si>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</si>
  <si>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</si>
  <si>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</si>
  <si>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</si>
  <si>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</si>
  <si>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</si>
  <si>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</si>
  <si>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</si>
  <si>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</si>
  <si>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</si>
  <si>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</si>
  <si>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</si>
  <si>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</si>
  <si>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</si>
  <si>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</si>
  <si>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</si>
  <si>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</si>
  <si>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</si>
  <si>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</si>
  <si>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</si>
  <si>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</si>
  <si>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</si>
  <si>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</si>
  <si>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</si>
  <si>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</si>
  <si>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</si>
  <si>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</si>
  <si>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</si>
  <si>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</si>
  <si>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</si>
  <si>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</si>
  <si>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</si>
  <si>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</si>
  <si>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</si>
  <si>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</si>
  <si>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</si>
  <si>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</si>
  <si>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</si>
  <si>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</si>
  <si>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</si>
  <si>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</si>
  <si>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自 動 車 交 通 量 時 間 変 動 図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</si>
  <si>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</si>
  <si>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</si>
  <si>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</si>
  <si>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</si>
  <si>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</si>
  <si>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</si>
  <si>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</si>
  <si>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天　候　　:　晴れ</t>
    <rPh sb="7" eb="8">
      <t>ハ</t>
    </rPh>
    <phoneticPr fontId="1"/>
  </si>
  <si>
    <t>16:00-17:00</t>
  </si>
  <si>
    <t>自動車類交通量集計表</t>
    <phoneticPr fontId="12"/>
  </si>
  <si>
    <t>調査方向案内図</t>
    <phoneticPr fontId="12"/>
  </si>
  <si>
    <t>調査地点　：№４ 千葉西警察署前</t>
    <rPh sb="9" eb="11">
      <t>チバ</t>
    </rPh>
    <rPh sb="11" eb="12">
      <t>ニシ</t>
    </rPh>
    <rPh sb="12" eb="14">
      <t>ケイサツ</t>
    </rPh>
    <rPh sb="14" eb="15">
      <t>ショ</t>
    </rPh>
    <rPh sb="15" eb="16">
      <t>マエ</t>
    </rPh>
    <phoneticPr fontId="12"/>
  </si>
  <si>
    <t>D 合計 (10+11+12)</t>
  </si>
  <si>
    <t>C 合計 ( 7+ 8+ 9)</t>
  </si>
  <si>
    <t>B 合計 ( 4+ 5+ 6)</t>
  </si>
  <si>
    <t>A 合計 ( 1+ 2+ 3)</t>
  </si>
  <si>
    <t>合計</t>
    <phoneticPr fontId="12"/>
  </si>
  <si>
    <t>D 流出部(1+ 5+ 9)</t>
  </si>
  <si>
    <t>D 流入部(10+11+12)</t>
  </si>
  <si>
    <t>C 流出部(2+ 6+10)</t>
  </si>
  <si>
    <t>C 流入部(7+ 8+ 9)</t>
  </si>
  <si>
    <t>B 流出部(3+ 7+11)</t>
  </si>
  <si>
    <t>B 流入部(4+ 5+ 6)</t>
  </si>
  <si>
    <t>A 流出部(4+ 8+12)</t>
  </si>
  <si>
    <t>A 流入部(1+ 2+ 3)</t>
  </si>
  <si>
    <t>D 合計 ( 1+ 5+ 9+10+11+12)</t>
  </si>
  <si>
    <t>C 合計 ( 2+ 6+ 7+ 8+ 9+10)</t>
  </si>
  <si>
    <t>B 合計 ( 3+ 4+ 5+ 6+ 7+11)</t>
  </si>
  <si>
    <t>A 合計 ( 1+ 2+ 3+ 4+ 8+12)</t>
  </si>
  <si>
    <t>調査地点：№ ４ 千葉西警察署前</t>
    <rPh sb="9" eb="11">
      <t>チバ</t>
    </rPh>
    <rPh sb="11" eb="12">
      <t>ニシ</t>
    </rPh>
    <rPh sb="12" eb="14">
      <t>ケイサツ</t>
    </rPh>
    <rPh sb="14" eb="15">
      <t>ショ</t>
    </rPh>
    <rPh sb="15" eb="16">
      <t>マエ</t>
    </rPh>
    <phoneticPr fontId="12"/>
  </si>
  <si>
    <t>調査地点　：№４ 千葉西警察署前</t>
  </si>
  <si>
    <t>調査年月日：平成29年9月30日(土)
　　　　　　　　 ～10月 1日(日)</t>
    <rPh sb="17" eb="18">
      <t>ツチ</t>
    </rPh>
    <rPh sb="32" eb="33">
      <t>ガツ</t>
    </rPh>
    <rPh sb="35" eb="36">
      <t>ニチ</t>
    </rPh>
    <rPh sb="37" eb="38">
      <t>ニチ</t>
    </rPh>
    <phoneticPr fontId="12"/>
  </si>
  <si>
    <t>22:00-23:00</t>
    <phoneticPr fontId="1"/>
  </si>
  <si>
    <t>23:00- 0:00</t>
    <phoneticPr fontId="1"/>
  </si>
  <si>
    <t xml:space="preserve"> 0:00- 1:00</t>
    <phoneticPr fontId="1"/>
  </si>
  <si>
    <t>1:00- 2:00</t>
    <phoneticPr fontId="1"/>
  </si>
  <si>
    <t>2:00- 3:00</t>
    <phoneticPr fontId="1"/>
  </si>
  <si>
    <t>3:00- 4:00</t>
    <phoneticPr fontId="1"/>
  </si>
  <si>
    <t>4:00- 5:00</t>
    <phoneticPr fontId="1"/>
  </si>
  <si>
    <t>5:00- 6:00</t>
    <phoneticPr fontId="1"/>
  </si>
  <si>
    <t>6:00- 7:00</t>
    <phoneticPr fontId="1"/>
  </si>
  <si>
    <t>19:00-20:00</t>
    <phoneticPr fontId="1"/>
  </si>
  <si>
    <t>20:00-21:00</t>
    <phoneticPr fontId="1"/>
  </si>
  <si>
    <t>21:00-22:00</t>
    <phoneticPr fontId="1"/>
  </si>
  <si>
    <t>調査年月日：平成29年9月30日(土)～10月1日(日) 天候:晴れ</t>
    <rPh sb="17" eb="18">
      <t>ツチ</t>
    </rPh>
    <rPh sb="22" eb="23">
      <t>ガツ</t>
    </rPh>
    <rPh sb="24" eb="25">
      <t>ニチ</t>
    </rPh>
    <rPh sb="26" eb="27">
      <t>ニチ</t>
    </rPh>
    <rPh sb="32" eb="33">
      <t>ハ</t>
    </rPh>
    <phoneticPr fontId="12"/>
  </si>
  <si>
    <t>12時間計</t>
    <rPh sb="2" eb="4">
      <t>ジカン</t>
    </rPh>
    <rPh sb="4" eb="5">
      <t>ケイ</t>
    </rPh>
    <phoneticPr fontId="1"/>
  </si>
  <si>
    <t>調査時間　: 22時～翌22時</t>
    <rPh sb="9" eb="10">
      <t>ジ</t>
    </rPh>
    <rPh sb="11" eb="12">
      <t>ヨク</t>
    </rPh>
    <rPh sb="14" eb="15">
      <t>ジ</t>
    </rPh>
    <phoneticPr fontId="1"/>
  </si>
  <si>
    <t>［ピーク時（17：00～18：00）］</t>
    <rPh sb="4" eb="5">
      <t>ジ</t>
    </rPh>
    <phoneticPr fontId="1"/>
  </si>
  <si>
    <t>［24時間合計（22：00～翌22：00）］</t>
    <rPh sb="3" eb="5">
      <t>ジカン</t>
    </rPh>
    <rPh sb="5" eb="7">
      <t>ゴウケイ</t>
    </rPh>
    <rPh sb="14" eb="15">
      <t>ヨク</t>
    </rPh>
    <phoneticPr fontId="1"/>
  </si>
  <si>
    <t xml:space="preserve"> №４ 千葉西警察署前</t>
    <rPh sb="4" eb="6">
      <t>チバ</t>
    </rPh>
    <rPh sb="6" eb="7">
      <t>ニシ</t>
    </rPh>
    <rPh sb="7" eb="9">
      <t>ケイサツ</t>
    </rPh>
    <rPh sb="9" eb="10">
      <t>ショ</t>
    </rPh>
    <rPh sb="10" eb="11">
      <t>マエ</t>
    </rPh>
    <phoneticPr fontId="1"/>
  </si>
  <si>
    <t>調査地点名</t>
    <rPh sb="0" eb="2">
      <t>チョウサ</t>
    </rPh>
    <rPh sb="2" eb="4">
      <t>チテン</t>
    </rPh>
    <rPh sb="4" eb="5">
      <t>メイ</t>
    </rPh>
    <phoneticPr fontId="1"/>
  </si>
  <si>
    <t>　22:00～翌22:00（24時間）</t>
    <rPh sb="7" eb="8">
      <t>ヨク</t>
    </rPh>
    <phoneticPr fontId="1"/>
  </si>
  <si>
    <t>調査時間</t>
    <rPh sb="0" eb="2">
      <t>チョウサ</t>
    </rPh>
    <rPh sb="2" eb="4">
      <t>ジカン</t>
    </rPh>
    <phoneticPr fontId="1"/>
  </si>
  <si>
    <t xml:space="preserve"> 平成29年9月30日（土） 天候：晴れ</t>
    <rPh sb="1" eb="3">
      <t>ヘイセイ</t>
    </rPh>
    <rPh sb="5" eb="6">
      <t>ネン</t>
    </rPh>
    <rPh sb="7" eb="8">
      <t>ガツ</t>
    </rPh>
    <rPh sb="10" eb="11">
      <t>ニチ</t>
    </rPh>
    <rPh sb="12" eb="13">
      <t>ド</t>
    </rPh>
    <rPh sb="15" eb="17">
      <t>テンコウ</t>
    </rPh>
    <rPh sb="18" eb="19">
      <t>ハ</t>
    </rPh>
    <phoneticPr fontId="1"/>
  </si>
  <si>
    <t>調査年月日</t>
    <rPh sb="0" eb="2">
      <t>チョウサ</t>
    </rPh>
    <rPh sb="2" eb="5">
      <t>ネンガッピ</t>
    </rPh>
    <phoneticPr fontId="1"/>
  </si>
  <si>
    <t>自　動　車　交　通　流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リュウ</t>
    </rPh>
    <rPh sb="12" eb="13">
      <t>ドウ</t>
    </rPh>
    <rPh sb="14" eb="15">
      <t>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</si>
</sst>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___;"/>
    <numFmt numFmtId="178" formatCode="0____;"/>
    <numFmt numFmtId="179" formatCode="0.0%"/>
  </numFmts>
  <fonts count="2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1"/>
      <name val="明朝"/>
      <family val="1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6"/>
      <name val="明朝"/>
      <family val="1"/>
      <charset val="128"/>
    </font>
    <font>
      <sz val="12"/>
      <name val="ＭＳ 明朝"/>
      <family val="1"/>
      <charset val="128"/>
    </font>
    <font>
      <sz val="9.5"/>
      <name val="ＭＳ 明朝"/>
      <family val="1"/>
      <charset val="128"/>
    </font>
    <font>
      <sz val="12"/>
      <name val="明朝"/>
      <family val="1"/>
      <charset val="128"/>
    </font>
    <font>
      <sz val="8"/>
      <name val="明朝"/>
      <family val="1"/>
      <charset val="128"/>
    </font>
    <font>
      <b/>
      <sz val="8"/>
      <name val="ＭＳ 明朝"/>
      <family val="1"/>
      <charset val="128"/>
    </font>
    <font>
      <b/>
      <sz val="11"/>
      <name val="明朝"/>
      <family val="1"/>
      <charset val="128"/>
    </font>
    <font>
      <b/>
      <sz val="9"/>
      <name val="ＭＳ 明朝"/>
      <family val="1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2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15" fillId="0" borderId="0"/>
  </cellStyleXfs>
  <cellXfs count="175">
    <xf numFmtId="0" fontId="0" fillId="0" borderId="0" xfId="0"/>
    <xf numFmtId="0" fontId="5" fillId="0" borderId="0" xfId="1" applyFont="1" applyAlignment="1">
      <alignment horizontal="centerContinuous" vertical="top"/>
    </xf>
    <xf numFmtId="0" fontId="6" fillId="0" borderId="0" xfId="1" applyFont="1" applyAlignment="1">
      <alignment vertical="top"/>
    </xf>
    <xf numFmtId="49" fontId="4" fillId="0" borderId="0" xfId="1" applyNumberFormat="1"/>
    <xf numFmtId="0" fontId="4" fillId="0" borderId="0" xfId="1"/>
    <xf numFmtId="0" fontId="7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quotePrefix="1" applyFont="1" applyAlignment="1">
      <alignment horizontal="left" vertical="center"/>
    </xf>
    <xf numFmtId="0" fontId="9" fillId="0" borderId="0" xfId="1" applyFont="1" applyBorder="1" applyAlignment="1">
      <alignment horizontal="centerContinuous" vertical="center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2" fillId="0" borderId="0" xfId="1" applyFont="1" applyAlignment="1">
      <alignment vertical="center"/>
    </xf>
    <xf numFmtId="177" fontId="2" fillId="0" borderId="0" xfId="1" applyNumberFormat="1" applyFont="1" applyAlignment="1">
      <alignment vertical="center"/>
    </xf>
    <xf numFmtId="177" fontId="2" fillId="0" borderId="0" xfId="1" applyNumberFormat="1" applyFont="1" applyAlignment="1">
      <alignment horizontal="right" vertical="center"/>
    </xf>
    <xf numFmtId="0" fontId="9" fillId="0" borderId="0" xfId="1" applyNumberFormat="1" applyFont="1" applyAlignment="1">
      <alignment vertical="center"/>
    </xf>
    <xf numFmtId="0" fontId="2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right" vertical="center"/>
    </xf>
    <xf numFmtId="0" fontId="2" fillId="0" borderId="0" xfId="1" applyNumberFormat="1" applyFont="1" applyAlignment="1">
      <alignment vertical="center"/>
    </xf>
    <xf numFmtId="0" fontId="9" fillId="0" borderId="0" xfId="1" applyNumberFormat="1" applyFont="1"/>
    <xf numFmtId="0" fontId="9" fillId="0" borderId="0" xfId="1" applyFont="1"/>
    <xf numFmtId="0" fontId="2" fillId="0" borderId="0" xfId="2" applyNumberFormat="1" applyFont="1" applyAlignment="1">
      <alignment horizontal="right"/>
    </xf>
    <xf numFmtId="0" fontId="3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 vertical="center"/>
    </xf>
    <xf numFmtId="0" fontId="11" fillId="0" borderId="0" xfId="2" applyNumberFormat="1" applyFont="1"/>
    <xf numFmtId="0" fontId="11" fillId="0" borderId="0" xfId="2" applyNumberFormat="1" applyFont="1" applyAlignment="1">
      <alignment horizontal="center" wrapText="1"/>
    </xf>
    <xf numFmtId="0" fontId="11" fillId="0" borderId="0" xfId="2" applyNumberFormat="1" applyFont="1" applyBorder="1" applyAlignment="1">
      <alignment horizontal="center" wrapText="1"/>
    </xf>
    <xf numFmtId="0" fontId="11" fillId="0" borderId="0" xfId="2" applyFont="1"/>
    <xf numFmtId="0" fontId="11" fillId="0" borderId="21" xfId="2" applyFont="1" applyBorder="1" applyAlignment="1">
      <alignment horizontal="centerContinuous" vertical="center"/>
    </xf>
    <xf numFmtId="0" fontId="11" fillId="0" borderId="22" xfId="2" applyFont="1" applyBorder="1" applyAlignment="1">
      <alignment horizontal="centerContinuous" vertical="center"/>
    </xf>
    <xf numFmtId="0" fontId="11" fillId="0" borderId="23" xfId="2" applyFont="1" applyBorder="1" applyAlignment="1">
      <alignment horizontal="centerContinuous" vertical="center"/>
    </xf>
    <xf numFmtId="0" fontId="11" fillId="0" borderId="24" xfId="2" applyNumberFormat="1" applyFont="1" applyBorder="1" applyAlignment="1">
      <alignment horizontal="right" vertical="center"/>
    </xf>
    <xf numFmtId="0" fontId="11" fillId="0" borderId="25" xfId="2" applyNumberFormat="1" applyFont="1" applyBorder="1" applyAlignment="1">
      <alignment horizontal="right"/>
    </xf>
    <xf numFmtId="0" fontId="11" fillId="0" borderId="6" xfId="2" applyNumberFormat="1" applyFont="1" applyBorder="1" applyAlignment="1">
      <alignment horizontal="right"/>
    </xf>
    <xf numFmtId="0" fontId="11" fillId="0" borderId="26" xfId="2" applyNumberFormat="1" applyFont="1" applyBorder="1" applyAlignment="1">
      <alignment horizontal="right"/>
    </xf>
    <xf numFmtId="0" fontId="11" fillId="0" borderId="27" xfId="2" applyNumberFormat="1" applyFont="1" applyBorder="1" applyAlignment="1">
      <alignment horizontal="right"/>
    </xf>
    <xf numFmtId="0" fontId="11" fillId="0" borderId="0" xfId="2" applyNumberFormat="1" applyFont="1" applyBorder="1" applyAlignment="1">
      <alignment horizontal="right"/>
    </xf>
    <xf numFmtId="0" fontId="11" fillId="0" borderId="28" xfId="2" applyNumberFormat="1" applyFont="1" applyBorder="1" applyAlignment="1">
      <alignment horizontal="right"/>
    </xf>
    <xf numFmtId="0" fontId="11" fillId="0" borderId="0" xfId="2" applyNumberFormat="1" applyFont="1" applyAlignment="1">
      <alignment horizontal="left"/>
    </xf>
    <xf numFmtId="0" fontId="11" fillId="0" borderId="27" xfId="2" applyNumberFormat="1" applyFont="1" applyBorder="1" applyAlignment="1">
      <alignment horizontal="left"/>
    </xf>
    <xf numFmtId="0" fontId="11" fillId="0" borderId="0" xfId="2" applyNumberFormat="1" applyFont="1" applyBorder="1" applyAlignment="1">
      <alignment horizontal="left"/>
    </xf>
    <xf numFmtId="0" fontId="11" fillId="0" borderId="28" xfId="2" applyNumberFormat="1" applyFont="1" applyBorder="1" applyAlignment="1">
      <alignment horizontal="left"/>
    </xf>
    <xf numFmtId="0" fontId="14" fillId="0" borderId="0" xfId="2" applyNumberFormat="1" applyFont="1" applyAlignment="1">
      <alignment vertical="center"/>
    </xf>
    <xf numFmtId="0" fontId="14" fillId="0" borderId="27" xfId="2" applyNumberFormat="1" applyFont="1" applyBorder="1" applyAlignment="1">
      <alignment vertical="center"/>
    </xf>
    <xf numFmtId="0" fontId="14" fillId="0" borderId="0" xfId="2" applyNumberFormat="1" applyFont="1" applyBorder="1" applyAlignment="1">
      <alignment vertical="center"/>
    </xf>
    <xf numFmtId="0" fontId="14" fillId="0" borderId="28" xfId="2" applyNumberFormat="1" applyFont="1" applyBorder="1" applyAlignment="1">
      <alignment vertical="center"/>
    </xf>
    <xf numFmtId="0" fontId="14" fillId="0" borderId="29" xfId="2" applyNumberFormat="1" applyFont="1" applyBorder="1" applyAlignment="1">
      <alignment vertical="center"/>
    </xf>
    <xf numFmtId="0" fontId="14" fillId="0" borderId="30" xfId="2" applyNumberFormat="1" applyFont="1" applyBorder="1" applyAlignment="1">
      <alignment vertical="center"/>
    </xf>
    <xf numFmtId="0" fontId="14" fillId="0" borderId="31" xfId="2" applyNumberFormat="1" applyFont="1" applyBorder="1" applyAlignment="1">
      <alignment vertical="center"/>
    </xf>
    <xf numFmtId="0" fontId="2" fillId="0" borderId="0" xfId="2" applyNumberFormat="1" applyFont="1" applyAlignment="1">
      <alignment vertical="center"/>
    </xf>
    <xf numFmtId="0" fontId="13" fillId="0" borderId="0" xfId="2" applyNumberFormat="1" applyFont="1" applyAlignment="1">
      <alignment vertical="center"/>
    </xf>
    <xf numFmtId="0" fontId="11" fillId="0" borderId="0" xfId="2" applyNumberFormat="1" applyFont="1" applyAlignment="1">
      <alignment vertical="center"/>
    </xf>
    <xf numFmtId="0" fontId="2" fillId="0" borderId="0" xfId="1" applyNumberFormat="1" applyFont="1" applyBorder="1" applyAlignment="1">
      <alignment horizontal="center" vertical="center"/>
    </xf>
    <xf numFmtId="0" fontId="2" fillId="0" borderId="11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2" fillId="0" borderId="7" xfId="1" applyFont="1" applyBorder="1" applyAlignment="1">
      <alignment vertical="center"/>
    </xf>
    <xf numFmtId="0" fontId="9" fillId="0" borderId="5" xfId="1" applyFont="1" applyBorder="1" applyAlignment="1">
      <alignment vertical="center"/>
    </xf>
    <xf numFmtId="0" fontId="9" fillId="0" borderId="4" xfId="1" applyFont="1" applyBorder="1" applyAlignment="1">
      <alignment vertical="center"/>
    </xf>
    <xf numFmtId="0" fontId="9" fillId="0" borderId="0" xfId="1" applyFont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3" xfId="1" applyFont="1" applyBorder="1" applyAlignment="1">
      <alignment horizontal="right" vertical="center"/>
    </xf>
    <xf numFmtId="0" fontId="7" fillId="0" borderId="2" xfId="1" applyFont="1" applyBorder="1" applyAlignment="1">
      <alignment horizontal="right" vertical="center"/>
    </xf>
    <xf numFmtId="0" fontId="7" fillId="0" borderId="1" xfId="1" applyFont="1" applyBorder="1" applyAlignment="1">
      <alignment vertical="center"/>
    </xf>
    <xf numFmtId="0" fontId="5" fillId="0" borderId="0" xfId="1" applyFont="1" applyAlignment="1">
      <alignment vertical="top"/>
    </xf>
    <xf numFmtId="0" fontId="7" fillId="0" borderId="0" xfId="1" applyFont="1" applyAlignment="1">
      <alignment horizontal="right" vertical="center"/>
    </xf>
    <xf numFmtId="176" fontId="2" fillId="0" borderId="0" xfId="1" applyNumberFormat="1" applyFont="1" applyAlignment="1">
      <alignment vertical="center"/>
    </xf>
    <xf numFmtId="1" fontId="2" fillId="0" borderId="0" xfId="1" applyNumberFormat="1" applyFont="1" applyBorder="1" applyAlignment="1">
      <alignment vertical="center"/>
    </xf>
    <xf numFmtId="176" fontId="2" fillId="0" borderId="0" xfId="1" applyNumberFormat="1" applyFont="1" applyBorder="1" applyAlignment="1">
      <alignment vertical="center"/>
    </xf>
    <xf numFmtId="0" fontId="11" fillId="0" borderId="24" xfId="2" applyNumberFormat="1" applyFont="1" applyFill="1" applyBorder="1" applyAlignment="1">
      <alignment horizontal="right" vertical="center"/>
    </xf>
    <xf numFmtId="0" fontId="11" fillId="0" borderId="23" xfId="2" applyFont="1" applyFill="1" applyBorder="1" applyAlignment="1">
      <alignment horizontal="centerContinuous" vertical="center"/>
    </xf>
    <xf numFmtId="0" fontId="11" fillId="0" borderId="22" xfId="2" applyFont="1" applyFill="1" applyBorder="1" applyAlignment="1">
      <alignment horizontal="centerContinuous" vertical="center"/>
    </xf>
    <xf numFmtId="0" fontId="11" fillId="0" borderId="21" xfId="2" applyFont="1" applyFill="1" applyBorder="1" applyAlignment="1">
      <alignment horizontal="centerContinuous" vertical="center"/>
    </xf>
    <xf numFmtId="0" fontId="11" fillId="0" borderId="34" xfId="2" quotePrefix="1" applyNumberFormat="1" applyFont="1" applyFill="1" applyBorder="1" applyAlignment="1">
      <alignment wrapText="1"/>
    </xf>
    <xf numFmtId="0" fontId="11" fillId="0" borderId="19" xfId="2" quotePrefix="1" applyNumberFormat="1" applyFont="1" applyFill="1" applyBorder="1" applyAlignment="1">
      <alignment horizontal="center" wrapText="1"/>
    </xf>
    <xf numFmtId="0" fontId="11" fillId="0" borderId="11" xfId="2" quotePrefix="1" applyNumberFormat="1" applyFont="1" applyFill="1" applyBorder="1" applyAlignment="1">
      <alignment horizontal="center" wrapText="1"/>
    </xf>
    <xf numFmtId="0" fontId="11" fillId="0" borderId="11" xfId="2" applyNumberFormat="1" applyFont="1" applyFill="1" applyBorder="1" applyAlignment="1">
      <alignment horizontal="center" wrapText="1"/>
    </xf>
    <xf numFmtId="0" fontId="11" fillId="0" borderId="10" xfId="2" quotePrefix="1" applyNumberFormat="1" applyFont="1" applyFill="1" applyBorder="1" applyAlignment="1">
      <alignment horizontal="center" wrapText="1"/>
    </xf>
    <xf numFmtId="0" fontId="11" fillId="0" borderId="10" xfId="2" applyNumberFormat="1" applyFont="1" applyFill="1" applyBorder="1" applyAlignment="1">
      <alignment horizontal="center" wrapText="1"/>
    </xf>
    <xf numFmtId="0" fontId="11" fillId="0" borderId="20" xfId="2" applyNumberFormat="1" applyFont="1" applyFill="1" applyBorder="1" applyAlignment="1">
      <alignment horizontal="right" vertical="center"/>
    </xf>
    <xf numFmtId="0" fontId="11" fillId="0" borderId="14" xfId="2" applyNumberFormat="1" applyFont="1" applyFill="1" applyBorder="1" applyAlignment="1">
      <alignment horizontal="right" vertical="center"/>
    </xf>
    <xf numFmtId="176" fontId="11" fillId="0" borderId="14" xfId="2" applyNumberFormat="1" applyFont="1" applyFill="1" applyBorder="1" applyAlignment="1">
      <alignment horizontal="right" vertical="center"/>
    </xf>
    <xf numFmtId="176" fontId="11" fillId="0" borderId="13" xfId="2" applyNumberFormat="1" applyFont="1" applyFill="1" applyBorder="1" applyAlignment="1">
      <alignment horizontal="right" vertical="center"/>
    </xf>
    <xf numFmtId="0" fontId="11" fillId="0" borderId="15" xfId="2" applyNumberFormat="1" applyFont="1" applyFill="1" applyBorder="1" applyAlignment="1">
      <alignment horizontal="right" vertical="center"/>
    </xf>
    <xf numFmtId="0" fontId="11" fillId="0" borderId="18" xfId="2" applyNumberFormat="1" applyFont="1" applyFill="1" applyBorder="1" applyAlignment="1">
      <alignment horizontal="right" vertical="center"/>
    </xf>
    <xf numFmtId="0" fontId="11" fillId="0" borderId="17" xfId="2" applyNumberFormat="1" applyFont="1" applyFill="1" applyBorder="1" applyAlignment="1">
      <alignment horizontal="right" vertical="center"/>
    </xf>
    <xf numFmtId="176" fontId="11" fillId="0" borderId="17" xfId="2" applyNumberFormat="1" applyFont="1" applyFill="1" applyBorder="1" applyAlignment="1">
      <alignment horizontal="right" vertical="center"/>
    </xf>
    <xf numFmtId="176" fontId="11" fillId="0" borderId="16" xfId="2" applyNumberFormat="1" applyFont="1" applyFill="1" applyBorder="1" applyAlignment="1">
      <alignment horizontal="right" vertical="center"/>
    </xf>
    <xf numFmtId="0" fontId="11" fillId="0" borderId="12" xfId="2" applyNumberFormat="1" applyFont="1" applyFill="1" applyBorder="1" applyAlignment="1">
      <alignment horizontal="right" vertical="center"/>
    </xf>
    <xf numFmtId="0" fontId="11" fillId="0" borderId="11" xfId="2" applyNumberFormat="1" applyFont="1" applyFill="1" applyBorder="1" applyAlignment="1">
      <alignment horizontal="right" vertical="center"/>
    </xf>
    <xf numFmtId="176" fontId="11" fillId="0" borderId="11" xfId="2" applyNumberFormat="1" applyFont="1" applyFill="1" applyBorder="1" applyAlignment="1">
      <alignment horizontal="right" vertical="center"/>
    </xf>
    <xf numFmtId="176" fontId="11" fillId="0" borderId="10" xfId="2" applyNumberFormat="1" applyFont="1" applyFill="1" applyBorder="1" applyAlignment="1">
      <alignment horizontal="right" vertical="center"/>
    </xf>
    <xf numFmtId="0" fontId="2" fillId="0" borderId="35" xfId="1" applyNumberFormat="1" applyFont="1" applyBorder="1" applyAlignment="1">
      <alignment horizontal="center" vertical="center"/>
    </xf>
    <xf numFmtId="0" fontId="11" fillId="0" borderId="12" xfId="1" applyNumberFormat="1" applyFont="1" applyBorder="1" applyAlignment="1">
      <alignment horizontal="distributed" vertical="center"/>
    </xf>
    <xf numFmtId="0" fontId="11" fillId="0" borderId="15" xfId="1" applyNumberFormat="1" applyFont="1" applyBorder="1" applyAlignment="1">
      <alignment horizontal="distributed" vertical="center"/>
    </xf>
    <xf numFmtId="0" fontId="11" fillId="0" borderId="38" xfId="1" applyNumberFormat="1" applyFont="1" applyBorder="1" applyAlignment="1">
      <alignment horizontal="distributed" vertical="center"/>
    </xf>
    <xf numFmtId="0" fontId="2" fillId="0" borderId="39" xfId="1" applyNumberFormat="1" applyFont="1" applyBorder="1" applyAlignment="1">
      <alignment horizontal="center" vertical="center"/>
    </xf>
    <xf numFmtId="0" fontId="2" fillId="0" borderId="12" xfId="1" applyNumberFormat="1" applyFont="1" applyBorder="1" applyAlignment="1">
      <alignment horizontal="center" vertical="center"/>
    </xf>
    <xf numFmtId="0" fontId="4" fillId="0" borderId="28" xfId="1" applyBorder="1"/>
    <xf numFmtId="0" fontId="4" fillId="0" borderId="6" xfId="1" applyBorder="1"/>
    <xf numFmtId="0" fontId="2" fillId="0" borderId="26" xfId="1" applyFont="1" applyBorder="1" applyAlignment="1">
      <alignment vertical="center"/>
    </xf>
    <xf numFmtId="0" fontId="9" fillId="0" borderId="6" xfId="1" applyFont="1" applyBorder="1" applyAlignment="1">
      <alignment vertical="center"/>
    </xf>
    <xf numFmtId="0" fontId="16" fillId="0" borderId="6" xfId="1" applyFont="1" applyBorder="1" applyAlignment="1">
      <alignment shrinkToFit="1"/>
    </xf>
    <xf numFmtId="0" fontId="17" fillId="0" borderId="14" xfId="2" applyNumberFormat="1" applyFont="1" applyFill="1" applyBorder="1" applyAlignment="1">
      <alignment horizontal="right" vertical="center"/>
    </xf>
    <xf numFmtId="176" fontId="17" fillId="0" borderId="14" xfId="2" applyNumberFormat="1" applyFont="1" applyFill="1" applyBorder="1" applyAlignment="1">
      <alignment horizontal="right" vertical="center"/>
    </xf>
    <xf numFmtId="176" fontId="17" fillId="0" borderId="13" xfId="2" applyNumberFormat="1" applyFont="1" applyFill="1" applyBorder="1" applyAlignment="1">
      <alignment horizontal="right" vertical="center"/>
    </xf>
    <xf numFmtId="0" fontId="17" fillId="0" borderId="17" xfId="2" applyNumberFormat="1" applyFont="1" applyFill="1" applyBorder="1" applyAlignment="1">
      <alignment horizontal="right" vertical="center"/>
    </xf>
    <xf numFmtId="176" fontId="17" fillId="0" borderId="17" xfId="2" applyNumberFormat="1" applyFont="1" applyFill="1" applyBorder="1" applyAlignment="1">
      <alignment horizontal="right" vertical="center"/>
    </xf>
    <xf numFmtId="176" fontId="17" fillId="0" borderId="16" xfId="2" applyNumberFormat="1" applyFont="1" applyFill="1" applyBorder="1" applyAlignment="1">
      <alignment horizontal="right" vertical="center"/>
    </xf>
    <xf numFmtId="0" fontId="17" fillId="0" borderId="11" xfId="2" applyNumberFormat="1" applyFont="1" applyFill="1" applyBorder="1" applyAlignment="1">
      <alignment horizontal="right" vertical="center"/>
    </xf>
    <xf numFmtId="176" fontId="17" fillId="0" borderId="11" xfId="2" applyNumberFormat="1" applyFont="1" applyFill="1" applyBorder="1" applyAlignment="1">
      <alignment horizontal="right" vertical="center"/>
    </xf>
    <xf numFmtId="176" fontId="17" fillId="0" borderId="10" xfId="2" applyNumberFormat="1" applyFont="1" applyFill="1" applyBorder="1" applyAlignment="1">
      <alignment horizontal="right" vertical="center"/>
    </xf>
    <xf numFmtId="0" fontId="18" fillId="0" borderId="28" xfId="1" applyFont="1" applyBorder="1"/>
    <xf numFmtId="0" fontId="18" fillId="0" borderId="0" xfId="1" applyFont="1"/>
    <xf numFmtId="1" fontId="18" fillId="0" borderId="0" xfId="1" applyNumberFormat="1" applyFont="1"/>
    <xf numFmtId="176" fontId="18" fillId="0" borderId="0" xfId="1" applyNumberFormat="1" applyFont="1"/>
    <xf numFmtId="178" fontId="19" fillId="0" borderId="36" xfId="1" applyNumberFormat="1" applyFont="1" applyBorder="1" applyAlignment="1">
      <alignment vertical="center" shrinkToFit="1"/>
    </xf>
    <xf numFmtId="178" fontId="19" fillId="0" borderId="14" xfId="1" applyNumberFormat="1" applyFont="1" applyBorder="1" applyAlignment="1">
      <alignment vertical="center" shrinkToFit="1"/>
    </xf>
    <xf numFmtId="178" fontId="19" fillId="0" borderId="40" xfId="1" applyNumberFormat="1" applyFont="1" applyBorder="1" applyAlignment="1">
      <alignment vertical="center" shrinkToFit="1"/>
    </xf>
    <xf numFmtId="178" fontId="19" fillId="0" borderId="15" xfId="1" applyNumberFormat="1" applyFont="1" applyBorder="1" applyAlignment="1">
      <alignment vertical="center" shrinkToFit="1"/>
    </xf>
    <xf numFmtId="177" fontId="19" fillId="0" borderId="37" xfId="1" applyNumberFormat="1" applyFont="1" applyBorder="1" applyAlignment="1">
      <alignment vertical="center" shrinkToFit="1"/>
    </xf>
    <xf numFmtId="177" fontId="19" fillId="0" borderId="32" xfId="1" applyNumberFormat="1" applyFont="1" applyBorder="1" applyAlignment="1">
      <alignment vertical="center" shrinkToFit="1"/>
    </xf>
    <xf numFmtId="177" fontId="19" fillId="0" borderId="41" xfId="1" applyNumberFormat="1" applyFont="1" applyBorder="1" applyAlignment="1">
      <alignment vertical="center" shrinkToFit="1"/>
    </xf>
    <xf numFmtId="177" fontId="19" fillId="0" borderId="38" xfId="1" applyNumberFormat="1" applyFont="1" applyBorder="1" applyAlignment="1">
      <alignment vertical="center" shrinkToFit="1"/>
    </xf>
    <xf numFmtId="0" fontId="4" fillId="0" borderId="0" xfId="1" applyAlignment="1">
      <alignment horizontal="right"/>
    </xf>
    <xf numFmtId="179" fontId="4" fillId="0" borderId="0" xfId="1" applyNumberFormat="1"/>
    <xf numFmtId="0" fontId="6" fillId="0" borderId="0" xfId="2" applyNumberFormat="1" applyFont="1" applyAlignment="1">
      <alignment horizontal="center" vertical="center"/>
    </xf>
    <xf numFmtId="0" fontId="9" fillId="0" borderId="23" xfId="2" applyNumberFormat="1" applyFont="1" applyBorder="1" applyAlignment="1">
      <alignment horizontal="left" vertical="center"/>
    </xf>
    <xf numFmtId="0" fontId="9" fillId="0" borderId="22" xfId="2" applyNumberFormat="1" applyFont="1" applyBorder="1" applyAlignment="1">
      <alignment horizontal="left" vertical="center"/>
    </xf>
    <xf numFmtId="0" fontId="9" fillId="0" borderId="21" xfId="2" applyNumberFormat="1" applyFont="1" applyBorder="1" applyAlignment="1">
      <alignment horizontal="left" vertical="center"/>
    </xf>
    <xf numFmtId="0" fontId="9" fillId="0" borderId="23" xfId="2" quotePrefix="1" applyNumberFormat="1" applyFont="1" applyBorder="1" applyAlignment="1">
      <alignment horizontal="left" vertical="center"/>
    </xf>
    <xf numFmtId="0" fontId="9" fillId="0" borderId="22" xfId="2" quotePrefix="1" applyNumberFormat="1" applyFont="1" applyBorder="1" applyAlignment="1">
      <alignment horizontal="left" vertical="center"/>
    </xf>
    <xf numFmtId="0" fontId="9" fillId="0" borderId="21" xfId="2" quotePrefix="1" applyNumberFormat="1" applyFont="1" applyBorder="1" applyAlignment="1">
      <alignment horizontal="left" vertical="center"/>
    </xf>
    <xf numFmtId="0" fontId="9" fillId="0" borderId="31" xfId="2" applyNumberFormat="1" applyFont="1" applyBorder="1" applyAlignment="1">
      <alignment horizontal="left" vertical="center" wrapText="1"/>
    </xf>
    <xf numFmtId="0" fontId="9" fillId="0" borderId="30" xfId="2" applyNumberFormat="1" applyFont="1" applyBorder="1" applyAlignment="1">
      <alignment horizontal="left" vertical="center"/>
    </xf>
    <xf numFmtId="0" fontId="9" fillId="0" borderId="29" xfId="2" applyNumberFormat="1" applyFont="1" applyBorder="1" applyAlignment="1">
      <alignment horizontal="left" vertical="center"/>
    </xf>
    <xf numFmtId="0" fontId="9" fillId="0" borderId="26" xfId="2" applyNumberFormat="1" applyFont="1" applyBorder="1" applyAlignment="1">
      <alignment horizontal="left" vertical="center"/>
    </xf>
    <xf numFmtId="0" fontId="9" fillId="0" borderId="6" xfId="2" applyNumberFormat="1" applyFont="1" applyBorder="1" applyAlignment="1">
      <alignment horizontal="left" vertical="center"/>
    </xf>
    <xf numFmtId="0" fontId="9" fillId="0" borderId="25" xfId="2" applyNumberFormat="1" applyFont="1" applyBorder="1" applyAlignment="1">
      <alignment horizontal="left" vertical="center"/>
    </xf>
    <xf numFmtId="0" fontId="9" fillId="0" borderId="24" xfId="2" applyNumberFormat="1" applyFont="1" applyBorder="1" applyAlignment="1">
      <alignment vertical="center" textRotation="255"/>
    </xf>
    <xf numFmtId="0" fontId="9" fillId="0" borderId="33" xfId="2" applyNumberFormat="1" applyFont="1" applyBorder="1" applyAlignment="1">
      <alignment vertical="center" textRotation="255"/>
    </xf>
    <xf numFmtId="0" fontId="9" fillId="0" borderId="34" xfId="2" applyNumberFormat="1" applyFont="1" applyBorder="1" applyAlignment="1">
      <alignment vertical="center" textRotation="255"/>
    </xf>
    <xf numFmtId="0" fontId="9" fillId="0" borderId="31" xfId="2" applyNumberFormat="1" applyFont="1" applyBorder="1" applyAlignment="1">
      <alignment vertical="center"/>
    </xf>
    <xf numFmtId="0" fontId="9" fillId="0" borderId="30" xfId="2" applyNumberFormat="1" applyFont="1" applyBorder="1" applyAlignment="1">
      <alignment vertical="center"/>
    </xf>
    <xf numFmtId="0" fontId="9" fillId="0" borderId="29" xfId="2" applyNumberFormat="1" applyFont="1" applyBorder="1" applyAlignment="1">
      <alignment vertical="center"/>
    </xf>
    <xf numFmtId="0" fontId="9" fillId="0" borderId="26" xfId="2" applyNumberFormat="1" applyFont="1" applyBorder="1" applyAlignment="1">
      <alignment vertical="center"/>
    </xf>
    <xf numFmtId="0" fontId="9" fillId="0" borderId="6" xfId="2" applyNumberFormat="1" applyFont="1" applyBorder="1" applyAlignment="1">
      <alignment vertical="center"/>
    </xf>
    <xf numFmtId="0" fontId="9" fillId="0" borderId="25" xfId="2" applyNumberFormat="1" applyFont="1" applyBorder="1" applyAlignment="1">
      <alignment vertical="center"/>
    </xf>
    <xf numFmtId="0" fontId="14" fillId="0" borderId="24" xfId="2" applyNumberFormat="1" applyFont="1" applyBorder="1" applyAlignment="1">
      <alignment vertical="center" textRotation="255"/>
    </xf>
    <xf numFmtId="0" fontId="14" fillId="0" borderId="33" xfId="2" applyNumberFormat="1" applyFont="1" applyBorder="1" applyAlignment="1">
      <alignment vertical="center" textRotation="255"/>
    </xf>
    <xf numFmtId="0" fontId="14" fillId="0" borderId="34" xfId="2" applyNumberFormat="1" applyFont="1" applyBorder="1" applyAlignment="1">
      <alignment vertical="center" textRotation="255"/>
    </xf>
    <xf numFmtId="0" fontId="9" fillId="0" borderId="31" xfId="2" applyNumberFormat="1" applyFont="1" applyBorder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9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20" fillId="0" borderId="42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0" fillId="0" borderId="43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44" xfId="0" applyFont="1" applyBorder="1" applyAlignment="1">
      <alignment horizontal="left" vertical="center" shrinkToFit="1"/>
    </xf>
    <xf numFmtId="0" fontId="21" fillId="0" borderId="45" xfId="0" applyFont="1" applyBorder="1" applyAlignment="1">
      <alignment horizontal="center" vertical="center"/>
    </xf>
    <xf numFmtId="0" fontId="21" fillId="0" borderId="46" xfId="0" applyFont="1" applyBorder="1" applyAlignment="1">
      <alignment horizontal="left" vertical="center"/>
    </xf>
    <xf numFmtId="0" fontId="21" fillId="0" borderId="46" xfId="0" applyFont="1" applyBorder="1" applyAlignment="1">
      <alignment horizontal="center" vertical="center"/>
    </xf>
    <xf numFmtId="0" fontId="21" fillId="0" borderId="47" xfId="0" applyFont="1" applyBorder="1" applyAlignment="1">
      <alignment vertical="center"/>
    </xf>
    <xf numFmtId="0" fontId="21" fillId="0" borderId="48" xfId="0" applyFont="1" applyBorder="1" applyAlignment="1">
      <alignment horizontal="left" vertical="center" shrinkToFit="1"/>
    </xf>
    <xf numFmtId="0" fontId="22" fillId="0" borderId="44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変動図!$AD$20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3978098063131682"/>
          <c:y val="1.5151515151515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8995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変動図!$AF$22:$AF$45</c:f>
              <c:numCache>
                <c:formatCode>0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12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15</c:v>
                </c:pt>
                <c:pt idx="10">
                  <c:v>18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2</c:v>
                </c:pt>
                <c:pt idx="15">
                  <c:v>7</c:v>
                </c:pt>
                <c:pt idx="16">
                  <c:v>11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5</c:v>
                </c:pt>
                <c:pt idx="22">
                  <c:v>2</c:v>
                </c:pt>
                <c:pt idx="23">
                  <c:v>5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変動図!$AE$22:$AE$45</c:f>
              <c:numCache>
                <c:formatCode>General</c:formatCode>
                <c:ptCount val="24"/>
                <c:pt idx="0">
                  <c:v>226</c:v>
                </c:pt>
                <c:pt idx="1">
                  <c:v>131</c:v>
                </c:pt>
                <c:pt idx="2">
                  <c:v>84</c:v>
                </c:pt>
                <c:pt idx="3">
                  <c:v>90</c:v>
                </c:pt>
                <c:pt idx="4">
                  <c:v>49</c:v>
                </c:pt>
                <c:pt idx="5">
                  <c:v>39</c:v>
                </c:pt>
                <c:pt idx="6">
                  <c:v>43</c:v>
                </c:pt>
                <c:pt idx="7">
                  <c:v>81</c:v>
                </c:pt>
                <c:pt idx="8">
                  <c:v>172</c:v>
                </c:pt>
                <c:pt idx="9">
                  <c:v>287</c:v>
                </c:pt>
                <c:pt idx="10">
                  <c:v>393</c:v>
                </c:pt>
                <c:pt idx="11">
                  <c:v>411</c:v>
                </c:pt>
                <c:pt idx="12">
                  <c:v>520</c:v>
                </c:pt>
                <c:pt idx="13">
                  <c:v>489</c:v>
                </c:pt>
                <c:pt idx="14">
                  <c:v>519</c:v>
                </c:pt>
                <c:pt idx="15">
                  <c:v>521</c:v>
                </c:pt>
                <c:pt idx="16">
                  <c:v>452</c:v>
                </c:pt>
                <c:pt idx="17">
                  <c:v>491</c:v>
                </c:pt>
                <c:pt idx="18">
                  <c:v>426</c:v>
                </c:pt>
                <c:pt idx="19">
                  <c:v>463</c:v>
                </c:pt>
                <c:pt idx="20">
                  <c:v>443</c:v>
                </c:pt>
                <c:pt idx="21">
                  <c:v>324</c:v>
                </c:pt>
                <c:pt idx="22">
                  <c:v>217</c:v>
                </c:pt>
                <c:pt idx="23">
                  <c:v>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775936"/>
        <c:axId val="1327786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変動図!$AG$22:$AG$45</c:f>
              <c:numCache>
                <c:formatCode>0.0</c:formatCode>
                <c:ptCount val="24"/>
                <c:pt idx="0">
                  <c:v>1.3</c:v>
                </c:pt>
                <c:pt idx="1">
                  <c:v>3.7</c:v>
                </c:pt>
                <c:pt idx="2">
                  <c:v>5.6</c:v>
                </c:pt>
                <c:pt idx="3">
                  <c:v>5.3</c:v>
                </c:pt>
                <c:pt idx="4">
                  <c:v>7.5</c:v>
                </c:pt>
                <c:pt idx="5">
                  <c:v>23.5</c:v>
                </c:pt>
                <c:pt idx="6">
                  <c:v>17.3</c:v>
                </c:pt>
                <c:pt idx="7">
                  <c:v>11</c:v>
                </c:pt>
                <c:pt idx="8">
                  <c:v>6</c:v>
                </c:pt>
                <c:pt idx="9">
                  <c:v>5</c:v>
                </c:pt>
                <c:pt idx="10">
                  <c:v>4.4000000000000004</c:v>
                </c:pt>
                <c:pt idx="11">
                  <c:v>2.8</c:v>
                </c:pt>
                <c:pt idx="12">
                  <c:v>2.1</c:v>
                </c:pt>
                <c:pt idx="13">
                  <c:v>2.2000000000000002</c:v>
                </c:pt>
                <c:pt idx="14">
                  <c:v>0.4</c:v>
                </c:pt>
                <c:pt idx="15">
                  <c:v>1.3</c:v>
                </c:pt>
                <c:pt idx="16">
                  <c:v>2.4</c:v>
                </c:pt>
                <c:pt idx="17">
                  <c:v>1.8</c:v>
                </c:pt>
                <c:pt idx="18">
                  <c:v>1.6</c:v>
                </c:pt>
                <c:pt idx="19">
                  <c:v>1.3</c:v>
                </c:pt>
                <c:pt idx="20">
                  <c:v>1.8</c:v>
                </c:pt>
                <c:pt idx="21">
                  <c:v>1.5</c:v>
                </c:pt>
                <c:pt idx="22">
                  <c:v>0.9</c:v>
                </c:pt>
                <c:pt idx="23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20704"/>
        <c:axId val="49322240"/>
      </c:lineChart>
      <c:catAx>
        <c:axId val="13277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2778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277862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2775936"/>
        <c:crosses val="autoZero"/>
        <c:crossBetween val="between"/>
        <c:majorUnit val="100"/>
      </c:valAx>
      <c:catAx>
        <c:axId val="4932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9322240"/>
        <c:crosses val="autoZero"/>
        <c:auto val="0"/>
        <c:lblAlgn val="ctr"/>
        <c:lblOffset val="100"/>
        <c:noMultiLvlLbl val="0"/>
      </c:catAx>
      <c:valAx>
        <c:axId val="49322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207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変動図!$AD$230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3613136350623449"/>
          <c:y val="1.5151515151515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8995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変動図!$AF$232:$AF$255</c:f>
              <c:numCache>
                <c:formatCode>0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7</c:v>
                </c:pt>
                <c:pt idx="11">
                  <c:v>7</c:v>
                </c:pt>
                <c:pt idx="12">
                  <c:v>12</c:v>
                </c:pt>
                <c:pt idx="13">
                  <c:v>5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2</c:v>
                </c:pt>
                <c:pt idx="19">
                  <c:v>9</c:v>
                </c:pt>
                <c:pt idx="20">
                  <c:v>9</c:v>
                </c:pt>
                <c:pt idx="21">
                  <c:v>7</c:v>
                </c:pt>
                <c:pt idx="22">
                  <c:v>2</c:v>
                </c:pt>
                <c:pt idx="23">
                  <c:v>5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変動図!$AE$232:$AE$255</c:f>
              <c:numCache>
                <c:formatCode>General</c:formatCode>
                <c:ptCount val="24"/>
                <c:pt idx="0">
                  <c:v>56</c:v>
                </c:pt>
                <c:pt idx="1">
                  <c:v>33</c:v>
                </c:pt>
                <c:pt idx="2">
                  <c:v>29</c:v>
                </c:pt>
                <c:pt idx="3">
                  <c:v>30</c:v>
                </c:pt>
                <c:pt idx="4">
                  <c:v>8</c:v>
                </c:pt>
                <c:pt idx="5">
                  <c:v>11</c:v>
                </c:pt>
                <c:pt idx="6">
                  <c:v>20</c:v>
                </c:pt>
                <c:pt idx="7">
                  <c:v>36</c:v>
                </c:pt>
                <c:pt idx="8">
                  <c:v>52</c:v>
                </c:pt>
                <c:pt idx="9">
                  <c:v>120</c:v>
                </c:pt>
                <c:pt idx="10">
                  <c:v>167</c:v>
                </c:pt>
                <c:pt idx="11">
                  <c:v>259</c:v>
                </c:pt>
                <c:pt idx="12">
                  <c:v>227</c:v>
                </c:pt>
                <c:pt idx="13">
                  <c:v>232</c:v>
                </c:pt>
                <c:pt idx="14">
                  <c:v>218</c:v>
                </c:pt>
                <c:pt idx="15">
                  <c:v>196</c:v>
                </c:pt>
                <c:pt idx="16">
                  <c:v>201</c:v>
                </c:pt>
                <c:pt idx="17">
                  <c:v>205</c:v>
                </c:pt>
                <c:pt idx="18">
                  <c:v>225</c:v>
                </c:pt>
                <c:pt idx="19">
                  <c:v>214</c:v>
                </c:pt>
                <c:pt idx="20">
                  <c:v>161</c:v>
                </c:pt>
                <c:pt idx="21">
                  <c:v>94</c:v>
                </c:pt>
                <c:pt idx="22">
                  <c:v>61</c:v>
                </c:pt>
                <c:pt idx="23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324480"/>
        <c:axId val="983267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変動図!$AG$232:$AG$255</c:f>
              <c:numCache>
                <c:formatCode>0.0</c:formatCode>
                <c:ptCount val="24"/>
                <c:pt idx="0">
                  <c:v>8.1999999999999993</c:v>
                </c:pt>
                <c:pt idx="1">
                  <c:v>5.7</c:v>
                </c:pt>
                <c:pt idx="2">
                  <c:v>0</c:v>
                </c:pt>
                <c:pt idx="3">
                  <c:v>3.2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</c:v>
                </c:pt>
                <c:pt idx="8">
                  <c:v>3.7</c:v>
                </c:pt>
                <c:pt idx="9">
                  <c:v>9.1</c:v>
                </c:pt>
                <c:pt idx="10">
                  <c:v>4</c:v>
                </c:pt>
                <c:pt idx="11">
                  <c:v>2.6</c:v>
                </c:pt>
                <c:pt idx="12">
                  <c:v>5</c:v>
                </c:pt>
                <c:pt idx="13">
                  <c:v>2.1</c:v>
                </c:pt>
                <c:pt idx="14">
                  <c:v>3.1</c:v>
                </c:pt>
                <c:pt idx="15">
                  <c:v>3.9</c:v>
                </c:pt>
                <c:pt idx="16">
                  <c:v>3.4</c:v>
                </c:pt>
                <c:pt idx="17">
                  <c:v>2.8</c:v>
                </c:pt>
                <c:pt idx="18">
                  <c:v>0.9</c:v>
                </c:pt>
                <c:pt idx="19">
                  <c:v>4</c:v>
                </c:pt>
                <c:pt idx="20">
                  <c:v>5.3</c:v>
                </c:pt>
                <c:pt idx="21">
                  <c:v>6.9</c:v>
                </c:pt>
                <c:pt idx="22">
                  <c:v>3.2</c:v>
                </c:pt>
                <c:pt idx="23">
                  <c:v>8.8000000000000007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49440"/>
        <c:axId val="98350976"/>
      </c:lineChart>
      <c:catAx>
        <c:axId val="9832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326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832678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324480"/>
        <c:crosses val="autoZero"/>
        <c:crossBetween val="between"/>
        <c:majorUnit val="100"/>
      </c:valAx>
      <c:catAx>
        <c:axId val="98349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350976"/>
        <c:crosses val="autoZero"/>
        <c:auto val="0"/>
        <c:lblAlgn val="ctr"/>
        <c:lblOffset val="100"/>
        <c:noMultiLvlLbl val="0"/>
      </c:catAx>
      <c:valAx>
        <c:axId val="983509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3494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変動図!$AH$230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01826193744137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変動図!$AJ$232:$AJ$255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8</c:v>
                </c:pt>
                <c:pt idx="9">
                  <c:v>4</c:v>
                </c:pt>
                <c:pt idx="10">
                  <c:v>13</c:v>
                </c:pt>
                <c:pt idx="11">
                  <c:v>12</c:v>
                </c:pt>
                <c:pt idx="12">
                  <c:v>7</c:v>
                </c:pt>
                <c:pt idx="13">
                  <c:v>10</c:v>
                </c:pt>
                <c:pt idx="14">
                  <c:v>3</c:v>
                </c:pt>
                <c:pt idx="15">
                  <c:v>12</c:v>
                </c:pt>
                <c:pt idx="16">
                  <c:v>9</c:v>
                </c:pt>
                <c:pt idx="17">
                  <c:v>7</c:v>
                </c:pt>
                <c:pt idx="18">
                  <c:v>5</c:v>
                </c:pt>
                <c:pt idx="19">
                  <c:v>7</c:v>
                </c:pt>
                <c:pt idx="20">
                  <c:v>8</c:v>
                </c:pt>
                <c:pt idx="21">
                  <c:v>4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変動図!$AI$232:$AI$255</c:f>
              <c:numCache>
                <c:formatCode>General</c:formatCode>
                <c:ptCount val="24"/>
                <c:pt idx="0">
                  <c:v>65</c:v>
                </c:pt>
                <c:pt idx="1">
                  <c:v>25</c:v>
                </c:pt>
                <c:pt idx="2">
                  <c:v>21</c:v>
                </c:pt>
                <c:pt idx="3">
                  <c:v>18</c:v>
                </c:pt>
                <c:pt idx="4">
                  <c:v>8</c:v>
                </c:pt>
                <c:pt idx="5">
                  <c:v>3</c:v>
                </c:pt>
                <c:pt idx="6">
                  <c:v>12</c:v>
                </c:pt>
                <c:pt idx="7">
                  <c:v>20</c:v>
                </c:pt>
                <c:pt idx="8">
                  <c:v>34</c:v>
                </c:pt>
                <c:pt idx="9">
                  <c:v>74</c:v>
                </c:pt>
                <c:pt idx="10">
                  <c:v>81</c:v>
                </c:pt>
                <c:pt idx="11">
                  <c:v>84</c:v>
                </c:pt>
                <c:pt idx="12">
                  <c:v>172</c:v>
                </c:pt>
                <c:pt idx="13">
                  <c:v>175</c:v>
                </c:pt>
                <c:pt idx="14">
                  <c:v>181</c:v>
                </c:pt>
                <c:pt idx="15">
                  <c:v>206</c:v>
                </c:pt>
                <c:pt idx="16">
                  <c:v>153</c:v>
                </c:pt>
                <c:pt idx="17">
                  <c:v>187</c:v>
                </c:pt>
                <c:pt idx="18">
                  <c:v>225</c:v>
                </c:pt>
                <c:pt idx="19">
                  <c:v>293</c:v>
                </c:pt>
                <c:pt idx="20">
                  <c:v>266</c:v>
                </c:pt>
                <c:pt idx="21">
                  <c:v>140</c:v>
                </c:pt>
                <c:pt idx="22">
                  <c:v>79</c:v>
                </c:pt>
                <c:pt idx="2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701696"/>
        <c:axId val="987040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変動図!$AK$232:$AK$255</c:f>
              <c:numCache>
                <c:formatCode>0.0</c:formatCode>
                <c:ptCount val="24"/>
                <c:pt idx="0">
                  <c:v>1.5</c:v>
                </c:pt>
                <c:pt idx="1">
                  <c:v>0</c:v>
                </c:pt>
                <c:pt idx="2">
                  <c:v>4.5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7.7</c:v>
                </c:pt>
                <c:pt idx="7">
                  <c:v>4.8</c:v>
                </c:pt>
                <c:pt idx="8">
                  <c:v>19</c:v>
                </c:pt>
                <c:pt idx="9">
                  <c:v>5.0999999999999996</c:v>
                </c:pt>
                <c:pt idx="10">
                  <c:v>13.8</c:v>
                </c:pt>
                <c:pt idx="11">
                  <c:v>12.5</c:v>
                </c:pt>
                <c:pt idx="12">
                  <c:v>3.9</c:v>
                </c:pt>
                <c:pt idx="13">
                  <c:v>5.4</c:v>
                </c:pt>
                <c:pt idx="14">
                  <c:v>1.6</c:v>
                </c:pt>
                <c:pt idx="15">
                  <c:v>5.5</c:v>
                </c:pt>
                <c:pt idx="16">
                  <c:v>5.6</c:v>
                </c:pt>
                <c:pt idx="17">
                  <c:v>3.6</c:v>
                </c:pt>
                <c:pt idx="18">
                  <c:v>2.2000000000000002</c:v>
                </c:pt>
                <c:pt idx="19">
                  <c:v>2.2999999999999998</c:v>
                </c:pt>
                <c:pt idx="20">
                  <c:v>2.9</c:v>
                </c:pt>
                <c:pt idx="21">
                  <c:v>2.8</c:v>
                </c:pt>
                <c:pt idx="22">
                  <c:v>1.3</c:v>
                </c:pt>
                <c:pt idx="23">
                  <c:v>16.7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0752"/>
        <c:axId val="98732288"/>
      </c:lineChart>
      <c:catAx>
        <c:axId val="987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7040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870400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701696"/>
        <c:crosses val="autoZero"/>
        <c:crossBetween val="between"/>
        <c:majorUnit val="100"/>
      </c:valAx>
      <c:catAx>
        <c:axId val="9873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732288"/>
        <c:crosses val="autoZero"/>
        <c:auto val="0"/>
        <c:lblAlgn val="ctr"/>
        <c:lblOffset val="100"/>
        <c:noMultiLvlLbl val="0"/>
      </c:catAx>
      <c:valAx>
        <c:axId val="987322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7307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変動図!$AL$230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39781019123297134"/>
          <c:y val="1.5197568389057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95"/>
          <c:h val="0.8145896656534961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変動図!$AN$232:$AN$255</c:f>
              <c:numCache>
                <c:formatCode>0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10</c:v>
                </c:pt>
                <c:pt idx="9">
                  <c:v>16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15</c:v>
                </c:pt>
                <c:pt idx="14">
                  <c:v>10</c:v>
                </c:pt>
                <c:pt idx="15">
                  <c:v>20</c:v>
                </c:pt>
                <c:pt idx="16">
                  <c:v>16</c:v>
                </c:pt>
                <c:pt idx="17">
                  <c:v>13</c:v>
                </c:pt>
                <c:pt idx="18">
                  <c:v>7</c:v>
                </c:pt>
                <c:pt idx="19">
                  <c:v>16</c:v>
                </c:pt>
                <c:pt idx="20">
                  <c:v>17</c:v>
                </c:pt>
                <c:pt idx="21">
                  <c:v>11</c:v>
                </c:pt>
                <c:pt idx="22">
                  <c:v>3</c:v>
                </c:pt>
                <c:pt idx="23">
                  <c:v>9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変動図!$AM$232:$AM$255</c:f>
              <c:numCache>
                <c:formatCode>General</c:formatCode>
                <c:ptCount val="24"/>
                <c:pt idx="0">
                  <c:v>121</c:v>
                </c:pt>
                <c:pt idx="1">
                  <c:v>58</c:v>
                </c:pt>
                <c:pt idx="2">
                  <c:v>50</c:v>
                </c:pt>
                <c:pt idx="3">
                  <c:v>48</c:v>
                </c:pt>
                <c:pt idx="4">
                  <c:v>16</c:v>
                </c:pt>
                <c:pt idx="5">
                  <c:v>14</c:v>
                </c:pt>
                <c:pt idx="6">
                  <c:v>32</c:v>
                </c:pt>
                <c:pt idx="7">
                  <c:v>56</c:v>
                </c:pt>
                <c:pt idx="8">
                  <c:v>86</c:v>
                </c:pt>
                <c:pt idx="9">
                  <c:v>194</c:v>
                </c:pt>
                <c:pt idx="10">
                  <c:v>248</c:v>
                </c:pt>
                <c:pt idx="11">
                  <c:v>343</c:v>
                </c:pt>
                <c:pt idx="12">
                  <c:v>399</c:v>
                </c:pt>
                <c:pt idx="13">
                  <c:v>407</c:v>
                </c:pt>
                <c:pt idx="14">
                  <c:v>399</c:v>
                </c:pt>
                <c:pt idx="15">
                  <c:v>402</c:v>
                </c:pt>
                <c:pt idx="16">
                  <c:v>354</c:v>
                </c:pt>
                <c:pt idx="17">
                  <c:v>392</c:v>
                </c:pt>
                <c:pt idx="18">
                  <c:v>450</c:v>
                </c:pt>
                <c:pt idx="19">
                  <c:v>507</c:v>
                </c:pt>
                <c:pt idx="20">
                  <c:v>427</c:v>
                </c:pt>
                <c:pt idx="21">
                  <c:v>234</c:v>
                </c:pt>
                <c:pt idx="22">
                  <c:v>140</c:v>
                </c:pt>
                <c:pt idx="23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4743680"/>
        <c:axId val="104745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変動図!$AO$232:$AO$255</c:f>
              <c:numCache>
                <c:formatCode>0.0</c:formatCode>
                <c:ptCount val="24"/>
                <c:pt idx="0">
                  <c:v>4.7</c:v>
                </c:pt>
                <c:pt idx="1">
                  <c:v>3.3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6.7</c:v>
                </c:pt>
                <c:pt idx="6">
                  <c:v>3</c:v>
                </c:pt>
                <c:pt idx="7">
                  <c:v>3.4</c:v>
                </c:pt>
                <c:pt idx="8">
                  <c:v>10.4</c:v>
                </c:pt>
                <c:pt idx="9">
                  <c:v>7.6</c:v>
                </c:pt>
                <c:pt idx="10">
                  <c:v>7.5</c:v>
                </c:pt>
                <c:pt idx="11">
                  <c:v>5.2</c:v>
                </c:pt>
                <c:pt idx="12">
                  <c:v>4.5</c:v>
                </c:pt>
                <c:pt idx="13">
                  <c:v>3.6</c:v>
                </c:pt>
                <c:pt idx="14">
                  <c:v>2.4</c:v>
                </c:pt>
                <c:pt idx="15">
                  <c:v>4.7</c:v>
                </c:pt>
                <c:pt idx="16">
                  <c:v>4.3</c:v>
                </c:pt>
                <c:pt idx="17">
                  <c:v>3.2</c:v>
                </c:pt>
                <c:pt idx="18">
                  <c:v>1.5</c:v>
                </c:pt>
                <c:pt idx="19">
                  <c:v>3.1</c:v>
                </c:pt>
                <c:pt idx="20">
                  <c:v>3.8</c:v>
                </c:pt>
                <c:pt idx="21">
                  <c:v>4.5</c:v>
                </c:pt>
                <c:pt idx="22">
                  <c:v>2.1</c:v>
                </c:pt>
                <c:pt idx="23">
                  <c:v>11.1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80928"/>
        <c:axId val="104782464"/>
      </c:lineChart>
      <c:catAx>
        <c:axId val="10474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745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47459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743680"/>
        <c:crosses val="autoZero"/>
        <c:crossBetween val="between"/>
        <c:majorUnit val="200"/>
      </c:valAx>
      <c:catAx>
        <c:axId val="10478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4782464"/>
        <c:crosses val="autoZero"/>
        <c:auto val="0"/>
        <c:lblAlgn val="ctr"/>
        <c:lblOffset val="100"/>
        <c:noMultiLvlLbl val="0"/>
      </c:catAx>
      <c:valAx>
        <c:axId val="1047824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47809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変動図!$AH$20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01826193744137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変動図!$AJ$22:$AJ$45</c:f>
              <c:numCache>
                <c:formatCode>0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8</c:v>
                </c:pt>
                <c:pt idx="8">
                  <c:v>12</c:v>
                </c:pt>
                <c:pt idx="9">
                  <c:v>20</c:v>
                </c:pt>
                <c:pt idx="10">
                  <c:v>7</c:v>
                </c:pt>
                <c:pt idx="11">
                  <c:v>9</c:v>
                </c:pt>
                <c:pt idx="12">
                  <c:v>12</c:v>
                </c:pt>
                <c:pt idx="13">
                  <c:v>11</c:v>
                </c:pt>
                <c:pt idx="14">
                  <c:v>8</c:v>
                </c:pt>
                <c:pt idx="15">
                  <c:v>14</c:v>
                </c:pt>
                <c:pt idx="16">
                  <c:v>10</c:v>
                </c:pt>
                <c:pt idx="17">
                  <c:v>12</c:v>
                </c:pt>
                <c:pt idx="18">
                  <c:v>13</c:v>
                </c:pt>
                <c:pt idx="19">
                  <c:v>7</c:v>
                </c:pt>
                <c:pt idx="20">
                  <c:v>5</c:v>
                </c:pt>
                <c:pt idx="21">
                  <c:v>7</c:v>
                </c:pt>
                <c:pt idx="22">
                  <c:v>2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変動図!$AI$22:$AI$45</c:f>
              <c:numCache>
                <c:formatCode>General</c:formatCode>
                <c:ptCount val="24"/>
                <c:pt idx="0">
                  <c:v>176</c:v>
                </c:pt>
                <c:pt idx="1">
                  <c:v>82</c:v>
                </c:pt>
                <c:pt idx="2">
                  <c:v>67</c:v>
                </c:pt>
                <c:pt idx="3">
                  <c:v>46</c:v>
                </c:pt>
                <c:pt idx="4">
                  <c:v>40</c:v>
                </c:pt>
                <c:pt idx="5">
                  <c:v>38</c:v>
                </c:pt>
                <c:pt idx="6">
                  <c:v>43</c:v>
                </c:pt>
                <c:pt idx="7">
                  <c:v>92</c:v>
                </c:pt>
                <c:pt idx="8">
                  <c:v>158</c:v>
                </c:pt>
                <c:pt idx="9">
                  <c:v>246</c:v>
                </c:pt>
                <c:pt idx="10">
                  <c:v>341</c:v>
                </c:pt>
                <c:pt idx="11">
                  <c:v>411</c:v>
                </c:pt>
                <c:pt idx="12">
                  <c:v>458</c:v>
                </c:pt>
                <c:pt idx="13">
                  <c:v>507</c:v>
                </c:pt>
                <c:pt idx="14">
                  <c:v>578</c:v>
                </c:pt>
                <c:pt idx="15">
                  <c:v>488</c:v>
                </c:pt>
                <c:pt idx="16">
                  <c:v>568</c:v>
                </c:pt>
                <c:pt idx="17">
                  <c:v>614</c:v>
                </c:pt>
                <c:pt idx="18">
                  <c:v>639</c:v>
                </c:pt>
                <c:pt idx="19">
                  <c:v>651</c:v>
                </c:pt>
                <c:pt idx="20">
                  <c:v>560</c:v>
                </c:pt>
                <c:pt idx="21">
                  <c:v>402</c:v>
                </c:pt>
                <c:pt idx="22">
                  <c:v>289</c:v>
                </c:pt>
                <c:pt idx="23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341184"/>
        <c:axId val="493434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変動図!$AK$22:$AK$45</c:f>
              <c:numCache>
                <c:formatCode>0.0</c:formatCode>
                <c:ptCount val="24"/>
                <c:pt idx="0">
                  <c:v>2.2000000000000002</c:v>
                </c:pt>
                <c:pt idx="1">
                  <c:v>4.7</c:v>
                </c:pt>
                <c:pt idx="2">
                  <c:v>4.3</c:v>
                </c:pt>
                <c:pt idx="3">
                  <c:v>8</c:v>
                </c:pt>
                <c:pt idx="4">
                  <c:v>2.4</c:v>
                </c:pt>
                <c:pt idx="5">
                  <c:v>5</c:v>
                </c:pt>
                <c:pt idx="6">
                  <c:v>2.2999999999999998</c:v>
                </c:pt>
                <c:pt idx="7">
                  <c:v>8</c:v>
                </c:pt>
                <c:pt idx="8">
                  <c:v>7.1</c:v>
                </c:pt>
                <c:pt idx="9">
                  <c:v>7.5</c:v>
                </c:pt>
                <c:pt idx="10">
                  <c:v>2</c:v>
                </c:pt>
                <c:pt idx="11">
                  <c:v>2.1</c:v>
                </c:pt>
                <c:pt idx="12">
                  <c:v>2.6</c:v>
                </c:pt>
                <c:pt idx="13">
                  <c:v>2.1</c:v>
                </c:pt>
                <c:pt idx="14">
                  <c:v>1.4</c:v>
                </c:pt>
                <c:pt idx="15">
                  <c:v>2.8</c:v>
                </c:pt>
                <c:pt idx="16">
                  <c:v>1.7</c:v>
                </c:pt>
                <c:pt idx="17">
                  <c:v>1.9</c:v>
                </c:pt>
                <c:pt idx="18">
                  <c:v>2</c:v>
                </c:pt>
                <c:pt idx="19">
                  <c:v>1.1000000000000001</c:v>
                </c:pt>
                <c:pt idx="20">
                  <c:v>0.9</c:v>
                </c:pt>
                <c:pt idx="21">
                  <c:v>1.7</c:v>
                </c:pt>
                <c:pt idx="22">
                  <c:v>0.7</c:v>
                </c:pt>
                <c:pt idx="23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3856"/>
        <c:axId val="49355392"/>
      </c:lineChart>
      <c:catAx>
        <c:axId val="4934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434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934348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41184"/>
        <c:crosses val="autoZero"/>
        <c:crossBetween val="between"/>
        <c:majorUnit val="100"/>
      </c:valAx>
      <c:catAx>
        <c:axId val="49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9355392"/>
        <c:crosses val="autoZero"/>
        <c:auto val="0"/>
        <c:lblAlgn val="ctr"/>
        <c:lblOffset val="100"/>
        <c:noMultiLvlLbl val="0"/>
      </c:catAx>
      <c:valAx>
        <c:axId val="493553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538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変動図!$AL$20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39781019123297134"/>
          <c:y val="1.5197568389057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95"/>
          <c:h val="0.8145896656534961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変動図!$AN$22:$AN$45</c:f>
              <c:numCache>
                <c:formatCode>0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9</c:v>
                </c:pt>
                <c:pt idx="4">
                  <c:v>5</c:v>
                </c:pt>
                <c:pt idx="5">
                  <c:v>14</c:v>
                </c:pt>
                <c:pt idx="6">
                  <c:v>10</c:v>
                </c:pt>
                <c:pt idx="7">
                  <c:v>18</c:v>
                </c:pt>
                <c:pt idx="8">
                  <c:v>23</c:v>
                </c:pt>
                <c:pt idx="9">
                  <c:v>35</c:v>
                </c:pt>
                <c:pt idx="10">
                  <c:v>25</c:v>
                </c:pt>
                <c:pt idx="11">
                  <c:v>21</c:v>
                </c:pt>
                <c:pt idx="12">
                  <c:v>23</c:v>
                </c:pt>
                <c:pt idx="13">
                  <c:v>22</c:v>
                </c:pt>
                <c:pt idx="14">
                  <c:v>10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4</c:v>
                </c:pt>
                <c:pt idx="23">
                  <c:v>9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変動図!$AM$22:$AM$45</c:f>
              <c:numCache>
                <c:formatCode>General</c:formatCode>
                <c:ptCount val="24"/>
                <c:pt idx="0">
                  <c:v>402</c:v>
                </c:pt>
                <c:pt idx="1">
                  <c:v>213</c:v>
                </c:pt>
                <c:pt idx="2">
                  <c:v>151</c:v>
                </c:pt>
                <c:pt idx="3">
                  <c:v>136</c:v>
                </c:pt>
                <c:pt idx="4">
                  <c:v>89</c:v>
                </c:pt>
                <c:pt idx="5">
                  <c:v>77</c:v>
                </c:pt>
                <c:pt idx="6">
                  <c:v>86</c:v>
                </c:pt>
                <c:pt idx="7">
                  <c:v>173</c:v>
                </c:pt>
                <c:pt idx="8">
                  <c:v>330</c:v>
                </c:pt>
                <c:pt idx="9">
                  <c:v>533</c:v>
                </c:pt>
                <c:pt idx="10">
                  <c:v>734</c:v>
                </c:pt>
                <c:pt idx="11">
                  <c:v>822</c:v>
                </c:pt>
                <c:pt idx="12">
                  <c:v>978</c:v>
                </c:pt>
                <c:pt idx="13">
                  <c:v>996</c:v>
                </c:pt>
                <c:pt idx="14">
                  <c:v>1097</c:v>
                </c:pt>
                <c:pt idx="15">
                  <c:v>1009</c:v>
                </c:pt>
                <c:pt idx="16">
                  <c:v>1020</c:v>
                </c:pt>
                <c:pt idx="17">
                  <c:v>1105</c:v>
                </c:pt>
                <c:pt idx="18">
                  <c:v>1065</c:v>
                </c:pt>
                <c:pt idx="19">
                  <c:v>1114</c:v>
                </c:pt>
                <c:pt idx="20">
                  <c:v>1003</c:v>
                </c:pt>
                <c:pt idx="21">
                  <c:v>726</c:v>
                </c:pt>
                <c:pt idx="22">
                  <c:v>506</c:v>
                </c:pt>
                <c:pt idx="23">
                  <c:v>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382528"/>
        <c:axId val="493848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変動図!$AO$22:$AO$45</c:f>
              <c:numCache>
                <c:formatCode>0.0</c:formatCode>
                <c:ptCount val="24"/>
                <c:pt idx="0">
                  <c:v>1.7</c:v>
                </c:pt>
                <c:pt idx="1">
                  <c:v>4.0999999999999996</c:v>
                </c:pt>
                <c:pt idx="2">
                  <c:v>5</c:v>
                </c:pt>
                <c:pt idx="3">
                  <c:v>6.2</c:v>
                </c:pt>
                <c:pt idx="4">
                  <c:v>5.3</c:v>
                </c:pt>
                <c:pt idx="5">
                  <c:v>15.4</c:v>
                </c:pt>
                <c:pt idx="6">
                  <c:v>10.4</c:v>
                </c:pt>
                <c:pt idx="7">
                  <c:v>9.4</c:v>
                </c:pt>
                <c:pt idx="8">
                  <c:v>6.5</c:v>
                </c:pt>
                <c:pt idx="9">
                  <c:v>6.2</c:v>
                </c:pt>
                <c:pt idx="10">
                  <c:v>3.3</c:v>
                </c:pt>
                <c:pt idx="11">
                  <c:v>2.5</c:v>
                </c:pt>
                <c:pt idx="12">
                  <c:v>2.2999999999999998</c:v>
                </c:pt>
                <c:pt idx="13">
                  <c:v>2.2000000000000002</c:v>
                </c:pt>
                <c:pt idx="14">
                  <c:v>0.9</c:v>
                </c:pt>
                <c:pt idx="15">
                  <c:v>2</c:v>
                </c:pt>
                <c:pt idx="16">
                  <c:v>2</c:v>
                </c:pt>
                <c:pt idx="17">
                  <c:v>1.9</c:v>
                </c:pt>
                <c:pt idx="18">
                  <c:v>1.8</c:v>
                </c:pt>
                <c:pt idx="19">
                  <c:v>1.2</c:v>
                </c:pt>
                <c:pt idx="20">
                  <c:v>1.3</c:v>
                </c:pt>
                <c:pt idx="21">
                  <c:v>1.6</c:v>
                </c:pt>
                <c:pt idx="22">
                  <c:v>0.8</c:v>
                </c:pt>
                <c:pt idx="23">
                  <c:v>2.2000000000000002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7008"/>
        <c:axId val="49388544"/>
      </c:lineChart>
      <c:catAx>
        <c:axId val="4938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84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93848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82528"/>
        <c:crosses val="autoZero"/>
        <c:crossBetween val="between"/>
        <c:majorUnit val="200"/>
      </c:valAx>
      <c:catAx>
        <c:axId val="4938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9388544"/>
        <c:crosses val="autoZero"/>
        <c:auto val="0"/>
        <c:lblAlgn val="ctr"/>
        <c:lblOffset val="100"/>
        <c:noMultiLvlLbl val="0"/>
      </c:catAx>
      <c:valAx>
        <c:axId val="49388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870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変動図!$AD$90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3978098063131682"/>
          <c:y val="1.5151515151515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8995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変動図!$AF$92:$AF$115</c:f>
              <c:numCache>
                <c:formatCode>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10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9</c:v>
                </c:pt>
                <c:pt idx="17">
                  <c:v>5</c:v>
                </c:pt>
                <c:pt idx="18">
                  <c:v>8</c:v>
                </c:pt>
                <c:pt idx="19">
                  <c:v>9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変動図!$AE$92:$AE$115</c:f>
              <c:numCache>
                <c:formatCode>General</c:formatCode>
                <c:ptCount val="24"/>
                <c:pt idx="0">
                  <c:v>22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17</c:v>
                </c:pt>
                <c:pt idx="9">
                  <c:v>60</c:v>
                </c:pt>
                <c:pt idx="10">
                  <c:v>69</c:v>
                </c:pt>
                <c:pt idx="11">
                  <c:v>89</c:v>
                </c:pt>
                <c:pt idx="12">
                  <c:v>152</c:v>
                </c:pt>
                <c:pt idx="13">
                  <c:v>167</c:v>
                </c:pt>
                <c:pt idx="14">
                  <c:v>182</c:v>
                </c:pt>
                <c:pt idx="15">
                  <c:v>178</c:v>
                </c:pt>
                <c:pt idx="16">
                  <c:v>158</c:v>
                </c:pt>
                <c:pt idx="17">
                  <c:v>177</c:v>
                </c:pt>
                <c:pt idx="18">
                  <c:v>194</c:v>
                </c:pt>
                <c:pt idx="19">
                  <c:v>263</c:v>
                </c:pt>
                <c:pt idx="20">
                  <c:v>214</c:v>
                </c:pt>
                <c:pt idx="21">
                  <c:v>136</c:v>
                </c:pt>
                <c:pt idx="22">
                  <c:v>86</c:v>
                </c:pt>
                <c:pt idx="23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411584"/>
        <c:axId val="809369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変動図!$AG$92:$AG$115</c:f>
              <c:numCache>
                <c:formatCode>0.0</c:formatCode>
                <c:ptCount val="24"/>
                <c:pt idx="0">
                  <c:v>8.3000000000000007</c:v>
                </c:pt>
                <c:pt idx="1">
                  <c:v>22.2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28.6</c:v>
                </c:pt>
                <c:pt idx="8">
                  <c:v>22.7</c:v>
                </c:pt>
                <c:pt idx="9">
                  <c:v>6.3</c:v>
                </c:pt>
                <c:pt idx="10">
                  <c:v>8</c:v>
                </c:pt>
                <c:pt idx="11">
                  <c:v>10.1</c:v>
                </c:pt>
                <c:pt idx="12">
                  <c:v>3.8</c:v>
                </c:pt>
                <c:pt idx="13">
                  <c:v>4</c:v>
                </c:pt>
                <c:pt idx="14">
                  <c:v>3.7</c:v>
                </c:pt>
                <c:pt idx="15">
                  <c:v>3.3</c:v>
                </c:pt>
                <c:pt idx="16">
                  <c:v>5.4</c:v>
                </c:pt>
                <c:pt idx="17">
                  <c:v>2.7</c:v>
                </c:pt>
                <c:pt idx="18">
                  <c:v>4</c:v>
                </c:pt>
                <c:pt idx="19">
                  <c:v>3.3</c:v>
                </c:pt>
                <c:pt idx="20">
                  <c:v>2.2999999999999998</c:v>
                </c:pt>
                <c:pt idx="21">
                  <c:v>3.5</c:v>
                </c:pt>
                <c:pt idx="22">
                  <c:v>5.5</c:v>
                </c:pt>
                <c:pt idx="23">
                  <c:v>11.8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38880"/>
        <c:axId val="80940416"/>
      </c:lineChart>
      <c:catAx>
        <c:axId val="4941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36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093696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411584"/>
        <c:crosses val="autoZero"/>
        <c:crossBetween val="between"/>
        <c:majorUnit val="100"/>
      </c:valAx>
      <c:catAx>
        <c:axId val="8093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940416"/>
        <c:crosses val="autoZero"/>
        <c:auto val="0"/>
        <c:lblAlgn val="ctr"/>
        <c:lblOffset val="100"/>
        <c:noMultiLvlLbl val="0"/>
      </c:catAx>
      <c:valAx>
        <c:axId val="80940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388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変動図!$AH$90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01826193744137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変動図!$AJ$92:$AJ$115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10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変動図!$AI$92:$AI$115</c:f>
              <c:numCache>
                <c:formatCode>General</c:formatCode>
                <c:ptCount val="24"/>
                <c:pt idx="0">
                  <c:v>53</c:v>
                </c:pt>
                <c:pt idx="1">
                  <c:v>16</c:v>
                </c:pt>
                <c:pt idx="2">
                  <c:v>10</c:v>
                </c:pt>
                <c:pt idx="3">
                  <c:v>7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14</c:v>
                </c:pt>
                <c:pt idx="10">
                  <c:v>28</c:v>
                </c:pt>
                <c:pt idx="11">
                  <c:v>76</c:v>
                </c:pt>
                <c:pt idx="12">
                  <c:v>105</c:v>
                </c:pt>
                <c:pt idx="13">
                  <c:v>104</c:v>
                </c:pt>
                <c:pt idx="14">
                  <c:v>112</c:v>
                </c:pt>
                <c:pt idx="15">
                  <c:v>137</c:v>
                </c:pt>
                <c:pt idx="16">
                  <c:v>90</c:v>
                </c:pt>
                <c:pt idx="17">
                  <c:v>134</c:v>
                </c:pt>
                <c:pt idx="18">
                  <c:v>179</c:v>
                </c:pt>
                <c:pt idx="19">
                  <c:v>144</c:v>
                </c:pt>
                <c:pt idx="20">
                  <c:v>100</c:v>
                </c:pt>
                <c:pt idx="21">
                  <c:v>52</c:v>
                </c:pt>
                <c:pt idx="22">
                  <c:v>24</c:v>
                </c:pt>
                <c:pt idx="23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0955264"/>
        <c:axId val="809578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変動図!$AK$92:$AK$115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6.7</c:v>
                </c:pt>
                <c:pt idx="10">
                  <c:v>3.4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4.3</c:v>
                </c:pt>
                <c:pt idx="17">
                  <c:v>2.2000000000000002</c:v>
                </c:pt>
                <c:pt idx="18">
                  <c:v>0.6</c:v>
                </c:pt>
                <c:pt idx="19">
                  <c:v>6.5</c:v>
                </c:pt>
                <c:pt idx="20">
                  <c:v>3.8</c:v>
                </c:pt>
                <c:pt idx="21">
                  <c:v>0</c:v>
                </c:pt>
                <c:pt idx="22">
                  <c:v>0</c:v>
                </c:pt>
                <c:pt idx="23">
                  <c:v>4.2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9744"/>
        <c:axId val="80961536"/>
      </c:lineChart>
      <c:catAx>
        <c:axId val="8095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57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095782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55264"/>
        <c:crosses val="autoZero"/>
        <c:crossBetween val="between"/>
        <c:majorUnit val="100"/>
      </c:valAx>
      <c:catAx>
        <c:axId val="8095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961536"/>
        <c:crosses val="autoZero"/>
        <c:auto val="0"/>
        <c:lblAlgn val="ctr"/>
        <c:lblOffset val="100"/>
        <c:noMultiLvlLbl val="0"/>
      </c:catAx>
      <c:valAx>
        <c:axId val="809615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59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変動図!$AL$90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39781019123297134"/>
          <c:y val="1.5197568389057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95"/>
          <c:h val="0.8145896656534961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変動図!$AN$92:$AN$115</c:f>
              <c:numCache>
                <c:formatCode>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10</c:v>
                </c:pt>
                <c:pt idx="12">
                  <c:v>6</c:v>
                </c:pt>
                <c:pt idx="13">
                  <c:v>8</c:v>
                </c:pt>
                <c:pt idx="14">
                  <c:v>7</c:v>
                </c:pt>
                <c:pt idx="15">
                  <c:v>6</c:v>
                </c:pt>
                <c:pt idx="16">
                  <c:v>13</c:v>
                </c:pt>
                <c:pt idx="17">
                  <c:v>8</c:v>
                </c:pt>
                <c:pt idx="18">
                  <c:v>9</c:v>
                </c:pt>
                <c:pt idx="19">
                  <c:v>19</c:v>
                </c:pt>
                <c:pt idx="20">
                  <c:v>9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変動図!$AM$92:$AM$115</c:f>
              <c:numCache>
                <c:formatCode>General</c:formatCode>
                <c:ptCount val="24"/>
                <c:pt idx="0">
                  <c:v>75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17</c:v>
                </c:pt>
                <c:pt idx="9">
                  <c:v>74</c:v>
                </c:pt>
                <c:pt idx="10">
                  <c:v>97</c:v>
                </c:pt>
                <c:pt idx="11">
                  <c:v>165</c:v>
                </c:pt>
                <c:pt idx="12">
                  <c:v>257</c:v>
                </c:pt>
                <c:pt idx="13">
                  <c:v>271</c:v>
                </c:pt>
                <c:pt idx="14">
                  <c:v>294</c:v>
                </c:pt>
                <c:pt idx="15">
                  <c:v>315</c:v>
                </c:pt>
                <c:pt idx="16">
                  <c:v>248</c:v>
                </c:pt>
                <c:pt idx="17">
                  <c:v>311</c:v>
                </c:pt>
                <c:pt idx="18">
                  <c:v>373</c:v>
                </c:pt>
                <c:pt idx="19">
                  <c:v>407</c:v>
                </c:pt>
                <c:pt idx="20">
                  <c:v>314</c:v>
                </c:pt>
                <c:pt idx="21">
                  <c:v>188</c:v>
                </c:pt>
                <c:pt idx="22">
                  <c:v>110</c:v>
                </c:pt>
                <c:pt idx="23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0976128"/>
        <c:axId val="809786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変動図!$AO$92:$AO$115</c:f>
              <c:numCache>
                <c:formatCode>0.0</c:formatCode>
                <c:ptCount val="24"/>
                <c:pt idx="0">
                  <c:v>2.6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22.7</c:v>
                </c:pt>
                <c:pt idx="9">
                  <c:v>6.3</c:v>
                </c:pt>
                <c:pt idx="10">
                  <c:v>6.7</c:v>
                </c:pt>
                <c:pt idx="11">
                  <c:v>5.7</c:v>
                </c:pt>
                <c:pt idx="12">
                  <c:v>2.2999999999999998</c:v>
                </c:pt>
                <c:pt idx="13">
                  <c:v>2.9</c:v>
                </c:pt>
                <c:pt idx="14">
                  <c:v>2.2999999999999998</c:v>
                </c:pt>
                <c:pt idx="15">
                  <c:v>1.9</c:v>
                </c:pt>
                <c:pt idx="16">
                  <c:v>5</c:v>
                </c:pt>
                <c:pt idx="17">
                  <c:v>2.5</c:v>
                </c:pt>
                <c:pt idx="18">
                  <c:v>2.4</c:v>
                </c:pt>
                <c:pt idx="19">
                  <c:v>4.5</c:v>
                </c:pt>
                <c:pt idx="20">
                  <c:v>2.8</c:v>
                </c:pt>
                <c:pt idx="21">
                  <c:v>2.6</c:v>
                </c:pt>
                <c:pt idx="22">
                  <c:v>4.3</c:v>
                </c:pt>
                <c:pt idx="23">
                  <c:v>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80608"/>
        <c:axId val="80986496"/>
      </c:lineChart>
      <c:catAx>
        <c:axId val="809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78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09786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76128"/>
        <c:crosses val="autoZero"/>
        <c:crossBetween val="between"/>
        <c:majorUnit val="200"/>
      </c:valAx>
      <c:catAx>
        <c:axId val="8098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986496"/>
        <c:crosses val="autoZero"/>
        <c:auto val="0"/>
        <c:lblAlgn val="ctr"/>
        <c:lblOffset val="100"/>
        <c:noMultiLvlLbl val="0"/>
      </c:catAx>
      <c:valAx>
        <c:axId val="809864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806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変動図!$AD$160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3978098063131682"/>
          <c:y val="1.5151515151515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8995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変動図!$AF$162:$AF$185</c:f>
              <c:numCache>
                <c:formatCode>0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8</c:v>
                </c:pt>
                <c:pt idx="8">
                  <c:v>17</c:v>
                </c:pt>
                <c:pt idx="9">
                  <c:v>23</c:v>
                </c:pt>
                <c:pt idx="10">
                  <c:v>13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9</c:v>
                </c:pt>
                <c:pt idx="15">
                  <c:v>21</c:v>
                </c:pt>
                <c:pt idx="16">
                  <c:v>12</c:v>
                </c:pt>
                <c:pt idx="17">
                  <c:v>19</c:v>
                </c:pt>
                <c:pt idx="18">
                  <c:v>15</c:v>
                </c:pt>
                <c:pt idx="19">
                  <c:v>15</c:v>
                </c:pt>
                <c:pt idx="20">
                  <c:v>11</c:v>
                </c:pt>
                <c:pt idx="21">
                  <c:v>8</c:v>
                </c:pt>
                <c:pt idx="22">
                  <c:v>2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変動図!$AE$162:$AE$185</c:f>
              <c:numCache>
                <c:formatCode>General</c:formatCode>
                <c:ptCount val="24"/>
                <c:pt idx="0">
                  <c:v>187</c:v>
                </c:pt>
                <c:pt idx="1">
                  <c:v>80</c:v>
                </c:pt>
                <c:pt idx="2">
                  <c:v>60</c:v>
                </c:pt>
                <c:pt idx="3">
                  <c:v>39</c:v>
                </c:pt>
                <c:pt idx="4">
                  <c:v>40</c:v>
                </c:pt>
                <c:pt idx="5">
                  <c:v>28</c:v>
                </c:pt>
                <c:pt idx="6">
                  <c:v>33</c:v>
                </c:pt>
                <c:pt idx="7">
                  <c:v>77</c:v>
                </c:pt>
                <c:pt idx="8">
                  <c:v>135</c:v>
                </c:pt>
                <c:pt idx="9">
                  <c:v>224</c:v>
                </c:pt>
                <c:pt idx="10">
                  <c:v>286</c:v>
                </c:pt>
                <c:pt idx="11">
                  <c:v>355</c:v>
                </c:pt>
                <c:pt idx="12">
                  <c:v>457</c:v>
                </c:pt>
                <c:pt idx="13">
                  <c:v>475</c:v>
                </c:pt>
                <c:pt idx="14">
                  <c:v>543</c:v>
                </c:pt>
                <c:pt idx="15">
                  <c:v>484</c:v>
                </c:pt>
                <c:pt idx="16">
                  <c:v>542</c:v>
                </c:pt>
                <c:pt idx="17">
                  <c:v>618</c:v>
                </c:pt>
                <c:pt idx="18">
                  <c:v>669</c:v>
                </c:pt>
                <c:pt idx="19">
                  <c:v>675</c:v>
                </c:pt>
                <c:pt idx="20">
                  <c:v>572</c:v>
                </c:pt>
                <c:pt idx="21">
                  <c:v>349</c:v>
                </c:pt>
                <c:pt idx="22">
                  <c:v>258</c:v>
                </c:pt>
                <c:pt idx="23">
                  <c:v>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4669440"/>
        <c:axId val="968019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変動図!$AG$162:$AG$185</c:f>
              <c:numCache>
                <c:formatCode>0.0</c:formatCode>
                <c:ptCount val="24"/>
                <c:pt idx="0">
                  <c:v>1.6</c:v>
                </c:pt>
                <c:pt idx="1">
                  <c:v>2.4</c:v>
                </c:pt>
                <c:pt idx="2">
                  <c:v>6.3</c:v>
                </c:pt>
                <c:pt idx="3">
                  <c:v>9.3000000000000007</c:v>
                </c:pt>
                <c:pt idx="4">
                  <c:v>2.4</c:v>
                </c:pt>
                <c:pt idx="5">
                  <c:v>9.6999999999999993</c:v>
                </c:pt>
                <c:pt idx="6">
                  <c:v>2.9</c:v>
                </c:pt>
                <c:pt idx="7">
                  <c:v>9.4</c:v>
                </c:pt>
                <c:pt idx="8">
                  <c:v>11.2</c:v>
                </c:pt>
                <c:pt idx="9">
                  <c:v>9.3000000000000007</c:v>
                </c:pt>
                <c:pt idx="10">
                  <c:v>4.3</c:v>
                </c:pt>
                <c:pt idx="11">
                  <c:v>4.0999999999999996</c:v>
                </c:pt>
                <c:pt idx="12">
                  <c:v>3.4</c:v>
                </c:pt>
                <c:pt idx="13">
                  <c:v>3.5</c:v>
                </c:pt>
                <c:pt idx="14">
                  <c:v>1.6</c:v>
                </c:pt>
                <c:pt idx="15">
                  <c:v>4.2</c:v>
                </c:pt>
                <c:pt idx="16">
                  <c:v>2.2000000000000002</c:v>
                </c:pt>
                <c:pt idx="17">
                  <c:v>3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1.9</c:v>
                </c:pt>
                <c:pt idx="21">
                  <c:v>2.2000000000000002</c:v>
                </c:pt>
                <c:pt idx="22">
                  <c:v>0.8</c:v>
                </c:pt>
                <c:pt idx="23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03840"/>
        <c:axId val="96817920"/>
      </c:lineChart>
      <c:catAx>
        <c:axId val="9466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8019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680192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4669440"/>
        <c:crosses val="autoZero"/>
        <c:crossBetween val="between"/>
        <c:majorUnit val="100"/>
      </c:valAx>
      <c:catAx>
        <c:axId val="9680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6817920"/>
        <c:crosses val="autoZero"/>
        <c:auto val="0"/>
        <c:lblAlgn val="ctr"/>
        <c:lblOffset val="100"/>
        <c:noMultiLvlLbl val="0"/>
      </c:catAx>
      <c:valAx>
        <c:axId val="968179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803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変動図!$AH$160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01826193744137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変動図!$AJ$162:$AJ$185</c:f>
              <c:numCache>
                <c:formatCode>0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12</c:v>
                </c:pt>
                <c:pt idx="6">
                  <c:v>8</c:v>
                </c:pt>
                <c:pt idx="7">
                  <c:v>12</c:v>
                </c:pt>
                <c:pt idx="8">
                  <c:v>15</c:v>
                </c:pt>
                <c:pt idx="9">
                  <c:v>29</c:v>
                </c:pt>
                <c:pt idx="10">
                  <c:v>23</c:v>
                </c:pt>
                <c:pt idx="11">
                  <c:v>23</c:v>
                </c:pt>
                <c:pt idx="12">
                  <c:v>26</c:v>
                </c:pt>
                <c:pt idx="13">
                  <c:v>18</c:v>
                </c:pt>
                <c:pt idx="14">
                  <c:v>14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13</c:v>
                </c:pt>
                <c:pt idx="19">
                  <c:v>15</c:v>
                </c:pt>
                <c:pt idx="20">
                  <c:v>16</c:v>
                </c:pt>
                <c:pt idx="21">
                  <c:v>14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変動図!$AI$162:$AI$185</c:f>
              <c:numCache>
                <c:formatCode>General</c:formatCode>
                <c:ptCount val="24"/>
                <c:pt idx="0">
                  <c:v>197</c:v>
                </c:pt>
                <c:pt idx="1">
                  <c:v>128</c:v>
                </c:pt>
                <c:pt idx="2">
                  <c:v>82</c:v>
                </c:pt>
                <c:pt idx="3">
                  <c:v>92</c:v>
                </c:pt>
                <c:pt idx="4">
                  <c:v>48</c:v>
                </c:pt>
                <c:pt idx="5">
                  <c:v>41</c:v>
                </c:pt>
                <c:pt idx="6">
                  <c:v>45</c:v>
                </c:pt>
                <c:pt idx="7">
                  <c:v>84</c:v>
                </c:pt>
                <c:pt idx="8">
                  <c:v>184</c:v>
                </c:pt>
                <c:pt idx="9">
                  <c:v>357</c:v>
                </c:pt>
                <c:pt idx="10">
                  <c:v>465</c:v>
                </c:pt>
                <c:pt idx="11">
                  <c:v>543</c:v>
                </c:pt>
                <c:pt idx="12">
                  <c:v>621</c:v>
                </c:pt>
                <c:pt idx="13">
                  <c:v>577</c:v>
                </c:pt>
                <c:pt idx="14">
                  <c:v>591</c:v>
                </c:pt>
                <c:pt idx="15">
                  <c:v>548</c:v>
                </c:pt>
                <c:pt idx="16">
                  <c:v>542</c:v>
                </c:pt>
                <c:pt idx="17">
                  <c:v>556</c:v>
                </c:pt>
                <c:pt idx="18">
                  <c:v>471</c:v>
                </c:pt>
                <c:pt idx="19">
                  <c:v>527</c:v>
                </c:pt>
                <c:pt idx="20">
                  <c:v>464</c:v>
                </c:pt>
                <c:pt idx="21">
                  <c:v>309</c:v>
                </c:pt>
                <c:pt idx="22">
                  <c:v>230</c:v>
                </c:pt>
                <c:pt idx="23">
                  <c:v>190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6848896"/>
        <c:axId val="968514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変動図!$AK$162:$AK$185</c:f>
              <c:numCache>
                <c:formatCode>0.0</c:formatCode>
                <c:ptCount val="24"/>
                <c:pt idx="0">
                  <c:v>3.9</c:v>
                </c:pt>
                <c:pt idx="1">
                  <c:v>5.2</c:v>
                </c:pt>
                <c:pt idx="2">
                  <c:v>5.7</c:v>
                </c:pt>
                <c:pt idx="3">
                  <c:v>6.1</c:v>
                </c:pt>
                <c:pt idx="4">
                  <c:v>7.7</c:v>
                </c:pt>
                <c:pt idx="5">
                  <c:v>22.6</c:v>
                </c:pt>
                <c:pt idx="6">
                  <c:v>15.1</c:v>
                </c:pt>
                <c:pt idx="7">
                  <c:v>12.5</c:v>
                </c:pt>
                <c:pt idx="8">
                  <c:v>7.5</c:v>
                </c:pt>
                <c:pt idx="9">
                  <c:v>7.5</c:v>
                </c:pt>
                <c:pt idx="10">
                  <c:v>4.7</c:v>
                </c:pt>
                <c:pt idx="11">
                  <c:v>4.0999999999999996</c:v>
                </c:pt>
                <c:pt idx="12">
                  <c:v>4</c:v>
                </c:pt>
                <c:pt idx="13">
                  <c:v>3</c:v>
                </c:pt>
                <c:pt idx="14">
                  <c:v>2.2999999999999998</c:v>
                </c:pt>
                <c:pt idx="15">
                  <c:v>2.8</c:v>
                </c:pt>
                <c:pt idx="16">
                  <c:v>2.9</c:v>
                </c:pt>
                <c:pt idx="17">
                  <c:v>3</c:v>
                </c:pt>
                <c:pt idx="18">
                  <c:v>2.7</c:v>
                </c:pt>
                <c:pt idx="19">
                  <c:v>2.8</c:v>
                </c:pt>
                <c:pt idx="20">
                  <c:v>3.3</c:v>
                </c:pt>
                <c:pt idx="21">
                  <c:v>4.3</c:v>
                </c:pt>
                <c:pt idx="22">
                  <c:v>3.4</c:v>
                </c:pt>
                <c:pt idx="23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53376"/>
        <c:axId val="96887936"/>
      </c:lineChart>
      <c:catAx>
        <c:axId val="9684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851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685145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848896"/>
        <c:crosses val="autoZero"/>
        <c:crossBetween val="between"/>
        <c:majorUnit val="100"/>
      </c:valAx>
      <c:catAx>
        <c:axId val="9685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6887936"/>
        <c:crosses val="autoZero"/>
        <c:auto val="0"/>
        <c:lblAlgn val="ctr"/>
        <c:lblOffset val="100"/>
        <c:noMultiLvlLbl val="0"/>
      </c:catAx>
      <c:valAx>
        <c:axId val="96887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8533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変動図!$AL$160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39781019123297134"/>
          <c:y val="1.5197568389057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95"/>
          <c:h val="0.8145896656534961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変動図!$AN$162:$AN$185</c:f>
              <c:numCache>
                <c:formatCode>0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5</c:v>
                </c:pt>
                <c:pt idx="5">
                  <c:v>15</c:v>
                </c:pt>
                <c:pt idx="6">
                  <c:v>9</c:v>
                </c:pt>
                <c:pt idx="7">
                  <c:v>20</c:v>
                </c:pt>
                <c:pt idx="8">
                  <c:v>32</c:v>
                </c:pt>
                <c:pt idx="9">
                  <c:v>52</c:v>
                </c:pt>
                <c:pt idx="10">
                  <c:v>36</c:v>
                </c:pt>
                <c:pt idx="11">
                  <c:v>38</c:v>
                </c:pt>
                <c:pt idx="12">
                  <c:v>42</c:v>
                </c:pt>
                <c:pt idx="13">
                  <c:v>35</c:v>
                </c:pt>
                <c:pt idx="14">
                  <c:v>23</c:v>
                </c:pt>
                <c:pt idx="15">
                  <c:v>37</c:v>
                </c:pt>
                <c:pt idx="16">
                  <c:v>28</c:v>
                </c:pt>
                <c:pt idx="17">
                  <c:v>36</c:v>
                </c:pt>
                <c:pt idx="18">
                  <c:v>28</c:v>
                </c:pt>
                <c:pt idx="19">
                  <c:v>30</c:v>
                </c:pt>
                <c:pt idx="20">
                  <c:v>27</c:v>
                </c:pt>
                <c:pt idx="21">
                  <c:v>22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変動図!$AM$162:$AM$185</c:f>
              <c:numCache>
                <c:formatCode>General</c:formatCode>
                <c:ptCount val="24"/>
                <c:pt idx="0">
                  <c:v>384</c:v>
                </c:pt>
                <c:pt idx="1">
                  <c:v>208</c:v>
                </c:pt>
                <c:pt idx="2">
                  <c:v>142</c:v>
                </c:pt>
                <c:pt idx="3">
                  <c:v>131</c:v>
                </c:pt>
                <c:pt idx="4">
                  <c:v>88</c:v>
                </c:pt>
                <c:pt idx="5">
                  <c:v>69</c:v>
                </c:pt>
                <c:pt idx="6">
                  <c:v>78</c:v>
                </c:pt>
                <c:pt idx="7">
                  <c:v>161</c:v>
                </c:pt>
                <c:pt idx="8">
                  <c:v>319</c:v>
                </c:pt>
                <c:pt idx="9">
                  <c:v>581</c:v>
                </c:pt>
                <c:pt idx="10">
                  <c:v>751</c:v>
                </c:pt>
                <c:pt idx="11">
                  <c:v>898</c:v>
                </c:pt>
                <c:pt idx="12">
                  <c:v>1078</c:v>
                </c:pt>
                <c:pt idx="13">
                  <c:v>1052</c:v>
                </c:pt>
                <c:pt idx="14">
                  <c:v>1134</c:v>
                </c:pt>
                <c:pt idx="15">
                  <c:v>1032</c:v>
                </c:pt>
                <c:pt idx="16">
                  <c:v>1084</c:v>
                </c:pt>
                <c:pt idx="17">
                  <c:v>1174</c:v>
                </c:pt>
                <c:pt idx="18">
                  <c:v>1140</c:v>
                </c:pt>
                <c:pt idx="19">
                  <c:v>1202</c:v>
                </c:pt>
                <c:pt idx="20">
                  <c:v>1036</c:v>
                </c:pt>
                <c:pt idx="21">
                  <c:v>658</c:v>
                </c:pt>
                <c:pt idx="22">
                  <c:v>488</c:v>
                </c:pt>
                <c:pt idx="23">
                  <c:v>387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6902528"/>
        <c:axId val="96905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変動図!$AO$162:$AO$185</c:f>
              <c:numCache>
                <c:formatCode>0.0</c:formatCode>
                <c:ptCount val="24"/>
                <c:pt idx="0">
                  <c:v>2.8</c:v>
                </c:pt>
                <c:pt idx="1">
                  <c:v>4.0999999999999996</c:v>
                </c:pt>
                <c:pt idx="2">
                  <c:v>6</c:v>
                </c:pt>
                <c:pt idx="3">
                  <c:v>7.1</c:v>
                </c:pt>
                <c:pt idx="4">
                  <c:v>5.4</c:v>
                </c:pt>
                <c:pt idx="5">
                  <c:v>17.899999999999999</c:v>
                </c:pt>
                <c:pt idx="6">
                  <c:v>10.3</c:v>
                </c:pt>
                <c:pt idx="7">
                  <c:v>11</c:v>
                </c:pt>
                <c:pt idx="8">
                  <c:v>9.1</c:v>
                </c:pt>
                <c:pt idx="9">
                  <c:v>8.1999999999999993</c:v>
                </c:pt>
                <c:pt idx="10">
                  <c:v>4.5999999999999996</c:v>
                </c:pt>
                <c:pt idx="11">
                  <c:v>4.0999999999999996</c:v>
                </c:pt>
                <c:pt idx="12">
                  <c:v>3.8</c:v>
                </c:pt>
                <c:pt idx="13">
                  <c:v>3.2</c:v>
                </c:pt>
                <c:pt idx="14">
                  <c:v>2</c:v>
                </c:pt>
                <c:pt idx="15">
                  <c:v>3.5</c:v>
                </c:pt>
                <c:pt idx="16">
                  <c:v>2.5</c:v>
                </c:pt>
                <c:pt idx="17">
                  <c:v>3</c:v>
                </c:pt>
                <c:pt idx="18">
                  <c:v>2.4</c:v>
                </c:pt>
                <c:pt idx="19">
                  <c:v>2.4</c:v>
                </c:pt>
                <c:pt idx="20">
                  <c:v>2.5</c:v>
                </c:pt>
                <c:pt idx="21">
                  <c:v>3.2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44128"/>
        <c:axId val="96945664"/>
      </c:lineChart>
      <c:catAx>
        <c:axId val="96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905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69050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902528"/>
        <c:crosses val="autoZero"/>
        <c:crossBetween val="between"/>
        <c:majorUnit val="200"/>
      </c:valAx>
      <c:catAx>
        <c:axId val="9694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6945664"/>
        <c:crosses val="autoZero"/>
        <c:auto val="0"/>
        <c:lblAlgn val="ctr"/>
        <c:lblOffset val="100"/>
        <c:noMultiLvlLbl val="0"/>
      </c:catAx>
      <c:valAx>
        <c:axId val="96945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9441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image" Target="../media/image3.emf"/><Relationship Id="rId10" Type="http://schemas.openxmlformats.org/officeDocument/2006/relationships/chart" Target="../charts/chart8.xml"/><Relationship Id="rId4" Type="http://schemas.openxmlformats.org/officeDocument/2006/relationships/chart" Target="../charts/chart3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1</xdr:row>
      <xdr:rowOff>85725</xdr:rowOff>
    </xdr:from>
    <xdr:to>
      <xdr:col>13</xdr:col>
      <xdr:colOff>409575</xdr:colOff>
      <xdr:row>6</xdr:row>
      <xdr:rowOff>123825</xdr:rowOff>
    </xdr:to>
    <xdr:pic>
      <xdr:nvPicPr>
        <xdr:cNvPr id="2049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19125"/>
          <a:ext cx="247650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85725</xdr:rowOff>
    </xdr:from>
    <xdr:to>
      <xdr:col>14</xdr:col>
      <xdr:colOff>295275</xdr:colOff>
      <xdr:row>6</xdr:row>
      <xdr:rowOff>142875</xdr:rowOff>
    </xdr:to>
    <xdr:grpSp>
      <xdr:nvGrpSpPr>
        <xdr:cNvPr id="3073" name="グループ化 1"/>
        <xdr:cNvGrpSpPr>
          <a:grpSpLocks/>
        </xdr:cNvGrpSpPr>
      </xdr:nvGrpSpPr>
      <xdr:grpSpPr bwMode="auto">
        <a:xfrm>
          <a:off x="4027418" y="731768"/>
          <a:ext cx="2496379" cy="2326585"/>
          <a:chOff x="3295650" y="733425"/>
          <a:chExt cx="2476499" cy="2323872"/>
        </a:xfrm>
      </xdr:grpSpPr>
      <xdr:pic>
        <xdr:nvPicPr>
          <xdr:cNvPr id="3074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733425"/>
            <a:ext cx="2476499" cy="23238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075" name="直線コネクタ 5"/>
          <xdr:cNvCxnSpPr>
            <a:cxnSpLocks noChangeShapeType="1"/>
          </xdr:cNvCxnSpPr>
        </xdr:nvCxnSpPr>
        <xdr:spPr bwMode="auto">
          <a:xfrm>
            <a:off x="4048125" y="1066800"/>
            <a:ext cx="952500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076" name="直線コネクタ 10"/>
          <xdr:cNvCxnSpPr>
            <a:cxnSpLocks noChangeShapeType="1"/>
          </xdr:cNvCxnSpPr>
        </xdr:nvCxnSpPr>
        <xdr:spPr bwMode="auto">
          <a:xfrm>
            <a:off x="3648075" y="1485900"/>
            <a:ext cx="0" cy="80010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6" name="テキスト ボックス 5"/>
          <xdr:cNvSpPr txBox="1"/>
        </xdr:nvSpPr>
        <xdr:spPr bwMode="auto">
          <a:xfrm>
            <a:off x="4371975" y="952479"/>
            <a:ext cx="190500" cy="1619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Ａ</a:t>
            </a:r>
          </a:p>
        </xdr:txBody>
      </xdr:sp>
      <xdr:sp macro="" textlink="">
        <xdr:nvSpPr>
          <xdr:cNvPr id="7" name="テキスト ボックス 6"/>
          <xdr:cNvSpPr txBox="1"/>
        </xdr:nvSpPr>
        <xdr:spPr bwMode="auto">
          <a:xfrm>
            <a:off x="3514725" y="1762024"/>
            <a:ext cx="190500" cy="1619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Ｄ</a:t>
            </a:r>
          </a:p>
        </xdr:txBody>
      </xdr:sp>
      <xdr:cxnSp macro="">
        <xdr:nvCxnSpPr>
          <xdr:cNvPr id="3079" name="直線コネクタ 5"/>
          <xdr:cNvCxnSpPr>
            <a:cxnSpLocks noChangeShapeType="1"/>
          </xdr:cNvCxnSpPr>
        </xdr:nvCxnSpPr>
        <xdr:spPr bwMode="auto">
          <a:xfrm>
            <a:off x="4048125" y="2790825"/>
            <a:ext cx="952500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 bwMode="auto">
          <a:xfrm>
            <a:off x="4362450" y="2666810"/>
            <a:ext cx="190500" cy="1619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Ｃ</a:t>
            </a:r>
          </a:p>
        </xdr:txBody>
      </xdr:sp>
      <xdr:cxnSp macro="">
        <xdr:nvCxnSpPr>
          <xdr:cNvPr id="3081" name="直線コネクタ 10"/>
          <xdr:cNvCxnSpPr>
            <a:cxnSpLocks noChangeShapeType="1"/>
          </xdr:cNvCxnSpPr>
        </xdr:nvCxnSpPr>
        <xdr:spPr bwMode="auto">
          <a:xfrm>
            <a:off x="5429250" y="1466850"/>
            <a:ext cx="0" cy="78105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11" name="テキスト ボックス 10"/>
          <xdr:cNvSpPr txBox="1"/>
        </xdr:nvSpPr>
        <xdr:spPr bwMode="auto">
          <a:xfrm>
            <a:off x="5276849" y="1742976"/>
            <a:ext cx="190500" cy="1619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Ｂ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26</xdr:col>
      <xdr:colOff>0</xdr:colOff>
      <xdr:row>34</xdr:row>
      <xdr:rowOff>104775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4098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099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4100" name="sen"/>
        <xdr:cNvGrpSpPr>
          <a:grpSpLocks/>
        </xdr:cNvGrpSpPr>
      </xdr:nvGrpSpPr>
      <xdr:grpSpPr bwMode="auto">
        <a:xfrm>
          <a:off x="228600" y="3518087"/>
          <a:ext cx="361950" cy="66675"/>
          <a:chOff x="-57" y="-15"/>
          <a:chExt cx="38" cy="7"/>
        </a:xfrm>
      </xdr:grpSpPr>
      <xdr:sp macro="" textlink="">
        <xdr:nvSpPr>
          <xdr:cNvPr id="4113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14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26</xdr:col>
      <xdr:colOff>0</xdr:colOff>
      <xdr:row>57</xdr:row>
      <xdr:rowOff>104775</xdr:rowOff>
    </xdr:to>
    <xdr:graphicFrame macro="">
      <xdr:nvGraphicFramePr>
        <xdr:cNvPr id="410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26</xdr:col>
      <xdr:colOff>0</xdr:colOff>
      <xdr:row>80</xdr:row>
      <xdr:rowOff>85725</xdr:rowOff>
    </xdr:to>
    <xdr:graphicFrame macro="">
      <xdr:nvGraphicFramePr>
        <xdr:cNvPr id="410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18</xdr:col>
      <xdr:colOff>66675</xdr:colOff>
      <xdr:row>2</xdr:row>
      <xdr:rowOff>38100</xdr:rowOff>
    </xdr:from>
    <xdr:to>
      <xdr:col>25</xdr:col>
      <xdr:colOff>438727</xdr:colOff>
      <xdr:row>16</xdr:row>
      <xdr:rowOff>57150</xdr:rowOff>
    </xdr:to>
    <xdr:pic>
      <xdr:nvPicPr>
        <xdr:cNvPr id="4103" name="図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714375"/>
          <a:ext cx="3105727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26</xdr:col>
      <xdr:colOff>0</xdr:colOff>
      <xdr:row>104</xdr:row>
      <xdr:rowOff>104775</xdr:rowOff>
    </xdr:to>
    <xdr:graphicFrame macro="">
      <xdr:nvGraphicFramePr>
        <xdr:cNvPr id="410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0</xdr:col>
      <xdr:colOff>9525</xdr:colOff>
      <xdr:row>111</xdr:row>
      <xdr:rowOff>28575</xdr:rowOff>
    </xdr:from>
    <xdr:to>
      <xdr:col>26</xdr:col>
      <xdr:colOff>0</xdr:colOff>
      <xdr:row>127</xdr:row>
      <xdr:rowOff>104775</xdr:rowOff>
    </xdr:to>
    <xdr:graphicFrame macro="">
      <xdr:nvGraphicFramePr>
        <xdr:cNvPr id="410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0</xdr:col>
      <xdr:colOff>0</xdr:colOff>
      <xdr:row>134</xdr:row>
      <xdr:rowOff>0</xdr:rowOff>
    </xdr:from>
    <xdr:to>
      <xdr:col>26</xdr:col>
      <xdr:colOff>0</xdr:colOff>
      <xdr:row>150</xdr:row>
      <xdr:rowOff>85725</xdr:rowOff>
    </xdr:to>
    <xdr:graphicFrame macro="">
      <xdr:nvGraphicFramePr>
        <xdr:cNvPr id="410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 editAs="oneCell">
    <xdr:from>
      <xdr:col>0</xdr:col>
      <xdr:colOff>0</xdr:colOff>
      <xdr:row>158</xdr:row>
      <xdr:rowOff>9525</xdr:rowOff>
    </xdr:from>
    <xdr:to>
      <xdr:col>26</xdr:col>
      <xdr:colOff>0</xdr:colOff>
      <xdr:row>174</xdr:row>
      <xdr:rowOff>104775</xdr:rowOff>
    </xdr:to>
    <xdr:graphicFrame macro="">
      <xdr:nvGraphicFramePr>
        <xdr:cNvPr id="410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 editAs="oneCell">
    <xdr:from>
      <xdr:col>0</xdr:col>
      <xdr:colOff>9525</xdr:colOff>
      <xdr:row>181</xdr:row>
      <xdr:rowOff>28575</xdr:rowOff>
    </xdr:from>
    <xdr:to>
      <xdr:col>26</xdr:col>
      <xdr:colOff>0</xdr:colOff>
      <xdr:row>197</xdr:row>
      <xdr:rowOff>104775</xdr:rowOff>
    </xdr:to>
    <xdr:graphicFrame macro="">
      <xdr:nvGraphicFramePr>
        <xdr:cNvPr id="410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 editAs="oneCell">
    <xdr:from>
      <xdr:col>0</xdr:col>
      <xdr:colOff>0</xdr:colOff>
      <xdr:row>204</xdr:row>
      <xdr:rowOff>0</xdr:rowOff>
    </xdr:from>
    <xdr:to>
      <xdr:col>26</xdr:col>
      <xdr:colOff>0</xdr:colOff>
      <xdr:row>220</xdr:row>
      <xdr:rowOff>85725</xdr:rowOff>
    </xdr:to>
    <xdr:graphicFrame macro="">
      <xdr:nvGraphicFramePr>
        <xdr:cNvPr id="410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 editAs="oneCell">
    <xdr:from>
      <xdr:col>0</xdr:col>
      <xdr:colOff>0</xdr:colOff>
      <xdr:row>228</xdr:row>
      <xdr:rowOff>9525</xdr:rowOff>
    </xdr:from>
    <xdr:to>
      <xdr:col>26</xdr:col>
      <xdr:colOff>0</xdr:colOff>
      <xdr:row>244</xdr:row>
      <xdr:rowOff>104775</xdr:rowOff>
    </xdr:to>
    <xdr:graphicFrame macro="">
      <xdr:nvGraphicFramePr>
        <xdr:cNvPr id="4110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 editAs="oneCell">
    <xdr:from>
      <xdr:col>0</xdr:col>
      <xdr:colOff>9525</xdr:colOff>
      <xdr:row>251</xdr:row>
      <xdr:rowOff>28575</xdr:rowOff>
    </xdr:from>
    <xdr:to>
      <xdr:col>26</xdr:col>
      <xdr:colOff>0</xdr:colOff>
      <xdr:row>267</xdr:row>
      <xdr:rowOff>104775</xdr:rowOff>
    </xdr:to>
    <xdr:graphicFrame macro="">
      <xdr:nvGraphicFramePr>
        <xdr:cNvPr id="411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 editAs="oneCell">
    <xdr:from>
      <xdr:col>0</xdr:col>
      <xdr:colOff>0</xdr:colOff>
      <xdr:row>274</xdr:row>
      <xdr:rowOff>0</xdr:rowOff>
    </xdr:from>
    <xdr:to>
      <xdr:col>26</xdr:col>
      <xdr:colOff>0</xdr:colOff>
      <xdr:row>290</xdr:row>
      <xdr:rowOff>85725</xdr:rowOff>
    </xdr:to>
    <xdr:graphicFrame macro="">
      <xdr:nvGraphicFramePr>
        <xdr:cNvPr id="411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38100</xdr:colOff>
          <xdr:row>4</xdr:row>
          <xdr:rowOff>95250</xdr:rowOff>
        </xdr:from>
        <xdr:ext cx="6172200" cy="3933825"/>
        <xdr:sp macro="" textlink="">
          <xdr:nvSpPr>
            <xdr:cNvPr id="4097" name="ピクチャ 44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38100</xdr:colOff>
          <xdr:row>29</xdr:row>
          <xdr:rowOff>95250</xdr:rowOff>
        </xdr:from>
        <xdr:ext cx="6172200" cy="3933825"/>
        <xdr:sp macro="" textlink="">
          <xdr:nvSpPr>
            <xdr:cNvPr id="4098" name="ピクチャ 44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Relationship Id="rId6" Type="http://schemas.openxmlformats.org/officeDocument/2006/relationships/image" Target="../media/image5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30"/>
  <sheetViews>
    <sheetView showGridLines="0" tabSelected="1" view="pageBreakPreview" zoomScale="80" zoomScaleNormal="100" zoomScaleSheetLayoutView="80" workbookViewId="0">
      <selection activeCell="Q11" sqref="Q11"/>
    </sheetView>
  </sheetViews>
  <sheetFormatPr defaultColWidth="5.125" defaultRowHeight="11.25"/>
  <cols>
    <col min="1" max="1" width="9.625" style="20" customWidth="1"/>
    <col min="2" max="15" width="5.5" style="21" customWidth="1"/>
    <col min="16" max="17" width="4.75" style="21" customWidth="1"/>
    <col min="18" max="52" width="4.75" style="20" customWidth="1"/>
    <col min="53" max="104" width="3.625" style="20" customWidth="1"/>
    <col min="105" max="16384" width="5.125" style="20"/>
  </cols>
  <sheetData>
    <row r="1" spans="1:67" s="49" customFormat="1" ht="42" customHeight="1">
      <c r="A1" s="126" t="s">
        <v>52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51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</row>
    <row r="2" spans="1:67" s="42" customFormat="1" ht="27" customHeight="1">
      <c r="A2" s="133" t="s">
        <v>74</v>
      </c>
      <c r="B2" s="134"/>
      <c r="C2" s="134"/>
      <c r="D2" s="134"/>
      <c r="E2" s="134"/>
      <c r="F2" s="135"/>
      <c r="G2" s="44"/>
      <c r="H2" s="139" t="s">
        <v>53</v>
      </c>
      <c r="I2" s="48"/>
      <c r="J2" s="47"/>
      <c r="K2" s="47"/>
      <c r="L2" s="47"/>
      <c r="M2" s="47"/>
      <c r="N2" s="47"/>
      <c r="O2" s="46"/>
    </row>
    <row r="3" spans="1:67" s="42" customFormat="1" ht="27" customHeight="1">
      <c r="A3" s="136"/>
      <c r="B3" s="137"/>
      <c r="C3" s="137"/>
      <c r="D3" s="137"/>
      <c r="E3" s="137"/>
      <c r="F3" s="138"/>
      <c r="H3" s="140"/>
      <c r="I3" s="45"/>
      <c r="J3" s="44"/>
      <c r="K3" s="44"/>
      <c r="L3" s="44"/>
      <c r="M3" s="44"/>
      <c r="N3" s="44"/>
      <c r="O3" s="43"/>
    </row>
    <row r="4" spans="1:67" s="22" customFormat="1" ht="45.75" customHeight="1">
      <c r="A4" s="127" t="s">
        <v>89</v>
      </c>
      <c r="B4" s="128"/>
      <c r="C4" s="128"/>
      <c r="D4" s="128"/>
      <c r="E4" s="128"/>
      <c r="F4" s="129"/>
      <c r="H4" s="140"/>
      <c r="I4" s="37"/>
      <c r="J4" s="36"/>
      <c r="K4" s="36"/>
      <c r="L4" s="36"/>
      <c r="M4" s="36"/>
      <c r="N4" s="36"/>
      <c r="O4" s="35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</row>
    <row r="5" spans="1:67" s="38" customFormat="1" ht="45.75" customHeight="1">
      <c r="A5" s="130" t="s">
        <v>50</v>
      </c>
      <c r="B5" s="131"/>
      <c r="C5" s="131"/>
      <c r="D5" s="131"/>
      <c r="E5" s="131"/>
      <c r="F5" s="132"/>
      <c r="H5" s="140"/>
      <c r="I5" s="41"/>
      <c r="J5" s="40"/>
      <c r="K5" s="40"/>
      <c r="L5" s="40"/>
      <c r="M5" s="40"/>
      <c r="N5" s="40"/>
      <c r="O5" s="39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</row>
    <row r="6" spans="1:67" s="22" customFormat="1" ht="35.1" customHeight="1">
      <c r="A6" s="142" t="s">
        <v>54</v>
      </c>
      <c r="B6" s="143"/>
      <c r="C6" s="143"/>
      <c r="D6" s="143"/>
      <c r="E6" s="143"/>
      <c r="F6" s="144"/>
      <c r="H6" s="140"/>
      <c r="I6" s="37"/>
      <c r="J6" s="36"/>
      <c r="K6" s="36"/>
      <c r="L6" s="36"/>
      <c r="M6" s="36"/>
      <c r="N6" s="36"/>
      <c r="O6" s="35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</row>
    <row r="7" spans="1:67" s="22" customFormat="1" ht="14.25" customHeight="1">
      <c r="A7" s="145"/>
      <c r="B7" s="146"/>
      <c r="C7" s="146"/>
      <c r="D7" s="146"/>
      <c r="E7" s="146"/>
      <c r="F7" s="147"/>
      <c r="H7" s="141"/>
      <c r="I7" s="34"/>
      <c r="J7" s="33"/>
      <c r="K7" s="33"/>
      <c r="L7" s="33"/>
      <c r="M7" s="33"/>
      <c r="N7" s="33"/>
      <c r="O7" s="32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</row>
    <row r="8" spans="1:67" s="22" customFormat="1" ht="12" customHeight="1"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</row>
    <row r="9" spans="1:67" s="23" customFormat="1" ht="12" customHeight="1">
      <c r="A9" s="69" t="s">
        <v>0</v>
      </c>
      <c r="B9" s="70">
        <v>1</v>
      </c>
      <c r="C9" s="71"/>
      <c r="D9" s="71"/>
      <c r="E9" s="71"/>
      <c r="F9" s="71"/>
      <c r="G9" s="71"/>
      <c r="H9" s="72"/>
      <c r="I9" s="70">
        <v>2</v>
      </c>
      <c r="J9" s="71"/>
      <c r="K9" s="71"/>
      <c r="L9" s="71"/>
      <c r="M9" s="71"/>
      <c r="N9" s="71"/>
      <c r="O9" s="72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</row>
    <row r="10" spans="1:67" s="25" customFormat="1" ht="39.6" customHeight="1">
      <c r="A10" s="73" t="s">
        <v>1</v>
      </c>
      <c r="B10" s="74" t="s">
        <v>2</v>
      </c>
      <c r="C10" s="75" t="s">
        <v>3</v>
      </c>
      <c r="D10" s="76" t="s">
        <v>4</v>
      </c>
      <c r="E10" s="75" t="s">
        <v>5</v>
      </c>
      <c r="F10" s="76" t="s">
        <v>6</v>
      </c>
      <c r="G10" s="76" t="s">
        <v>7</v>
      </c>
      <c r="H10" s="77" t="s">
        <v>8</v>
      </c>
      <c r="I10" s="74" t="s">
        <v>2</v>
      </c>
      <c r="J10" s="76" t="s">
        <v>3</v>
      </c>
      <c r="K10" s="76" t="s">
        <v>4</v>
      </c>
      <c r="L10" s="75" t="s">
        <v>5</v>
      </c>
      <c r="M10" s="76" t="s">
        <v>6</v>
      </c>
      <c r="N10" s="76" t="s">
        <v>7</v>
      </c>
      <c r="O10" s="78" t="s">
        <v>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</row>
    <row r="11" spans="1:67" s="25" customFormat="1" ht="13.5" customHeight="1">
      <c r="A11" s="79" t="s">
        <v>75</v>
      </c>
      <c r="B11" s="80">
        <v>28</v>
      </c>
      <c r="C11" s="80">
        <v>0</v>
      </c>
      <c r="D11" s="80">
        <v>1</v>
      </c>
      <c r="E11" s="80">
        <v>0</v>
      </c>
      <c r="F11" s="103">
        <f t="shared" ref="F11:F19" si="0">SUM(B11:E11)</f>
        <v>29</v>
      </c>
      <c r="G11" s="104">
        <f>IF(SUM(C11,E11)=0,0,ROUND(SUM(C11,E11)/F11*100,1))</f>
        <v>0</v>
      </c>
      <c r="H11" s="105">
        <f t="shared" ref="H11:H19" si="1">IF(F11=0,0,F11/F$59*100)</f>
        <v>3.9617486338797816</v>
      </c>
      <c r="I11" s="80">
        <v>162</v>
      </c>
      <c r="J11" s="80">
        <v>1</v>
      </c>
      <c r="K11" s="80">
        <v>9</v>
      </c>
      <c r="L11" s="80">
        <v>2</v>
      </c>
      <c r="M11" s="103">
        <f t="shared" ref="M11:M19" si="2">SUM(I11:L11)</f>
        <v>174</v>
      </c>
      <c r="N11" s="104">
        <f t="shared" ref="N11:N55" si="3">IF(SUM(J11,L11)=0,0,ROUND(SUM(J11,L11)/M11*100,1))</f>
        <v>1.7</v>
      </c>
      <c r="O11" s="105">
        <f t="shared" ref="O11:O19" si="4">IF(M11=0,0,M11/M$59*100)</f>
        <v>2.802835051546392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</row>
    <row r="12" spans="1:67" s="25" customFormat="1" ht="13.5" customHeight="1">
      <c r="A12" s="83" t="s">
        <v>76</v>
      </c>
      <c r="B12" s="80">
        <v>10</v>
      </c>
      <c r="C12" s="80">
        <v>0</v>
      </c>
      <c r="D12" s="80">
        <v>0</v>
      </c>
      <c r="E12" s="80">
        <v>0</v>
      </c>
      <c r="F12" s="103">
        <f t="shared" si="0"/>
        <v>10</v>
      </c>
      <c r="G12" s="104">
        <f t="shared" ref="G12:G19" si="5">IF(SUM(C12,E12)=0,0,ROUND(SUM(C12,E12)/F12*100,1))</f>
        <v>0</v>
      </c>
      <c r="H12" s="105">
        <f t="shared" si="1"/>
        <v>1.3661202185792349</v>
      </c>
      <c r="I12" s="80">
        <v>108</v>
      </c>
      <c r="J12" s="80">
        <v>0</v>
      </c>
      <c r="K12" s="80">
        <v>5</v>
      </c>
      <c r="L12" s="80">
        <v>5</v>
      </c>
      <c r="M12" s="103">
        <f t="shared" si="2"/>
        <v>118</v>
      </c>
      <c r="N12" s="104">
        <f t="shared" si="3"/>
        <v>4.2</v>
      </c>
      <c r="O12" s="105">
        <f t="shared" si="4"/>
        <v>1.9007731958762886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67" s="25" customFormat="1" ht="13.5" customHeight="1">
      <c r="A13" s="83" t="s">
        <v>77</v>
      </c>
      <c r="B13" s="80">
        <v>8</v>
      </c>
      <c r="C13" s="80">
        <v>0</v>
      </c>
      <c r="D13" s="80">
        <v>2</v>
      </c>
      <c r="E13" s="80">
        <v>0</v>
      </c>
      <c r="F13" s="103">
        <f t="shared" si="0"/>
        <v>10</v>
      </c>
      <c r="G13" s="104">
        <f t="shared" si="5"/>
        <v>0</v>
      </c>
      <c r="H13" s="105">
        <f t="shared" si="1"/>
        <v>1.3661202185792349</v>
      </c>
      <c r="I13" s="80">
        <v>63</v>
      </c>
      <c r="J13" s="80">
        <v>0</v>
      </c>
      <c r="K13" s="80">
        <v>5</v>
      </c>
      <c r="L13" s="80">
        <v>5</v>
      </c>
      <c r="M13" s="103">
        <f t="shared" si="2"/>
        <v>73</v>
      </c>
      <c r="N13" s="104">
        <f t="shared" si="3"/>
        <v>6.8</v>
      </c>
      <c r="O13" s="105">
        <f t="shared" si="4"/>
        <v>1.1759020618556701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67" s="25" customFormat="1" ht="13.5" customHeight="1">
      <c r="A14" s="83" t="s">
        <v>78</v>
      </c>
      <c r="B14" s="80">
        <v>9</v>
      </c>
      <c r="C14" s="80">
        <v>0</v>
      </c>
      <c r="D14" s="80">
        <v>1</v>
      </c>
      <c r="E14" s="80">
        <v>0</v>
      </c>
      <c r="F14" s="103">
        <f t="shared" si="0"/>
        <v>10</v>
      </c>
      <c r="G14" s="104">
        <f t="shared" si="5"/>
        <v>0</v>
      </c>
      <c r="H14" s="105">
        <f t="shared" si="1"/>
        <v>1.3661202185792349</v>
      </c>
      <c r="I14" s="80">
        <v>75</v>
      </c>
      <c r="J14" s="80">
        <v>0</v>
      </c>
      <c r="K14" s="80">
        <v>1</v>
      </c>
      <c r="L14" s="80">
        <v>5</v>
      </c>
      <c r="M14" s="103">
        <f t="shared" si="2"/>
        <v>81</v>
      </c>
      <c r="N14" s="104">
        <f t="shared" si="3"/>
        <v>6.2</v>
      </c>
      <c r="O14" s="105">
        <f t="shared" si="4"/>
        <v>1.3047680412371134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67" s="25" customFormat="1" ht="13.5" customHeight="1">
      <c r="A15" s="83" t="s">
        <v>79</v>
      </c>
      <c r="B15" s="80">
        <v>4</v>
      </c>
      <c r="C15" s="80">
        <v>0</v>
      </c>
      <c r="D15" s="80">
        <v>0</v>
      </c>
      <c r="E15" s="80">
        <v>0</v>
      </c>
      <c r="F15" s="103">
        <f t="shared" si="0"/>
        <v>4</v>
      </c>
      <c r="G15" s="104">
        <f t="shared" si="5"/>
        <v>0</v>
      </c>
      <c r="H15" s="105">
        <f t="shared" si="1"/>
        <v>0.54644808743169404</v>
      </c>
      <c r="I15" s="80">
        <v>42</v>
      </c>
      <c r="J15" s="80">
        <v>0</v>
      </c>
      <c r="K15" s="80">
        <v>1</v>
      </c>
      <c r="L15" s="80">
        <v>4</v>
      </c>
      <c r="M15" s="103">
        <f t="shared" si="2"/>
        <v>47</v>
      </c>
      <c r="N15" s="104">
        <f t="shared" si="3"/>
        <v>8.5</v>
      </c>
      <c r="O15" s="105">
        <f t="shared" si="4"/>
        <v>0.75708762886597936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</row>
    <row r="16" spans="1:67" s="25" customFormat="1" ht="13.5" customHeight="1">
      <c r="A16" s="83" t="s">
        <v>80</v>
      </c>
      <c r="B16" s="80">
        <v>0</v>
      </c>
      <c r="C16" s="80">
        <v>0</v>
      </c>
      <c r="D16" s="80">
        <v>0</v>
      </c>
      <c r="E16" s="80">
        <v>0</v>
      </c>
      <c r="F16" s="103">
        <f t="shared" si="0"/>
        <v>0</v>
      </c>
      <c r="G16" s="104">
        <f t="shared" si="5"/>
        <v>0</v>
      </c>
      <c r="H16" s="105">
        <f t="shared" si="1"/>
        <v>0</v>
      </c>
      <c r="I16" s="80">
        <v>35</v>
      </c>
      <c r="J16" s="80">
        <v>0</v>
      </c>
      <c r="K16" s="80">
        <v>3</v>
      </c>
      <c r="L16" s="80">
        <v>12</v>
      </c>
      <c r="M16" s="103">
        <f t="shared" si="2"/>
        <v>50</v>
      </c>
      <c r="N16" s="104">
        <f t="shared" si="3"/>
        <v>24</v>
      </c>
      <c r="O16" s="105">
        <f t="shared" si="4"/>
        <v>0.80541237113402053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</row>
    <row r="17" spans="1:67" s="25" customFormat="1" ht="13.5" customHeight="1">
      <c r="A17" s="83" t="s">
        <v>81</v>
      </c>
      <c r="B17" s="80">
        <v>7</v>
      </c>
      <c r="C17" s="80">
        <v>0</v>
      </c>
      <c r="D17" s="80">
        <v>0</v>
      </c>
      <c r="E17" s="80">
        <v>1</v>
      </c>
      <c r="F17" s="103">
        <f t="shared" si="0"/>
        <v>8</v>
      </c>
      <c r="G17" s="104">
        <f t="shared" si="5"/>
        <v>12.5</v>
      </c>
      <c r="H17" s="105">
        <f t="shared" si="1"/>
        <v>1.0928961748633881</v>
      </c>
      <c r="I17" s="80">
        <v>35</v>
      </c>
      <c r="J17" s="80">
        <v>0</v>
      </c>
      <c r="K17" s="80">
        <v>1</v>
      </c>
      <c r="L17" s="80">
        <v>8</v>
      </c>
      <c r="M17" s="103">
        <f t="shared" si="2"/>
        <v>44</v>
      </c>
      <c r="N17" s="104">
        <f t="shared" si="3"/>
        <v>18.2</v>
      </c>
      <c r="O17" s="105">
        <f t="shared" si="4"/>
        <v>0.70876288659793818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</row>
    <row r="18" spans="1:67" s="25" customFormat="1" ht="13.5" customHeight="1">
      <c r="A18" s="83" t="s">
        <v>82</v>
      </c>
      <c r="B18" s="80">
        <v>13</v>
      </c>
      <c r="C18" s="80">
        <v>0</v>
      </c>
      <c r="D18" s="80">
        <v>0</v>
      </c>
      <c r="E18" s="80">
        <v>0</v>
      </c>
      <c r="F18" s="103">
        <f t="shared" si="0"/>
        <v>13</v>
      </c>
      <c r="G18" s="104">
        <f t="shared" si="5"/>
        <v>0</v>
      </c>
      <c r="H18" s="105">
        <f t="shared" si="1"/>
        <v>1.7759562841530054</v>
      </c>
      <c r="I18" s="80">
        <v>64</v>
      </c>
      <c r="J18" s="80">
        <v>0</v>
      </c>
      <c r="K18" s="80">
        <v>4</v>
      </c>
      <c r="L18" s="80">
        <v>10</v>
      </c>
      <c r="M18" s="103">
        <f t="shared" si="2"/>
        <v>78</v>
      </c>
      <c r="N18" s="104">
        <f t="shared" si="3"/>
        <v>12.8</v>
      </c>
      <c r="O18" s="105">
        <f t="shared" si="4"/>
        <v>1.2564432989690721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</row>
    <row r="19" spans="1:67" s="25" customFormat="1" ht="13.5" customHeight="1">
      <c r="A19" s="83" t="s">
        <v>83</v>
      </c>
      <c r="B19" s="80">
        <v>19</v>
      </c>
      <c r="C19" s="80">
        <v>2</v>
      </c>
      <c r="D19" s="80">
        <v>1</v>
      </c>
      <c r="E19" s="80">
        <v>1</v>
      </c>
      <c r="F19" s="103">
        <f t="shared" si="0"/>
        <v>23</v>
      </c>
      <c r="G19" s="104">
        <f t="shared" si="5"/>
        <v>13</v>
      </c>
      <c r="H19" s="105">
        <f t="shared" si="1"/>
        <v>3.1420765027322406</v>
      </c>
      <c r="I19" s="80">
        <v>131</v>
      </c>
      <c r="J19" s="80">
        <v>0</v>
      </c>
      <c r="K19" s="80">
        <v>21</v>
      </c>
      <c r="L19" s="80">
        <v>8</v>
      </c>
      <c r="M19" s="103">
        <f t="shared" si="2"/>
        <v>160</v>
      </c>
      <c r="N19" s="104">
        <f t="shared" si="3"/>
        <v>5</v>
      </c>
      <c r="O19" s="105">
        <f t="shared" si="4"/>
        <v>2.5773195876288657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</row>
    <row r="20" spans="1:67" s="22" customFormat="1" ht="13.5" customHeight="1">
      <c r="A20" s="84" t="s">
        <v>9</v>
      </c>
      <c r="B20" s="85">
        <v>3</v>
      </c>
      <c r="C20" s="85">
        <v>0</v>
      </c>
      <c r="D20" s="85">
        <v>1</v>
      </c>
      <c r="E20" s="85">
        <v>0</v>
      </c>
      <c r="F20" s="106">
        <f t="shared" ref="F20:F59" si="6">SUM(B20:E20)</f>
        <v>4</v>
      </c>
      <c r="G20" s="107">
        <f>IF(SUM(C20,E20)=0,0,ROUND(SUM(C20,E20)/F20*100,1))</f>
        <v>0</v>
      </c>
      <c r="H20" s="108">
        <f t="shared" ref="H20:H55" si="7">IF(F20=0,0,F20/F$59*100)</f>
        <v>0.54644808743169404</v>
      </c>
      <c r="I20" s="85">
        <v>29</v>
      </c>
      <c r="J20" s="85">
        <v>0</v>
      </c>
      <c r="K20" s="85">
        <v>0</v>
      </c>
      <c r="L20" s="85">
        <v>0</v>
      </c>
      <c r="M20" s="106">
        <f t="shared" ref="M20:M55" si="8">SUM(I20:L20)</f>
        <v>29</v>
      </c>
      <c r="N20" s="107">
        <f t="shared" si="3"/>
        <v>0</v>
      </c>
      <c r="O20" s="108">
        <f t="shared" ref="O20:O55" si="9">IF(M20=0,0,M20/M$59*100)</f>
        <v>0.46713917525773196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</row>
    <row r="21" spans="1:67" s="22" customFormat="1" ht="13.5" customHeight="1">
      <c r="A21" s="83" t="s">
        <v>10</v>
      </c>
      <c r="B21" s="80">
        <v>4</v>
      </c>
      <c r="C21" s="80">
        <v>0</v>
      </c>
      <c r="D21" s="80">
        <v>2</v>
      </c>
      <c r="E21" s="80">
        <v>0</v>
      </c>
      <c r="F21" s="103">
        <f t="shared" si="6"/>
        <v>6</v>
      </c>
      <c r="G21" s="104">
        <f t="shared" ref="G21:G55" si="10">IF(SUM(C21,E21)=0,0,ROUND(SUM(C21,E21)/F21*100,1))</f>
        <v>0</v>
      </c>
      <c r="H21" s="105">
        <f t="shared" si="7"/>
        <v>0.81967213114754101</v>
      </c>
      <c r="I21" s="80">
        <v>38</v>
      </c>
      <c r="J21" s="80">
        <v>2</v>
      </c>
      <c r="K21" s="80">
        <v>0</v>
      </c>
      <c r="L21" s="80">
        <v>1</v>
      </c>
      <c r="M21" s="103">
        <f t="shared" si="8"/>
        <v>41</v>
      </c>
      <c r="N21" s="104">
        <f t="shared" si="3"/>
        <v>7.3</v>
      </c>
      <c r="O21" s="105">
        <f t="shared" si="9"/>
        <v>0.66043814432989689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</row>
    <row r="22" spans="1:67" s="23" customFormat="1" ht="13.5" customHeight="1">
      <c r="A22" s="83" t="s">
        <v>11</v>
      </c>
      <c r="B22" s="80">
        <v>2</v>
      </c>
      <c r="C22" s="80">
        <v>0</v>
      </c>
      <c r="D22" s="80">
        <v>0</v>
      </c>
      <c r="E22" s="80">
        <v>0</v>
      </c>
      <c r="F22" s="103">
        <f t="shared" si="6"/>
        <v>2</v>
      </c>
      <c r="G22" s="104">
        <f t="shared" si="10"/>
        <v>0</v>
      </c>
      <c r="H22" s="105">
        <f t="shared" si="7"/>
        <v>0.27322404371584702</v>
      </c>
      <c r="I22" s="80">
        <v>47</v>
      </c>
      <c r="J22" s="80">
        <v>1</v>
      </c>
      <c r="K22" s="80">
        <v>0</v>
      </c>
      <c r="L22" s="80">
        <v>3</v>
      </c>
      <c r="M22" s="103">
        <f t="shared" si="8"/>
        <v>51</v>
      </c>
      <c r="N22" s="104">
        <f t="shared" si="3"/>
        <v>7.8</v>
      </c>
      <c r="O22" s="105">
        <f t="shared" si="9"/>
        <v>0.82152061855670111</v>
      </c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</row>
    <row r="23" spans="1:67" s="25" customFormat="1" ht="13.5" customHeight="1">
      <c r="A23" s="83" t="s">
        <v>12</v>
      </c>
      <c r="B23" s="80">
        <v>0</v>
      </c>
      <c r="C23" s="80">
        <v>0</v>
      </c>
      <c r="D23" s="80">
        <v>0</v>
      </c>
      <c r="E23" s="80">
        <v>0</v>
      </c>
      <c r="F23" s="103">
        <f t="shared" si="6"/>
        <v>0</v>
      </c>
      <c r="G23" s="104">
        <f t="shared" si="10"/>
        <v>0</v>
      </c>
      <c r="H23" s="105">
        <f t="shared" si="7"/>
        <v>0</v>
      </c>
      <c r="I23" s="80">
        <v>47</v>
      </c>
      <c r="J23" s="80">
        <v>0</v>
      </c>
      <c r="K23" s="80">
        <v>0</v>
      </c>
      <c r="L23" s="80">
        <v>1</v>
      </c>
      <c r="M23" s="103">
        <f t="shared" si="8"/>
        <v>48</v>
      </c>
      <c r="N23" s="104">
        <f t="shared" si="3"/>
        <v>2.1</v>
      </c>
      <c r="O23" s="105">
        <f t="shared" si="9"/>
        <v>0.77319587628865982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</row>
    <row r="24" spans="1:67" s="23" customFormat="1" ht="13.5" customHeight="1">
      <c r="A24" s="83" t="s">
        <v>13</v>
      </c>
      <c r="B24" s="80">
        <v>8</v>
      </c>
      <c r="C24" s="80">
        <v>0</v>
      </c>
      <c r="D24" s="80">
        <v>0</v>
      </c>
      <c r="E24" s="80">
        <v>0</v>
      </c>
      <c r="F24" s="103">
        <f t="shared" si="6"/>
        <v>8</v>
      </c>
      <c r="G24" s="104">
        <f t="shared" si="10"/>
        <v>0</v>
      </c>
      <c r="H24" s="105">
        <f t="shared" si="7"/>
        <v>1.0928961748633881</v>
      </c>
      <c r="I24" s="80">
        <v>48</v>
      </c>
      <c r="J24" s="80">
        <v>0</v>
      </c>
      <c r="K24" s="80">
        <v>1</v>
      </c>
      <c r="L24" s="80">
        <v>2</v>
      </c>
      <c r="M24" s="103">
        <f t="shared" si="8"/>
        <v>51</v>
      </c>
      <c r="N24" s="104">
        <f t="shared" si="3"/>
        <v>3.9</v>
      </c>
      <c r="O24" s="105">
        <f t="shared" si="9"/>
        <v>0.82152061855670111</v>
      </c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</row>
    <row r="25" spans="1:67" s="23" customFormat="1" ht="13.5" customHeight="1">
      <c r="A25" s="83" t="s">
        <v>14</v>
      </c>
      <c r="B25" s="80">
        <v>5</v>
      </c>
      <c r="C25" s="80">
        <v>0</v>
      </c>
      <c r="D25" s="80">
        <v>0</v>
      </c>
      <c r="E25" s="80">
        <v>0</v>
      </c>
      <c r="F25" s="103">
        <f t="shared" si="6"/>
        <v>5</v>
      </c>
      <c r="G25" s="104">
        <f t="shared" si="10"/>
        <v>0</v>
      </c>
      <c r="H25" s="105">
        <f t="shared" si="7"/>
        <v>0.68306010928961747</v>
      </c>
      <c r="I25" s="80">
        <v>45</v>
      </c>
      <c r="J25" s="80">
        <v>0</v>
      </c>
      <c r="K25" s="80">
        <v>2</v>
      </c>
      <c r="L25" s="80">
        <v>5</v>
      </c>
      <c r="M25" s="103">
        <f t="shared" si="8"/>
        <v>52</v>
      </c>
      <c r="N25" s="104">
        <f t="shared" si="3"/>
        <v>9.6</v>
      </c>
      <c r="O25" s="105">
        <f t="shared" si="9"/>
        <v>0.83762886597938147</v>
      </c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</row>
    <row r="26" spans="1:67" s="23" customFormat="1" ht="13.5" customHeight="1">
      <c r="A26" s="88" t="s">
        <v>15</v>
      </c>
      <c r="B26" s="109">
        <f>SUM(B20:B25)</f>
        <v>22</v>
      </c>
      <c r="C26" s="109">
        <f>SUM(C20:C25)</f>
        <v>0</v>
      </c>
      <c r="D26" s="109">
        <f>SUM(D20:D25)</f>
        <v>3</v>
      </c>
      <c r="E26" s="109">
        <f>SUM(E20:E25)</f>
        <v>0</v>
      </c>
      <c r="F26" s="109">
        <f t="shared" si="6"/>
        <v>25</v>
      </c>
      <c r="G26" s="110">
        <f t="shared" si="10"/>
        <v>0</v>
      </c>
      <c r="H26" s="111">
        <f t="shared" si="7"/>
        <v>3.4153005464480879</v>
      </c>
      <c r="I26" s="109">
        <f>SUM(I20:I25)</f>
        <v>254</v>
      </c>
      <c r="J26" s="109">
        <f>SUM(J20:J25)</f>
        <v>3</v>
      </c>
      <c r="K26" s="109">
        <f>SUM(K20:K25)</f>
        <v>3</v>
      </c>
      <c r="L26" s="109">
        <f>SUM(L20:L25)</f>
        <v>12</v>
      </c>
      <c r="M26" s="109">
        <f t="shared" si="8"/>
        <v>272</v>
      </c>
      <c r="N26" s="110">
        <f t="shared" si="3"/>
        <v>5.5</v>
      </c>
      <c r="O26" s="111">
        <f t="shared" si="9"/>
        <v>4.3814432989690717</v>
      </c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</row>
    <row r="27" spans="1:67" s="25" customFormat="1" ht="13.5" customHeight="1">
      <c r="A27" s="84" t="s">
        <v>16</v>
      </c>
      <c r="B27" s="85">
        <v>4</v>
      </c>
      <c r="C27" s="85">
        <v>0</v>
      </c>
      <c r="D27" s="85">
        <v>0</v>
      </c>
      <c r="E27" s="85">
        <v>0</v>
      </c>
      <c r="F27" s="106">
        <f t="shared" si="6"/>
        <v>4</v>
      </c>
      <c r="G27" s="107">
        <f t="shared" si="10"/>
        <v>0</v>
      </c>
      <c r="H27" s="108">
        <f t="shared" si="7"/>
        <v>0.54644808743169404</v>
      </c>
      <c r="I27" s="85">
        <v>64</v>
      </c>
      <c r="J27" s="85">
        <v>1</v>
      </c>
      <c r="K27" s="85">
        <v>2</v>
      </c>
      <c r="L27" s="85">
        <v>4</v>
      </c>
      <c r="M27" s="106">
        <f t="shared" si="8"/>
        <v>71</v>
      </c>
      <c r="N27" s="107">
        <f t="shared" si="3"/>
        <v>7</v>
      </c>
      <c r="O27" s="108">
        <f t="shared" si="9"/>
        <v>1.1436855670103092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</row>
    <row r="28" spans="1:67" s="25" customFormat="1" ht="13.5" customHeight="1">
      <c r="A28" s="83" t="s">
        <v>17</v>
      </c>
      <c r="B28" s="80">
        <v>6</v>
      </c>
      <c r="C28" s="80">
        <v>1</v>
      </c>
      <c r="D28" s="80">
        <v>1</v>
      </c>
      <c r="E28" s="80">
        <v>1</v>
      </c>
      <c r="F28" s="103">
        <f t="shared" si="6"/>
        <v>9</v>
      </c>
      <c r="G28" s="104">
        <f t="shared" si="10"/>
        <v>22.2</v>
      </c>
      <c r="H28" s="105">
        <f t="shared" si="7"/>
        <v>1.2295081967213115</v>
      </c>
      <c r="I28" s="80">
        <v>48</v>
      </c>
      <c r="J28" s="80">
        <v>0</v>
      </c>
      <c r="K28" s="80">
        <v>2</v>
      </c>
      <c r="L28" s="80">
        <v>1</v>
      </c>
      <c r="M28" s="103">
        <f t="shared" si="8"/>
        <v>51</v>
      </c>
      <c r="N28" s="104">
        <f t="shared" si="3"/>
        <v>2</v>
      </c>
      <c r="O28" s="105">
        <f t="shared" si="9"/>
        <v>0.82152061855670111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</row>
    <row r="29" spans="1:67" s="25" customFormat="1" ht="13.5" customHeight="1">
      <c r="A29" s="83" t="s">
        <v>18</v>
      </c>
      <c r="B29" s="80">
        <v>3</v>
      </c>
      <c r="C29" s="80">
        <v>0</v>
      </c>
      <c r="D29" s="80">
        <v>1</v>
      </c>
      <c r="E29" s="80">
        <v>1</v>
      </c>
      <c r="F29" s="103">
        <f t="shared" si="6"/>
        <v>5</v>
      </c>
      <c r="G29" s="104">
        <f t="shared" si="10"/>
        <v>20</v>
      </c>
      <c r="H29" s="105">
        <f t="shared" si="7"/>
        <v>0.68306010928961747</v>
      </c>
      <c r="I29" s="80">
        <v>45</v>
      </c>
      <c r="J29" s="80">
        <v>0</v>
      </c>
      <c r="K29" s="80">
        <v>0</v>
      </c>
      <c r="L29" s="80">
        <v>1</v>
      </c>
      <c r="M29" s="103">
        <f t="shared" si="8"/>
        <v>46</v>
      </c>
      <c r="N29" s="104">
        <f t="shared" si="3"/>
        <v>2.2000000000000002</v>
      </c>
      <c r="O29" s="105">
        <f t="shared" si="9"/>
        <v>0.74097938144329889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</row>
    <row r="30" spans="1:67" s="23" customFormat="1" ht="13.5" customHeight="1">
      <c r="A30" s="83" t="s">
        <v>19</v>
      </c>
      <c r="B30" s="80">
        <v>6</v>
      </c>
      <c r="C30" s="80">
        <v>0</v>
      </c>
      <c r="D30" s="80">
        <v>0</v>
      </c>
      <c r="E30" s="80">
        <v>0</v>
      </c>
      <c r="F30" s="103">
        <f t="shared" si="6"/>
        <v>6</v>
      </c>
      <c r="G30" s="104">
        <f t="shared" si="10"/>
        <v>0</v>
      </c>
      <c r="H30" s="105">
        <f t="shared" si="7"/>
        <v>0.81967213114754101</v>
      </c>
      <c r="I30" s="80">
        <v>67</v>
      </c>
      <c r="J30" s="80">
        <v>0</v>
      </c>
      <c r="K30" s="80">
        <v>0</v>
      </c>
      <c r="L30" s="80">
        <v>2</v>
      </c>
      <c r="M30" s="103">
        <f t="shared" si="8"/>
        <v>69</v>
      </c>
      <c r="N30" s="104">
        <f t="shared" si="3"/>
        <v>2.9</v>
      </c>
      <c r="O30" s="105">
        <f t="shared" si="9"/>
        <v>1.1114690721649485</v>
      </c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</row>
    <row r="31" spans="1:67" s="25" customFormat="1" ht="13.5" customHeight="1">
      <c r="A31" s="83" t="s">
        <v>20</v>
      </c>
      <c r="B31" s="80">
        <v>2</v>
      </c>
      <c r="C31" s="80">
        <v>0</v>
      </c>
      <c r="D31" s="80">
        <v>0</v>
      </c>
      <c r="E31" s="80">
        <v>0</v>
      </c>
      <c r="F31" s="103">
        <f t="shared" si="6"/>
        <v>2</v>
      </c>
      <c r="G31" s="104">
        <f t="shared" si="10"/>
        <v>0</v>
      </c>
      <c r="H31" s="105">
        <f t="shared" si="7"/>
        <v>0.27322404371584702</v>
      </c>
      <c r="I31" s="80">
        <v>59</v>
      </c>
      <c r="J31" s="80">
        <v>0</v>
      </c>
      <c r="K31" s="80">
        <v>2</v>
      </c>
      <c r="L31" s="80">
        <v>2</v>
      </c>
      <c r="M31" s="103">
        <f t="shared" si="8"/>
        <v>63</v>
      </c>
      <c r="N31" s="104">
        <f t="shared" si="3"/>
        <v>3.2</v>
      </c>
      <c r="O31" s="105">
        <f t="shared" si="9"/>
        <v>1.0148195876288659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</row>
    <row r="32" spans="1:67" s="23" customFormat="1" ht="13.5" customHeight="1">
      <c r="A32" s="83" t="s">
        <v>21</v>
      </c>
      <c r="B32" s="80">
        <v>4</v>
      </c>
      <c r="C32" s="80">
        <v>0</v>
      </c>
      <c r="D32" s="80">
        <v>0</v>
      </c>
      <c r="E32" s="80">
        <v>2</v>
      </c>
      <c r="F32" s="103">
        <f t="shared" si="6"/>
        <v>6</v>
      </c>
      <c r="G32" s="104">
        <f t="shared" si="10"/>
        <v>33.299999999999997</v>
      </c>
      <c r="H32" s="105">
        <f t="shared" si="7"/>
        <v>0.81967213114754101</v>
      </c>
      <c r="I32" s="80">
        <v>65</v>
      </c>
      <c r="J32" s="80">
        <v>0</v>
      </c>
      <c r="K32" s="80">
        <v>0</v>
      </c>
      <c r="L32" s="80">
        <v>1</v>
      </c>
      <c r="M32" s="103">
        <f t="shared" si="8"/>
        <v>66</v>
      </c>
      <c r="N32" s="104">
        <f t="shared" si="3"/>
        <v>1.5</v>
      </c>
      <c r="O32" s="105">
        <f t="shared" si="9"/>
        <v>1.0631443298969072</v>
      </c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</row>
    <row r="33" spans="1:67" s="25" customFormat="1" ht="13.5" customHeight="1">
      <c r="A33" s="88" t="s">
        <v>15</v>
      </c>
      <c r="B33" s="109">
        <f>SUM(B27:B32)</f>
        <v>25</v>
      </c>
      <c r="C33" s="109">
        <f>SUM(C27:C32)</f>
        <v>1</v>
      </c>
      <c r="D33" s="109">
        <f>SUM(D27:D32)</f>
        <v>2</v>
      </c>
      <c r="E33" s="109">
        <f>SUM(E27:E32)</f>
        <v>4</v>
      </c>
      <c r="F33" s="109">
        <f t="shared" si="6"/>
        <v>32</v>
      </c>
      <c r="G33" s="110">
        <f t="shared" si="10"/>
        <v>15.6</v>
      </c>
      <c r="H33" s="111">
        <f t="shared" si="7"/>
        <v>4.3715846994535523</v>
      </c>
      <c r="I33" s="109">
        <f>SUM(I27:I32)</f>
        <v>348</v>
      </c>
      <c r="J33" s="109">
        <f>SUM(J27:J32)</f>
        <v>1</v>
      </c>
      <c r="K33" s="109">
        <f>SUM(K27:K32)</f>
        <v>6</v>
      </c>
      <c r="L33" s="109">
        <f>SUM(L27:L32)</f>
        <v>11</v>
      </c>
      <c r="M33" s="109">
        <f t="shared" si="8"/>
        <v>366</v>
      </c>
      <c r="N33" s="110">
        <f t="shared" si="3"/>
        <v>3.3</v>
      </c>
      <c r="O33" s="111">
        <f t="shared" si="9"/>
        <v>5.8956185567010309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</row>
    <row r="34" spans="1:67" s="23" customFormat="1" ht="13.5" customHeight="1">
      <c r="A34" s="83" t="s">
        <v>22</v>
      </c>
      <c r="B34" s="80">
        <v>33</v>
      </c>
      <c r="C34" s="80">
        <v>0</v>
      </c>
      <c r="D34" s="80">
        <v>2</v>
      </c>
      <c r="E34" s="80">
        <v>2</v>
      </c>
      <c r="F34" s="103">
        <f t="shared" si="6"/>
        <v>37</v>
      </c>
      <c r="G34" s="104">
        <f t="shared" si="10"/>
        <v>5.4</v>
      </c>
      <c r="H34" s="105">
        <f t="shared" si="7"/>
        <v>5.0546448087431699</v>
      </c>
      <c r="I34" s="80">
        <v>346</v>
      </c>
      <c r="J34" s="80">
        <v>4</v>
      </c>
      <c r="K34" s="80">
        <v>13</v>
      </c>
      <c r="L34" s="80">
        <v>6</v>
      </c>
      <c r="M34" s="103">
        <f t="shared" si="8"/>
        <v>369</v>
      </c>
      <c r="N34" s="104">
        <f t="shared" si="3"/>
        <v>2.7</v>
      </c>
      <c r="O34" s="105">
        <f t="shared" si="9"/>
        <v>5.9439432989690717</v>
      </c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</row>
    <row r="35" spans="1:67" s="25" customFormat="1" ht="13.5" customHeight="1">
      <c r="A35" s="83" t="s">
        <v>23</v>
      </c>
      <c r="B35" s="80">
        <v>42</v>
      </c>
      <c r="C35" s="80">
        <v>0</v>
      </c>
      <c r="D35" s="80">
        <v>2</v>
      </c>
      <c r="E35" s="80">
        <v>1</v>
      </c>
      <c r="F35" s="103">
        <f t="shared" si="6"/>
        <v>45</v>
      </c>
      <c r="G35" s="104">
        <f t="shared" si="10"/>
        <v>2.2000000000000002</v>
      </c>
      <c r="H35" s="105">
        <f t="shared" si="7"/>
        <v>6.1475409836065573</v>
      </c>
      <c r="I35" s="80">
        <v>441</v>
      </c>
      <c r="J35" s="80">
        <v>1</v>
      </c>
      <c r="K35" s="80">
        <v>19</v>
      </c>
      <c r="L35" s="80">
        <v>9</v>
      </c>
      <c r="M35" s="103">
        <f t="shared" si="8"/>
        <v>470</v>
      </c>
      <c r="N35" s="104">
        <f t="shared" si="3"/>
        <v>2.1</v>
      </c>
      <c r="O35" s="105">
        <f t="shared" si="9"/>
        <v>7.5708762886597931</v>
      </c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</row>
    <row r="36" spans="1:67" s="23" customFormat="1" ht="13.5" customHeight="1">
      <c r="A36" s="83" t="s">
        <v>24</v>
      </c>
      <c r="B36" s="80">
        <v>50</v>
      </c>
      <c r="C36" s="80">
        <v>1</v>
      </c>
      <c r="D36" s="80">
        <v>2</v>
      </c>
      <c r="E36" s="80">
        <v>1</v>
      </c>
      <c r="F36" s="103">
        <f t="shared" si="6"/>
        <v>54</v>
      </c>
      <c r="G36" s="104">
        <f t="shared" si="10"/>
        <v>3.7</v>
      </c>
      <c r="H36" s="105">
        <f t="shared" si="7"/>
        <v>7.3770491803278686</v>
      </c>
      <c r="I36" s="80">
        <v>411</v>
      </c>
      <c r="J36" s="80">
        <v>1</v>
      </c>
      <c r="K36" s="80">
        <v>18</v>
      </c>
      <c r="L36" s="80">
        <v>8</v>
      </c>
      <c r="M36" s="103">
        <f t="shared" si="8"/>
        <v>438</v>
      </c>
      <c r="N36" s="104">
        <f t="shared" si="3"/>
        <v>2.1</v>
      </c>
      <c r="O36" s="105">
        <f t="shared" si="9"/>
        <v>7.0554123711340209</v>
      </c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</row>
    <row r="37" spans="1:67" s="25" customFormat="1" ht="13.5" customHeight="1">
      <c r="A37" s="83" t="s">
        <v>25</v>
      </c>
      <c r="B37" s="80">
        <v>43</v>
      </c>
      <c r="C37" s="80">
        <v>0</v>
      </c>
      <c r="D37" s="80">
        <v>0</v>
      </c>
      <c r="E37" s="80">
        <v>0</v>
      </c>
      <c r="F37" s="103">
        <f t="shared" si="6"/>
        <v>43</v>
      </c>
      <c r="G37" s="104">
        <f t="shared" si="10"/>
        <v>0</v>
      </c>
      <c r="H37" s="105">
        <f t="shared" si="7"/>
        <v>5.8743169398907105</v>
      </c>
      <c r="I37" s="80">
        <v>419</v>
      </c>
      <c r="J37" s="80">
        <v>0</v>
      </c>
      <c r="K37" s="80">
        <v>26</v>
      </c>
      <c r="L37" s="80">
        <v>2</v>
      </c>
      <c r="M37" s="103">
        <f t="shared" si="8"/>
        <v>447</v>
      </c>
      <c r="N37" s="104">
        <f t="shared" si="3"/>
        <v>0.4</v>
      </c>
      <c r="O37" s="105">
        <f t="shared" si="9"/>
        <v>7.2003865979381434</v>
      </c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</row>
    <row r="38" spans="1:67" s="25" customFormat="1" ht="13.5" customHeight="1">
      <c r="A38" s="83" t="s">
        <v>26</v>
      </c>
      <c r="B38" s="80">
        <v>48</v>
      </c>
      <c r="C38" s="80">
        <v>2</v>
      </c>
      <c r="D38" s="80">
        <v>3</v>
      </c>
      <c r="E38" s="80">
        <v>0</v>
      </c>
      <c r="F38" s="103">
        <f t="shared" si="6"/>
        <v>53</v>
      </c>
      <c r="G38" s="104">
        <f t="shared" si="10"/>
        <v>3.8</v>
      </c>
      <c r="H38" s="105">
        <f t="shared" si="7"/>
        <v>7.2404371584699447</v>
      </c>
      <c r="I38" s="80">
        <v>418</v>
      </c>
      <c r="J38" s="80">
        <v>2</v>
      </c>
      <c r="K38" s="80">
        <v>11</v>
      </c>
      <c r="L38" s="80">
        <v>3</v>
      </c>
      <c r="M38" s="103">
        <f t="shared" si="8"/>
        <v>434</v>
      </c>
      <c r="N38" s="104">
        <f t="shared" si="3"/>
        <v>1.2</v>
      </c>
      <c r="O38" s="105">
        <f t="shared" si="9"/>
        <v>6.9909793814432994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</row>
    <row r="39" spans="1:67" s="25" customFormat="1" ht="13.5" customHeight="1">
      <c r="A39" s="83" t="s">
        <v>27</v>
      </c>
      <c r="B39" s="80">
        <v>28</v>
      </c>
      <c r="C39" s="80">
        <v>1</v>
      </c>
      <c r="D39" s="80">
        <v>4</v>
      </c>
      <c r="E39" s="80">
        <v>2</v>
      </c>
      <c r="F39" s="103">
        <f t="shared" si="6"/>
        <v>35</v>
      </c>
      <c r="G39" s="104">
        <f t="shared" si="10"/>
        <v>8.6</v>
      </c>
      <c r="H39" s="105">
        <f t="shared" si="7"/>
        <v>4.7814207650273222</v>
      </c>
      <c r="I39" s="80">
        <v>399</v>
      </c>
      <c r="J39" s="80">
        <v>1</v>
      </c>
      <c r="K39" s="80">
        <v>9</v>
      </c>
      <c r="L39" s="80">
        <v>4</v>
      </c>
      <c r="M39" s="103">
        <f t="shared" si="8"/>
        <v>413</v>
      </c>
      <c r="N39" s="104">
        <f t="shared" si="3"/>
        <v>1.2</v>
      </c>
      <c r="O39" s="105">
        <f t="shared" si="9"/>
        <v>6.65270618556701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</row>
    <row r="40" spans="1:67" s="23" customFormat="1" ht="13.5" customHeight="1">
      <c r="A40" s="83" t="s">
        <v>28</v>
      </c>
      <c r="B40" s="80">
        <v>39</v>
      </c>
      <c r="C40" s="80">
        <v>0</v>
      </c>
      <c r="D40" s="80">
        <v>0</v>
      </c>
      <c r="E40" s="80">
        <v>1</v>
      </c>
      <c r="F40" s="103">
        <f t="shared" si="6"/>
        <v>40</v>
      </c>
      <c r="G40" s="104">
        <f t="shared" si="10"/>
        <v>2.5</v>
      </c>
      <c r="H40" s="105">
        <f t="shared" si="7"/>
        <v>5.4644808743169397</v>
      </c>
      <c r="I40" s="80">
        <v>426</v>
      </c>
      <c r="J40" s="80">
        <v>1</v>
      </c>
      <c r="K40" s="80">
        <v>13</v>
      </c>
      <c r="L40" s="80">
        <v>7</v>
      </c>
      <c r="M40" s="103">
        <f t="shared" si="8"/>
        <v>447</v>
      </c>
      <c r="N40" s="104">
        <f t="shared" si="3"/>
        <v>1.8</v>
      </c>
      <c r="O40" s="105">
        <f t="shared" si="9"/>
        <v>7.2003865979381434</v>
      </c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</row>
    <row r="41" spans="1:67" s="23" customFormat="1" ht="13.5" customHeight="1">
      <c r="A41" s="83" t="s">
        <v>51</v>
      </c>
      <c r="B41" s="80">
        <v>39</v>
      </c>
      <c r="C41" s="80">
        <v>0</v>
      </c>
      <c r="D41" s="80">
        <v>5</v>
      </c>
      <c r="E41" s="80">
        <v>1</v>
      </c>
      <c r="F41" s="103">
        <f t="shared" si="6"/>
        <v>45</v>
      </c>
      <c r="G41" s="104">
        <f t="shared" si="10"/>
        <v>2.2000000000000002</v>
      </c>
      <c r="H41" s="105">
        <f t="shared" si="7"/>
        <v>6.1475409836065573</v>
      </c>
      <c r="I41" s="80">
        <v>338</v>
      </c>
      <c r="J41" s="80">
        <v>1</v>
      </c>
      <c r="K41" s="80">
        <v>15</v>
      </c>
      <c r="L41" s="80">
        <v>4</v>
      </c>
      <c r="M41" s="103">
        <f t="shared" si="8"/>
        <v>358</v>
      </c>
      <c r="N41" s="104">
        <f t="shared" si="3"/>
        <v>1.4</v>
      </c>
      <c r="O41" s="105">
        <f t="shared" si="9"/>
        <v>5.766752577319588</v>
      </c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</row>
    <row r="42" spans="1:67" s="23" customFormat="1" ht="13.5" customHeight="1">
      <c r="A42" s="84" t="s">
        <v>29</v>
      </c>
      <c r="B42" s="85">
        <v>12</v>
      </c>
      <c r="C42" s="85">
        <v>0</v>
      </c>
      <c r="D42" s="85">
        <v>0</v>
      </c>
      <c r="E42" s="85">
        <v>0</v>
      </c>
      <c r="F42" s="106">
        <f t="shared" si="6"/>
        <v>12</v>
      </c>
      <c r="G42" s="107">
        <f t="shared" si="10"/>
        <v>0</v>
      </c>
      <c r="H42" s="108">
        <f t="shared" si="7"/>
        <v>1.639344262295082</v>
      </c>
      <c r="I42" s="85">
        <v>63</v>
      </c>
      <c r="J42" s="85">
        <v>0</v>
      </c>
      <c r="K42" s="85">
        <v>3</v>
      </c>
      <c r="L42" s="85">
        <v>2</v>
      </c>
      <c r="M42" s="106">
        <f t="shared" si="8"/>
        <v>68</v>
      </c>
      <c r="N42" s="107">
        <f t="shared" si="3"/>
        <v>2.9</v>
      </c>
      <c r="O42" s="108">
        <f t="shared" si="9"/>
        <v>1.0953608247422679</v>
      </c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</row>
    <row r="43" spans="1:67" s="25" customFormat="1" ht="13.5" customHeight="1">
      <c r="A43" s="83" t="s">
        <v>30</v>
      </c>
      <c r="B43" s="80">
        <v>9</v>
      </c>
      <c r="C43" s="80">
        <v>0</v>
      </c>
      <c r="D43" s="80">
        <v>0</v>
      </c>
      <c r="E43" s="80">
        <v>0</v>
      </c>
      <c r="F43" s="103">
        <f t="shared" si="6"/>
        <v>9</v>
      </c>
      <c r="G43" s="104">
        <f t="shared" si="10"/>
        <v>0</v>
      </c>
      <c r="H43" s="105">
        <f t="shared" si="7"/>
        <v>1.2295081967213115</v>
      </c>
      <c r="I43" s="80">
        <v>63</v>
      </c>
      <c r="J43" s="80">
        <v>1</v>
      </c>
      <c r="K43" s="80">
        <v>3</v>
      </c>
      <c r="L43" s="80">
        <v>0</v>
      </c>
      <c r="M43" s="103">
        <f t="shared" si="8"/>
        <v>67</v>
      </c>
      <c r="N43" s="104">
        <f t="shared" si="3"/>
        <v>1.5</v>
      </c>
      <c r="O43" s="105">
        <f t="shared" si="9"/>
        <v>1.0792525773195876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:67" s="25" customFormat="1" ht="13.5" customHeight="1">
      <c r="A44" s="83" t="s">
        <v>31</v>
      </c>
      <c r="B44" s="80">
        <v>7</v>
      </c>
      <c r="C44" s="80">
        <v>0</v>
      </c>
      <c r="D44" s="80">
        <v>1</v>
      </c>
      <c r="E44" s="80">
        <v>0</v>
      </c>
      <c r="F44" s="103">
        <f t="shared" si="6"/>
        <v>8</v>
      </c>
      <c r="G44" s="104">
        <f t="shared" si="10"/>
        <v>0</v>
      </c>
      <c r="H44" s="105">
        <f t="shared" si="7"/>
        <v>1.0928961748633881</v>
      </c>
      <c r="I44" s="80">
        <v>72</v>
      </c>
      <c r="J44" s="80">
        <v>0</v>
      </c>
      <c r="K44" s="80">
        <v>2</v>
      </c>
      <c r="L44" s="80">
        <v>0</v>
      </c>
      <c r="M44" s="103">
        <f t="shared" si="8"/>
        <v>74</v>
      </c>
      <c r="N44" s="104">
        <f t="shared" si="3"/>
        <v>0</v>
      </c>
      <c r="O44" s="105">
        <f t="shared" si="9"/>
        <v>1.1920103092783505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:67" s="25" customFormat="1" ht="13.5" customHeight="1">
      <c r="A45" s="83" t="s">
        <v>32</v>
      </c>
      <c r="B45" s="80">
        <v>11</v>
      </c>
      <c r="C45" s="80">
        <v>0</v>
      </c>
      <c r="D45" s="80">
        <v>0</v>
      </c>
      <c r="E45" s="80">
        <v>0</v>
      </c>
      <c r="F45" s="103">
        <f t="shared" si="6"/>
        <v>11</v>
      </c>
      <c r="G45" s="104">
        <f t="shared" si="10"/>
        <v>0</v>
      </c>
      <c r="H45" s="105">
        <f t="shared" si="7"/>
        <v>1.5027322404371584</v>
      </c>
      <c r="I45" s="80">
        <v>67</v>
      </c>
      <c r="J45" s="80">
        <v>0</v>
      </c>
      <c r="K45" s="80">
        <v>3</v>
      </c>
      <c r="L45" s="80">
        <v>0</v>
      </c>
      <c r="M45" s="103">
        <f t="shared" si="8"/>
        <v>70</v>
      </c>
      <c r="N45" s="104">
        <f t="shared" si="3"/>
        <v>0</v>
      </c>
      <c r="O45" s="105">
        <f t="shared" si="9"/>
        <v>1.1275773195876289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</row>
    <row r="46" spans="1:67" s="23" customFormat="1" ht="13.5" customHeight="1">
      <c r="A46" s="83" t="s">
        <v>33</v>
      </c>
      <c r="B46" s="80">
        <v>10</v>
      </c>
      <c r="C46" s="80">
        <v>1</v>
      </c>
      <c r="D46" s="80">
        <v>0</v>
      </c>
      <c r="E46" s="80">
        <v>0</v>
      </c>
      <c r="F46" s="103">
        <f t="shared" si="6"/>
        <v>11</v>
      </c>
      <c r="G46" s="104">
        <f t="shared" si="10"/>
        <v>9.1</v>
      </c>
      <c r="H46" s="105">
        <f t="shared" si="7"/>
        <v>1.5027322404371584</v>
      </c>
      <c r="I46" s="80">
        <v>64</v>
      </c>
      <c r="J46" s="80">
        <v>1</v>
      </c>
      <c r="K46" s="80">
        <v>2</v>
      </c>
      <c r="L46" s="80">
        <v>0</v>
      </c>
      <c r="M46" s="103">
        <f t="shared" si="8"/>
        <v>67</v>
      </c>
      <c r="N46" s="104">
        <f t="shared" si="3"/>
        <v>1.5</v>
      </c>
      <c r="O46" s="105">
        <f t="shared" si="9"/>
        <v>1.0792525773195876</v>
      </c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</row>
    <row r="47" spans="1:67" s="25" customFormat="1" ht="13.5" customHeight="1">
      <c r="A47" s="83" t="s">
        <v>34</v>
      </c>
      <c r="B47" s="80">
        <v>5</v>
      </c>
      <c r="C47" s="80">
        <v>0</v>
      </c>
      <c r="D47" s="80">
        <v>0</v>
      </c>
      <c r="E47" s="80">
        <v>0</v>
      </c>
      <c r="F47" s="103">
        <f t="shared" si="6"/>
        <v>5</v>
      </c>
      <c r="G47" s="104">
        <f t="shared" si="10"/>
        <v>0</v>
      </c>
      <c r="H47" s="105">
        <f t="shared" si="7"/>
        <v>0.68306010928961747</v>
      </c>
      <c r="I47" s="80">
        <v>45</v>
      </c>
      <c r="J47" s="80">
        <v>0</v>
      </c>
      <c r="K47" s="80">
        <v>2</v>
      </c>
      <c r="L47" s="80">
        <v>0</v>
      </c>
      <c r="M47" s="103">
        <f t="shared" si="8"/>
        <v>47</v>
      </c>
      <c r="N47" s="104">
        <f t="shared" si="3"/>
        <v>0</v>
      </c>
      <c r="O47" s="105">
        <f t="shared" si="9"/>
        <v>0.75708762886597936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</row>
    <row r="48" spans="1:67" s="23" customFormat="1" ht="13.5" customHeight="1">
      <c r="A48" s="88" t="s">
        <v>15</v>
      </c>
      <c r="B48" s="109">
        <f>SUM(B42:B47)</f>
        <v>54</v>
      </c>
      <c r="C48" s="109">
        <f>SUM(C42:C47)</f>
        <v>1</v>
      </c>
      <c r="D48" s="109">
        <f>SUM(D42:D47)</f>
        <v>1</v>
      </c>
      <c r="E48" s="109">
        <f>SUM(E42:E47)</f>
        <v>0</v>
      </c>
      <c r="F48" s="109">
        <f t="shared" si="6"/>
        <v>56</v>
      </c>
      <c r="G48" s="110">
        <f t="shared" si="10"/>
        <v>1.8</v>
      </c>
      <c r="H48" s="111">
        <f t="shared" si="7"/>
        <v>7.6502732240437163</v>
      </c>
      <c r="I48" s="109">
        <f>SUM(I42:I47)</f>
        <v>374</v>
      </c>
      <c r="J48" s="109">
        <f>SUM(J42:J47)</f>
        <v>2</v>
      </c>
      <c r="K48" s="109">
        <f>SUM(K42:K47)</f>
        <v>15</v>
      </c>
      <c r="L48" s="109">
        <f>SUM(L42:L47)</f>
        <v>2</v>
      </c>
      <c r="M48" s="109">
        <f t="shared" si="8"/>
        <v>393</v>
      </c>
      <c r="N48" s="110">
        <f t="shared" si="3"/>
        <v>1</v>
      </c>
      <c r="O48" s="111">
        <f t="shared" si="9"/>
        <v>6.330541237113402</v>
      </c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</row>
    <row r="49" spans="1:67" s="23" customFormat="1" ht="13.5" customHeight="1">
      <c r="A49" s="84" t="s">
        <v>35</v>
      </c>
      <c r="B49" s="85">
        <v>8</v>
      </c>
      <c r="C49" s="85">
        <v>0</v>
      </c>
      <c r="D49" s="85">
        <v>0</v>
      </c>
      <c r="E49" s="85">
        <v>0</v>
      </c>
      <c r="F49" s="106">
        <f t="shared" si="6"/>
        <v>8</v>
      </c>
      <c r="G49" s="107">
        <f t="shared" si="10"/>
        <v>0</v>
      </c>
      <c r="H49" s="108">
        <f t="shared" si="7"/>
        <v>1.0928961748633881</v>
      </c>
      <c r="I49" s="85">
        <v>57</v>
      </c>
      <c r="J49" s="85">
        <v>1</v>
      </c>
      <c r="K49" s="85">
        <v>3</v>
      </c>
      <c r="L49" s="85">
        <v>2</v>
      </c>
      <c r="M49" s="106">
        <f t="shared" si="8"/>
        <v>63</v>
      </c>
      <c r="N49" s="107">
        <f t="shared" si="3"/>
        <v>4.8</v>
      </c>
      <c r="O49" s="108">
        <f t="shared" si="9"/>
        <v>1.0148195876288659</v>
      </c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</row>
    <row r="50" spans="1:67" s="25" customFormat="1" ht="13.5" customHeight="1">
      <c r="A50" s="83" t="s">
        <v>36</v>
      </c>
      <c r="B50" s="80">
        <v>15</v>
      </c>
      <c r="C50" s="80">
        <v>0</v>
      </c>
      <c r="D50" s="80">
        <v>0</v>
      </c>
      <c r="E50" s="80">
        <v>0</v>
      </c>
      <c r="F50" s="103">
        <f t="shared" si="6"/>
        <v>15</v>
      </c>
      <c r="G50" s="104">
        <f t="shared" si="10"/>
        <v>0</v>
      </c>
      <c r="H50" s="105">
        <f t="shared" si="7"/>
        <v>2.0491803278688523</v>
      </c>
      <c r="I50" s="80">
        <v>65</v>
      </c>
      <c r="J50" s="80">
        <v>0</v>
      </c>
      <c r="K50" s="80">
        <v>4</v>
      </c>
      <c r="L50" s="80">
        <v>0</v>
      </c>
      <c r="M50" s="103">
        <f t="shared" si="8"/>
        <v>69</v>
      </c>
      <c r="N50" s="104">
        <f t="shared" si="3"/>
        <v>0</v>
      </c>
      <c r="O50" s="105">
        <f t="shared" si="9"/>
        <v>1.1114690721649485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:67" s="25" customFormat="1" ht="13.5" customHeight="1">
      <c r="A51" s="83" t="s">
        <v>37</v>
      </c>
      <c r="B51" s="80">
        <v>18</v>
      </c>
      <c r="C51" s="80">
        <v>0</v>
      </c>
      <c r="D51" s="80">
        <v>1</v>
      </c>
      <c r="E51" s="80">
        <v>0</v>
      </c>
      <c r="F51" s="103">
        <f t="shared" si="6"/>
        <v>19</v>
      </c>
      <c r="G51" s="104">
        <f t="shared" si="10"/>
        <v>0</v>
      </c>
      <c r="H51" s="105">
        <f t="shared" si="7"/>
        <v>2.5956284153005464</v>
      </c>
      <c r="I51" s="80">
        <v>47</v>
      </c>
      <c r="J51" s="80">
        <v>0</v>
      </c>
      <c r="K51" s="80">
        <v>2</v>
      </c>
      <c r="L51" s="80">
        <v>2</v>
      </c>
      <c r="M51" s="103">
        <f t="shared" si="8"/>
        <v>51</v>
      </c>
      <c r="N51" s="104">
        <f t="shared" si="3"/>
        <v>3.9</v>
      </c>
      <c r="O51" s="105">
        <f t="shared" si="9"/>
        <v>0.82152061855670111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:67" s="22" customFormat="1" ht="13.5" customHeight="1">
      <c r="A52" s="83" t="s">
        <v>38</v>
      </c>
      <c r="B52" s="80">
        <v>14</v>
      </c>
      <c r="C52" s="80">
        <v>0</v>
      </c>
      <c r="D52" s="80">
        <v>0</v>
      </c>
      <c r="E52" s="80">
        <v>0</v>
      </c>
      <c r="F52" s="103">
        <f t="shared" si="6"/>
        <v>14</v>
      </c>
      <c r="G52" s="104">
        <f t="shared" si="10"/>
        <v>0</v>
      </c>
      <c r="H52" s="105">
        <f t="shared" si="7"/>
        <v>1.9125683060109291</v>
      </c>
      <c r="I52" s="80">
        <v>49</v>
      </c>
      <c r="J52" s="80">
        <v>0</v>
      </c>
      <c r="K52" s="80">
        <v>5</v>
      </c>
      <c r="L52" s="80">
        <v>0</v>
      </c>
      <c r="M52" s="103">
        <f t="shared" si="8"/>
        <v>54</v>
      </c>
      <c r="N52" s="104">
        <f t="shared" si="3"/>
        <v>0</v>
      </c>
      <c r="O52" s="105">
        <f t="shared" si="9"/>
        <v>0.86984536082474229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</row>
    <row r="53" spans="1:67" s="22" customFormat="1" ht="13.5" customHeight="1">
      <c r="A53" s="83" t="s">
        <v>39</v>
      </c>
      <c r="B53" s="80">
        <v>7</v>
      </c>
      <c r="C53" s="80">
        <v>0</v>
      </c>
      <c r="D53" s="80">
        <v>0</v>
      </c>
      <c r="E53" s="80">
        <v>0</v>
      </c>
      <c r="F53" s="103">
        <f t="shared" si="6"/>
        <v>7</v>
      </c>
      <c r="G53" s="104">
        <f t="shared" si="10"/>
        <v>0</v>
      </c>
      <c r="H53" s="105">
        <f t="shared" si="7"/>
        <v>0.95628415300546454</v>
      </c>
      <c r="I53" s="80">
        <v>60</v>
      </c>
      <c r="J53" s="80">
        <v>0</v>
      </c>
      <c r="K53" s="80">
        <v>2</v>
      </c>
      <c r="L53" s="80">
        <v>0</v>
      </c>
      <c r="M53" s="103">
        <f t="shared" si="8"/>
        <v>62</v>
      </c>
      <c r="N53" s="104">
        <f t="shared" si="3"/>
        <v>0</v>
      </c>
      <c r="O53" s="105">
        <f t="shared" si="9"/>
        <v>0.99871134020618546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</row>
    <row r="54" spans="1:67" s="23" customFormat="1" ht="13.5" customHeight="1">
      <c r="A54" s="83" t="s">
        <v>40</v>
      </c>
      <c r="B54" s="80">
        <v>10</v>
      </c>
      <c r="C54" s="80">
        <v>0</v>
      </c>
      <c r="D54" s="80">
        <v>2</v>
      </c>
      <c r="E54" s="80">
        <v>0</v>
      </c>
      <c r="F54" s="103">
        <f t="shared" si="6"/>
        <v>12</v>
      </c>
      <c r="G54" s="104">
        <f t="shared" si="10"/>
        <v>0</v>
      </c>
      <c r="H54" s="105">
        <f t="shared" si="7"/>
        <v>1.639344262295082</v>
      </c>
      <c r="I54" s="80">
        <v>55</v>
      </c>
      <c r="J54" s="80">
        <v>0</v>
      </c>
      <c r="K54" s="80">
        <v>2</v>
      </c>
      <c r="L54" s="80">
        <v>1</v>
      </c>
      <c r="M54" s="103">
        <f t="shared" si="8"/>
        <v>58</v>
      </c>
      <c r="N54" s="104">
        <f t="shared" si="3"/>
        <v>1.7</v>
      </c>
      <c r="O54" s="105">
        <f t="shared" si="9"/>
        <v>0.93427835051546393</v>
      </c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</row>
    <row r="55" spans="1:67" s="25" customFormat="1" ht="13.5" customHeight="1">
      <c r="A55" s="88" t="s">
        <v>15</v>
      </c>
      <c r="B55" s="109">
        <f>SUM(B49:B54)</f>
        <v>72</v>
      </c>
      <c r="C55" s="109">
        <f>SUM(C49:C54)</f>
        <v>0</v>
      </c>
      <c r="D55" s="109">
        <f>SUM(D49:D54)</f>
        <v>3</v>
      </c>
      <c r="E55" s="109">
        <f>SUM(E49:E54)</f>
        <v>0</v>
      </c>
      <c r="F55" s="109">
        <f t="shared" si="6"/>
        <v>75</v>
      </c>
      <c r="G55" s="110">
        <f t="shared" si="10"/>
        <v>0</v>
      </c>
      <c r="H55" s="111">
        <f t="shared" si="7"/>
        <v>10.245901639344263</v>
      </c>
      <c r="I55" s="109">
        <f>SUM(I49:I54)</f>
        <v>333</v>
      </c>
      <c r="J55" s="109">
        <f>SUM(J49:J54)</f>
        <v>1</v>
      </c>
      <c r="K55" s="109">
        <f>SUM(K49:K54)</f>
        <v>18</v>
      </c>
      <c r="L55" s="109">
        <f>SUM(L49:L54)</f>
        <v>5</v>
      </c>
      <c r="M55" s="109">
        <f t="shared" si="8"/>
        <v>357</v>
      </c>
      <c r="N55" s="110">
        <f t="shared" si="3"/>
        <v>1.7</v>
      </c>
      <c r="O55" s="111">
        <f t="shared" si="9"/>
        <v>5.7506443298969065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:67" s="25" customFormat="1" ht="13.5" customHeight="1">
      <c r="A56" s="79" t="s">
        <v>84</v>
      </c>
      <c r="B56" s="80">
        <v>49</v>
      </c>
      <c r="C56" s="80">
        <v>0</v>
      </c>
      <c r="D56" s="80">
        <v>2</v>
      </c>
      <c r="E56" s="80">
        <v>0</v>
      </c>
      <c r="F56" s="103">
        <f t="shared" ref="F56:F58" si="11">SUM(B56:E56)</f>
        <v>51</v>
      </c>
      <c r="G56" s="104">
        <f t="shared" ref="G56:G59" si="12">IF(SUM(C56,E56)=0,0,ROUND(SUM(C56,E56)/F56*100,1))</f>
        <v>0</v>
      </c>
      <c r="H56" s="105">
        <f t="shared" ref="H56:H58" si="13">IF(F56=0,0,F56/F$59*100)</f>
        <v>6.9672131147540979</v>
      </c>
      <c r="I56" s="80">
        <v>250</v>
      </c>
      <c r="J56" s="80">
        <v>1</v>
      </c>
      <c r="K56" s="80">
        <v>5</v>
      </c>
      <c r="L56" s="80">
        <v>4</v>
      </c>
      <c r="M56" s="103">
        <f t="shared" ref="M56:M59" si="14">SUM(I56:L56)</f>
        <v>260</v>
      </c>
      <c r="N56" s="104">
        <f t="shared" ref="N56:N59" si="15">IF(SUM(J56,L56)=0,0,ROUND(SUM(J56,L56)/M56*100,1))</f>
        <v>1.9</v>
      </c>
      <c r="O56" s="105">
        <f t="shared" ref="O56:O59" si="16">IF(M56=0,0,M56/M$59*100)</f>
        <v>4.1881443298969065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67" s="25" customFormat="1" ht="13.5" customHeight="1">
      <c r="A57" s="83" t="s">
        <v>85</v>
      </c>
      <c r="B57" s="80">
        <v>17</v>
      </c>
      <c r="C57" s="80">
        <v>0</v>
      </c>
      <c r="D57" s="80">
        <v>1</v>
      </c>
      <c r="E57" s="80">
        <v>0</v>
      </c>
      <c r="F57" s="103">
        <f t="shared" si="11"/>
        <v>18</v>
      </c>
      <c r="G57" s="104">
        <f t="shared" si="12"/>
        <v>0</v>
      </c>
      <c r="H57" s="105">
        <f t="shared" si="13"/>
        <v>2.459016393442623</v>
      </c>
      <c r="I57" s="80">
        <v>187</v>
      </c>
      <c r="J57" s="80">
        <v>1</v>
      </c>
      <c r="K57" s="80">
        <v>6</v>
      </c>
      <c r="L57" s="80">
        <v>1</v>
      </c>
      <c r="M57" s="103">
        <f t="shared" si="14"/>
        <v>195</v>
      </c>
      <c r="N57" s="104">
        <f t="shared" si="15"/>
        <v>1</v>
      </c>
      <c r="O57" s="105">
        <f t="shared" si="16"/>
        <v>3.1411082474226806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67" s="25" customFormat="1" ht="13.5" customHeight="1">
      <c r="A58" s="83" t="s">
        <v>86</v>
      </c>
      <c r="B58" s="80">
        <v>11</v>
      </c>
      <c r="C58" s="80">
        <v>0</v>
      </c>
      <c r="D58" s="80">
        <v>3</v>
      </c>
      <c r="E58" s="80">
        <v>2</v>
      </c>
      <c r="F58" s="103">
        <f t="shared" si="11"/>
        <v>16</v>
      </c>
      <c r="G58" s="104">
        <f t="shared" si="12"/>
        <v>12.5</v>
      </c>
      <c r="H58" s="105">
        <f t="shared" si="13"/>
        <v>2.1857923497267762</v>
      </c>
      <c r="I58" s="80">
        <v>157</v>
      </c>
      <c r="J58" s="80">
        <v>0</v>
      </c>
      <c r="K58" s="80">
        <v>6</v>
      </c>
      <c r="L58" s="80">
        <v>1</v>
      </c>
      <c r="M58" s="103">
        <f t="shared" si="14"/>
        <v>164</v>
      </c>
      <c r="N58" s="104">
        <f t="shared" si="15"/>
        <v>0.6</v>
      </c>
      <c r="O58" s="105">
        <f t="shared" si="16"/>
        <v>2.6417525773195876</v>
      </c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67" s="22" customFormat="1" ht="13.5" customHeight="1">
      <c r="A59" s="88" t="s">
        <v>41</v>
      </c>
      <c r="B59" s="109">
        <f>SUM(B11:B19,B26,B33:B41,B48,B55:B58)</f>
        <v>670</v>
      </c>
      <c r="C59" s="109">
        <f t="shared" ref="C59:E59" si="17">SUM(C11:C19,C26,C33:C41,C48,C55:C58)</f>
        <v>8</v>
      </c>
      <c r="D59" s="109">
        <f t="shared" si="17"/>
        <v>38</v>
      </c>
      <c r="E59" s="109">
        <f t="shared" si="17"/>
        <v>16</v>
      </c>
      <c r="F59" s="109">
        <f t="shared" si="6"/>
        <v>732</v>
      </c>
      <c r="G59" s="110">
        <f t="shared" si="12"/>
        <v>3.3</v>
      </c>
      <c r="H59" s="111">
        <f>IF(F59=0,0,F59/F$59*100)</f>
        <v>100</v>
      </c>
      <c r="I59" s="109">
        <f>SUM(I11:I19,I26,I33:I41,I48,I55:I58)</f>
        <v>5816</v>
      </c>
      <c r="J59" s="109">
        <f>SUM(J11:J19,J26,J33:J41,J48,J55:J58)</f>
        <v>21</v>
      </c>
      <c r="K59" s="109">
        <f t="shared" ref="K59:L59" si="18">SUM(K11:K19,K26,K33:K41,K48,K55:K58)</f>
        <v>233</v>
      </c>
      <c r="L59" s="109">
        <f t="shared" si="18"/>
        <v>138</v>
      </c>
      <c r="M59" s="109">
        <f t="shared" si="14"/>
        <v>6208</v>
      </c>
      <c r="N59" s="110">
        <f t="shared" si="15"/>
        <v>2.6</v>
      </c>
      <c r="O59" s="111">
        <f t="shared" si="16"/>
        <v>100</v>
      </c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</row>
    <row r="60" spans="1:67" s="22" customFormat="1" ht="13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</row>
    <row r="61" spans="1:67" s="23" customFormat="1" ht="13.5" customHeight="1"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</row>
    <row r="62" spans="1:67" s="23" customFormat="1" ht="12" customHeight="1">
      <c r="A62" s="69" t="s">
        <v>0</v>
      </c>
      <c r="B62" s="70">
        <v>3</v>
      </c>
      <c r="C62" s="71"/>
      <c r="D62" s="71"/>
      <c r="E62" s="71"/>
      <c r="F62" s="71"/>
      <c r="G62" s="71"/>
      <c r="H62" s="72"/>
      <c r="I62" s="70" t="s">
        <v>58</v>
      </c>
      <c r="J62" s="71"/>
      <c r="K62" s="71"/>
      <c r="L62" s="71"/>
      <c r="M62" s="71"/>
      <c r="N62" s="71"/>
      <c r="O62" s="72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</row>
    <row r="63" spans="1:67" s="25" customFormat="1" ht="39.6" customHeight="1">
      <c r="A63" s="73" t="s">
        <v>1</v>
      </c>
      <c r="B63" s="74" t="s">
        <v>2</v>
      </c>
      <c r="C63" s="75" t="s">
        <v>3</v>
      </c>
      <c r="D63" s="76" t="s">
        <v>4</v>
      </c>
      <c r="E63" s="75" t="s">
        <v>5</v>
      </c>
      <c r="F63" s="76" t="s">
        <v>6</v>
      </c>
      <c r="G63" s="76" t="s">
        <v>7</v>
      </c>
      <c r="H63" s="77" t="s">
        <v>8</v>
      </c>
      <c r="I63" s="74" t="s">
        <v>2</v>
      </c>
      <c r="J63" s="76" t="s">
        <v>3</v>
      </c>
      <c r="K63" s="76" t="s">
        <v>4</v>
      </c>
      <c r="L63" s="75" t="s">
        <v>5</v>
      </c>
      <c r="M63" s="76" t="s">
        <v>6</v>
      </c>
      <c r="N63" s="76" t="s">
        <v>7</v>
      </c>
      <c r="O63" s="78" t="s">
        <v>8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</row>
    <row r="64" spans="1:67" s="25" customFormat="1" ht="13.5" customHeight="1">
      <c r="A64" s="79" t="s">
        <v>75</v>
      </c>
      <c r="B64" s="80">
        <v>23</v>
      </c>
      <c r="C64" s="80">
        <v>0</v>
      </c>
      <c r="D64" s="80">
        <v>3</v>
      </c>
      <c r="E64" s="80">
        <v>0</v>
      </c>
      <c r="F64" s="103">
        <f t="shared" ref="F64:F72" si="19">SUM(B64:E64)</f>
        <v>26</v>
      </c>
      <c r="G64" s="104">
        <f t="shared" ref="G64:G108" si="20">IF(SUM(C64,E64)=0,0,ROUND(SUM(C64,E64)/F64*100,1))</f>
        <v>0</v>
      </c>
      <c r="H64" s="105">
        <f t="shared" ref="H64:H112" si="21">IF(F64=0,0,F64/F$112*100)</f>
        <v>8.2539682539682531</v>
      </c>
      <c r="I64" s="103">
        <f>SUM(方向別!B11,方向別!I11,方向別!B64)</f>
        <v>213</v>
      </c>
      <c r="J64" s="103">
        <f>SUM(方向別!C11,方向別!J11,方向別!C64)</f>
        <v>1</v>
      </c>
      <c r="K64" s="103">
        <f>SUM(方向別!D11,方向別!K11,方向別!D64)</f>
        <v>13</v>
      </c>
      <c r="L64" s="103">
        <f>SUM(方向別!E11,方向別!L11,方向別!E64)</f>
        <v>2</v>
      </c>
      <c r="M64" s="103">
        <f t="shared" ref="M64:M72" si="22">SUM(I64:L64)</f>
        <v>229</v>
      </c>
      <c r="N64" s="104">
        <f t="shared" ref="N64:N108" si="23">IF(SUM(J64,L64)=0,0,ROUND(SUM(J64,L64)/M64*100,1))</f>
        <v>1.3</v>
      </c>
      <c r="O64" s="105">
        <f t="shared" ref="O64:O112" si="24">IF(M64=0,0,M64/M$112*100)</f>
        <v>3.1564438318401105</v>
      </c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</row>
    <row r="65" spans="1:67" s="25" customFormat="1" ht="13.5" customHeight="1">
      <c r="A65" s="83" t="s">
        <v>76</v>
      </c>
      <c r="B65" s="80">
        <v>7</v>
      </c>
      <c r="C65" s="80">
        <v>0</v>
      </c>
      <c r="D65" s="80">
        <v>1</v>
      </c>
      <c r="E65" s="80">
        <v>0</v>
      </c>
      <c r="F65" s="103">
        <f t="shared" si="19"/>
        <v>8</v>
      </c>
      <c r="G65" s="104">
        <f t="shared" si="20"/>
        <v>0</v>
      </c>
      <c r="H65" s="105">
        <f t="shared" si="21"/>
        <v>2.5396825396825395</v>
      </c>
      <c r="I65" s="103">
        <f>SUM(方向別!B12,方向別!I12,方向別!B65)</f>
        <v>125</v>
      </c>
      <c r="J65" s="103">
        <f>SUM(方向別!C12,方向別!J12,方向別!C65)</f>
        <v>0</v>
      </c>
      <c r="K65" s="103">
        <f>SUM(方向別!D12,方向別!K12,方向別!D65)</f>
        <v>6</v>
      </c>
      <c r="L65" s="103">
        <f>SUM(方向別!E12,方向別!L12,方向別!E65)</f>
        <v>5</v>
      </c>
      <c r="M65" s="103">
        <f t="shared" si="22"/>
        <v>136</v>
      </c>
      <c r="N65" s="104">
        <f t="shared" si="23"/>
        <v>3.7</v>
      </c>
      <c r="O65" s="105">
        <f t="shared" si="24"/>
        <v>1.8745692625775328</v>
      </c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</row>
    <row r="66" spans="1:67" s="25" customFormat="1" ht="13.5" customHeight="1">
      <c r="A66" s="83" t="s">
        <v>77</v>
      </c>
      <c r="B66" s="80">
        <v>6</v>
      </c>
      <c r="C66" s="80">
        <v>0</v>
      </c>
      <c r="D66" s="80">
        <v>0</v>
      </c>
      <c r="E66" s="80">
        <v>0</v>
      </c>
      <c r="F66" s="103">
        <f t="shared" si="19"/>
        <v>6</v>
      </c>
      <c r="G66" s="104">
        <f t="shared" si="20"/>
        <v>0</v>
      </c>
      <c r="H66" s="105">
        <f t="shared" si="21"/>
        <v>1.9047619047619049</v>
      </c>
      <c r="I66" s="103">
        <f>SUM(方向別!B13,方向別!I13,方向別!B66)</f>
        <v>77</v>
      </c>
      <c r="J66" s="103">
        <f>SUM(方向別!C13,方向別!J13,方向別!C66)</f>
        <v>0</v>
      </c>
      <c r="K66" s="103">
        <f>SUM(方向別!D13,方向別!K13,方向別!D66)</f>
        <v>7</v>
      </c>
      <c r="L66" s="103">
        <f>SUM(方向別!E13,方向別!L13,方向別!E66)</f>
        <v>5</v>
      </c>
      <c r="M66" s="103">
        <f t="shared" si="22"/>
        <v>89</v>
      </c>
      <c r="N66" s="104">
        <f t="shared" si="23"/>
        <v>5.6</v>
      </c>
      <c r="O66" s="105">
        <f t="shared" si="24"/>
        <v>1.2267401791867678</v>
      </c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</row>
    <row r="67" spans="1:67" s="25" customFormat="1" ht="13.5" customHeight="1">
      <c r="A67" s="83" t="s">
        <v>78</v>
      </c>
      <c r="B67" s="80">
        <v>4</v>
      </c>
      <c r="C67" s="80">
        <v>0</v>
      </c>
      <c r="D67" s="80">
        <v>0</v>
      </c>
      <c r="E67" s="80">
        <v>0</v>
      </c>
      <c r="F67" s="103">
        <f t="shared" si="19"/>
        <v>4</v>
      </c>
      <c r="G67" s="104">
        <f t="shared" si="20"/>
        <v>0</v>
      </c>
      <c r="H67" s="105">
        <f t="shared" si="21"/>
        <v>1.2698412698412698</v>
      </c>
      <c r="I67" s="103">
        <f>SUM(方向別!B14,方向別!I14,方向別!B67)</f>
        <v>88</v>
      </c>
      <c r="J67" s="103">
        <f>SUM(方向別!C14,方向別!J14,方向別!C67)</f>
        <v>0</v>
      </c>
      <c r="K67" s="103">
        <f>SUM(方向別!D14,方向別!K14,方向別!D67)</f>
        <v>2</v>
      </c>
      <c r="L67" s="103">
        <f>SUM(方向別!E14,方向別!L14,方向別!E67)</f>
        <v>5</v>
      </c>
      <c r="M67" s="103">
        <f t="shared" si="22"/>
        <v>95</v>
      </c>
      <c r="N67" s="104">
        <f t="shared" si="23"/>
        <v>5.3</v>
      </c>
      <c r="O67" s="105">
        <f t="shared" si="24"/>
        <v>1.3094417643004823</v>
      </c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</row>
    <row r="68" spans="1:67" s="25" customFormat="1" ht="13.5" customHeight="1">
      <c r="A68" s="83" t="s">
        <v>79</v>
      </c>
      <c r="B68" s="80">
        <v>2</v>
      </c>
      <c r="C68" s="80">
        <v>0</v>
      </c>
      <c r="D68" s="80">
        <v>0</v>
      </c>
      <c r="E68" s="80">
        <v>0</v>
      </c>
      <c r="F68" s="103">
        <f t="shared" si="19"/>
        <v>2</v>
      </c>
      <c r="G68" s="104">
        <f t="shared" si="20"/>
        <v>0</v>
      </c>
      <c r="H68" s="105">
        <f t="shared" si="21"/>
        <v>0.63492063492063489</v>
      </c>
      <c r="I68" s="103">
        <f>SUM(方向別!B15,方向別!I15,方向別!B68)</f>
        <v>48</v>
      </c>
      <c r="J68" s="103">
        <f>SUM(方向別!C15,方向別!J15,方向別!C68)</f>
        <v>0</v>
      </c>
      <c r="K68" s="103">
        <f>SUM(方向別!D15,方向別!K15,方向別!D68)</f>
        <v>1</v>
      </c>
      <c r="L68" s="103">
        <f>SUM(方向別!E15,方向別!L15,方向別!E68)</f>
        <v>4</v>
      </c>
      <c r="M68" s="103">
        <f t="shared" si="22"/>
        <v>53</v>
      </c>
      <c r="N68" s="104">
        <f t="shared" si="23"/>
        <v>7.5</v>
      </c>
      <c r="O68" s="105">
        <f t="shared" si="24"/>
        <v>0.73053066850447967</v>
      </c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</row>
    <row r="69" spans="1:67" s="25" customFormat="1" ht="13.5" customHeight="1">
      <c r="A69" s="83" t="s">
        <v>80</v>
      </c>
      <c r="B69" s="80">
        <v>0</v>
      </c>
      <c r="C69" s="80">
        <v>0</v>
      </c>
      <c r="D69" s="80">
        <v>1</v>
      </c>
      <c r="E69" s="80">
        <v>0</v>
      </c>
      <c r="F69" s="103">
        <f t="shared" si="19"/>
        <v>1</v>
      </c>
      <c r="G69" s="104">
        <f t="shared" si="20"/>
        <v>0</v>
      </c>
      <c r="H69" s="105">
        <f t="shared" si="21"/>
        <v>0.31746031746031744</v>
      </c>
      <c r="I69" s="103">
        <f>SUM(方向別!B16,方向別!I16,方向別!B69)</f>
        <v>35</v>
      </c>
      <c r="J69" s="103">
        <f>SUM(方向別!C16,方向別!J16,方向別!C69)</f>
        <v>0</v>
      </c>
      <c r="K69" s="103">
        <f>SUM(方向別!D16,方向別!K16,方向別!D69)</f>
        <v>4</v>
      </c>
      <c r="L69" s="103">
        <f>SUM(方向別!E16,方向別!L16,方向別!E69)</f>
        <v>12</v>
      </c>
      <c r="M69" s="103">
        <f t="shared" si="22"/>
        <v>51</v>
      </c>
      <c r="N69" s="104">
        <f t="shared" si="23"/>
        <v>23.5</v>
      </c>
      <c r="O69" s="105">
        <f t="shared" si="24"/>
        <v>0.70296347346657473</v>
      </c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</row>
    <row r="70" spans="1:67" s="25" customFormat="1" ht="13.5" customHeight="1">
      <c r="A70" s="83" t="s">
        <v>81</v>
      </c>
      <c r="B70" s="80">
        <v>0</v>
      </c>
      <c r="C70" s="80">
        <v>0</v>
      </c>
      <c r="D70" s="80">
        <v>0</v>
      </c>
      <c r="E70" s="80">
        <v>0</v>
      </c>
      <c r="F70" s="103">
        <f t="shared" si="19"/>
        <v>0</v>
      </c>
      <c r="G70" s="104">
        <f t="shared" si="20"/>
        <v>0</v>
      </c>
      <c r="H70" s="105">
        <f t="shared" si="21"/>
        <v>0</v>
      </c>
      <c r="I70" s="103">
        <f>SUM(方向別!B17,方向別!I17,方向別!B70)</f>
        <v>42</v>
      </c>
      <c r="J70" s="103">
        <f>SUM(方向別!C17,方向別!J17,方向別!C70)</f>
        <v>0</v>
      </c>
      <c r="K70" s="103">
        <f>SUM(方向別!D17,方向別!K17,方向別!D70)</f>
        <v>1</v>
      </c>
      <c r="L70" s="103">
        <f>SUM(方向別!E17,方向別!L17,方向別!E70)</f>
        <v>9</v>
      </c>
      <c r="M70" s="103">
        <f t="shared" si="22"/>
        <v>52</v>
      </c>
      <c r="N70" s="104">
        <f t="shared" si="23"/>
        <v>17.3</v>
      </c>
      <c r="O70" s="105">
        <f t="shared" si="24"/>
        <v>0.71674707098552726</v>
      </c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</row>
    <row r="71" spans="1:67" s="25" customFormat="1" ht="13.5" customHeight="1">
      <c r="A71" s="83" t="s">
        <v>82</v>
      </c>
      <c r="B71" s="80">
        <v>0</v>
      </c>
      <c r="C71" s="80">
        <v>0</v>
      </c>
      <c r="D71" s="80">
        <v>0</v>
      </c>
      <c r="E71" s="80">
        <v>0</v>
      </c>
      <c r="F71" s="103">
        <f t="shared" si="19"/>
        <v>0</v>
      </c>
      <c r="G71" s="104">
        <f t="shared" si="20"/>
        <v>0</v>
      </c>
      <c r="H71" s="105">
        <f t="shared" si="21"/>
        <v>0</v>
      </c>
      <c r="I71" s="103">
        <f>SUM(方向別!B18,方向別!I18,方向別!B71)</f>
        <v>77</v>
      </c>
      <c r="J71" s="103">
        <f>SUM(方向別!C18,方向別!J18,方向別!C71)</f>
        <v>0</v>
      </c>
      <c r="K71" s="103">
        <f>SUM(方向別!D18,方向別!K18,方向別!D71)</f>
        <v>4</v>
      </c>
      <c r="L71" s="103">
        <f>SUM(方向別!E18,方向別!L18,方向別!E71)</f>
        <v>10</v>
      </c>
      <c r="M71" s="103">
        <f t="shared" si="22"/>
        <v>91</v>
      </c>
      <c r="N71" s="104">
        <f t="shared" si="23"/>
        <v>11</v>
      </c>
      <c r="O71" s="105">
        <f t="shared" si="24"/>
        <v>1.2543073742246726</v>
      </c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</row>
    <row r="72" spans="1:67" s="25" customFormat="1" ht="13.5" customHeight="1">
      <c r="A72" s="83" t="s">
        <v>83</v>
      </c>
      <c r="B72" s="80">
        <v>0</v>
      </c>
      <c r="C72" s="80">
        <v>0</v>
      </c>
      <c r="D72" s="80">
        <v>0</v>
      </c>
      <c r="E72" s="80">
        <v>0</v>
      </c>
      <c r="F72" s="103">
        <f t="shared" si="19"/>
        <v>0</v>
      </c>
      <c r="G72" s="104">
        <f t="shared" si="20"/>
        <v>0</v>
      </c>
      <c r="H72" s="105">
        <f t="shared" si="21"/>
        <v>0</v>
      </c>
      <c r="I72" s="103">
        <f>SUM(方向別!B19,方向別!I19,方向別!B72)</f>
        <v>150</v>
      </c>
      <c r="J72" s="103">
        <f>SUM(方向別!C19,方向別!J19,方向別!C72)</f>
        <v>2</v>
      </c>
      <c r="K72" s="103">
        <f>SUM(方向別!D19,方向別!K19,方向別!D72)</f>
        <v>22</v>
      </c>
      <c r="L72" s="103">
        <f>SUM(方向別!E19,方向別!L19,方向別!E72)</f>
        <v>9</v>
      </c>
      <c r="M72" s="103">
        <f t="shared" si="22"/>
        <v>183</v>
      </c>
      <c r="N72" s="104">
        <f t="shared" si="23"/>
        <v>6</v>
      </c>
      <c r="O72" s="105">
        <f t="shared" si="24"/>
        <v>2.5223983459682979</v>
      </c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</row>
    <row r="73" spans="1:67" s="22" customFormat="1" ht="13.5" customHeight="1">
      <c r="A73" s="84" t="s">
        <v>9</v>
      </c>
      <c r="B73" s="85">
        <v>1</v>
      </c>
      <c r="C73" s="85">
        <v>0</v>
      </c>
      <c r="D73" s="85">
        <v>0</v>
      </c>
      <c r="E73" s="85">
        <v>0</v>
      </c>
      <c r="F73" s="106">
        <f t="shared" ref="F73:F108" si="25">SUM(B73:E73)</f>
        <v>1</v>
      </c>
      <c r="G73" s="107">
        <f t="shared" si="20"/>
        <v>0</v>
      </c>
      <c r="H73" s="108">
        <f t="shared" si="21"/>
        <v>0.31746031746031744</v>
      </c>
      <c r="I73" s="106">
        <f>SUM(方向別!B20,方向別!I20,方向別!B73)</f>
        <v>33</v>
      </c>
      <c r="J73" s="106">
        <f>SUM(方向別!C20,方向別!J20,方向別!C73)</f>
        <v>0</v>
      </c>
      <c r="K73" s="106">
        <f>SUM(方向別!D20,方向別!K20,方向別!D73)</f>
        <v>1</v>
      </c>
      <c r="L73" s="106">
        <f>SUM(方向別!E20,方向別!L20,方向別!E73)</f>
        <v>0</v>
      </c>
      <c r="M73" s="106">
        <f t="shared" ref="M73:M108" si="26">SUM(I73:L73)</f>
        <v>34</v>
      </c>
      <c r="N73" s="107">
        <f t="shared" si="23"/>
        <v>0</v>
      </c>
      <c r="O73" s="108">
        <f t="shared" ref="O73" si="27">IF(M73=0,0,M73/M$112*100)</f>
        <v>0.46864231564438319</v>
      </c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</row>
    <row r="74" spans="1:67" s="22" customFormat="1" ht="13.5" customHeight="1">
      <c r="A74" s="83" t="s">
        <v>10</v>
      </c>
      <c r="B74" s="80">
        <v>0</v>
      </c>
      <c r="C74" s="80">
        <v>0</v>
      </c>
      <c r="D74" s="80">
        <v>0</v>
      </c>
      <c r="E74" s="80">
        <v>0</v>
      </c>
      <c r="F74" s="103">
        <f t="shared" si="25"/>
        <v>0</v>
      </c>
      <c r="G74" s="104">
        <f t="shared" si="20"/>
        <v>0</v>
      </c>
      <c r="H74" s="105">
        <f t="shared" ref="H74" si="28">IF(F74=0,0,F74/F$112*100)</f>
        <v>0</v>
      </c>
      <c r="I74" s="103">
        <f>SUM(方向別!B21,方向別!I21,方向別!B74)</f>
        <v>42</v>
      </c>
      <c r="J74" s="103">
        <f>SUM(方向別!C21,方向別!J21,方向別!C74)</f>
        <v>2</v>
      </c>
      <c r="K74" s="103">
        <f>SUM(方向別!D21,方向別!K21,方向別!D74)</f>
        <v>2</v>
      </c>
      <c r="L74" s="103">
        <f>SUM(方向別!E21,方向別!L21,方向別!E74)</f>
        <v>1</v>
      </c>
      <c r="M74" s="103">
        <f t="shared" si="26"/>
        <v>47</v>
      </c>
      <c r="N74" s="104">
        <f t="shared" si="23"/>
        <v>6.4</v>
      </c>
      <c r="O74" s="105">
        <f t="shared" si="24"/>
        <v>0.64782908339076495</v>
      </c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</row>
    <row r="75" spans="1:67" s="23" customFormat="1" ht="13.5" customHeight="1">
      <c r="A75" s="83" t="s">
        <v>11</v>
      </c>
      <c r="B75" s="80">
        <v>1</v>
      </c>
      <c r="C75" s="80">
        <v>0</v>
      </c>
      <c r="D75" s="80">
        <v>0</v>
      </c>
      <c r="E75" s="80">
        <v>0</v>
      </c>
      <c r="F75" s="103">
        <f t="shared" si="25"/>
        <v>1</v>
      </c>
      <c r="G75" s="104">
        <f t="shared" si="20"/>
        <v>0</v>
      </c>
      <c r="H75" s="105">
        <f t="shared" si="21"/>
        <v>0.31746031746031744</v>
      </c>
      <c r="I75" s="103">
        <f>SUM(方向別!B22,方向別!I22,方向別!B75)</f>
        <v>50</v>
      </c>
      <c r="J75" s="103">
        <f>SUM(方向別!C22,方向別!J22,方向別!C75)</f>
        <v>1</v>
      </c>
      <c r="K75" s="103">
        <f>SUM(方向別!D22,方向別!K22,方向別!D75)</f>
        <v>0</v>
      </c>
      <c r="L75" s="103">
        <f>SUM(方向別!E22,方向別!L22,方向別!E75)</f>
        <v>3</v>
      </c>
      <c r="M75" s="103">
        <f t="shared" si="26"/>
        <v>54</v>
      </c>
      <c r="N75" s="104">
        <f t="shared" si="23"/>
        <v>7.4</v>
      </c>
      <c r="O75" s="105">
        <f t="shared" si="24"/>
        <v>0.74431426602343209</v>
      </c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</row>
    <row r="76" spans="1:67" s="25" customFormat="1" ht="13.5" customHeight="1">
      <c r="A76" s="83" t="s">
        <v>12</v>
      </c>
      <c r="B76" s="80">
        <v>2</v>
      </c>
      <c r="C76" s="80">
        <v>0</v>
      </c>
      <c r="D76" s="80">
        <v>0</v>
      </c>
      <c r="E76" s="80">
        <v>0</v>
      </c>
      <c r="F76" s="103">
        <f t="shared" si="25"/>
        <v>2</v>
      </c>
      <c r="G76" s="104">
        <f t="shared" si="20"/>
        <v>0</v>
      </c>
      <c r="H76" s="105">
        <f t="shared" si="21"/>
        <v>0.63492063492063489</v>
      </c>
      <c r="I76" s="103">
        <f>SUM(方向別!B23,方向別!I23,方向別!B76)</f>
        <v>49</v>
      </c>
      <c r="J76" s="103">
        <f>SUM(方向別!C23,方向別!J23,方向別!C76)</f>
        <v>0</v>
      </c>
      <c r="K76" s="103">
        <f>SUM(方向別!D23,方向別!K23,方向別!D76)</f>
        <v>0</v>
      </c>
      <c r="L76" s="103">
        <f>SUM(方向別!E23,方向別!L23,方向別!E76)</f>
        <v>1</v>
      </c>
      <c r="M76" s="103">
        <f t="shared" si="26"/>
        <v>50</v>
      </c>
      <c r="N76" s="104">
        <f t="shared" si="23"/>
        <v>2</v>
      </c>
      <c r="O76" s="105">
        <f t="shared" si="24"/>
        <v>0.68917987594762231</v>
      </c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</row>
    <row r="77" spans="1:67" s="23" customFormat="1" ht="13.5" customHeight="1">
      <c r="A77" s="83" t="s">
        <v>13</v>
      </c>
      <c r="B77" s="80">
        <v>0</v>
      </c>
      <c r="C77" s="80">
        <v>0</v>
      </c>
      <c r="D77" s="80">
        <v>1</v>
      </c>
      <c r="E77" s="80">
        <v>0</v>
      </c>
      <c r="F77" s="103">
        <f t="shared" si="25"/>
        <v>1</v>
      </c>
      <c r="G77" s="104">
        <f t="shared" si="20"/>
        <v>0</v>
      </c>
      <c r="H77" s="105">
        <f t="shared" si="21"/>
        <v>0.31746031746031744</v>
      </c>
      <c r="I77" s="103">
        <f>SUM(方向別!B24,方向別!I24,方向別!B77)</f>
        <v>56</v>
      </c>
      <c r="J77" s="103">
        <f>SUM(方向別!C24,方向別!J24,方向別!C77)</f>
        <v>0</v>
      </c>
      <c r="K77" s="103">
        <f>SUM(方向別!D24,方向別!K24,方向別!D77)</f>
        <v>2</v>
      </c>
      <c r="L77" s="103">
        <f>SUM(方向別!E24,方向別!L24,方向別!E77)</f>
        <v>2</v>
      </c>
      <c r="M77" s="103">
        <f t="shared" si="26"/>
        <v>60</v>
      </c>
      <c r="N77" s="104">
        <f t="shared" si="23"/>
        <v>3.3</v>
      </c>
      <c r="O77" s="105">
        <f t="shared" si="24"/>
        <v>0.82701585113714671</v>
      </c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</row>
    <row r="78" spans="1:67" s="23" customFormat="1" ht="13.5" customHeight="1">
      <c r="A78" s="83" t="s">
        <v>14</v>
      </c>
      <c r="B78" s="80">
        <v>0</v>
      </c>
      <c r="C78" s="80">
        <v>0</v>
      </c>
      <c r="D78" s="80">
        <v>0</v>
      </c>
      <c r="E78" s="80">
        <v>0</v>
      </c>
      <c r="F78" s="103">
        <f t="shared" si="25"/>
        <v>0</v>
      </c>
      <c r="G78" s="104">
        <f t="shared" si="20"/>
        <v>0</v>
      </c>
      <c r="H78" s="105">
        <f t="shared" si="21"/>
        <v>0</v>
      </c>
      <c r="I78" s="103">
        <f>SUM(方向別!B25,方向別!I25,方向別!B78)</f>
        <v>50</v>
      </c>
      <c r="J78" s="103">
        <f>SUM(方向別!C25,方向別!J25,方向別!C78)</f>
        <v>0</v>
      </c>
      <c r="K78" s="103">
        <f>SUM(方向別!D25,方向別!K25,方向別!D78)</f>
        <v>2</v>
      </c>
      <c r="L78" s="103">
        <f>SUM(方向別!E25,方向別!L25,方向別!E78)</f>
        <v>5</v>
      </c>
      <c r="M78" s="103">
        <f t="shared" si="26"/>
        <v>57</v>
      </c>
      <c r="N78" s="104">
        <f t="shared" si="23"/>
        <v>8.8000000000000007</v>
      </c>
      <c r="O78" s="105">
        <f t="shared" si="24"/>
        <v>0.78566505858028934</v>
      </c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</row>
    <row r="79" spans="1:67" s="23" customFormat="1" ht="13.5" customHeight="1">
      <c r="A79" s="88" t="s">
        <v>15</v>
      </c>
      <c r="B79" s="109">
        <f>SUM(B73:B78)</f>
        <v>4</v>
      </c>
      <c r="C79" s="109">
        <f>SUM(C73:C78)</f>
        <v>0</v>
      </c>
      <c r="D79" s="109">
        <f>SUM(D73:D78)</f>
        <v>1</v>
      </c>
      <c r="E79" s="109">
        <f>SUM(E73:E78)</f>
        <v>0</v>
      </c>
      <c r="F79" s="109">
        <f t="shared" si="25"/>
        <v>5</v>
      </c>
      <c r="G79" s="110">
        <f t="shared" si="20"/>
        <v>0</v>
      </c>
      <c r="H79" s="111">
        <f t="shared" si="21"/>
        <v>1.5873015873015872</v>
      </c>
      <c r="I79" s="109">
        <f>SUM(I73:I78)</f>
        <v>280</v>
      </c>
      <c r="J79" s="109">
        <f>SUM(J73:J78)</f>
        <v>3</v>
      </c>
      <c r="K79" s="109">
        <f>SUM(K73:K78)</f>
        <v>7</v>
      </c>
      <c r="L79" s="109">
        <f>SUM(L73:L78)</f>
        <v>12</v>
      </c>
      <c r="M79" s="109">
        <f t="shared" si="26"/>
        <v>302</v>
      </c>
      <c r="N79" s="110">
        <f t="shared" si="23"/>
        <v>5</v>
      </c>
      <c r="O79" s="111">
        <f t="shared" si="24"/>
        <v>4.1626464507236385</v>
      </c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</row>
    <row r="80" spans="1:67" s="25" customFormat="1" ht="13.5" customHeight="1">
      <c r="A80" s="84" t="s">
        <v>16</v>
      </c>
      <c r="B80" s="85">
        <v>1</v>
      </c>
      <c r="C80" s="85">
        <v>0</v>
      </c>
      <c r="D80" s="85">
        <v>0</v>
      </c>
      <c r="E80" s="85">
        <v>0</v>
      </c>
      <c r="F80" s="106">
        <f t="shared" si="25"/>
        <v>1</v>
      </c>
      <c r="G80" s="107">
        <f t="shared" si="20"/>
        <v>0</v>
      </c>
      <c r="H80" s="108">
        <f t="shared" si="21"/>
        <v>0.31746031746031744</v>
      </c>
      <c r="I80" s="106">
        <f>SUM(方向別!B27,方向別!I27,方向別!B80)</f>
        <v>69</v>
      </c>
      <c r="J80" s="106">
        <f>SUM(方向別!C27,方向別!J27,方向別!C80)</f>
        <v>1</v>
      </c>
      <c r="K80" s="106">
        <f>SUM(方向別!D27,方向別!K27,方向別!D80)</f>
        <v>2</v>
      </c>
      <c r="L80" s="106">
        <f>SUM(方向別!E27,方向別!L27,方向別!E80)</f>
        <v>4</v>
      </c>
      <c r="M80" s="106">
        <f t="shared" si="26"/>
        <v>76</v>
      </c>
      <c r="N80" s="107">
        <f t="shared" si="23"/>
        <v>6.6</v>
      </c>
      <c r="O80" s="108">
        <f t="shared" si="24"/>
        <v>1.0475534114403859</v>
      </c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</row>
    <row r="81" spans="1:67" s="25" customFormat="1" ht="13.5" customHeight="1">
      <c r="A81" s="83" t="s">
        <v>17</v>
      </c>
      <c r="B81" s="80">
        <v>3</v>
      </c>
      <c r="C81" s="80">
        <v>0</v>
      </c>
      <c r="D81" s="80">
        <v>0</v>
      </c>
      <c r="E81" s="80">
        <v>0</v>
      </c>
      <c r="F81" s="103">
        <f t="shared" si="25"/>
        <v>3</v>
      </c>
      <c r="G81" s="104">
        <f t="shared" si="20"/>
        <v>0</v>
      </c>
      <c r="H81" s="105">
        <f t="shared" si="21"/>
        <v>0.95238095238095244</v>
      </c>
      <c r="I81" s="103">
        <f>SUM(方向別!B28,方向別!I28,方向別!B81)</f>
        <v>57</v>
      </c>
      <c r="J81" s="103">
        <f>SUM(方向別!C28,方向別!J28,方向別!C81)</f>
        <v>1</v>
      </c>
      <c r="K81" s="103">
        <f>SUM(方向別!D28,方向別!K28,方向別!D81)</f>
        <v>3</v>
      </c>
      <c r="L81" s="103">
        <f>SUM(方向別!E28,方向別!L28,方向別!E81)</f>
        <v>2</v>
      </c>
      <c r="M81" s="103">
        <f t="shared" si="26"/>
        <v>63</v>
      </c>
      <c r="N81" s="104">
        <f t="shared" si="23"/>
        <v>4.8</v>
      </c>
      <c r="O81" s="105">
        <f t="shared" si="24"/>
        <v>0.86836664369400407</v>
      </c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</row>
    <row r="82" spans="1:67" s="25" customFormat="1" ht="13.5" customHeight="1">
      <c r="A82" s="83" t="s">
        <v>18</v>
      </c>
      <c r="B82" s="80">
        <v>4</v>
      </c>
      <c r="C82" s="80">
        <v>0</v>
      </c>
      <c r="D82" s="80">
        <v>0</v>
      </c>
      <c r="E82" s="80">
        <v>0</v>
      </c>
      <c r="F82" s="103">
        <f t="shared" si="25"/>
        <v>4</v>
      </c>
      <c r="G82" s="104">
        <f t="shared" si="20"/>
        <v>0</v>
      </c>
      <c r="H82" s="105">
        <f t="shared" si="21"/>
        <v>1.2698412698412698</v>
      </c>
      <c r="I82" s="103">
        <f>SUM(方向別!B29,方向別!I29,方向別!B82)</f>
        <v>52</v>
      </c>
      <c r="J82" s="103">
        <f>SUM(方向別!C29,方向別!J29,方向別!C82)</f>
        <v>0</v>
      </c>
      <c r="K82" s="103">
        <f>SUM(方向別!D29,方向別!K29,方向別!D82)</f>
        <v>1</v>
      </c>
      <c r="L82" s="103">
        <f>SUM(方向別!E29,方向別!L29,方向別!E82)</f>
        <v>2</v>
      </c>
      <c r="M82" s="103">
        <f t="shared" si="26"/>
        <v>55</v>
      </c>
      <c r="N82" s="104">
        <f t="shared" si="23"/>
        <v>3.6</v>
      </c>
      <c r="O82" s="105">
        <f t="shared" si="24"/>
        <v>0.75809786354238462</v>
      </c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</row>
    <row r="83" spans="1:67" s="23" customFormat="1" ht="13.5" customHeight="1">
      <c r="A83" s="83" t="s">
        <v>19</v>
      </c>
      <c r="B83" s="80">
        <v>1</v>
      </c>
      <c r="C83" s="80">
        <v>0</v>
      </c>
      <c r="D83" s="80">
        <v>0</v>
      </c>
      <c r="E83" s="80">
        <v>1</v>
      </c>
      <c r="F83" s="103">
        <f t="shared" si="25"/>
        <v>2</v>
      </c>
      <c r="G83" s="104">
        <f t="shared" si="20"/>
        <v>50</v>
      </c>
      <c r="H83" s="105">
        <f t="shared" si="21"/>
        <v>0.63492063492063489</v>
      </c>
      <c r="I83" s="103">
        <f>SUM(方向別!B30,方向別!I30,方向別!B83)</f>
        <v>74</v>
      </c>
      <c r="J83" s="103">
        <f>SUM(方向別!C30,方向別!J30,方向別!C83)</f>
        <v>0</v>
      </c>
      <c r="K83" s="103">
        <f>SUM(方向別!D30,方向別!K30,方向別!D83)</f>
        <v>0</v>
      </c>
      <c r="L83" s="103">
        <f>SUM(方向別!E30,方向別!L30,方向別!E83)</f>
        <v>3</v>
      </c>
      <c r="M83" s="103">
        <f t="shared" si="26"/>
        <v>77</v>
      </c>
      <c r="N83" s="104">
        <f t="shared" si="23"/>
        <v>3.9</v>
      </c>
      <c r="O83" s="105">
        <f t="shared" si="24"/>
        <v>1.0613370089593384</v>
      </c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</row>
    <row r="84" spans="1:67" s="25" customFormat="1" ht="13.5" customHeight="1">
      <c r="A84" s="83" t="s">
        <v>20</v>
      </c>
      <c r="B84" s="80">
        <v>1</v>
      </c>
      <c r="C84" s="80">
        <v>0</v>
      </c>
      <c r="D84" s="80">
        <v>0</v>
      </c>
      <c r="E84" s="80">
        <v>0</v>
      </c>
      <c r="F84" s="103">
        <f t="shared" si="25"/>
        <v>1</v>
      </c>
      <c r="G84" s="104">
        <f t="shared" si="20"/>
        <v>0</v>
      </c>
      <c r="H84" s="105">
        <f t="shared" si="21"/>
        <v>0.31746031746031744</v>
      </c>
      <c r="I84" s="103">
        <f>SUM(方向別!B31,方向別!I31,方向別!B84)</f>
        <v>62</v>
      </c>
      <c r="J84" s="103">
        <f>SUM(方向別!C31,方向別!J31,方向別!C84)</f>
        <v>0</v>
      </c>
      <c r="K84" s="103">
        <f>SUM(方向別!D31,方向別!K31,方向別!D84)</f>
        <v>2</v>
      </c>
      <c r="L84" s="103">
        <f>SUM(方向別!E31,方向別!L31,方向別!E84)</f>
        <v>2</v>
      </c>
      <c r="M84" s="103">
        <f t="shared" si="26"/>
        <v>66</v>
      </c>
      <c r="N84" s="104">
        <f t="shared" si="23"/>
        <v>3</v>
      </c>
      <c r="O84" s="105">
        <f t="shared" si="24"/>
        <v>0.90971743625086143</v>
      </c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</row>
    <row r="85" spans="1:67" s="23" customFormat="1" ht="13.5" customHeight="1">
      <c r="A85" s="83" t="s">
        <v>21</v>
      </c>
      <c r="B85" s="80">
        <v>2</v>
      </c>
      <c r="C85" s="80">
        <v>0</v>
      </c>
      <c r="D85" s="80">
        <v>0</v>
      </c>
      <c r="E85" s="80">
        <v>0</v>
      </c>
      <c r="F85" s="103">
        <f t="shared" si="25"/>
        <v>2</v>
      </c>
      <c r="G85" s="104">
        <f t="shared" si="20"/>
        <v>0</v>
      </c>
      <c r="H85" s="105">
        <f t="shared" si="21"/>
        <v>0.63492063492063489</v>
      </c>
      <c r="I85" s="103">
        <f>SUM(方向別!B32,方向別!I32,方向別!B85)</f>
        <v>71</v>
      </c>
      <c r="J85" s="103">
        <f>SUM(方向別!C32,方向別!J32,方向別!C85)</f>
        <v>0</v>
      </c>
      <c r="K85" s="103">
        <f>SUM(方向別!D32,方向別!K32,方向別!D85)</f>
        <v>0</v>
      </c>
      <c r="L85" s="103">
        <f>SUM(方向別!E32,方向別!L32,方向別!E85)</f>
        <v>3</v>
      </c>
      <c r="M85" s="103">
        <f t="shared" si="26"/>
        <v>74</v>
      </c>
      <c r="N85" s="104">
        <f t="shared" si="23"/>
        <v>4.0999999999999996</v>
      </c>
      <c r="O85" s="105">
        <f t="shared" si="24"/>
        <v>1.0199862164024809</v>
      </c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</row>
    <row r="86" spans="1:67" s="25" customFormat="1" ht="13.5" customHeight="1">
      <c r="A86" s="88" t="s">
        <v>15</v>
      </c>
      <c r="B86" s="109">
        <f>SUM(B80:B85)</f>
        <v>12</v>
      </c>
      <c r="C86" s="109">
        <f>SUM(C80:C85)</f>
        <v>0</v>
      </c>
      <c r="D86" s="109">
        <f>SUM(D80:D85)</f>
        <v>0</v>
      </c>
      <c r="E86" s="109">
        <f>SUM(E80:E85)</f>
        <v>1</v>
      </c>
      <c r="F86" s="109">
        <f t="shared" si="25"/>
        <v>13</v>
      </c>
      <c r="G86" s="110">
        <f t="shared" si="20"/>
        <v>7.7</v>
      </c>
      <c r="H86" s="111">
        <f t="shared" si="21"/>
        <v>4.1269841269841265</v>
      </c>
      <c r="I86" s="109">
        <f>SUM(I80:I85)</f>
        <v>385</v>
      </c>
      <c r="J86" s="109">
        <f>SUM(J80:J85)</f>
        <v>2</v>
      </c>
      <c r="K86" s="109">
        <f>SUM(K80:K85)</f>
        <v>8</v>
      </c>
      <c r="L86" s="109">
        <f>SUM(L80:L85)</f>
        <v>16</v>
      </c>
      <c r="M86" s="109">
        <f t="shared" si="26"/>
        <v>411</v>
      </c>
      <c r="N86" s="110">
        <f t="shared" si="23"/>
        <v>4.4000000000000004</v>
      </c>
      <c r="O86" s="111">
        <f t="shared" si="24"/>
        <v>5.6650585802894549</v>
      </c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</row>
    <row r="87" spans="1:67" s="23" customFormat="1" ht="13.5" customHeight="1">
      <c r="A87" s="83" t="s">
        <v>22</v>
      </c>
      <c r="B87" s="80">
        <v>16</v>
      </c>
      <c r="C87" s="80">
        <v>0</v>
      </c>
      <c r="D87" s="80">
        <v>1</v>
      </c>
      <c r="E87" s="80">
        <v>0</v>
      </c>
      <c r="F87" s="103">
        <f t="shared" si="25"/>
        <v>17</v>
      </c>
      <c r="G87" s="104">
        <f t="shared" si="20"/>
        <v>0</v>
      </c>
      <c r="H87" s="105">
        <f t="shared" si="21"/>
        <v>5.3968253968253972</v>
      </c>
      <c r="I87" s="103">
        <f>SUM(方向別!B34,方向別!I34,方向別!B87)</f>
        <v>395</v>
      </c>
      <c r="J87" s="103">
        <f>SUM(方向別!C34,方向別!J34,方向別!C87)</f>
        <v>4</v>
      </c>
      <c r="K87" s="103">
        <f>SUM(方向別!D34,方向別!K34,方向別!D87)</f>
        <v>16</v>
      </c>
      <c r="L87" s="103">
        <f>SUM(方向別!E34,方向別!L34,方向別!E87)</f>
        <v>8</v>
      </c>
      <c r="M87" s="103">
        <f t="shared" si="26"/>
        <v>423</v>
      </c>
      <c r="N87" s="104">
        <f t="shared" si="23"/>
        <v>2.8</v>
      </c>
      <c r="O87" s="105">
        <f t="shared" si="24"/>
        <v>5.8304617505168848</v>
      </c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</row>
    <row r="88" spans="1:67" s="25" customFormat="1" ht="13.5" customHeight="1">
      <c r="A88" s="83" t="s">
        <v>23</v>
      </c>
      <c r="B88" s="80">
        <v>16</v>
      </c>
      <c r="C88" s="80">
        <v>0</v>
      </c>
      <c r="D88" s="80">
        <v>0</v>
      </c>
      <c r="E88" s="80">
        <v>0</v>
      </c>
      <c r="F88" s="103">
        <f t="shared" si="25"/>
        <v>16</v>
      </c>
      <c r="G88" s="104">
        <f t="shared" si="20"/>
        <v>0</v>
      </c>
      <c r="H88" s="105">
        <f t="shared" si="21"/>
        <v>5.0793650793650791</v>
      </c>
      <c r="I88" s="103">
        <f>SUM(方向別!B35,方向別!I35,方向別!B88)</f>
        <v>499</v>
      </c>
      <c r="J88" s="103">
        <f>SUM(方向別!C35,方向別!J35,方向別!C88)</f>
        <v>1</v>
      </c>
      <c r="K88" s="103">
        <f>SUM(方向別!D35,方向別!K35,方向別!D88)</f>
        <v>21</v>
      </c>
      <c r="L88" s="103">
        <f>SUM(方向別!E35,方向別!L35,方向別!E88)</f>
        <v>10</v>
      </c>
      <c r="M88" s="103">
        <f t="shared" si="26"/>
        <v>531</v>
      </c>
      <c r="N88" s="104">
        <f t="shared" si="23"/>
        <v>2.1</v>
      </c>
      <c r="O88" s="105">
        <f t="shared" si="24"/>
        <v>7.3190902825637494</v>
      </c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</row>
    <row r="89" spans="1:67" s="23" customFormat="1" ht="13.5" customHeight="1">
      <c r="A89" s="83" t="s">
        <v>24</v>
      </c>
      <c r="B89" s="80">
        <v>8</v>
      </c>
      <c r="C89" s="80">
        <v>0</v>
      </c>
      <c r="D89" s="80">
        <v>0</v>
      </c>
      <c r="E89" s="80">
        <v>0</v>
      </c>
      <c r="F89" s="103">
        <f t="shared" si="25"/>
        <v>8</v>
      </c>
      <c r="G89" s="104">
        <f t="shared" si="20"/>
        <v>0</v>
      </c>
      <c r="H89" s="105">
        <f t="shared" si="21"/>
        <v>2.5396825396825395</v>
      </c>
      <c r="I89" s="103">
        <f>SUM(方向別!B36,方向別!I36,方向別!B89)</f>
        <v>469</v>
      </c>
      <c r="J89" s="103">
        <f>SUM(方向別!C36,方向別!J36,方向別!C89)</f>
        <v>2</v>
      </c>
      <c r="K89" s="103">
        <f>SUM(方向別!D36,方向別!K36,方向別!D89)</f>
        <v>20</v>
      </c>
      <c r="L89" s="103">
        <f>SUM(方向別!E36,方向別!L36,方向別!E89)</f>
        <v>9</v>
      </c>
      <c r="M89" s="103">
        <f t="shared" si="26"/>
        <v>500</v>
      </c>
      <c r="N89" s="104">
        <f t="shared" si="23"/>
        <v>2.2000000000000002</v>
      </c>
      <c r="O89" s="105">
        <f t="shared" si="24"/>
        <v>6.8917987594762238</v>
      </c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</row>
    <row r="90" spans="1:67" s="25" customFormat="1" ht="13.5" customHeight="1">
      <c r="A90" s="83" t="s">
        <v>25</v>
      </c>
      <c r="B90" s="80">
        <v>30</v>
      </c>
      <c r="C90" s="80">
        <v>0</v>
      </c>
      <c r="D90" s="80">
        <v>1</v>
      </c>
      <c r="E90" s="80">
        <v>0</v>
      </c>
      <c r="F90" s="103">
        <f t="shared" si="25"/>
        <v>31</v>
      </c>
      <c r="G90" s="104">
        <f t="shared" si="20"/>
        <v>0</v>
      </c>
      <c r="H90" s="105">
        <f t="shared" si="21"/>
        <v>9.8412698412698418</v>
      </c>
      <c r="I90" s="103">
        <f>SUM(方向別!B37,方向別!I37,方向別!B90)</f>
        <v>492</v>
      </c>
      <c r="J90" s="103">
        <f>SUM(方向別!C37,方向別!J37,方向別!C90)</f>
        <v>0</v>
      </c>
      <c r="K90" s="103">
        <f>SUM(方向別!D37,方向別!K37,方向別!D90)</f>
        <v>27</v>
      </c>
      <c r="L90" s="103">
        <f>SUM(方向別!E37,方向別!L37,方向別!E90)</f>
        <v>2</v>
      </c>
      <c r="M90" s="103">
        <f t="shared" si="26"/>
        <v>521</v>
      </c>
      <c r="N90" s="104">
        <f t="shared" si="23"/>
        <v>0.4</v>
      </c>
      <c r="O90" s="105">
        <f t="shared" si="24"/>
        <v>7.1812543073742239</v>
      </c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</row>
    <row r="91" spans="1:67" s="25" customFormat="1" ht="13.5" customHeight="1">
      <c r="A91" s="83" t="s">
        <v>26</v>
      </c>
      <c r="B91" s="80">
        <v>40</v>
      </c>
      <c r="C91" s="80">
        <v>0</v>
      </c>
      <c r="D91" s="80">
        <v>1</v>
      </c>
      <c r="E91" s="80">
        <v>0</v>
      </c>
      <c r="F91" s="103">
        <f t="shared" si="25"/>
        <v>41</v>
      </c>
      <c r="G91" s="104">
        <f t="shared" si="20"/>
        <v>0</v>
      </c>
      <c r="H91" s="105">
        <f t="shared" si="21"/>
        <v>13.015873015873018</v>
      </c>
      <c r="I91" s="103">
        <f>SUM(方向別!B38,方向別!I38,方向別!B91)</f>
        <v>506</v>
      </c>
      <c r="J91" s="103">
        <f>SUM(方向別!C38,方向別!J38,方向別!C91)</f>
        <v>4</v>
      </c>
      <c r="K91" s="103">
        <f>SUM(方向別!D38,方向別!K38,方向別!D91)</f>
        <v>15</v>
      </c>
      <c r="L91" s="103">
        <f>SUM(方向別!E38,方向別!L38,方向別!E91)</f>
        <v>3</v>
      </c>
      <c r="M91" s="103">
        <f t="shared" si="26"/>
        <v>528</v>
      </c>
      <c r="N91" s="104">
        <f t="shared" si="23"/>
        <v>1.3</v>
      </c>
      <c r="O91" s="105">
        <f t="shared" si="24"/>
        <v>7.2777394900068915</v>
      </c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</row>
    <row r="92" spans="1:67" s="25" customFormat="1" ht="13.5" customHeight="1">
      <c r="A92" s="83" t="s">
        <v>27</v>
      </c>
      <c r="B92" s="80">
        <v>11</v>
      </c>
      <c r="C92" s="80">
        <v>2</v>
      </c>
      <c r="D92" s="80">
        <v>1</v>
      </c>
      <c r="E92" s="80">
        <v>1</v>
      </c>
      <c r="F92" s="103">
        <f t="shared" si="25"/>
        <v>15</v>
      </c>
      <c r="G92" s="104">
        <f t="shared" si="20"/>
        <v>20</v>
      </c>
      <c r="H92" s="105">
        <f t="shared" si="21"/>
        <v>4.7619047619047619</v>
      </c>
      <c r="I92" s="103">
        <f>SUM(方向別!B39,方向別!I39,方向別!B92)</f>
        <v>438</v>
      </c>
      <c r="J92" s="103">
        <f>SUM(方向別!C39,方向別!J39,方向別!C92)</f>
        <v>4</v>
      </c>
      <c r="K92" s="103">
        <f>SUM(方向別!D39,方向別!K39,方向別!D92)</f>
        <v>14</v>
      </c>
      <c r="L92" s="103">
        <f>SUM(方向別!E39,方向別!L39,方向別!E92)</f>
        <v>7</v>
      </c>
      <c r="M92" s="103">
        <f t="shared" si="26"/>
        <v>463</v>
      </c>
      <c r="N92" s="104">
        <f t="shared" si="23"/>
        <v>2.4</v>
      </c>
      <c r="O92" s="105">
        <f t="shared" si="24"/>
        <v>6.3818056512749823</v>
      </c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</row>
    <row r="93" spans="1:67" s="23" customFormat="1" ht="13.5" customHeight="1">
      <c r="A93" s="83" t="s">
        <v>28</v>
      </c>
      <c r="B93" s="80">
        <v>13</v>
      </c>
      <c r="C93" s="80">
        <v>0</v>
      </c>
      <c r="D93" s="80">
        <v>0</v>
      </c>
      <c r="E93" s="80">
        <v>0</v>
      </c>
      <c r="F93" s="103">
        <f t="shared" si="25"/>
        <v>13</v>
      </c>
      <c r="G93" s="104">
        <f t="shared" si="20"/>
        <v>0</v>
      </c>
      <c r="H93" s="105">
        <f t="shared" si="21"/>
        <v>4.1269841269841265</v>
      </c>
      <c r="I93" s="103">
        <f>SUM(方向別!B40,方向別!I40,方向別!B93)</f>
        <v>478</v>
      </c>
      <c r="J93" s="103">
        <f>SUM(方向別!C40,方向別!J40,方向別!C93)</f>
        <v>1</v>
      </c>
      <c r="K93" s="103">
        <f>SUM(方向別!D40,方向別!K40,方向別!D93)</f>
        <v>13</v>
      </c>
      <c r="L93" s="103">
        <f>SUM(方向別!E40,方向別!L40,方向別!E93)</f>
        <v>8</v>
      </c>
      <c r="M93" s="103">
        <f t="shared" si="26"/>
        <v>500</v>
      </c>
      <c r="N93" s="104">
        <f t="shared" si="23"/>
        <v>1.8</v>
      </c>
      <c r="O93" s="105">
        <f t="shared" si="24"/>
        <v>6.8917987594762238</v>
      </c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</row>
    <row r="94" spans="1:67" s="23" customFormat="1" ht="13.5" customHeight="1">
      <c r="A94" s="83" t="s">
        <v>51</v>
      </c>
      <c r="B94" s="80">
        <v>28</v>
      </c>
      <c r="C94" s="80">
        <v>0</v>
      </c>
      <c r="D94" s="80">
        <v>1</v>
      </c>
      <c r="E94" s="80">
        <v>1</v>
      </c>
      <c r="F94" s="103">
        <f t="shared" si="25"/>
        <v>30</v>
      </c>
      <c r="G94" s="104">
        <f t="shared" si="20"/>
        <v>3.3</v>
      </c>
      <c r="H94" s="105">
        <f t="shared" si="21"/>
        <v>9.5238095238095237</v>
      </c>
      <c r="I94" s="103">
        <f>SUM(方向別!B41,方向別!I41,方向別!B94)</f>
        <v>405</v>
      </c>
      <c r="J94" s="103">
        <f>SUM(方向別!C41,方向別!J41,方向別!C94)</f>
        <v>1</v>
      </c>
      <c r="K94" s="103">
        <f>SUM(方向別!D41,方向別!K41,方向別!D94)</f>
        <v>21</v>
      </c>
      <c r="L94" s="103">
        <f>SUM(方向別!E41,方向別!L41,方向別!E94)</f>
        <v>6</v>
      </c>
      <c r="M94" s="103">
        <f t="shared" si="26"/>
        <v>433</v>
      </c>
      <c r="N94" s="104">
        <f t="shared" si="23"/>
        <v>1.6</v>
      </c>
      <c r="O94" s="105">
        <f t="shared" si="24"/>
        <v>5.9682977257064094</v>
      </c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</row>
    <row r="95" spans="1:67" s="23" customFormat="1" ht="13.5" customHeight="1">
      <c r="A95" s="84" t="s">
        <v>29</v>
      </c>
      <c r="B95" s="85">
        <v>3</v>
      </c>
      <c r="C95" s="85">
        <v>0</v>
      </c>
      <c r="D95" s="85">
        <v>0</v>
      </c>
      <c r="E95" s="85">
        <v>0</v>
      </c>
      <c r="F95" s="106">
        <f t="shared" si="25"/>
        <v>3</v>
      </c>
      <c r="G95" s="107">
        <f t="shared" si="20"/>
        <v>0</v>
      </c>
      <c r="H95" s="108">
        <f t="shared" si="21"/>
        <v>0.95238095238095244</v>
      </c>
      <c r="I95" s="106">
        <f>SUM(方向別!B42,方向別!I42,方向別!B95)</f>
        <v>78</v>
      </c>
      <c r="J95" s="106">
        <f>SUM(方向別!C42,方向別!J42,方向別!C95)</f>
        <v>0</v>
      </c>
      <c r="K95" s="106">
        <f>SUM(方向別!D42,方向別!K42,方向別!D95)</f>
        <v>3</v>
      </c>
      <c r="L95" s="106">
        <f>SUM(方向別!E42,方向別!L42,方向別!E95)</f>
        <v>2</v>
      </c>
      <c r="M95" s="106">
        <f t="shared" si="26"/>
        <v>83</v>
      </c>
      <c r="N95" s="107">
        <f t="shared" si="23"/>
        <v>2.4</v>
      </c>
      <c r="O95" s="108">
        <f t="shared" si="24"/>
        <v>1.1440385940730531</v>
      </c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</row>
    <row r="96" spans="1:67" s="25" customFormat="1" ht="13.5" customHeight="1">
      <c r="A96" s="83" t="s">
        <v>30</v>
      </c>
      <c r="B96" s="80">
        <v>2</v>
      </c>
      <c r="C96" s="80">
        <v>0</v>
      </c>
      <c r="D96" s="80">
        <v>0</v>
      </c>
      <c r="E96" s="80">
        <v>0</v>
      </c>
      <c r="F96" s="103">
        <f t="shared" si="25"/>
        <v>2</v>
      </c>
      <c r="G96" s="104">
        <f t="shared" si="20"/>
        <v>0</v>
      </c>
      <c r="H96" s="105">
        <f t="shared" si="21"/>
        <v>0.63492063492063489</v>
      </c>
      <c r="I96" s="103">
        <f>SUM(方向別!B43,方向別!I43,方向別!B96)</f>
        <v>74</v>
      </c>
      <c r="J96" s="103">
        <f>SUM(方向別!C43,方向別!J43,方向別!C96)</f>
        <v>1</v>
      </c>
      <c r="K96" s="103">
        <f>SUM(方向別!D43,方向別!K43,方向別!D96)</f>
        <v>3</v>
      </c>
      <c r="L96" s="103">
        <f>SUM(方向別!E43,方向別!L43,方向別!E96)</f>
        <v>0</v>
      </c>
      <c r="M96" s="103">
        <f t="shared" si="26"/>
        <v>78</v>
      </c>
      <c r="N96" s="104">
        <f t="shared" si="23"/>
        <v>1.3</v>
      </c>
      <c r="O96" s="105">
        <f t="shared" si="24"/>
        <v>1.075120606478291</v>
      </c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</row>
    <row r="97" spans="1:67" s="25" customFormat="1" ht="13.5" customHeight="1">
      <c r="A97" s="83" t="s">
        <v>31</v>
      </c>
      <c r="B97" s="80">
        <v>5</v>
      </c>
      <c r="C97" s="80">
        <v>0</v>
      </c>
      <c r="D97" s="80">
        <v>0</v>
      </c>
      <c r="E97" s="80">
        <v>1</v>
      </c>
      <c r="F97" s="103">
        <f t="shared" si="25"/>
        <v>6</v>
      </c>
      <c r="G97" s="104">
        <f t="shared" si="20"/>
        <v>16.7</v>
      </c>
      <c r="H97" s="105">
        <f t="shared" si="21"/>
        <v>1.9047619047619049</v>
      </c>
      <c r="I97" s="103">
        <f>SUM(方向別!B44,方向別!I44,方向別!B97)</f>
        <v>84</v>
      </c>
      <c r="J97" s="103">
        <f>SUM(方向別!C44,方向別!J44,方向別!C97)</f>
        <v>0</v>
      </c>
      <c r="K97" s="103">
        <f>SUM(方向別!D44,方向別!K44,方向別!D97)</f>
        <v>3</v>
      </c>
      <c r="L97" s="103">
        <f>SUM(方向別!E44,方向別!L44,方向別!E97)</f>
        <v>1</v>
      </c>
      <c r="M97" s="103">
        <f t="shared" si="26"/>
        <v>88</v>
      </c>
      <c r="N97" s="104">
        <f t="shared" si="23"/>
        <v>1.1000000000000001</v>
      </c>
      <c r="O97" s="105">
        <f t="shared" si="24"/>
        <v>1.2129565816678152</v>
      </c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</row>
    <row r="98" spans="1:67" s="25" customFormat="1" ht="13.5" customHeight="1">
      <c r="A98" s="83" t="s">
        <v>32</v>
      </c>
      <c r="B98" s="80">
        <v>1</v>
      </c>
      <c r="C98" s="80">
        <v>0</v>
      </c>
      <c r="D98" s="80">
        <v>2</v>
      </c>
      <c r="E98" s="80">
        <v>0</v>
      </c>
      <c r="F98" s="103">
        <f t="shared" si="25"/>
        <v>3</v>
      </c>
      <c r="G98" s="104">
        <f t="shared" si="20"/>
        <v>0</v>
      </c>
      <c r="H98" s="105">
        <f t="shared" si="21"/>
        <v>0.95238095238095244</v>
      </c>
      <c r="I98" s="103">
        <f>SUM(方向別!B45,方向別!I45,方向別!B98)</f>
        <v>79</v>
      </c>
      <c r="J98" s="103">
        <f>SUM(方向別!C45,方向別!J45,方向別!C98)</f>
        <v>0</v>
      </c>
      <c r="K98" s="103">
        <f>SUM(方向別!D45,方向別!K45,方向別!D98)</f>
        <v>5</v>
      </c>
      <c r="L98" s="103">
        <f>SUM(方向別!E45,方向別!L45,方向別!E98)</f>
        <v>0</v>
      </c>
      <c r="M98" s="103">
        <f t="shared" si="26"/>
        <v>84</v>
      </c>
      <c r="N98" s="104">
        <f t="shared" si="23"/>
        <v>0</v>
      </c>
      <c r="O98" s="105">
        <f t="shared" si="24"/>
        <v>1.1578221915920055</v>
      </c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</row>
    <row r="99" spans="1:67" s="23" customFormat="1" ht="13.5" customHeight="1">
      <c r="A99" s="83" t="s">
        <v>33</v>
      </c>
      <c r="B99" s="80">
        <v>1</v>
      </c>
      <c r="C99" s="80">
        <v>0</v>
      </c>
      <c r="D99" s="80">
        <v>1</v>
      </c>
      <c r="E99" s="80">
        <v>0</v>
      </c>
      <c r="F99" s="103">
        <f t="shared" si="25"/>
        <v>2</v>
      </c>
      <c r="G99" s="104">
        <f t="shared" si="20"/>
        <v>0</v>
      </c>
      <c r="H99" s="105">
        <f t="shared" si="21"/>
        <v>0.63492063492063489</v>
      </c>
      <c r="I99" s="103">
        <f>SUM(方向別!B46,方向別!I46,方向別!B99)</f>
        <v>75</v>
      </c>
      <c r="J99" s="103">
        <f>SUM(方向別!C46,方向別!J46,方向別!C99)</f>
        <v>2</v>
      </c>
      <c r="K99" s="103">
        <f>SUM(方向別!D46,方向別!K46,方向別!D99)</f>
        <v>3</v>
      </c>
      <c r="L99" s="103">
        <f>SUM(方向別!E46,方向別!L46,方向別!E99)</f>
        <v>0</v>
      </c>
      <c r="M99" s="103">
        <f t="shared" si="26"/>
        <v>80</v>
      </c>
      <c r="N99" s="104">
        <f t="shared" si="23"/>
        <v>2.5</v>
      </c>
      <c r="O99" s="105">
        <f t="shared" si="24"/>
        <v>1.1026878015161956</v>
      </c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</row>
    <row r="100" spans="1:67" s="25" customFormat="1" ht="13.5" customHeight="1">
      <c r="A100" s="83" t="s">
        <v>34</v>
      </c>
      <c r="B100" s="80">
        <v>3</v>
      </c>
      <c r="C100" s="80">
        <v>0</v>
      </c>
      <c r="D100" s="80">
        <v>1</v>
      </c>
      <c r="E100" s="80">
        <v>0</v>
      </c>
      <c r="F100" s="103">
        <f t="shared" si="25"/>
        <v>4</v>
      </c>
      <c r="G100" s="104">
        <f t="shared" si="20"/>
        <v>0</v>
      </c>
      <c r="H100" s="105">
        <f t="shared" si="21"/>
        <v>1.2698412698412698</v>
      </c>
      <c r="I100" s="103">
        <f>SUM(方向別!B47,方向別!I47,方向別!B100)</f>
        <v>53</v>
      </c>
      <c r="J100" s="103">
        <f>SUM(方向別!C47,方向別!J47,方向別!C100)</f>
        <v>0</v>
      </c>
      <c r="K100" s="103">
        <f>SUM(方向別!D47,方向別!K47,方向別!D100)</f>
        <v>3</v>
      </c>
      <c r="L100" s="103">
        <f>SUM(方向別!E47,方向別!L47,方向別!E100)</f>
        <v>0</v>
      </c>
      <c r="M100" s="103">
        <f t="shared" si="26"/>
        <v>56</v>
      </c>
      <c r="N100" s="104">
        <f t="shared" si="23"/>
        <v>0</v>
      </c>
      <c r="O100" s="105">
        <f t="shared" si="24"/>
        <v>0.77188146106133693</v>
      </c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</row>
    <row r="101" spans="1:67" s="23" customFormat="1" ht="13.5" customHeight="1">
      <c r="A101" s="88" t="s">
        <v>15</v>
      </c>
      <c r="B101" s="109">
        <f>SUM(B95:B100)</f>
        <v>15</v>
      </c>
      <c r="C101" s="109">
        <f>SUM(C95:C100)</f>
        <v>0</v>
      </c>
      <c r="D101" s="109">
        <f>SUM(D95:D100)</f>
        <v>4</v>
      </c>
      <c r="E101" s="109">
        <f>SUM(E95:E100)</f>
        <v>1</v>
      </c>
      <c r="F101" s="109">
        <f t="shared" si="25"/>
        <v>20</v>
      </c>
      <c r="G101" s="110">
        <f t="shared" si="20"/>
        <v>5</v>
      </c>
      <c r="H101" s="111">
        <f t="shared" si="21"/>
        <v>6.3492063492063489</v>
      </c>
      <c r="I101" s="109">
        <f>SUM(I95:I100)</f>
        <v>443</v>
      </c>
      <c r="J101" s="109">
        <f>SUM(J95:J100)</f>
        <v>3</v>
      </c>
      <c r="K101" s="109">
        <f>SUM(K95:K100)</f>
        <v>20</v>
      </c>
      <c r="L101" s="109">
        <f>SUM(L95:L100)</f>
        <v>3</v>
      </c>
      <c r="M101" s="109">
        <f t="shared" si="26"/>
        <v>469</v>
      </c>
      <c r="N101" s="110">
        <f t="shared" si="23"/>
        <v>1.3</v>
      </c>
      <c r="O101" s="111">
        <f t="shared" si="24"/>
        <v>6.4645072363886973</v>
      </c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</row>
    <row r="102" spans="1:67" s="23" customFormat="1" ht="13.5" customHeight="1">
      <c r="A102" s="84" t="s">
        <v>35</v>
      </c>
      <c r="B102" s="85">
        <v>3</v>
      </c>
      <c r="C102" s="85">
        <v>0</v>
      </c>
      <c r="D102" s="85">
        <v>1</v>
      </c>
      <c r="E102" s="85">
        <v>0</v>
      </c>
      <c r="F102" s="106">
        <f t="shared" si="25"/>
        <v>4</v>
      </c>
      <c r="G102" s="107">
        <f t="shared" si="20"/>
        <v>0</v>
      </c>
      <c r="H102" s="108">
        <f t="shared" si="21"/>
        <v>1.2698412698412698</v>
      </c>
      <c r="I102" s="106">
        <f>SUM(方向別!B49,方向別!I49,方向別!B102)</f>
        <v>68</v>
      </c>
      <c r="J102" s="106">
        <f>SUM(方向別!C49,方向別!J49,方向別!C102)</f>
        <v>1</v>
      </c>
      <c r="K102" s="106">
        <f>SUM(方向別!D49,方向別!K49,方向別!D102)</f>
        <v>4</v>
      </c>
      <c r="L102" s="106">
        <f>SUM(方向別!E49,方向別!L49,方向別!E102)</f>
        <v>2</v>
      </c>
      <c r="M102" s="106">
        <f t="shared" si="26"/>
        <v>75</v>
      </c>
      <c r="N102" s="107">
        <f t="shared" si="23"/>
        <v>4</v>
      </c>
      <c r="O102" s="108">
        <f t="shared" si="24"/>
        <v>1.0337698139214335</v>
      </c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</row>
    <row r="103" spans="1:67" s="25" customFormat="1" ht="13.5" customHeight="1">
      <c r="A103" s="83" t="s">
        <v>36</v>
      </c>
      <c r="B103" s="80">
        <v>1</v>
      </c>
      <c r="C103" s="80">
        <v>0</v>
      </c>
      <c r="D103" s="80">
        <v>0</v>
      </c>
      <c r="E103" s="80">
        <v>0</v>
      </c>
      <c r="F103" s="103">
        <f t="shared" si="25"/>
        <v>1</v>
      </c>
      <c r="G103" s="104">
        <f t="shared" si="20"/>
        <v>0</v>
      </c>
      <c r="H103" s="105">
        <f t="shared" si="21"/>
        <v>0.31746031746031744</v>
      </c>
      <c r="I103" s="103">
        <f>SUM(方向別!B50,方向別!I50,方向別!B103)</f>
        <v>81</v>
      </c>
      <c r="J103" s="103">
        <f>SUM(方向別!C50,方向別!J50,方向別!C103)</f>
        <v>0</v>
      </c>
      <c r="K103" s="103">
        <f>SUM(方向別!D50,方向別!K50,方向別!D103)</f>
        <v>4</v>
      </c>
      <c r="L103" s="103">
        <f>SUM(方向別!E50,方向別!L50,方向別!E103)</f>
        <v>0</v>
      </c>
      <c r="M103" s="103">
        <f t="shared" si="26"/>
        <v>85</v>
      </c>
      <c r="N103" s="104">
        <f t="shared" si="23"/>
        <v>0</v>
      </c>
      <c r="O103" s="105">
        <f t="shared" si="24"/>
        <v>1.1716057891109581</v>
      </c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</row>
    <row r="104" spans="1:67" s="25" customFormat="1" ht="13.5" customHeight="1">
      <c r="A104" s="83" t="s">
        <v>37</v>
      </c>
      <c r="B104" s="80">
        <v>5</v>
      </c>
      <c r="C104" s="80">
        <v>0</v>
      </c>
      <c r="D104" s="80">
        <v>0</v>
      </c>
      <c r="E104" s="80">
        <v>0</v>
      </c>
      <c r="F104" s="103">
        <f t="shared" si="25"/>
        <v>5</v>
      </c>
      <c r="G104" s="104">
        <f t="shared" si="20"/>
        <v>0</v>
      </c>
      <c r="H104" s="105">
        <f t="shared" si="21"/>
        <v>1.5873015873015872</v>
      </c>
      <c r="I104" s="103">
        <f>SUM(方向別!B51,方向別!I51,方向別!B104)</f>
        <v>70</v>
      </c>
      <c r="J104" s="103">
        <f>SUM(方向別!C51,方向別!J51,方向別!C104)</f>
        <v>0</v>
      </c>
      <c r="K104" s="103">
        <f>SUM(方向別!D51,方向別!K51,方向別!D104)</f>
        <v>3</v>
      </c>
      <c r="L104" s="103">
        <f>SUM(方向別!E51,方向別!L51,方向別!E104)</f>
        <v>2</v>
      </c>
      <c r="M104" s="103">
        <f t="shared" si="26"/>
        <v>75</v>
      </c>
      <c r="N104" s="104">
        <f t="shared" si="23"/>
        <v>2.7</v>
      </c>
      <c r="O104" s="105">
        <f t="shared" si="24"/>
        <v>1.0337698139214335</v>
      </c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</row>
    <row r="105" spans="1:67" s="22" customFormat="1" ht="13.5" customHeight="1">
      <c r="A105" s="83" t="s">
        <v>38</v>
      </c>
      <c r="B105" s="80">
        <v>1</v>
      </c>
      <c r="C105" s="80">
        <v>0</v>
      </c>
      <c r="D105" s="80">
        <v>0</v>
      </c>
      <c r="E105" s="80">
        <v>0</v>
      </c>
      <c r="F105" s="103">
        <f t="shared" si="25"/>
        <v>1</v>
      </c>
      <c r="G105" s="104">
        <f t="shared" si="20"/>
        <v>0</v>
      </c>
      <c r="H105" s="105">
        <f t="shared" si="21"/>
        <v>0.31746031746031744</v>
      </c>
      <c r="I105" s="103">
        <f>SUM(方向別!B52,方向別!I52,方向別!B105)</f>
        <v>64</v>
      </c>
      <c r="J105" s="103">
        <f>SUM(方向別!C52,方向別!J52,方向別!C105)</f>
        <v>0</v>
      </c>
      <c r="K105" s="103">
        <f>SUM(方向別!D52,方向別!K52,方向別!D105)</f>
        <v>5</v>
      </c>
      <c r="L105" s="103">
        <f>SUM(方向別!E52,方向別!L52,方向別!E105)</f>
        <v>0</v>
      </c>
      <c r="M105" s="103">
        <f t="shared" si="26"/>
        <v>69</v>
      </c>
      <c r="N105" s="104">
        <f t="shared" si="23"/>
        <v>0</v>
      </c>
      <c r="O105" s="105">
        <f t="shared" si="24"/>
        <v>0.9510682288077188</v>
      </c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</row>
    <row r="106" spans="1:67" s="22" customFormat="1" ht="13.5" customHeight="1">
      <c r="A106" s="83" t="s">
        <v>39</v>
      </c>
      <c r="B106" s="80">
        <v>4</v>
      </c>
      <c r="C106" s="80">
        <v>1</v>
      </c>
      <c r="D106" s="80">
        <v>0</v>
      </c>
      <c r="E106" s="80">
        <v>0</v>
      </c>
      <c r="F106" s="103">
        <f t="shared" si="25"/>
        <v>5</v>
      </c>
      <c r="G106" s="104">
        <f t="shared" si="20"/>
        <v>20</v>
      </c>
      <c r="H106" s="105">
        <f t="shared" si="21"/>
        <v>1.5873015873015872</v>
      </c>
      <c r="I106" s="103">
        <f>SUM(方向別!B53,方向別!I53,方向別!B106)</f>
        <v>71</v>
      </c>
      <c r="J106" s="103">
        <f>SUM(方向別!C53,方向別!J53,方向別!C106)</f>
        <v>1</v>
      </c>
      <c r="K106" s="103">
        <f>SUM(方向別!D53,方向別!K53,方向別!D106)</f>
        <v>2</v>
      </c>
      <c r="L106" s="103">
        <f>SUM(方向別!E53,方向別!L53,方向別!E106)</f>
        <v>0</v>
      </c>
      <c r="M106" s="103">
        <f t="shared" si="26"/>
        <v>74</v>
      </c>
      <c r="N106" s="104">
        <f t="shared" si="23"/>
        <v>1.4</v>
      </c>
      <c r="O106" s="105">
        <f t="shared" si="24"/>
        <v>1.0199862164024809</v>
      </c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</row>
    <row r="107" spans="1:67" s="23" customFormat="1" ht="13.5" customHeight="1">
      <c r="A107" s="83" t="s">
        <v>40</v>
      </c>
      <c r="B107" s="80">
        <v>2</v>
      </c>
      <c r="C107" s="80">
        <v>1</v>
      </c>
      <c r="D107" s="80">
        <v>0</v>
      </c>
      <c r="E107" s="80">
        <v>0</v>
      </c>
      <c r="F107" s="103">
        <f t="shared" si="25"/>
        <v>3</v>
      </c>
      <c r="G107" s="104">
        <f t="shared" si="20"/>
        <v>33.299999999999997</v>
      </c>
      <c r="H107" s="105">
        <f t="shared" si="21"/>
        <v>0.95238095238095244</v>
      </c>
      <c r="I107" s="103">
        <f>SUM(方向別!B54,方向別!I54,方向別!B107)</f>
        <v>67</v>
      </c>
      <c r="J107" s="103">
        <f>SUM(方向別!C54,方向別!J54,方向別!C107)</f>
        <v>1</v>
      </c>
      <c r="K107" s="103">
        <f>SUM(方向別!D54,方向別!K54,方向別!D107)</f>
        <v>4</v>
      </c>
      <c r="L107" s="103">
        <f>SUM(方向別!E54,方向別!L54,方向別!E107)</f>
        <v>1</v>
      </c>
      <c r="M107" s="103">
        <f t="shared" si="26"/>
        <v>73</v>
      </c>
      <c r="N107" s="104">
        <f t="shared" si="23"/>
        <v>2.7</v>
      </c>
      <c r="O107" s="105">
        <f t="shared" si="24"/>
        <v>1.0062026188835287</v>
      </c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</row>
    <row r="108" spans="1:67" s="25" customFormat="1" ht="13.5" customHeight="1">
      <c r="A108" s="88" t="s">
        <v>15</v>
      </c>
      <c r="B108" s="109">
        <f>SUM(B102:B107)</f>
        <v>16</v>
      </c>
      <c r="C108" s="109">
        <f>SUM(C102:C107)</f>
        <v>2</v>
      </c>
      <c r="D108" s="109">
        <f>SUM(D102:D107)</f>
        <v>1</v>
      </c>
      <c r="E108" s="109">
        <f>SUM(E102:E107)</f>
        <v>0</v>
      </c>
      <c r="F108" s="109">
        <f t="shared" si="25"/>
        <v>19</v>
      </c>
      <c r="G108" s="110">
        <f t="shared" si="20"/>
        <v>10.5</v>
      </c>
      <c r="H108" s="111">
        <f t="shared" si="21"/>
        <v>6.0317460317460316</v>
      </c>
      <c r="I108" s="109">
        <f>SUM(I102:I107)</f>
        <v>421</v>
      </c>
      <c r="J108" s="109">
        <f>SUM(J102:J107)</f>
        <v>3</v>
      </c>
      <c r="K108" s="109">
        <f>SUM(K102:K107)</f>
        <v>22</v>
      </c>
      <c r="L108" s="109">
        <f>SUM(L102:L107)</f>
        <v>5</v>
      </c>
      <c r="M108" s="109">
        <f t="shared" si="26"/>
        <v>451</v>
      </c>
      <c r="N108" s="110">
        <f t="shared" si="23"/>
        <v>1.8</v>
      </c>
      <c r="O108" s="111">
        <f t="shared" si="24"/>
        <v>6.2164024810475533</v>
      </c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</row>
    <row r="109" spans="1:67" s="25" customFormat="1" ht="13.5" customHeight="1">
      <c r="A109" s="79" t="s">
        <v>84</v>
      </c>
      <c r="B109" s="80">
        <v>18</v>
      </c>
      <c r="C109" s="80">
        <v>0</v>
      </c>
      <c r="D109" s="80">
        <v>0</v>
      </c>
      <c r="E109" s="80">
        <v>0</v>
      </c>
      <c r="F109" s="103">
        <f t="shared" ref="F109:F112" si="29">SUM(B109:E109)</f>
        <v>18</v>
      </c>
      <c r="G109" s="104">
        <f t="shared" ref="G109:G112" si="30">IF(SUM(C109,E109)=0,0,ROUND(SUM(C109,E109)/F109*100,1))</f>
        <v>0</v>
      </c>
      <c r="H109" s="105">
        <f t="shared" si="21"/>
        <v>5.7142857142857144</v>
      </c>
      <c r="I109" s="103">
        <f>SUM(方向別!B56,方向別!I56,方向別!B109)</f>
        <v>317</v>
      </c>
      <c r="J109" s="103">
        <f>SUM(方向別!C56,方向別!J56,方向別!C109)</f>
        <v>1</v>
      </c>
      <c r="K109" s="103">
        <f>SUM(方向別!D56,方向別!K56,方向別!D109)</f>
        <v>7</v>
      </c>
      <c r="L109" s="103">
        <f>SUM(方向別!E56,方向別!L56,方向別!E109)</f>
        <v>4</v>
      </c>
      <c r="M109" s="103">
        <f t="shared" ref="M109:M112" si="31">SUM(I109:L109)</f>
        <v>329</v>
      </c>
      <c r="N109" s="104">
        <f t="shared" ref="N109:N112" si="32">IF(SUM(J109,L109)=0,0,ROUND(SUM(J109,L109)/M109*100,1))</f>
        <v>1.5</v>
      </c>
      <c r="O109" s="105">
        <f t="shared" si="24"/>
        <v>4.5348035837353553</v>
      </c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</row>
    <row r="110" spans="1:67" s="25" customFormat="1" ht="13.5" customHeight="1">
      <c r="A110" s="83" t="s">
        <v>85</v>
      </c>
      <c r="B110" s="80">
        <v>6</v>
      </c>
      <c r="C110" s="80">
        <v>0</v>
      </c>
      <c r="D110" s="80">
        <v>0</v>
      </c>
      <c r="E110" s="80">
        <v>0</v>
      </c>
      <c r="F110" s="103">
        <f t="shared" si="29"/>
        <v>6</v>
      </c>
      <c r="G110" s="104">
        <f t="shared" si="30"/>
        <v>0</v>
      </c>
      <c r="H110" s="105">
        <f t="shared" si="21"/>
        <v>1.9047619047619049</v>
      </c>
      <c r="I110" s="103">
        <f>SUM(方向別!B57,方向別!I57,方向別!B110)</f>
        <v>210</v>
      </c>
      <c r="J110" s="103">
        <f>SUM(方向別!C57,方向別!J57,方向別!C110)</f>
        <v>1</v>
      </c>
      <c r="K110" s="103">
        <f>SUM(方向別!D57,方向別!K57,方向別!D110)</f>
        <v>7</v>
      </c>
      <c r="L110" s="103">
        <f>SUM(方向別!E57,方向別!L57,方向別!E110)</f>
        <v>1</v>
      </c>
      <c r="M110" s="103">
        <f t="shared" si="31"/>
        <v>219</v>
      </c>
      <c r="N110" s="104">
        <f t="shared" si="32"/>
        <v>0.9</v>
      </c>
      <c r="O110" s="105">
        <f t="shared" si="24"/>
        <v>3.0186078566505858</v>
      </c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</row>
    <row r="111" spans="1:67" s="25" customFormat="1" ht="13.5" customHeight="1">
      <c r="A111" s="83" t="s">
        <v>86</v>
      </c>
      <c r="B111" s="80">
        <v>14</v>
      </c>
      <c r="C111" s="80">
        <v>0</v>
      </c>
      <c r="D111" s="80">
        <v>0</v>
      </c>
      <c r="E111" s="80">
        <v>2</v>
      </c>
      <c r="F111" s="103">
        <f t="shared" si="29"/>
        <v>16</v>
      </c>
      <c r="G111" s="104">
        <f t="shared" si="30"/>
        <v>12.5</v>
      </c>
      <c r="H111" s="105">
        <f t="shared" si="21"/>
        <v>5.0793650793650791</v>
      </c>
      <c r="I111" s="103">
        <f>SUM(方向別!B58,方向別!I58,方向別!B111)</f>
        <v>182</v>
      </c>
      <c r="J111" s="103">
        <f>SUM(方向別!C58,方向別!J58,方向別!C111)</f>
        <v>0</v>
      </c>
      <c r="K111" s="103">
        <f>SUM(方向別!D58,方向別!K58,方向別!D111)</f>
        <v>9</v>
      </c>
      <c r="L111" s="103">
        <f>SUM(方向別!E58,方向別!L58,方向別!E111)</f>
        <v>5</v>
      </c>
      <c r="M111" s="103">
        <f t="shared" si="31"/>
        <v>196</v>
      </c>
      <c r="N111" s="104">
        <f t="shared" si="32"/>
        <v>2.6</v>
      </c>
      <c r="O111" s="105">
        <f t="shared" si="24"/>
        <v>2.7015851137146796</v>
      </c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</row>
    <row r="112" spans="1:67" s="22" customFormat="1" ht="13.5" customHeight="1">
      <c r="A112" s="88" t="s">
        <v>41</v>
      </c>
      <c r="B112" s="109">
        <f>SUM(B64:B72,B79,B86:B94,B101,B108:B111)</f>
        <v>289</v>
      </c>
      <c r="C112" s="109">
        <f t="shared" ref="C112" si="33">SUM(C64:C72,C79,C86:C94,C101,C108:C111)</f>
        <v>4</v>
      </c>
      <c r="D112" s="109">
        <f t="shared" ref="D112" si="34">SUM(D64:D72,D79,D86:D94,D101,D108:D111)</f>
        <v>16</v>
      </c>
      <c r="E112" s="109">
        <f t="shared" ref="E112" si="35">SUM(E64:E72,E79,E86:E94,E101,E108:E111)</f>
        <v>6</v>
      </c>
      <c r="F112" s="109">
        <f t="shared" si="29"/>
        <v>315</v>
      </c>
      <c r="G112" s="110">
        <f t="shared" si="30"/>
        <v>3.2</v>
      </c>
      <c r="H112" s="111">
        <f t="shared" si="21"/>
        <v>100</v>
      </c>
      <c r="I112" s="109">
        <f>SUM(I64:I72,I79,I86:I94,I101,I108:I111)</f>
        <v>6775</v>
      </c>
      <c r="J112" s="109">
        <f>SUM(J64:J72,J79,J86:J94,J101,J108:J111)</f>
        <v>33</v>
      </c>
      <c r="K112" s="109">
        <f t="shared" ref="K112" si="36">SUM(K64:K72,K79,K86:K94,K101,K108:K111)</f>
        <v>287</v>
      </c>
      <c r="L112" s="109">
        <f t="shared" ref="L112" si="37">SUM(L64:L72,L79,L86:L94,L101,L108:L111)</f>
        <v>160</v>
      </c>
      <c r="M112" s="109">
        <f t="shared" si="31"/>
        <v>7255</v>
      </c>
      <c r="N112" s="110">
        <f t="shared" si="32"/>
        <v>2.7</v>
      </c>
      <c r="O112" s="111">
        <f t="shared" si="24"/>
        <v>100</v>
      </c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</row>
    <row r="113" spans="1:67" s="22" customFormat="1" ht="12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</row>
    <row r="114" spans="1:67" s="22" customFormat="1" ht="12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</row>
    <row r="115" spans="1:67" s="23" customFormat="1" ht="12" customHeight="1">
      <c r="A115" s="69" t="s">
        <v>0</v>
      </c>
      <c r="B115" s="70">
        <v>4</v>
      </c>
      <c r="C115" s="71"/>
      <c r="D115" s="71"/>
      <c r="E115" s="71"/>
      <c r="F115" s="71"/>
      <c r="G115" s="71"/>
      <c r="H115" s="72"/>
      <c r="I115" s="70">
        <v>5</v>
      </c>
      <c r="J115" s="71"/>
      <c r="K115" s="71"/>
      <c r="L115" s="71"/>
      <c r="M115" s="71"/>
      <c r="N115" s="71"/>
      <c r="O115" s="72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</row>
    <row r="116" spans="1:67" s="25" customFormat="1" ht="39.6" customHeight="1">
      <c r="A116" s="73" t="s">
        <v>1</v>
      </c>
      <c r="B116" s="74" t="s">
        <v>2</v>
      </c>
      <c r="C116" s="75" t="s">
        <v>3</v>
      </c>
      <c r="D116" s="76" t="s">
        <v>4</v>
      </c>
      <c r="E116" s="75" t="s">
        <v>5</v>
      </c>
      <c r="F116" s="76" t="s">
        <v>6</v>
      </c>
      <c r="G116" s="76" t="s">
        <v>7</v>
      </c>
      <c r="H116" s="77" t="s">
        <v>8</v>
      </c>
      <c r="I116" s="74" t="s">
        <v>2</v>
      </c>
      <c r="J116" s="76" t="s">
        <v>3</v>
      </c>
      <c r="K116" s="76" t="s">
        <v>4</v>
      </c>
      <c r="L116" s="75" t="s">
        <v>5</v>
      </c>
      <c r="M116" s="76" t="s">
        <v>6</v>
      </c>
      <c r="N116" s="76" t="s">
        <v>7</v>
      </c>
      <c r="O116" s="78" t="s">
        <v>8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</row>
    <row r="117" spans="1:67" s="25" customFormat="1" ht="13.5" customHeight="1">
      <c r="A117" s="79" t="s">
        <v>75</v>
      </c>
      <c r="B117" s="80">
        <v>6</v>
      </c>
      <c r="C117" s="80">
        <v>0</v>
      </c>
      <c r="D117" s="80">
        <v>1</v>
      </c>
      <c r="E117" s="80">
        <v>0</v>
      </c>
      <c r="F117" s="103">
        <f t="shared" ref="F117:F125" si="38">SUM(B117:E117)</f>
        <v>7</v>
      </c>
      <c r="G117" s="104">
        <f t="shared" ref="G117:G161" si="39">IF(SUM(C117,E117)=0,0,ROUND(SUM(C117,E117)/F117*100,1))</f>
        <v>0</v>
      </c>
      <c r="H117" s="105">
        <f t="shared" ref="H117:H165" si="40">IF(F117=0,0,F117/F$165*100)</f>
        <v>0.81490104772991845</v>
      </c>
      <c r="I117" s="80">
        <v>13</v>
      </c>
      <c r="J117" s="80">
        <v>0</v>
      </c>
      <c r="K117" s="80">
        <v>0</v>
      </c>
      <c r="L117" s="80">
        <v>0</v>
      </c>
      <c r="M117" s="103">
        <f t="shared" ref="M117:M125" si="41">SUM(I117:L117)</f>
        <v>13</v>
      </c>
      <c r="N117" s="104">
        <f t="shared" ref="N117:N161" si="42">IF(SUM(J117,L117)=0,0,ROUND(SUM(J117,L117)/M117*100,1))</f>
        <v>0</v>
      </c>
      <c r="O117" s="105">
        <f t="shared" ref="O117:O165" si="43">IF(M117=0,0,M117/M$165*100)</f>
        <v>1.2896825396825395</v>
      </c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</row>
    <row r="118" spans="1:67" s="25" customFormat="1" ht="13.5" customHeight="1">
      <c r="A118" s="83" t="s">
        <v>76</v>
      </c>
      <c r="B118" s="80">
        <v>0</v>
      </c>
      <c r="C118" s="80">
        <v>0</v>
      </c>
      <c r="D118" s="80">
        <v>0</v>
      </c>
      <c r="E118" s="80">
        <v>0</v>
      </c>
      <c r="F118" s="103">
        <f t="shared" si="38"/>
        <v>0</v>
      </c>
      <c r="G118" s="104">
        <f t="shared" si="39"/>
        <v>0</v>
      </c>
      <c r="H118" s="105">
        <f t="shared" si="40"/>
        <v>0</v>
      </c>
      <c r="I118" s="80">
        <v>6</v>
      </c>
      <c r="J118" s="80">
        <v>0</v>
      </c>
      <c r="K118" s="80">
        <v>0</v>
      </c>
      <c r="L118" s="80">
        <v>0</v>
      </c>
      <c r="M118" s="103">
        <f t="shared" si="41"/>
        <v>6</v>
      </c>
      <c r="N118" s="104">
        <f t="shared" si="42"/>
        <v>0</v>
      </c>
      <c r="O118" s="105">
        <f t="shared" si="43"/>
        <v>0.59523809523809523</v>
      </c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</row>
    <row r="119" spans="1:67" s="25" customFormat="1" ht="13.5" customHeight="1">
      <c r="A119" s="83" t="s">
        <v>77</v>
      </c>
      <c r="B119" s="80">
        <v>2</v>
      </c>
      <c r="C119" s="80">
        <v>0</v>
      </c>
      <c r="D119" s="80">
        <v>0</v>
      </c>
      <c r="E119" s="80">
        <v>0</v>
      </c>
      <c r="F119" s="103">
        <f t="shared" si="38"/>
        <v>2</v>
      </c>
      <c r="G119" s="104">
        <f t="shared" si="39"/>
        <v>0</v>
      </c>
      <c r="H119" s="105">
        <f t="shared" si="40"/>
        <v>0.23282887077997672</v>
      </c>
      <c r="I119" s="80">
        <v>3</v>
      </c>
      <c r="J119" s="80">
        <v>0</v>
      </c>
      <c r="K119" s="80">
        <v>0</v>
      </c>
      <c r="L119" s="80">
        <v>0</v>
      </c>
      <c r="M119" s="103">
        <f t="shared" si="41"/>
        <v>3</v>
      </c>
      <c r="N119" s="104">
        <f t="shared" si="42"/>
        <v>0</v>
      </c>
      <c r="O119" s="105">
        <f t="shared" si="43"/>
        <v>0.29761904761904762</v>
      </c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</row>
    <row r="120" spans="1:67" s="25" customFormat="1" ht="13.5" customHeight="1">
      <c r="A120" s="83" t="s">
        <v>78</v>
      </c>
      <c r="B120" s="80">
        <v>1</v>
      </c>
      <c r="C120" s="80">
        <v>0</v>
      </c>
      <c r="D120" s="80">
        <v>0</v>
      </c>
      <c r="E120" s="80">
        <v>0</v>
      </c>
      <c r="F120" s="103">
        <f t="shared" si="38"/>
        <v>1</v>
      </c>
      <c r="G120" s="104">
        <f t="shared" si="39"/>
        <v>0</v>
      </c>
      <c r="H120" s="105">
        <f t="shared" si="40"/>
        <v>0.11641443538998836</v>
      </c>
      <c r="I120" s="80">
        <v>1</v>
      </c>
      <c r="J120" s="80">
        <v>0</v>
      </c>
      <c r="K120" s="80">
        <v>0</v>
      </c>
      <c r="L120" s="80">
        <v>0</v>
      </c>
      <c r="M120" s="103">
        <f t="shared" si="41"/>
        <v>1</v>
      </c>
      <c r="N120" s="104">
        <f t="shared" si="42"/>
        <v>0</v>
      </c>
      <c r="O120" s="105">
        <f t="shared" si="43"/>
        <v>9.9206349206349201E-2</v>
      </c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</row>
    <row r="121" spans="1:67" s="25" customFormat="1" ht="13.5" customHeight="1">
      <c r="A121" s="83" t="s">
        <v>79</v>
      </c>
      <c r="B121" s="80">
        <v>1</v>
      </c>
      <c r="C121" s="80">
        <v>0</v>
      </c>
      <c r="D121" s="80">
        <v>0</v>
      </c>
      <c r="E121" s="80">
        <v>0</v>
      </c>
      <c r="F121" s="103">
        <f t="shared" si="38"/>
        <v>1</v>
      </c>
      <c r="G121" s="104">
        <f t="shared" si="39"/>
        <v>0</v>
      </c>
      <c r="H121" s="105">
        <f t="shared" si="40"/>
        <v>0.11641443538998836</v>
      </c>
      <c r="I121" s="80">
        <v>0</v>
      </c>
      <c r="J121" s="80">
        <v>0</v>
      </c>
      <c r="K121" s="80">
        <v>0</v>
      </c>
      <c r="L121" s="80">
        <v>0</v>
      </c>
      <c r="M121" s="103">
        <f t="shared" si="41"/>
        <v>0</v>
      </c>
      <c r="N121" s="104">
        <f t="shared" si="42"/>
        <v>0</v>
      </c>
      <c r="O121" s="105">
        <f t="shared" si="43"/>
        <v>0</v>
      </c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</row>
    <row r="122" spans="1:67" s="25" customFormat="1" ht="13.5" customHeight="1">
      <c r="A122" s="83" t="s">
        <v>80</v>
      </c>
      <c r="B122" s="80">
        <v>3</v>
      </c>
      <c r="C122" s="80">
        <v>0</v>
      </c>
      <c r="D122" s="80">
        <v>0</v>
      </c>
      <c r="E122" s="80">
        <v>0</v>
      </c>
      <c r="F122" s="103">
        <f t="shared" si="38"/>
        <v>3</v>
      </c>
      <c r="G122" s="104">
        <f t="shared" si="39"/>
        <v>0</v>
      </c>
      <c r="H122" s="105">
        <f t="shared" si="40"/>
        <v>0.34924330616996507</v>
      </c>
      <c r="I122" s="80">
        <v>3</v>
      </c>
      <c r="J122" s="80">
        <v>0</v>
      </c>
      <c r="K122" s="80">
        <v>0</v>
      </c>
      <c r="L122" s="80">
        <v>0</v>
      </c>
      <c r="M122" s="103">
        <f t="shared" si="41"/>
        <v>3</v>
      </c>
      <c r="N122" s="104">
        <f t="shared" si="42"/>
        <v>0</v>
      </c>
      <c r="O122" s="105">
        <f t="shared" si="43"/>
        <v>0.29761904761904762</v>
      </c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</row>
    <row r="123" spans="1:67" s="25" customFormat="1" ht="13.5" customHeight="1">
      <c r="A123" s="83" t="s">
        <v>81</v>
      </c>
      <c r="B123" s="80">
        <v>2</v>
      </c>
      <c r="C123" s="80">
        <v>0</v>
      </c>
      <c r="D123" s="80">
        <v>0</v>
      </c>
      <c r="E123" s="80">
        <v>0</v>
      </c>
      <c r="F123" s="103">
        <f t="shared" si="38"/>
        <v>2</v>
      </c>
      <c r="G123" s="104">
        <f t="shared" si="39"/>
        <v>0</v>
      </c>
      <c r="H123" s="105">
        <f t="shared" si="40"/>
        <v>0.23282887077997672</v>
      </c>
      <c r="I123" s="80">
        <v>4</v>
      </c>
      <c r="J123" s="80">
        <v>0</v>
      </c>
      <c r="K123" s="80">
        <v>0</v>
      </c>
      <c r="L123" s="80">
        <v>0</v>
      </c>
      <c r="M123" s="103">
        <f t="shared" si="41"/>
        <v>4</v>
      </c>
      <c r="N123" s="104">
        <f t="shared" si="42"/>
        <v>0</v>
      </c>
      <c r="O123" s="105">
        <f t="shared" si="43"/>
        <v>0.3968253968253968</v>
      </c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</row>
    <row r="124" spans="1:67" s="25" customFormat="1" ht="13.5" customHeight="1">
      <c r="A124" s="83" t="s">
        <v>82</v>
      </c>
      <c r="B124" s="80">
        <v>2</v>
      </c>
      <c r="C124" s="80">
        <v>0</v>
      </c>
      <c r="D124" s="80">
        <v>0</v>
      </c>
      <c r="E124" s="80">
        <v>0</v>
      </c>
      <c r="F124" s="103">
        <f t="shared" si="38"/>
        <v>2</v>
      </c>
      <c r="G124" s="104">
        <f t="shared" si="39"/>
        <v>0</v>
      </c>
      <c r="H124" s="105">
        <f t="shared" si="40"/>
        <v>0.23282887077997672</v>
      </c>
      <c r="I124" s="80">
        <v>2</v>
      </c>
      <c r="J124" s="80">
        <v>1</v>
      </c>
      <c r="K124" s="80">
        <v>0</v>
      </c>
      <c r="L124" s="80">
        <v>0</v>
      </c>
      <c r="M124" s="103">
        <f t="shared" si="41"/>
        <v>3</v>
      </c>
      <c r="N124" s="104">
        <f t="shared" si="42"/>
        <v>33.299999999999997</v>
      </c>
      <c r="O124" s="105">
        <f t="shared" si="43"/>
        <v>0.29761904761904762</v>
      </c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</row>
    <row r="125" spans="1:67" s="25" customFormat="1" ht="13.5" customHeight="1">
      <c r="A125" s="83" t="s">
        <v>83</v>
      </c>
      <c r="B125" s="80">
        <v>5</v>
      </c>
      <c r="C125" s="80">
        <v>0</v>
      </c>
      <c r="D125" s="80">
        <v>0</v>
      </c>
      <c r="E125" s="80">
        <v>0</v>
      </c>
      <c r="F125" s="103">
        <f t="shared" si="38"/>
        <v>5</v>
      </c>
      <c r="G125" s="104">
        <f t="shared" si="39"/>
        <v>0</v>
      </c>
      <c r="H125" s="105">
        <f t="shared" si="40"/>
        <v>0.58207217694994184</v>
      </c>
      <c r="I125" s="80">
        <v>7</v>
      </c>
      <c r="J125" s="80">
        <v>0</v>
      </c>
      <c r="K125" s="80">
        <v>0</v>
      </c>
      <c r="L125" s="80">
        <v>0</v>
      </c>
      <c r="M125" s="103">
        <f t="shared" si="41"/>
        <v>7</v>
      </c>
      <c r="N125" s="104">
        <f t="shared" si="42"/>
        <v>0</v>
      </c>
      <c r="O125" s="105">
        <f t="shared" si="43"/>
        <v>0.69444444444444442</v>
      </c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</row>
    <row r="126" spans="1:67" s="22" customFormat="1" ht="13.5" customHeight="1">
      <c r="A126" s="84" t="s">
        <v>9</v>
      </c>
      <c r="B126" s="85">
        <v>1</v>
      </c>
      <c r="C126" s="85">
        <v>0</v>
      </c>
      <c r="D126" s="85">
        <v>0</v>
      </c>
      <c r="E126" s="85">
        <v>0</v>
      </c>
      <c r="F126" s="106">
        <f t="shared" ref="F126:F161" si="44">SUM(B126:E126)</f>
        <v>1</v>
      </c>
      <c r="G126" s="107">
        <f t="shared" si="39"/>
        <v>0</v>
      </c>
      <c r="H126" s="108">
        <f t="shared" ref="H126" si="45">IF(F126=0,0,F126/F$165*100)</f>
        <v>0.11641443538998836</v>
      </c>
      <c r="I126" s="85">
        <v>0</v>
      </c>
      <c r="J126" s="85">
        <v>0</v>
      </c>
      <c r="K126" s="85">
        <v>0</v>
      </c>
      <c r="L126" s="85">
        <v>0</v>
      </c>
      <c r="M126" s="106">
        <f t="shared" ref="M126:M165" si="46">SUM(I126:L126)</f>
        <v>0</v>
      </c>
      <c r="N126" s="107">
        <f t="shared" si="42"/>
        <v>0</v>
      </c>
      <c r="O126" s="108">
        <f t="shared" si="43"/>
        <v>0</v>
      </c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</row>
    <row r="127" spans="1:67" s="22" customFormat="1" ht="13.5" customHeight="1">
      <c r="A127" s="83" t="s">
        <v>10</v>
      </c>
      <c r="B127" s="80">
        <v>2</v>
      </c>
      <c r="C127" s="80">
        <v>0</v>
      </c>
      <c r="D127" s="80">
        <v>0</v>
      </c>
      <c r="E127" s="80">
        <v>0</v>
      </c>
      <c r="F127" s="103">
        <f t="shared" si="44"/>
        <v>2</v>
      </c>
      <c r="G127" s="104">
        <f t="shared" si="39"/>
        <v>0</v>
      </c>
      <c r="H127" s="105">
        <f t="shared" si="40"/>
        <v>0.23282887077997672</v>
      </c>
      <c r="I127" s="80">
        <v>6</v>
      </c>
      <c r="J127" s="80">
        <v>0</v>
      </c>
      <c r="K127" s="80">
        <v>0</v>
      </c>
      <c r="L127" s="80">
        <v>0</v>
      </c>
      <c r="M127" s="103">
        <f t="shared" si="46"/>
        <v>6</v>
      </c>
      <c r="N127" s="104">
        <f t="shared" si="42"/>
        <v>0</v>
      </c>
      <c r="O127" s="105">
        <f t="shared" ref="O127" si="47">IF(M127=0,0,M127/M$165*100)</f>
        <v>0.59523809523809523</v>
      </c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</row>
    <row r="128" spans="1:67" s="23" customFormat="1" ht="13.5" customHeight="1">
      <c r="A128" s="83" t="s">
        <v>11</v>
      </c>
      <c r="B128" s="80">
        <v>2</v>
      </c>
      <c r="C128" s="80">
        <v>0</v>
      </c>
      <c r="D128" s="80">
        <v>0</v>
      </c>
      <c r="E128" s="80">
        <v>0</v>
      </c>
      <c r="F128" s="103">
        <f t="shared" si="44"/>
        <v>2</v>
      </c>
      <c r="G128" s="104">
        <f t="shared" si="39"/>
        <v>0</v>
      </c>
      <c r="H128" s="105">
        <f t="shared" si="40"/>
        <v>0.23282887077997672</v>
      </c>
      <c r="I128" s="80">
        <v>6</v>
      </c>
      <c r="J128" s="80">
        <v>0</v>
      </c>
      <c r="K128" s="80">
        <v>0</v>
      </c>
      <c r="L128" s="80">
        <v>0</v>
      </c>
      <c r="M128" s="103">
        <f t="shared" si="46"/>
        <v>6</v>
      </c>
      <c r="N128" s="104">
        <f t="shared" si="42"/>
        <v>0</v>
      </c>
      <c r="O128" s="105">
        <f t="shared" si="43"/>
        <v>0.59523809523809523</v>
      </c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</row>
    <row r="129" spans="1:67" s="25" customFormat="1" ht="13.5" customHeight="1">
      <c r="A129" s="83" t="s">
        <v>12</v>
      </c>
      <c r="B129" s="80">
        <v>4</v>
      </c>
      <c r="C129" s="80">
        <v>0</v>
      </c>
      <c r="D129" s="80">
        <v>0</v>
      </c>
      <c r="E129" s="80">
        <v>0</v>
      </c>
      <c r="F129" s="103">
        <f t="shared" si="44"/>
        <v>4</v>
      </c>
      <c r="G129" s="104">
        <f t="shared" si="39"/>
        <v>0</v>
      </c>
      <c r="H129" s="105">
        <f t="shared" si="40"/>
        <v>0.46565774155995343</v>
      </c>
      <c r="I129" s="80">
        <v>3</v>
      </c>
      <c r="J129" s="80">
        <v>0</v>
      </c>
      <c r="K129" s="80">
        <v>0</v>
      </c>
      <c r="L129" s="80">
        <v>0</v>
      </c>
      <c r="M129" s="103">
        <f t="shared" si="46"/>
        <v>3</v>
      </c>
      <c r="N129" s="104">
        <f t="shared" si="42"/>
        <v>0</v>
      </c>
      <c r="O129" s="105">
        <f t="shared" si="43"/>
        <v>0.29761904761904762</v>
      </c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</row>
    <row r="130" spans="1:67" s="23" customFormat="1" ht="13.5" customHeight="1">
      <c r="A130" s="83" t="s">
        <v>13</v>
      </c>
      <c r="B130" s="80">
        <v>1</v>
      </c>
      <c r="C130" s="80">
        <v>0</v>
      </c>
      <c r="D130" s="80">
        <v>0</v>
      </c>
      <c r="E130" s="80">
        <v>0</v>
      </c>
      <c r="F130" s="103">
        <f t="shared" si="44"/>
        <v>1</v>
      </c>
      <c r="G130" s="104">
        <f t="shared" si="39"/>
        <v>0</v>
      </c>
      <c r="H130" s="105">
        <f t="shared" si="40"/>
        <v>0.11641443538998836</v>
      </c>
      <c r="I130" s="80">
        <v>5</v>
      </c>
      <c r="J130" s="80">
        <v>0</v>
      </c>
      <c r="K130" s="80">
        <v>1</v>
      </c>
      <c r="L130" s="80">
        <v>0</v>
      </c>
      <c r="M130" s="103">
        <f t="shared" si="46"/>
        <v>6</v>
      </c>
      <c r="N130" s="104">
        <f t="shared" si="42"/>
        <v>0</v>
      </c>
      <c r="O130" s="105">
        <f t="shared" si="43"/>
        <v>0.59523809523809523</v>
      </c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</row>
    <row r="131" spans="1:67" s="23" customFormat="1" ht="13.5" customHeight="1">
      <c r="A131" s="83" t="s">
        <v>14</v>
      </c>
      <c r="B131" s="80">
        <v>5</v>
      </c>
      <c r="C131" s="80">
        <v>0</v>
      </c>
      <c r="D131" s="80">
        <v>0</v>
      </c>
      <c r="E131" s="80">
        <v>0</v>
      </c>
      <c r="F131" s="103">
        <f t="shared" si="44"/>
        <v>5</v>
      </c>
      <c r="G131" s="104">
        <f t="shared" si="39"/>
        <v>0</v>
      </c>
      <c r="H131" s="105">
        <f t="shared" si="40"/>
        <v>0.58207217694994184</v>
      </c>
      <c r="I131" s="80">
        <v>4</v>
      </c>
      <c r="J131" s="80">
        <v>0</v>
      </c>
      <c r="K131" s="80">
        <v>0</v>
      </c>
      <c r="L131" s="80">
        <v>0</v>
      </c>
      <c r="M131" s="103">
        <f t="shared" si="46"/>
        <v>4</v>
      </c>
      <c r="N131" s="104">
        <f t="shared" si="42"/>
        <v>0</v>
      </c>
      <c r="O131" s="105">
        <f t="shared" si="43"/>
        <v>0.3968253968253968</v>
      </c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</row>
    <row r="132" spans="1:67" s="23" customFormat="1" ht="13.5" customHeight="1">
      <c r="A132" s="88" t="s">
        <v>15</v>
      </c>
      <c r="B132" s="109">
        <f>SUM(B126:B131)</f>
        <v>15</v>
      </c>
      <c r="C132" s="109">
        <f>SUM(C126:C131)</f>
        <v>0</v>
      </c>
      <c r="D132" s="109">
        <f>SUM(D126:D131)</f>
        <v>0</v>
      </c>
      <c r="E132" s="109">
        <f>SUM(E126:E131)</f>
        <v>0</v>
      </c>
      <c r="F132" s="109">
        <f t="shared" si="44"/>
        <v>15</v>
      </c>
      <c r="G132" s="110">
        <f t="shared" si="39"/>
        <v>0</v>
      </c>
      <c r="H132" s="111">
        <f t="shared" si="40"/>
        <v>1.7462165308498252</v>
      </c>
      <c r="I132" s="109">
        <f>SUM(I126:I131)</f>
        <v>24</v>
      </c>
      <c r="J132" s="109">
        <f>SUM(J126:J131)</f>
        <v>0</v>
      </c>
      <c r="K132" s="109">
        <f>SUM(K126:K131)</f>
        <v>1</v>
      </c>
      <c r="L132" s="109">
        <f>SUM(L126:L131)</f>
        <v>0</v>
      </c>
      <c r="M132" s="109">
        <f t="shared" si="46"/>
        <v>25</v>
      </c>
      <c r="N132" s="110">
        <f t="shared" si="42"/>
        <v>0</v>
      </c>
      <c r="O132" s="111">
        <f t="shared" si="43"/>
        <v>2.4801587301587302</v>
      </c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</row>
    <row r="133" spans="1:67" s="25" customFormat="1" ht="13.5" customHeight="1">
      <c r="A133" s="84" t="s">
        <v>16</v>
      </c>
      <c r="B133" s="85">
        <v>1</v>
      </c>
      <c r="C133" s="85">
        <v>0</v>
      </c>
      <c r="D133" s="85">
        <v>0</v>
      </c>
      <c r="E133" s="85">
        <v>0</v>
      </c>
      <c r="F133" s="106">
        <f t="shared" si="44"/>
        <v>1</v>
      </c>
      <c r="G133" s="107">
        <f t="shared" si="39"/>
        <v>0</v>
      </c>
      <c r="H133" s="108">
        <f t="shared" si="40"/>
        <v>0.11641443538998836</v>
      </c>
      <c r="I133" s="85">
        <v>5</v>
      </c>
      <c r="J133" s="85">
        <v>0</v>
      </c>
      <c r="K133" s="85">
        <v>0</v>
      </c>
      <c r="L133" s="85">
        <v>0</v>
      </c>
      <c r="M133" s="106">
        <f t="shared" si="46"/>
        <v>5</v>
      </c>
      <c r="N133" s="107">
        <f t="shared" si="42"/>
        <v>0</v>
      </c>
      <c r="O133" s="108">
        <f t="shared" si="43"/>
        <v>0.49603174603174599</v>
      </c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</row>
    <row r="134" spans="1:67" s="25" customFormat="1" ht="13.5" customHeight="1">
      <c r="A134" s="83" t="s">
        <v>17</v>
      </c>
      <c r="B134" s="80">
        <v>6</v>
      </c>
      <c r="C134" s="80">
        <v>0</v>
      </c>
      <c r="D134" s="80">
        <v>0</v>
      </c>
      <c r="E134" s="80">
        <v>0</v>
      </c>
      <c r="F134" s="103">
        <f t="shared" si="44"/>
        <v>6</v>
      </c>
      <c r="G134" s="104">
        <f t="shared" si="39"/>
        <v>0</v>
      </c>
      <c r="H134" s="105">
        <f t="shared" si="40"/>
        <v>0.69848661233993015</v>
      </c>
      <c r="I134" s="80">
        <v>6</v>
      </c>
      <c r="J134" s="80">
        <v>0</v>
      </c>
      <c r="K134" s="80">
        <v>0</v>
      </c>
      <c r="L134" s="80">
        <v>0</v>
      </c>
      <c r="M134" s="103">
        <f t="shared" si="46"/>
        <v>6</v>
      </c>
      <c r="N134" s="104">
        <f t="shared" si="42"/>
        <v>0</v>
      </c>
      <c r="O134" s="105">
        <f t="shared" si="43"/>
        <v>0.59523809523809523</v>
      </c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</row>
    <row r="135" spans="1:67" s="25" customFormat="1" ht="13.5" customHeight="1">
      <c r="A135" s="83" t="s">
        <v>18</v>
      </c>
      <c r="B135" s="80">
        <v>4</v>
      </c>
      <c r="C135" s="80">
        <v>0</v>
      </c>
      <c r="D135" s="80">
        <v>0</v>
      </c>
      <c r="E135" s="80">
        <v>0</v>
      </c>
      <c r="F135" s="103">
        <f t="shared" si="44"/>
        <v>4</v>
      </c>
      <c r="G135" s="104">
        <f t="shared" si="39"/>
        <v>0</v>
      </c>
      <c r="H135" s="105">
        <f t="shared" si="40"/>
        <v>0.46565774155995343</v>
      </c>
      <c r="I135" s="80">
        <v>4</v>
      </c>
      <c r="J135" s="80">
        <v>0</v>
      </c>
      <c r="K135" s="80">
        <v>0</v>
      </c>
      <c r="L135" s="80">
        <v>0</v>
      </c>
      <c r="M135" s="103">
        <f t="shared" si="46"/>
        <v>4</v>
      </c>
      <c r="N135" s="104">
        <f t="shared" si="42"/>
        <v>0</v>
      </c>
      <c r="O135" s="105">
        <f t="shared" si="43"/>
        <v>0.3968253968253968</v>
      </c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</row>
    <row r="136" spans="1:67" s="23" customFormat="1" ht="13.5" customHeight="1">
      <c r="A136" s="83" t="s">
        <v>19</v>
      </c>
      <c r="B136" s="80">
        <v>8</v>
      </c>
      <c r="C136" s="80">
        <v>0</v>
      </c>
      <c r="D136" s="80">
        <v>0</v>
      </c>
      <c r="E136" s="80">
        <v>0</v>
      </c>
      <c r="F136" s="103">
        <f t="shared" si="44"/>
        <v>8</v>
      </c>
      <c r="G136" s="104">
        <f t="shared" si="39"/>
        <v>0</v>
      </c>
      <c r="H136" s="105">
        <f t="shared" si="40"/>
        <v>0.93131548311990686</v>
      </c>
      <c r="I136" s="80">
        <v>5</v>
      </c>
      <c r="J136" s="80">
        <v>1</v>
      </c>
      <c r="K136" s="80">
        <v>0</v>
      </c>
      <c r="L136" s="80">
        <v>0</v>
      </c>
      <c r="M136" s="103">
        <f t="shared" si="46"/>
        <v>6</v>
      </c>
      <c r="N136" s="104">
        <f t="shared" si="42"/>
        <v>16.7</v>
      </c>
      <c r="O136" s="105">
        <f t="shared" si="43"/>
        <v>0.59523809523809523</v>
      </c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</row>
    <row r="137" spans="1:67" s="25" customFormat="1" ht="13.5" customHeight="1">
      <c r="A137" s="83" t="s">
        <v>20</v>
      </c>
      <c r="B137" s="80">
        <v>3</v>
      </c>
      <c r="C137" s="80">
        <v>0</v>
      </c>
      <c r="D137" s="80">
        <v>0</v>
      </c>
      <c r="E137" s="80">
        <v>0</v>
      </c>
      <c r="F137" s="103">
        <f t="shared" si="44"/>
        <v>3</v>
      </c>
      <c r="G137" s="104">
        <f t="shared" si="39"/>
        <v>0</v>
      </c>
      <c r="H137" s="105">
        <f t="shared" si="40"/>
        <v>0.34924330616996507</v>
      </c>
      <c r="I137" s="80">
        <v>2</v>
      </c>
      <c r="J137" s="80">
        <v>0</v>
      </c>
      <c r="K137" s="80">
        <v>0</v>
      </c>
      <c r="L137" s="80">
        <v>0</v>
      </c>
      <c r="M137" s="103">
        <f t="shared" si="46"/>
        <v>2</v>
      </c>
      <c r="N137" s="104">
        <f t="shared" si="42"/>
        <v>0</v>
      </c>
      <c r="O137" s="105">
        <f t="shared" si="43"/>
        <v>0.1984126984126984</v>
      </c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</row>
    <row r="138" spans="1:67" s="23" customFormat="1" ht="13.5" customHeight="1">
      <c r="A138" s="83" t="s">
        <v>21</v>
      </c>
      <c r="B138" s="80">
        <v>3</v>
      </c>
      <c r="C138" s="80">
        <v>0</v>
      </c>
      <c r="D138" s="80">
        <v>0</v>
      </c>
      <c r="E138" s="80">
        <v>0</v>
      </c>
      <c r="F138" s="103">
        <f t="shared" si="44"/>
        <v>3</v>
      </c>
      <c r="G138" s="104">
        <f t="shared" si="39"/>
        <v>0</v>
      </c>
      <c r="H138" s="105">
        <f t="shared" si="40"/>
        <v>0.34924330616996507</v>
      </c>
      <c r="I138" s="80">
        <v>3</v>
      </c>
      <c r="J138" s="80">
        <v>0</v>
      </c>
      <c r="K138" s="80">
        <v>0</v>
      </c>
      <c r="L138" s="80">
        <v>0</v>
      </c>
      <c r="M138" s="103">
        <f t="shared" si="46"/>
        <v>3</v>
      </c>
      <c r="N138" s="104">
        <f t="shared" si="42"/>
        <v>0</v>
      </c>
      <c r="O138" s="105">
        <f t="shared" si="43"/>
        <v>0.29761904761904762</v>
      </c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</row>
    <row r="139" spans="1:67" s="25" customFormat="1" ht="13.5" customHeight="1">
      <c r="A139" s="88" t="s">
        <v>15</v>
      </c>
      <c r="B139" s="109">
        <f>SUM(B133:B138)</f>
        <v>25</v>
      </c>
      <c r="C139" s="109">
        <f>SUM(C133:C138)</f>
        <v>0</v>
      </c>
      <c r="D139" s="109">
        <f>SUM(D133:D138)</f>
        <v>0</v>
      </c>
      <c r="E139" s="109">
        <f>SUM(E133:E138)</f>
        <v>0</v>
      </c>
      <c r="F139" s="109">
        <f t="shared" si="44"/>
        <v>25</v>
      </c>
      <c r="G139" s="110">
        <f t="shared" si="39"/>
        <v>0</v>
      </c>
      <c r="H139" s="111">
        <f t="shared" si="40"/>
        <v>2.9103608847497089</v>
      </c>
      <c r="I139" s="109">
        <f>SUM(I133:I138)</f>
        <v>25</v>
      </c>
      <c r="J139" s="109">
        <f>SUM(J133:J138)</f>
        <v>1</v>
      </c>
      <c r="K139" s="109">
        <f>SUM(K133:K138)</f>
        <v>0</v>
      </c>
      <c r="L139" s="109">
        <f>SUM(L133:L138)</f>
        <v>0</v>
      </c>
      <c r="M139" s="109">
        <f t="shared" si="46"/>
        <v>26</v>
      </c>
      <c r="N139" s="110">
        <f t="shared" si="42"/>
        <v>3.8</v>
      </c>
      <c r="O139" s="111">
        <f t="shared" si="43"/>
        <v>2.5793650793650791</v>
      </c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</row>
    <row r="140" spans="1:67" s="23" customFormat="1" ht="13.5" customHeight="1">
      <c r="A140" s="83" t="s">
        <v>22</v>
      </c>
      <c r="B140" s="80">
        <v>29</v>
      </c>
      <c r="C140" s="80">
        <v>0</v>
      </c>
      <c r="D140" s="80">
        <v>1</v>
      </c>
      <c r="E140" s="80">
        <v>0</v>
      </c>
      <c r="F140" s="103">
        <f t="shared" si="44"/>
        <v>30</v>
      </c>
      <c r="G140" s="104">
        <f t="shared" si="39"/>
        <v>0</v>
      </c>
      <c r="H140" s="105">
        <f t="shared" si="40"/>
        <v>3.4924330616996504</v>
      </c>
      <c r="I140" s="80">
        <v>31</v>
      </c>
      <c r="J140" s="80">
        <v>3</v>
      </c>
      <c r="K140" s="80">
        <v>1</v>
      </c>
      <c r="L140" s="80">
        <v>1</v>
      </c>
      <c r="M140" s="103">
        <f t="shared" si="46"/>
        <v>36</v>
      </c>
      <c r="N140" s="104">
        <f t="shared" si="42"/>
        <v>11.1</v>
      </c>
      <c r="O140" s="105">
        <f t="shared" si="43"/>
        <v>3.5714285714285712</v>
      </c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</row>
    <row r="141" spans="1:67" s="25" customFormat="1" ht="13.5" customHeight="1">
      <c r="A141" s="83" t="s">
        <v>23</v>
      </c>
      <c r="B141" s="80">
        <v>53</v>
      </c>
      <c r="C141" s="80">
        <v>0</v>
      </c>
      <c r="D141" s="80">
        <v>1</v>
      </c>
      <c r="E141" s="80">
        <v>0</v>
      </c>
      <c r="F141" s="103">
        <f t="shared" si="44"/>
        <v>54</v>
      </c>
      <c r="G141" s="104">
        <f t="shared" si="39"/>
        <v>0</v>
      </c>
      <c r="H141" s="105">
        <f t="shared" si="40"/>
        <v>6.2863795110593719</v>
      </c>
      <c r="I141" s="80">
        <v>67</v>
      </c>
      <c r="J141" s="80">
        <v>1</v>
      </c>
      <c r="K141" s="80">
        <v>0</v>
      </c>
      <c r="L141" s="80">
        <v>0</v>
      </c>
      <c r="M141" s="103">
        <f t="shared" si="46"/>
        <v>68</v>
      </c>
      <c r="N141" s="104">
        <f t="shared" si="42"/>
        <v>1.5</v>
      </c>
      <c r="O141" s="105">
        <f t="shared" si="43"/>
        <v>6.746031746031746</v>
      </c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</row>
    <row r="142" spans="1:67" s="23" customFormat="1" ht="13.5" customHeight="1">
      <c r="A142" s="83" t="s">
        <v>24</v>
      </c>
      <c r="B142" s="80">
        <v>67</v>
      </c>
      <c r="C142" s="80">
        <v>0</v>
      </c>
      <c r="D142" s="80">
        <v>0</v>
      </c>
      <c r="E142" s="80">
        <v>0</v>
      </c>
      <c r="F142" s="103">
        <f t="shared" si="44"/>
        <v>67</v>
      </c>
      <c r="G142" s="104">
        <f t="shared" si="39"/>
        <v>0</v>
      </c>
      <c r="H142" s="105">
        <f t="shared" si="40"/>
        <v>7.7997671711292194</v>
      </c>
      <c r="I142" s="80">
        <v>66</v>
      </c>
      <c r="J142" s="80">
        <v>1</v>
      </c>
      <c r="K142" s="80">
        <v>0</v>
      </c>
      <c r="L142" s="80">
        <v>0</v>
      </c>
      <c r="M142" s="103">
        <f t="shared" si="46"/>
        <v>67</v>
      </c>
      <c r="N142" s="104">
        <f t="shared" si="42"/>
        <v>1.5</v>
      </c>
      <c r="O142" s="105">
        <f t="shared" si="43"/>
        <v>6.6468253968253972</v>
      </c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</row>
    <row r="143" spans="1:67" s="25" customFormat="1" ht="13.5" customHeight="1">
      <c r="A143" s="83" t="s">
        <v>25</v>
      </c>
      <c r="B143" s="80">
        <v>83</v>
      </c>
      <c r="C143" s="80">
        <v>0</v>
      </c>
      <c r="D143" s="80">
        <v>1</v>
      </c>
      <c r="E143" s="80">
        <v>0</v>
      </c>
      <c r="F143" s="103">
        <f t="shared" si="44"/>
        <v>84</v>
      </c>
      <c r="G143" s="104">
        <f t="shared" si="39"/>
        <v>0</v>
      </c>
      <c r="H143" s="105">
        <f t="shared" si="40"/>
        <v>9.7788125727590227</v>
      </c>
      <c r="I143" s="80">
        <v>70</v>
      </c>
      <c r="J143" s="80">
        <v>1</v>
      </c>
      <c r="K143" s="80">
        <v>1</v>
      </c>
      <c r="L143" s="80">
        <v>0</v>
      </c>
      <c r="M143" s="103">
        <f t="shared" si="46"/>
        <v>72</v>
      </c>
      <c r="N143" s="104">
        <f t="shared" si="42"/>
        <v>1.4</v>
      </c>
      <c r="O143" s="105">
        <f t="shared" si="43"/>
        <v>7.1428571428571423</v>
      </c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</row>
    <row r="144" spans="1:67" s="25" customFormat="1" ht="13.5" customHeight="1">
      <c r="A144" s="83" t="s">
        <v>26</v>
      </c>
      <c r="B144" s="80">
        <v>65</v>
      </c>
      <c r="C144" s="80">
        <v>0</v>
      </c>
      <c r="D144" s="80">
        <v>2</v>
      </c>
      <c r="E144" s="80">
        <v>0</v>
      </c>
      <c r="F144" s="103">
        <f t="shared" si="44"/>
        <v>67</v>
      </c>
      <c r="G144" s="104">
        <f t="shared" si="39"/>
        <v>0</v>
      </c>
      <c r="H144" s="105">
        <f t="shared" si="40"/>
        <v>7.7997671711292194</v>
      </c>
      <c r="I144" s="80">
        <v>81</v>
      </c>
      <c r="J144" s="80">
        <v>2</v>
      </c>
      <c r="K144" s="80">
        <v>2</v>
      </c>
      <c r="L144" s="80">
        <v>0</v>
      </c>
      <c r="M144" s="103">
        <f t="shared" si="46"/>
        <v>85</v>
      </c>
      <c r="N144" s="104">
        <f t="shared" si="42"/>
        <v>2.4</v>
      </c>
      <c r="O144" s="105">
        <f t="shared" si="43"/>
        <v>8.4325396825396837</v>
      </c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</row>
    <row r="145" spans="1:67" s="25" customFormat="1" ht="13.5" customHeight="1">
      <c r="A145" s="83" t="s">
        <v>27</v>
      </c>
      <c r="B145" s="80">
        <v>60</v>
      </c>
      <c r="C145" s="80">
        <v>0</v>
      </c>
      <c r="D145" s="80">
        <v>0</v>
      </c>
      <c r="E145" s="80">
        <v>1</v>
      </c>
      <c r="F145" s="103">
        <f t="shared" si="44"/>
        <v>61</v>
      </c>
      <c r="G145" s="104">
        <f t="shared" si="39"/>
        <v>1.6</v>
      </c>
      <c r="H145" s="105">
        <f t="shared" si="40"/>
        <v>7.1012805587892895</v>
      </c>
      <c r="I145" s="80">
        <v>67</v>
      </c>
      <c r="J145" s="80">
        <v>3</v>
      </c>
      <c r="K145" s="80">
        <v>2</v>
      </c>
      <c r="L145" s="80">
        <v>0</v>
      </c>
      <c r="M145" s="103">
        <f t="shared" si="46"/>
        <v>72</v>
      </c>
      <c r="N145" s="104">
        <f t="shared" si="42"/>
        <v>4.2</v>
      </c>
      <c r="O145" s="105">
        <f t="shared" si="43"/>
        <v>7.1428571428571423</v>
      </c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</row>
    <row r="146" spans="1:67" s="23" customFormat="1" ht="13.5" customHeight="1">
      <c r="A146" s="83" t="s">
        <v>28</v>
      </c>
      <c r="B146" s="80">
        <v>72</v>
      </c>
      <c r="C146" s="80">
        <v>0</v>
      </c>
      <c r="D146" s="80">
        <v>0</v>
      </c>
      <c r="E146" s="80">
        <v>1</v>
      </c>
      <c r="F146" s="103">
        <f t="shared" si="44"/>
        <v>73</v>
      </c>
      <c r="G146" s="104">
        <f t="shared" si="39"/>
        <v>1.4</v>
      </c>
      <c r="H146" s="105">
        <f t="shared" si="40"/>
        <v>8.4982537834691509</v>
      </c>
      <c r="I146" s="80">
        <v>78</v>
      </c>
      <c r="J146" s="80">
        <v>0</v>
      </c>
      <c r="K146" s="80">
        <v>3</v>
      </c>
      <c r="L146" s="80">
        <v>0</v>
      </c>
      <c r="M146" s="103">
        <f t="shared" si="46"/>
        <v>81</v>
      </c>
      <c r="N146" s="104">
        <f t="shared" si="42"/>
        <v>0</v>
      </c>
      <c r="O146" s="105">
        <f t="shared" si="43"/>
        <v>8.0357142857142865</v>
      </c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</row>
    <row r="147" spans="1:67" s="23" customFormat="1" ht="13.5" customHeight="1">
      <c r="A147" s="83" t="s">
        <v>51</v>
      </c>
      <c r="B147" s="80">
        <v>77</v>
      </c>
      <c r="C147" s="80">
        <v>0</v>
      </c>
      <c r="D147" s="80">
        <v>0</v>
      </c>
      <c r="E147" s="80">
        <v>0</v>
      </c>
      <c r="F147" s="103">
        <f t="shared" si="44"/>
        <v>77</v>
      </c>
      <c r="G147" s="104">
        <f t="shared" si="39"/>
        <v>0</v>
      </c>
      <c r="H147" s="105">
        <f t="shared" si="40"/>
        <v>8.9639115250291024</v>
      </c>
      <c r="I147" s="80">
        <v>84</v>
      </c>
      <c r="J147" s="80">
        <v>1</v>
      </c>
      <c r="K147" s="80">
        <v>8</v>
      </c>
      <c r="L147" s="80">
        <v>1</v>
      </c>
      <c r="M147" s="103">
        <f t="shared" si="46"/>
        <v>94</v>
      </c>
      <c r="N147" s="104">
        <f t="shared" si="42"/>
        <v>2.1</v>
      </c>
      <c r="O147" s="105">
        <f t="shared" si="43"/>
        <v>9.325396825396826</v>
      </c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</row>
    <row r="148" spans="1:67" s="23" customFormat="1" ht="13.5" customHeight="1">
      <c r="A148" s="84" t="s">
        <v>29</v>
      </c>
      <c r="B148" s="85">
        <v>11</v>
      </c>
      <c r="C148" s="85">
        <v>0</v>
      </c>
      <c r="D148" s="85">
        <v>0</v>
      </c>
      <c r="E148" s="85">
        <v>0</v>
      </c>
      <c r="F148" s="106">
        <f t="shared" si="44"/>
        <v>11</v>
      </c>
      <c r="G148" s="107">
        <f t="shared" si="39"/>
        <v>0</v>
      </c>
      <c r="H148" s="108">
        <f t="shared" si="40"/>
        <v>1.2805587892898718</v>
      </c>
      <c r="I148" s="85">
        <v>23</v>
      </c>
      <c r="J148" s="85">
        <v>1</v>
      </c>
      <c r="K148" s="85">
        <v>0</v>
      </c>
      <c r="L148" s="85">
        <v>0</v>
      </c>
      <c r="M148" s="106">
        <f t="shared" si="46"/>
        <v>24</v>
      </c>
      <c r="N148" s="107">
        <f t="shared" si="42"/>
        <v>4.2</v>
      </c>
      <c r="O148" s="108">
        <f t="shared" si="43"/>
        <v>2.3809523809523809</v>
      </c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</row>
    <row r="149" spans="1:67" s="25" customFormat="1" ht="13.5" customHeight="1">
      <c r="A149" s="83" t="s">
        <v>30</v>
      </c>
      <c r="B149" s="80">
        <v>11</v>
      </c>
      <c r="C149" s="80">
        <v>0</v>
      </c>
      <c r="D149" s="80">
        <v>1</v>
      </c>
      <c r="E149" s="80">
        <v>0</v>
      </c>
      <c r="F149" s="103">
        <f t="shared" si="44"/>
        <v>12</v>
      </c>
      <c r="G149" s="104">
        <f t="shared" si="39"/>
        <v>0</v>
      </c>
      <c r="H149" s="105">
        <f t="shared" si="40"/>
        <v>1.3969732246798603</v>
      </c>
      <c r="I149" s="80">
        <v>17</v>
      </c>
      <c r="J149" s="80">
        <v>0</v>
      </c>
      <c r="K149" s="80">
        <v>0</v>
      </c>
      <c r="L149" s="80">
        <v>0</v>
      </c>
      <c r="M149" s="103">
        <f t="shared" si="46"/>
        <v>17</v>
      </c>
      <c r="N149" s="104">
        <f t="shared" si="42"/>
        <v>0</v>
      </c>
      <c r="O149" s="105">
        <f t="shared" si="43"/>
        <v>1.6865079365079365</v>
      </c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</row>
    <row r="150" spans="1:67" s="25" customFormat="1" ht="13.5" customHeight="1">
      <c r="A150" s="83" t="s">
        <v>31</v>
      </c>
      <c r="B150" s="80">
        <v>10</v>
      </c>
      <c r="C150" s="80">
        <v>0</v>
      </c>
      <c r="D150" s="80">
        <v>0</v>
      </c>
      <c r="E150" s="80">
        <v>0</v>
      </c>
      <c r="F150" s="103">
        <f t="shared" si="44"/>
        <v>10</v>
      </c>
      <c r="G150" s="104">
        <f t="shared" si="39"/>
        <v>0</v>
      </c>
      <c r="H150" s="105">
        <f t="shared" si="40"/>
        <v>1.1641443538998837</v>
      </c>
      <c r="I150" s="80">
        <v>23</v>
      </c>
      <c r="J150" s="80">
        <v>0</v>
      </c>
      <c r="K150" s="80">
        <v>0</v>
      </c>
      <c r="L150" s="80">
        <v>0</v>
      </c>
      <c r="M150" s="103">
        <f t="shared" si="46"/>
        <v>23</v>
      </c>
      <c r="N150" s="104">
        <f t="shared" si="42"/>
        <v>0</v>
      </c>
      <c r="O150" s="105">
        <f t="shared" si="43"/>
        <v>2.2817460317460316</v>
      </c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</row>
    <row r="151" spans="1:67" s="25" customFormat="1" ht="13.5" customHeight="1">
      <c r="A151" s="83" t="s">
        <v>32</v>
      </c>
      <c r="B151" s="80">
        <v>15</v>
      </c>
      <c r="C151" s="80">
        <v>0</v>
      </c>
      <c r="D151" s="80">
        <v>0</v>
      </c>
      <c r="E151" s="80">
        <v>0</v>
      </c>
      <c r="F151" s="103">
        <f t="shared" si="44"/>
        <v>15</v>
      </c>
      <c r="G151" s="104">
        <f t="shared" si="39"/>
        <v>0</v>
      </c>
      <c r="H151" s="105">
        <f t="shared" si="40"/>
        <v>1.7462165308498252</v>
      </c>
      <c r="I151" s="80">
        <v>25</v>
      </c>
      <c r="J151" s="80">
        <v>1</v>
      </c>
      <c r="K151" s="80">
        <v>1</v>
      </c>
      <c r="L151" s="80">
        <v>0</v>
      </c>
      <c r="M151" s="103">
        <f t="shared" si="46"/>
        <v>27</v>
      </c>
      <c r="N151" s="104">
        <f t="shared" si="42"/>
        <v>3.7</v>
      </c>
      <c r="O151" s="105">
        <f t="shared" si="43"/>
        <v>2.6785714285714284</v>
      </c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</row>
    <row r="152" spans="1:67" s="23" customFormat="1" ht="13.5" customHeight="1">
      <c r="A152" s="83" t="s">
        <v>33</v>
      </c>
      <c r="B152" s="80">
        <v>20</v>
      </c>
      <c r="C152" s="80">
        <v>0</v>
      </c>
      <c r="D152" s="80">
        <v>0</v>
      </c>
      <c r="E152" s="80">
        <v>0</v>
      </c>
      <c r="F152" s="103">
        <f t="shared" si="44"/>
        <v>20</v>
      </c>
      <c r="G152" s="104">
        <f t="shared" si="39"/>
        <v>0</v>
      </c>
      <c r="H152" s="105">
        <f t="shared" si="40"/>
        <v>2.3282887077997674</v>
      </c>
      <c r="I152" s="80">
        <v>29</v>
      </c>
      <c r="J152" s="80">
        <v>0</v>
      </c>
      <c r="K152" s="80">
        <v>0</v>
      </c>
      <c r="L152" s="80">
        <v>0</v>
      </c>
      <c r="M152" s="103">
        <f t="shared" si="46"/>
        <v>29</v>
      </c>
      <c r="N152" s="104">
        <f t="shared" si="42"/>
        <v>0</v>
      </c>
      <c r="O152" s="105">
        <f t="shared" si="43"/>
        <v>2.876984126984127</v>
      </c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</row>
    <row r="153" spans="1:67" s="25" customFormat="1" ht="13.5" customHeight="1">
      <c r="A153" s="83" t="s">
        <v>34</v>
      </c>
      <c r="B153" s="80">
        <v>7</v>
      </c>
      <c r="C153" s="80">
        <v>0</v>
      </c>
      <c r="D153" s="80">
        <v>0</v>
      </c>
      <c r="E153" s="80">
        <v>0</v>
      </c>
      <c r="F153" s="103">
        <f t="shared" si="44"/>
        <v>7</v>
      </c>
      <c r="G153" s="104">
        <f t="shared" si="39"/>
        <v>0</v>
      </c>
      <c r="H153" s="105">
        <f t="shared" si="40"/>
        <v>0.81490104772991845</v>
      </c>
      <c r="I153" s="80">
        <v>25</v>
      </c>
      <c r="J153" s="80">
        <v>0</v>
      </c>
      <c r="K153" s="80">
        <v>0</v>
      </c>
      <c r="L153" s="80">
        <v>0</v>
      </c>
      <c r="M153" s="103">
        <f t="shared" si="46"/>
        <v>25</v>
      </c>
      <c r="N153" s="104">
        <f t="shared" si="42"/>
        <v>0</v>
      </c>
      <c r="O153" s="105">
        <f t="shared" si="43"/>
        <v>2.4801587301587302</v>
      </c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</row>
    <row r="154" spans="1:67" s="23" customFormat="1" ht="13.5" customHeight="1">
      <c r="A154" s="88" t="s">
        <v>15</v>
      </c>
      <c r="B154" s="109">
        <f>SUM(B148:B153)</f>
        <v>74</v>
      </c>
      <c r="C154" s="109">
        <f>SUM(C148:C153)</f>
        <v>0</v>
      </c>
      <c r="D154" s="109">
        <f>SUM(D148:D153)</f>
        <v>1</v>
      </c>
      <c r="E154" s="109">
        <f>SUM(E148:E153)</f>
        <v>0</v>
      </c>
      <c r="F154" s="109">
        <f t="shared" si="44"/>
        <v>75</v>
      </c>
      <c r="G154" s="110">
        <f t="shared" si="39"/>
        <v>0</v>
      </c>
      <c r="H154" s="111">
        <f t="shared" si="40"/>
        <v>8.7310826542491267</v>
      </c>
      <c r="I154" s="109">
        <f>SUM(I148:I153)</f>
        <v>142</v>
      </c>
      <c r="J154" s="109">
        <f>SUM(J148:J153)</f>
        <v>2</v>
      </c>
      <c r="K154" s="109">
        <f>SUM(K148:K153)</f>
        <v>1</v>
      </c>
      <c r="L154" s="109">
        <f>SUM(L148:L153)</f>
        <v>0</v>
      </c>
      <c r="M154" s="109">
        <f t="shared" si="46"/>
        <v>145</v>
      </c>
      <c r="N154" s="110">
        <f t="shared" si="42"/>
        <v>1.4</v>
      </c>
      <c r="O154" s="111">
        <f t="shared" si="43"/>
        <v>14.384920634920634</v>
      </c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</row>
    <row r="155" spans="1:67" s="23" customFormat="1" ht="13.5" customHeight="1">
      <c r="A155" s="84" t="s">
        <v>35</v>
      </c>
      <c r="B155" s="85">
        <v>8</v>
      </c>
      <c r="C155" s="85">
        <v>0</v>
      </c>
      <c r="D155" s="85">
        <v>0</v>
      </c>
      <c r="E155" s="85">
        <v>0</v>
      </c>
      <c r="F155" s="106">
        <f t="shared" si="44"/>
        <v>8</v>
      </c>
      <c r="G155" s="107">
        <f t="shared" si="39"/>
        <v>0</v>
      </c>
      <c r="H155" s="108">
        <f t="shared" si="40"/>
        <v>0.93131548311990686</v>
      </c>
      <c r="I155" s="85">
        <v>22</v>
      </c>
      <c r="J155" s="85">
        <v>0</v>
      </c>
      <c r="K155" s="85">
        <v>0</v>
      </c>
      <c r="L155" s="85">
        <v>1</v>
      </c>
      <c r="M155" s="106">
        <f t="shared" si="46"/>
        <v>23</v>
      </c>
      <c r="N155" s="107">
        <f t="shared" si="42"/>
        <v>4.3</v>
      </c>
      <c r="O155" s="108">
        <f t="shared" si="43"/>
        <v>2.2817460317460316</v>
      </c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</row>
    <row r="156" spans="1:67" s="25" customFormat="1" ht="13.5" customHeight="1">
      <c r="A156" s="83" t="s">
        <v>36</v>
      </c>
      <c r="B156" s="80">
        <v>12</v>
      </c>
      <c r="C156" s="80">
        <v>0</v>
      </c>
      <c r="D156" s="80">
        <v>0</v>
      </c>
      <c r="E156" s="80">
        <v>0</v>
      </c>
      <c r="F156" s="103">
        <f t="shared" si="44"/>
        <v>12</v>
      </c>
      <c r="G156" s="104">
        <f t="shared" si="39"/>
        <v>0</v>
      </c>
      <c r="H156" s="105">
        <f t="shared" si="40"/>
        <v>1.3969732246798603</v>
      </c>
      <c r="I156" s="80">
        <v>15</v>
      </c>
      <c r="J156" s="80">
        <v>0</v>
      </c>
      <c r="K156" s="80">
        <v>0</v>
      </c>
      <c r="L156" s="80">
        <v>0</v>
      </c>
      <c r="M156" s="103">
        <f t="shared" si="46"/>
        <v>15</v>
      </c>
      <c r="N156" s="104">
        <f t="shared" si="42"/>
        <v>0</v>
      </c>
      <c r="O156" s="105">
        <f t="shared" si="43"/>
        <v>1.4880952380952379</v>
      </c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</row>
    <row r="157" spans="1:67" s="25" customFormat="1" ht="13.5" customHeight="1">
      <c r="A157" s="83" t="s">
        <v>37</v>
      </c>
      <c r="B157" s="80">
        <v>15</v>
      </c>
      <c r="C157" s="80">
        <v>0</v>
      </c>
      <c r="D157" s="80">
        <v>0</v>
      </c>
      <c r="E157" s="80">
        <v>0</v>
      </c>
      <c r="F157" s="103">
        <f t="shared" si="44"/>
        <v>15</v>
      </c>
      <c r="G157" s="104">
        <f t="shared" si="39"/>
        <v>0</v>
      </c>
      <c r="H157" s="105">
        <f t="shared" si="40"/>
        <v>1.7462165308498252</v>
      </c>
      <c r="I157" s="80">
        <v>22</v>
      </c>
      <c r="J157" s="80">
        <v>0</v>
      </c>
      <c r="K157" s="80">
        <v>1</v>
      </c>
      <c r="L157" s="80">
        <v>0</v>
      </c>
      <c r="M157" s="103">
        <f t="shared" si="46"/>
        <v>23</v>
      </c>
      <c r="N157" s="104">
        <f t="shared" si="42"/>
        <v>0</v>
      </c>
      <c r="O157" s="105">
        <f t="shared" si="43"/>
        <v>2.2817460317460316</v>
      </c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</row>
    <row r="158" spans="1:67" s="22" customFormat="1" ht="13.5" customHeight="1">
      <c r="A158" s="83" t="s">
        <v>38</v>
      </c>
      <c r="B158" s="80">
        <v>13</v>
      </c>
      <c r="C158" s="80">
        <v>0</v>
      </c>
      <c r="D158" s="80">
        <v>0</v>
      </c>
      <c r="E158" s="80">
        <v>0</v>
      </c>
      <c r="F158" s="103">
        <f t="shared" si="44"/>
        <v>13</v>
      </c>
      <c r="G158" s="104">
        <f t="shared" si="39"/>
        <v>0</v>
      </c>
      <c r="H158" s="105">
        <f t="shared" si="40"/>
        <v>1.5133876600698486</v>
      </c>
      <c r="I158" s="80">
        <v>15</v>
      </c>
      <c r="J158" s="80">
        <v>0</v>
      </c>
      <c r="K158" s="80">
        <v>0</v>
      </c>
      <c r="L158" s="80">
        <v>0</v>
      </c>
      <c r="M158" s="103">
        <f t="shared" si="46"/>
        <v>15</v>
      </c>
      <c r="N158" s="104">
        <f t="shared" si="42"/>
        <v>0</v>
      </c>
      <c r="O158" s="105">
        <f t="shared" si="43"/>
        <v>1.4880952380952379</v>
      </c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</row>
    <row r="159" spans="1:67" s="22" customFormat="1" ht="13.5" customHeight="1">
      <c r="A159" s="83" t="s">
        <v>39</v>
      </c>
      <c r="B159" s="80">
        <v>15</v>
      </c>
      <c r="C159" s="80">
        <v>0</v>
      </c>
      <c r="D159" s="80">
        <v>0</v>
      </c>
      <c r="E159" s="80">
        <v>0</v>
      </c>
      <c r="F159" s="103">
        <f t="shared" si="44"/>
        <v>15</v>
      </c>
      <c r="G159" s="104">
        <f t="shared" si="39"/>
        <v>0</v>
      </c>
      <c r="H159" s="105">
        <f t="shared" si="40"/>
        <v>1.7462165308498252</v>
      </c>
      <c r="I159" s="80">
        <v>11</v>
      </c>
      <c r="J159" s="80">
        <v>0</v>
      </c>
      <c r="K159" s="80">
        <v>1</v>
      </c>
      <c r="L159" s="80">
        <v>0</v>
      </c>
      <c r="M159" s="103">
        <f t="shared" si="46"/>
        <v>12</v>
      </c>
      <c r="N159" s="104">
        <f t="shared" si="42"/>
        <v>0</v>
      </c>
      <c r="O159" s="105">
        <f t="shared" si="43"/>
        <v>1.1904761904761905</v>
      </c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</row>
    <row r="160" spans="1:67" s="23" customFormat="1" ht="13.5" customHeight="1">
      <c r="A160" s="83" t="s">
        <v>40</v>
      </c>
      <c r="B160" s="80">
        <v>14</v>
      </c>
      <c r="C160" s="80">
        <v>0</v>
      </c>
      <c r="D160" s="80">
        <v>0</v>
      </c>
      <c r="E160" s="80">
        <v>0</v>
      </c>
      <c r="F160" s="103">
        <f t="shared" si="44"/>
        <v>14</v>
      </c>
      <c r="G160" s="104">
        <f t="shared" si="39"/>
        <v>0</v>
      </c>
      <c r="H160" s="105">
        <f t="shared" si="40"/>
        <v>1.6298020954598369</v>
      </c>
      <c r="I160" s="80">
        <v>16</v>
      </c>
      <c r="J160" s="80">
        <v>0</v>
      </c>
      <c r="K160" s="80">
        <v>2</v>
      </c>
      <c r="L160" s="80">
        <v>0</v>
      </c>
      <c r="M160" s="103">
        <f t="shared" si="46"/>
        <v>18</v>
      </c>
      <c r="N160" s="104">
        <f t="shared" si="42"/>
        <v>0</v>
      </c>
      <c r="O160" s="105">
        <f t="shared" si="43"/>
        <v>1.7857142857142856</v>
      </c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</row>
    <row r="161" spans="1:67" s="25" customFormat="1" ht="13.5" customHeight="1">
      <c r="A161" s="88" t="s">
        <v>15</v>
      </c>
      <c r="B161" s="109">
        <f>SUM(B155:B160)</f>
        <v>77</v>
      </c>
      <c r="C161" s="109">
        <f>SUM(C155:C160)</f>
        <v>0</v>
      </c>
      <c r="D161" s="109">
        <f>SUM(D155:D160)</f>
        <v>0</v>
      </c>
      <c r="E161" s="109">
        <f>SUM(E155:E160)</f>
        <v>0</v>
      </c>
      <c r="F161" s="109">
        <f t="shared" si="44"/>
        <v>77</v>
      </c>
      <c r="G161" s="110">
        <f t="shared" si="39"/>
        <v>0</v>
      </c>
      <c r="H161" s="111">
        <f t="shared" si="40"/>
        <v>8.9639115250291024</v>
      </c>
      <c r="I161" s="109">
        <f>SUM(I155:I160)</f>
        <v>101</v>
      </c>
      <c r="J161" s="109">
        <f>SUM(J155:J160)</f>
        <v>0</v>
      </c>
      <c r="K161" s="109">
        <f>SUM(K155:K160)</f>
        <v>4</v>
      </c>
      <c r="L161" s="109">
        <f>SUM(L155:L160)</f>
        <v>1</v>
      </c>
      <c r="M161" s="109">
        <f t="shared" si="46"/>
        <v>106</v>
      </c>
      <c r="N161" s="110">
        <f t="shared" si="42"/>
        <v>0.9</v>
      </c>
      <c r="O161" s="111">
        <f t="shared" si="43"/>
        <v>10.515873015873016</v>
      </c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</row>
    <row r="162" spans="1:67" s="25" customFormat="1" ht="13.5" customHeight="1">
      <c r="A162" s="79" t="s">
        <v>84</v>
      </c>
      <c r="B162" s="80">
        <v>60</v>
      </c>
      <c r="C162" s="80">
        <v>0</v>
      </c>
      <c r="D162" s="80">
        <v>0</v>
      </c>
      <c r="E162" s="80">
        <v>0</v>
      </c>
      <c r="F162" s="103">
        <f t="shared" ref="F162:F165" si="48">SUM(B162:E162)</f>
        <v>60</v>
      </c>
      <c r="G162" s="104">
        <f t="shared" ref="G162:G165" si="49">IF(SUM(C162,E162)=0,0,ROUND(SUM(C162,E162)/F162*100,1))</f>
        <v>0</v>
      </c>
      <c r="H162" s="105">
        <f t="shared" si="40"/>
        <v>6.9848661233993008</v>
      </c>
      <c r="I162" s="80">
        <v>56</v>
      </c>
      <c r="J162" s="80">
        <v>0</v>
      </c>
      <c r="K162" s="80">
        <v>2</v>
      </c>
      <c r="L162" s="80">
        <v>0</v>
      </c>
      <c r="M162" s="103">
        <f t="shared" si="46"/>
        <v>58</v>
      </c>
      <c r="N162" s="104">
        <f t="shared" ref="N162:N165" si="50">IF(SUM(J162,L162)=0,0,ROUND(SUM(J162,L162)/M162*100,1))</f>
        <v>0</v>
      </c>
      <c r="O162" s="105">
        <f t="shared" si="43"/>
        <v>5.753968253968254</v>
      </c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</row>
    <row r="163" spans="1:67" s="25" customFormat="1" ht="13.5" customHeight="1">
      <c r="A163" s="83" t="s">
        <v>85</v>
      </c>
      <c r="B163" s="80">
        <v>50</v>
      </c>
      <c r="C163" s="80">
        <v>0</v>
      </c>
      <c r="D163" s="80">
        <v>2</v>
      </c>
      <c r="E163" s="80">
        <v>0</v>
      </c>
      <c r="F163" s="103">
        <f t="shared" si="48"/>
        <v>52</v>
      </c>
      <c r="G163" s="104">
        <f t="shared" si="49"/>
        <v>0</v>
      </c>
      <c r="H163" s="105">
        <f t="shared" si="40"/>
        <v>6.0535506402793944</v>
      </c>
      <c r="I163" s="80">
        <v>26</v>
      </c>
      <c r="J163" s="80">
        <v>1</v>
      </c>
      <c r="K163" s="80">
        <v>1</v>
      </c>
      <c r="L163" s="80">
        <v>0</v>
      </c>
      <c r="M163" s="103">
        <f t="shared" si="46"/>
        <v>28</v>
      </c>
      <c r="N163" s="104">
        <f t="shared" si="50"/>
        <v>3.6</v>
      </c>
      <c r="O163" s="105">
        <f t="shared" si="43"/>
        <v>2.7777777777777777</v>
      </c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</row>
    <row r="164" spans="1:67" s="25" customFormat="1" ht="13.5" customHeight="1">
      <c r="A164" s="83" t="s">
        <v>86</v>
      </c>
      <c r="B164" s="80">
        <v>19</v>
      </c>
      <c r="C164" s="80">
        <v>0</v>
      </c>
      <c r="D164" s="80">
        <v>0</v>
      </c>
      <c r="E164" s="80">
        <v>0</v>
      </c>
      <c r="F164" s="103">
        <f t="shared" si="48"/>
        <v>19</v>
      </c>
      <c r="G164" s="104">
        <f t="shared" si="49"/>
        <v>0</v>
      </c>
      <c r="H164" s="105">
        <f t="shared" si="40"/>
        <v>2.2118742724097791</v>
      </c>
      <c r="I164" s="80">
        <v>5</v>
      </c>
      <c r="J164" s="80">
        <v>0</v>
      </c>
      <c r="K164" s="80">
        <v>0</v>
      </c>
      <c r="L164" s="80">
        <v>0</v>
      </c>
      <c r="M164" s="103">
        <f t="shared" si="46"/>
        <v>5</v>
      </c>
      <c r="N164" s="104">
        <f t="shared" si="50"/>
        <v>0</v>
      </c>
      <c r="O164" s="105">
        <f t="shared" si="43"/>
        <v>0.49603174603174599</v>
      </c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</row>
    <row r="165" spans="1:67" s="22" customFormat="1" ht="13.5" customHeight="1">
      <c r="A165" s="88" t="s">
        <v>41</v>
      </c>
      <c r="B165" s="109">
        <f>SUM(B117:B125,B132,B139:B147,B154,B161:B164)</f>
        <v>848</v>
      </c>
      <c r="C165" s="109">
        <f t="shared" ref="C165" si="51">SUM(C117:C125,C132,C139:C147,C154,C161:C164)</f>
        <v>0</v>
      </c>
      <c r="D165" s="109">
        <f t="shared" ref="D165" si="52">SUM(D117:D125,D132,D139:D147,D154,D161:D164)</f>
        <v>9</v>
      </c>
      <c r="E165" s="109">
        <f t="shared" ref="E165" si="53">SUM(E117:E125,E132,E139:E147,E154,E161:E164)</f>
        <v>2</v>
      </c>
      <c r="F165" s="109">
        <f t="shared" si="48"/>
        <v>859</v>
      </c>
      <c r="G165" s="110">
        <f t="shared" si="49"/>
        <v>0.2</v>
      </c>
      <c r="H165" s="111">
        <f t="shared" si="40"/>
        <v>100</v>
      </c>
      <c r="I165" s="109">
        <f>SUM(I117:I125,I132,I139:I147,I154,I161:I164)</f>
        <v>962</v>
      </c>
      <c r="J165" s="109">
        <f>SUM(J117:J125,J132,J139:J147,J154,J161:J164)</f>
        <v>17</v>
      </c>
      <c r="K165" s="109">
        <f t="shared" ref="K165" si="54">SUM(K117:K125,K132,K139:K147,K154,K161:K164)</f>
        <v>26</v>
      </c>
      <c r="L165" s="109">
        <f t="shared" ref="L165" si="55">SUM(L117:L125,L132,L139:L147,L154,L161:L164)</f>
        <v>3</v>
      </c>
      <c r="M165" s="109">
        <f t="shared" si="46"/>
        <v>1008</v>
      </c>
      <c r="N165" s="110">
        <f t="shared" si="50"/>
        <v>2</v>
      </c>
      <c r="O165" s="111">
        <f t="shared" si="43"/>
        <v>100</v>
      </c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</row>
    <row r="166" spans="1:67" s="22" customFormat="1" ht="12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</row>
    <row r="167" spans="1:67" s="22" customFormat="1" ht="12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</row>
    <row r="168" spans="1:67" s="23" customFormat="1" ht="12" customHeight="1">
      <c r="A168" s="69" t="s">
        <v>0</v>
      </c>
      <c r="B168" s="70">
        <v>6</v>
      </c>
      <c r="C168" s="71"/>
      <c r="D168" s="71"/>
      <c r="E168" s="71"/>
      <c r="F168" s="71"/>
      <c r="G168" s="71"/>
      <c r="H168" s="72"/>
      <c r="I168" s="70" t="s">
        <v>57</v>
      </c>
      <c r="J168" s="71"/>
      <c r="K168" s="71"/>
      <c r="L168" s="71"/>
      <c r="M168" s="71"/>
      <c r="N168" s="71"/>
      <c r="O168" s="72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</row>
    <row r="169" spans="1:67" s="25" customFormat="1" ht="39.6" customHeight="1">
      <c r="A169" s="73" t="s">
        <v>1</v>
      </c>
      <c r="B169" s="74" t="s">
        <v>2</v>
      </c>
      <c r="C169" s="75" t="s">
        <v>3</v>
      </c>
      <c r="D169" s="76" t="s">
        <v>4</v>
      </c>
      <c r="E169" s="75" t="s">
        <v>5</v>
      </c>
      <c r="F169" s="76" t="s">
        <v>6</v>
      </c>
      <c r="G169" s="76" t="s">
        <v>7</v>
      </c>
      <c r="H169" s="77" t="s">
        <v>8</v>
      </c>
      <c r="I169" s="74" t="s">
        <v>2</v>
      </c>
      <c r="J169" s="76" t="s">
        <v>3</v>
      </c>
      <c r="K169" s="76" t="s">
        <v>4</v>
      </c>
      <c r="L169" s="75" t="s">
        <v>5</v>
      </c>
      <c r="M169" s="76" t="s">
        <v>6</v>
      </c>
      <c r="N169" s="76" t="s">
        <v>7</v>
      </c>
      <c r="O169" s="78" t="s">
        <v>8</v>
      </c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</row>
    <row r="170" spans="1:67" s="25" customFormat="1" ht="13.5" customHeight="1">
      <c r="A170" s="79" t="s">
        <v>75</v>
      </c>
      <c r="B170" s="80">
        <v>2</v>
      </c>
      <c r="C170" s="80">
        <v>2</v>
      </c>
      <c r="D170" s="80">
        <v>0</v>
      </c>
      <c r="E170" s="80">
        <v>0</v>
      </c>
      <c r="F170" s="103">
        <f t="shared" ref="F170:F178" si="56">SUM(B170:E170)</f>
        <v>4</v>
      </c>
      <c r="G170" s="104">
        <f t="shared" ref="G170:G214" si="57">IF(SUM(C170,E170)=0,0,ROUND(SUM(C170,E170)/F170*100,1))</f>
        <v>50</v>
      </c>
      <c r="H170" s="105">
        <f t="shared" ref="H170:H218" si="58">IF(F170=0,0,F170/F$218*100)</f>
        <v>0.84925690021231426</v>
      </c>
      <c r="I170" s="103">
        <f>SUM(方向別!B117,方向別!I117,方向別!B170)</f>
        <v>21</v>
      </c>
      <c r="J170" s="103">
        <f>SUM(方向別!C117,方向別!J117,方向別!C170)</f>
        <v>2</v>
      </c>
      <c r="K170" s="103">
        <f>SUM(方向別!D117,方向別!K117,方向別!D170)</f>
        <v>1</v>
      </c>
      <c r="L170" s="103">
        <f>SUM(方向別!E117,方向別!L117,方向別!E170)</f>
        <v>0</v>
      </c>
      <c r="M170" s="103">
        <f t="shared" ref="M170:M178" si="59">SUM(I170:L170)</f>
        <v>24</v>
      </c>
      <c r="N170" s="104">
        <f t="shared" ref="N170:N214" si="60">IF(SUM(J170,L170)=0,0,ROUND(SUM(J170,L170)/M170*100,1))</f>
        <v>8.3000000000000007</v>
      </c>
      <c r="O170" s="105">
        <f t="shared" ref="O170:O218" si="61">IF(M170=0,0,M170/M$218*100)</f>
        <v>1.0265183917878529</v>
      </c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</row>
    <row r="171" spans="1:67" s="25" customFormat="1" ht="13.5" customHeight="1">
      <c r="A171" s="83" t="s">
        <v>76</v>
      </c>
      <c r="B171" s="80">
        <v>1</v>
      </c>
      <c r="C171" s="80">
        <v>2</v>
      </c>
      <c r="D171" s="80">
        <v>0</v>
      </c>
      <c r="E171" s="80">
        <v>0</v>
      </c>
      <c r="F171" s="103">
        <f t="shared" si="56"/>
        <v>3</v>
      </c>
      <c r="G171" s="104">
        <f t="shared" si="57"/>
        <v>66.7</v>
      </c>
      <c r="H171" s="105">
        <f t="shared" si="58"/>
        <v>0.63694267515923575</v>
      </c>
      <c r="I171" s="103">
        <f>SUM(方向別!B118,方向別!I118,方向別!B171)</f>
        <v>7</v>
      </c>
      <c r="J171" s="103">
        <f>SUM(方向別!C118,方向別!J118,方向別!C171)</f>
        <v>2</v>
      </c>
      <c r="K171" s="103">
        <f>SUM(方向別!D118,方向別!K118,方向別!D171)</f>
        <v>0</v>
      </c>
      <c r="L171" s="103">
        <f>SUM(方向別!E118,方向別!L118,方向別!E171)</f>
        <v>0</v>
      </c>
      <c r="M171" s="103">
        <f t="shared" si="59"/>
        <v>9</v>
      </c>
      <c r="N171" s="104">
        <f t="shared" si="60"/>
        <v>22.2</v>
      </c>
      <c r="O171" s="105">
        <f t="shared" si="61"/>
        <v>0.3849443969204448</v>
      </c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</row>
    <row r="172" spans="1:67" s="25" customFormat="1" ht="13.5" customHeight="1">
      <c r="A172" s="83" t="s">
        <v>77</v>
      </c>
      <c r="B172" s="80">
        <v>2</v>
      </c>
      <c r="C172" s="80">
        <v>0</v>
      </c>
      <c r="D172" s="80">
        <v>0</v>
      </c>
      <c r="E172" s="80">
        <v>0</v>
      </c>
      <c r="F172" s="103">
        <f t="shared" si="56"/>
        <v>2</v>
      </c>
      <c r="G172" s="104">
        <f t="shared" si="57"/>
        <v>0</v>
      </c>
      <c r="H172" s="105">
        <f t="shared" si="58"/>
        <v>0.42462845010615713</v>
      </c>
      <c r="I172" s="103">
        <f>SUM(方向別!B119,方向別!I119,方向別!B172)</f>
        <v>7</v>
      </c>
      <c r="J172" s="103">
        <f>SUM(方向別!C119,方向別!J119,方向別!C172)</f>
        <v>0</v>
      </c>
      <c r="K172" s="103">
        <f>SUM(方向別!D119,方向別!K119,方向別!D172)</f>
        <v>0</v>
      </c>
      <c r="L172" s="103">
        <f>SUM(方向別!E119,方向別!L119,方向別!E172)</f>
        <v>0</v>
      </c>
      <c r="M172" s="103">
        <f t="shared" si="59"/>
        <v>7</v>
      </c>
      <c r="N172" s="104">
        <f t="shared" si="60"/>
        <v>0</v>
      </c>
      <c r="O172" s="105">
        <f t="shared" si="61"/>
        <v>0.29940119760479045</v>
      </c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</row>
    <row r="173" spans="1:67" s="25" customFormat="1" ht="13.5" customHeight="1">
      <c r="A173" s="83" t="s">
        <v>78</v>
      </c>
      <c r="B173" s="80">
        <v>2</v>
      </c>
      <c r="C173" s="80">
        <v>0</v>
      </c>
      <c r="D173" s="80">
        <v>0</v>
      </c>
      <c r="E173" s="80">
        <v>0</v>
      </c>
      <c r="F173" s="103">
        <f t="shared" si="56"/>
        <v>2</v>
      </c>
      <c r="G173" s="104">
        <f t="shared" si="57"/>
        <v>0</v>
      </c>
      <c r="H173" s="105">
        <f t="shared" si="58"/>
        <v>0.42462845010615713</v>
      </c>
      <c r="I173" s="103">
        <f>SUM(方向別!B120,方向別!I120,方向別!B173)</f>
        <v>4</v>
      </c>
      <c r="J173" s="103">
        <f>SUM(方向別!C120,方向別!J120,方向別!C173)</f>
        <v>0</v>
      </c>
      <c r="K173" s="103">
        <f>SUM(方向別!D120,方向別!K120,方向別!D173)</f>
        <v>0</v>
      </c>
      <c r="L173" s="103">
        <f>SUM(方向別!E120,方向別!L120,方向別!E173)</f>
        <v>0</v>
      </c>
      <c r="M173" s="103">
        <f t="shared" si="59"/>
        <v>4</v>
      </c>
      <c r="N173" s="104">
        <f t="shared" si="60"/>
        <v>0</v>
      </c>
      <c r="O173" s="105">
        <f t="shared" si="61"/>
        <v>0.17108639863130881</v>
      </c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</row>
    <row r="174" spans="1:67" s="25" customFormat="1" ht="13.5" customHeight="1">
      <c r="A174" s="83" t="s">
        <v>79</v>
      </c>
      <c r="B174" s="80">
        <v>1</v>
      </c>
      <c r="C174" s="80">
        <v>0</v>
      </c>
      <c r="D174" s="80">
        <v>0</v>
      </c>
      <c r="E174" s="80">
        <v>0</v>
      </c>
      <c r="F174" s="103">
        <f t="shared" si="56"/>
        <v>1</v>
      </c>
      <c r="G174" s="104">
        <f t="shared" si="57"/>
        <v>0</v>
      </c>
      <c r="H174" s="105">
        <f t="shared" si="58"/>
        <v>0.21231422505307856</v>
      </c>
      <c r="I174" s="103">
        <f>SUM(方向別!B121,方向別!I121,方向別!B174)</f>
        <v>2</v>
      </c>
      <c r="J174" s="103">
        <f>SUM(方向別!C121,方向別!J121,方向別!C174)</f>
        <v>0</v>
      </c>
      <c r="K174" s="103">
        <f>SUM(方向別!D121,方向別!K121,方向別!D174)</f>
        <v>0</v>
      </c>
      <c r="L174" s="103">
        <f>SUM(方向別!E121,方向別!L121,方向別!E174)</f>
        <v>0</v>
      </c>
      <c r="M174" s="103">
        <f t="shared" si="59"/>
        <v>2</v>
      </c>
      <c r="N174" s="104">
        <f t="shared" si="60"/>
        <v>0</v>
      </c>
      <c r="O174" s="105">
        <f t="shared" si="61"/>
        <v>8.5543199315654406E-2</v>
      </c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</row>
    <row r="175" spans="1:67" s="25" customFormat="1" ht="13.5" customHeight="1">
      <c r="A175" s="83" t="s">
        <v>80</v>
      </c>
      <c r="B175" s="80">
        <v>0</v>
      </c>
      <c r="C175" s="80">
        <v>0</v>
      </c>
      <c r="D175" s="80">
        <v>0</v>
      </c>
      <c r="E175" s="80">
        <v>0</v>
      </c>
      <c r="F175" s="103">
        <f t="shared" si="56"/>
        <v>0</v>
      </c>
      <c r="G175" s="104">
        <f t="shared" si="57"/>
        <v>0</v>
      </c>
      <c r="H175" s="105">
        <f t="shared" si="58"/>
        <v>0</v>
      </c>
      <c r="I175" s="103">
        <f>SUM(方向別!B122,方向別!I122,方向別!B175)</f>
        <v>6</v>
      </c>
      <c r="J175" s="103">
        <f>SUM(方向別!C122,方向別!J122,方向別!C175)</f>
        <v>0</v>
      </c>
      <c r="K175" s="103">
        <f>SUM(方向別!D122,方向別!K122,方向別!D175)</f>
        <v>0</v>
      </c>
      <c r="L175" s="103">
        <f>SUM(方向別!E122,方向別!L122,方向別!E175)</f>
        <v>0</v>
      </c>
      <c r="M175" s="103">
        <f t="shared" si="59"/>
        <v>6</v>
      </c>
      <c r="N175" s="104">
        <f t="shared" si="60"/>
        <v>0</v>
      </c>
      <c r="O175" s="105">
        <f t="shared" si="61"/>
        <v>0.25662959794696322</v>
      </c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</row>
    <row r="176" spans="1:67" s="25" customFormat="1" ht="13.5" customHeight="1">
      <c r="A176" s="83" t="s">
        <v>81</v>
      </c>
      <c r="B176" s="80">
        <v>0</v>
      </c>
      <c r="C176" s="80">
        <v>0</v>
      </c>
      <c r="D176" s="80">
        <v>0</v>
      </c>
      <c r="E176" s="80">
        <v>0</v>
      </c>
      <c r="F176" s="103">
        <f t="shared" si="56"/>
        <v>0</v>
      </c>
      <c r="G176" s="104">
        <f t="shared" si="57"/>
        <v>0</v>
      </c>
      <c r="H176" s="105">
        <f t="shared" si="58"/>
        <v>0</v>
      </c>
      <c r="I176" s="103">
        <f>SUM(方向別!B123,方向別!I123,方向別!B176)</f>
        <v>6</v>
      </c>
      <c r="J176" s="103">
        <f>SUM(方向別!C123,方向別!J123,方向別!C176)</f>
        <v>0</v>
      </c>
      <c r="K176" s="103">
        <f>SUM(方向別!D123,方向別!K123,方向別!D176)</f>
        <v>0</v>
      </c>
      <c r="L176" s="103">
        <f>SUM(方向別!E123,方向別!L123,方向別!E176)</f>
        <v>0</v>
      </c>
      <c r="M176" s="103">
        <f t="shared" si="59"/>
        <v>6</v>
      </c>
      <c r="N176" s="104">
        <f t="shared" si="60"/>
        <v>0</v>
      </c>
      <c r="O176" s="105">
        <f t="shared" si="61"/>
        <v>0.25662959794696322</v>
      </c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</row>
    <row r="177" spans="1:67" s="25" customFormat="1" ht="13.5" customHeight="1">
      <c r="A177" s="83" t="s">
        <v>82</v>
      </c>
      <c r="B177" s="80">
        <v>1</v>
      </c>
      <c r="C177" s="80">
        <v>1</v>
      </c>
      <c r="D177" s="80">
        <v>0</v>
      </c>
      <c r="E177" s="80">
        <v>0</v>
      </c>
      <c r="F177" s="103">
        <f t="shared" si="56"/>
        <v>2</v>
      </c>
      <c r="G177" s="104">
        <f t="shared" si="57"/>
        <v>50</v>
      </c>
      <c r="H177" s="105">
        <f t="shared" si="58"/>
        <v>0.42462845010615713</v>
      </c>
      <c r="I177" s="103">
        <f>SUM(方向別!B124,方向別!I124,方向別!B177)</f>
        <v>5</v>
      </c>
      <c r="J177" s="103">
        <f>SUM(方向別!C124,方向別!J124,方向別!C177)</f>
        <v>2</v>
      </c>
      <c r="K177" s="103">
        <f>SUM(方向別!D124,方向別!K124,方向別!D177)</f>
        <v>0</v>
      </c>
      <c r="L177" s="103">
        <f>SUM(方向別!E124,方向別!L124,方向別!E177)</f>
        <v>0</v>
      </c>
      <c r="M177" s="103">
        <f t="shared" si="59"/>
        <v>7</v>
      </c>
      <c r="N177" s="104">
        <f t="shared" si="60"/>
        <v>28.6</v>
      </c>
      <c r="O177" s="105">
        <f t="shared" si="61"/>
        <v>0.29940119760479045</v>
      </c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</row>
    <row r="178" spans="1:67" s="25" customFormat="1" ht="13.5" customHeight="1">
      <c r="A178" s="83" t="s">
        <v>83</v>
      </c>
      <c r="B178" s="80">
        <v>5</v>
      </c>
      <c r="C178" s="80">
        <v>5</v>
      </c>
      <c r="D178" s="80">
        <v>0</v>
      </c>
      <c r="E178" s="80">
        <v>0</v>
      </c>
      <c r="F178" s="103">
        <f t="shared" si="56"/>
        <v>10</v>
      </c>
      <c r="G178" s="104">
        <f t="shared" si="57"/>
        <v>50</v>
      </c>
      <c r="H178" s="105">
        <f t="shared" si="58"/>
        <v>2.1231422505307855</v>
      </c>
      <c r="I178" s="103">
        <f>SUM(方向別!B125,方向別!I125,方向別!B178)</f>
        <v>17</v>
      </c>
      <c r="J178" s="103">
        <f>SUM(方向別!C125,方向別!J125,方向別!C178)</f>
        <v>5</v>
      </c>
      <c r="K178" s="103">
        <f>SUM(方向別!D125,方向別!K125,方向別!D178)</f>
        <v>0</v>
      </c>
      <c r="L178" s="103">
        <f>SUM(方向別!E125,方向別!L125,方向別!E178)</f>
        <v>0</v>
      </c>
      <c r="M178" s="103">
        <f t="shared" si="59"/>
        <v>22</v>
      </c>
      <c r="N178" s="104">
        <f t="shared" si="60"/>
        <v>22.7</v>
      </c>
      <c r="O178" s="105">
        <f t="shared" si="61"/>
        <v>0.94097519247219841</v>
      </c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</row>
    <row r="179" spans="1:67" s="22" customFormat="1" ht="13.5" customHeight="1">
      <c r="A179" s="84" t="s">
        <v>9</v>
      </c>
      <c r="B179" s="85">
        <v>3</v>
      </c>
      <c r="C179" s="85">
        <v>0</v>
      </c>
      <c r="D179" s="85">
        <v>0</v>
      </c>
      <c r="E179" s="85">
        <v>0</v>
      </c>
      <c r="F179" s="106">
        <f t="shared" ref="F179:F214" si="62">SUM(B179:E179)</f>
        <v>3</v>
      </c>
      <c r="G179" s="107">
        <f t="shared" si="57"/>
        <v>0</v>
      </c>
      <c r="H179" s="108">
        <f t="shared" si="58"/>
        <v>0.63694267515923575</v>
      </c>
      <c r="I179" s="106">
        <f>SUM(方向別!B126,方向別!I126,方向別!B179)</f>
        <v>4</v>
      </c>
      <c r="J179" s="106">
        <f>SUM(方向別!C126,方向別!J126,方向別!C179)</f>
        <v>0</v>
      </c>
      <c r="K179" s="106">
        <f>SUM(方向別!D126,方向別!K126,方向別!D179)</f>
        <v>0</v>
      </c>
      <c r="L179" s="106">
        <f>SUM(方向別!E126,方向別!L126,方向別!E179)</f>
        <v>0</v>
      </c>
      <c r="M179" s="106">
        <f t="shared" ref="M179:M214" si="63">SUM(I179:L179)</f>
        <v>4</v>
      </c>
      <c r="N179" s="107">
        <f t="shared" si="60"/>
        <v>0</v>
      </c>
      <c r="O179" s="108">
        <f t="shared" si="61"/>
        <v>0.17108639863130881</v>
      </c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</row>
    <row r="180" spans="1:67" s="22" customFormat="1" ht="13.5" customHeight="1">
      <c r="A180" s="83" t="s">
        <v>10</v>
      </c>
      <c r="B180" s="80">
        <v>3</v>
      </c>
      <c r="C180" s="80">
        <v>2</v>
      </c>
      <c r="D180" s="80">
        <v>0</v>
      </c>
      <c r="E180" s="80">
        <v>0</v>
      </c>
      <c r="F180" s="103">
        <f t="shared" si="62"/>
        <v>5</v>
      </c>
      <c r="G180" s="104">
        <f t="shared" si="57"/>
        <v>40</v>
      </c>
      <c r="H180" s="105">
        <f t="shared" si="58"/>
        <v>1.0615711252653928</v>
      </c>
      <c r="I180" s="103">
        <f>SUM(方向別!B127,方向別!I127,方向別!B180)</f>
        <v>11</v>
      </c>
      <c r="J180" s="103">
        <f>SUM(方向別!C127,方向別!J127,方向別!C180)</f>
        <v>2</v>
      </c>
      <c r="K180" s="103">
        <f>SUM(方向別!D127,方向別!K127,方向別!D180)</f>
        <v>0</v>
      </c>
      <c r="L180" s="103">
        <f>SUM(方向別!E127,方向別!L127,方向別!E180)</f>
        <v>0</v>
      </c>
      <c r="M180" s="103">
        <f t="shared" si="63"/>
        <v>13</v>
      </c>
      <c r="N180" s="104">
        <f t="shared" si="60"/>
        <v>15.4</v>
      </c>
      <c r="O180" s="105">
        <f t="shared" ref="O180" si="64">IF(M180=0,0,M180/M$218*100)</f>
        <v>0.55603079555175361</v>
      </c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</row>
    <row r="181" spans="1:67" s="23" customFormat="1" ht="13.5" customHeight="1">
      <c r="A181" s="83" t="s">
        <v>11</v>
      </c>
      <c r="B181" s="80">
        <v>2</v>
      </c>
      <c r="C181" s="80">
        <v>0</v>
      </c>
      <c r="D181" s="80">
        <v>0</v>
      </c>
      <c r="E181" s="80">
        <v>0</v>
      </c>
      <c r="F181" s="103">
        <f t="shared" si="62"/>
        <v>2</v>
      </c>
      <c r="G181" s="104">
        <f t="shared" si="57"/>
        <v>0</v>
      </c>
      <c r="H181" s="105">
        <f t="shared" ref="H181" si="65">IF(F181=0,0,F181/F$218*100)</f>
        <v>0.42462845010615713</v>
      </c>
      <c r="I181" s="103">
        <f>SUM(方向別!B128,方向別!I128,方向別!B181)</f>
        <v>10</v>
      </c>
      <c r="J181" s="103">
        <f>SUM(方向別!C128,方向別!J128,方向別!C181)</f>
        <v>0</v>
      </c>
      <c r="K181" s="103">
        <f>SUM(方向別!D128,方向別!K128,方向別!D181)</f>
        <v>0</v>
      </c>
      <c r="L181" s="103">
        <f>SUM(方向別!E128,方向別!L128,方向別!E181)</f>
        <v>0</v>
      </c>
      <c r="M181" s="103">
        <f t="shared" si="63"/>
        <v>10</v>
      </c>
      <c r="N181" s="104">
        <f t="shared" si="60"/>
        <v>0</v>
      </c>
      <c r="O181" s="105">
        <f t="shared" si="61"/>
        <v>0.42771599657827203</v>
      </c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</row>
    <row r="182" spans="1:67" s="25" customFormat="1" ht="13.5" customHeight="1">
      <c r="A182" s="83" t="s">
        <v>12</v>
      </c>
      <c r="B182" s="80">
        <v>1</v>
      </c>
      <c r="C182" s="80">
        <v>0</v>
      </c>
      <c r="D182" s="80">
        <v>0</v>
      </c>
      <c r="E182" s="80">
        <v>0</v>
      </c>
      <c r="F182" s="103">
        <f t="shared" si="62"/>
        <v>1</v>
      </c>
      <c r="G182" s="104">
        <f t="shared" si="57"/>
        <v>0</v>
      </c>
      <c r="H182" s="105">
        <f t="shared" si="58"/>
        <v>0.21231422505307856</v>
      </c>
      <c r="I182" s="103">
        <f>SUM(方向別!B129,方向別!I129,方向別!B182)</f>
        <v>8</v>
      </c>
      <c r="J182" s="103">
        <f>SUM(方向別!C129,方向別!J129,方向別!C182)</f>
        <v>0</v>
      </c>
      <c r="K182" s="103">
        <f>SUM(方向別!D129,方向別!K129,方向別!D182)</f>
        <v>0</v>
      </c>
      <c r="L182" s="103">
        <f>SUM(方向別!E129,方向別!L129,方向別!E182)</f>
        <v>0</v>
      </c>
      <c r="M182" s="103">
        <f t="shared" si="63"/>
        <v>8</v>
      </c>
      <c r="N182" s="104">
        <f t="shared" si="60"/>
        <v>0</v>
      </c>
      <c r="O182" s="105">
        <f t="shared" si="61"/>
        <v>0.34217279726261762</v>
      </c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</row>
    <row r="183" spans="1:67" s="23" customFormat="1" ht="13.5" customHeight="1">
      <c r="A183" s="83" t="s">
        <v>13</v>
      </c>
      <c r="B183" s="80">
        <v>5</v>
      </c>
      <c r="C183" s="80">
        <v>2</v>
      </c>
      <c r="D183" s="80">
        <v>0</v>
      </c>
      <c r="E183" s="80">
        <v>0</v>
      </c>
      <c r="F183" s="103">
        <f t="shared" si="62"/>
        <v>7</v>
      </c>
      <c r="G183" s="104">
        <f t="shared" si="57"/>
        <v>28.6</v>
      </c>
      <c r="H183" s="105">
        <f t="shared" si="58"/>
        <v>1.48619957537155</v>
      </c>
      <c r="I183" s="103">
        <f>SUM(方向別!B130,方向別!I130,方向別!B183)</f>
        <v>11</v>
      </c>
      <c r="J183" s="103">
        <f>SUM(方向別!C130,方向別!J130,方向別!C183)</f>
        <v>2</v>
      </c>
      <c r="K183" s="103">
        <f>SUM(方向別!D130,方向別!K130,方向別!D183)</f>
        <v>1</v>
      </c>
      <c r="L183" s="103">
        <f>SUM(方向別!E130,方向別!L130,方向別!E183)</f>
        <v>0</v>
      </c>
      <c r="M183" s="103">
        <f t="shared" si="63"/>
        <v>14</v>
      </c>
      <c r="N183" s="104">
        <f t="shared" si="60"/>
        <v>14.3</v>
      </c>
      <c r="O183" s="105">
        <f t="shared" si="61"/>
        <v>0.5988023952095809</v>
      </c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</row>
    <row r="184" spans="1:67" s="23" customFormat="1" ht="13.5" customHeight="1">
      <c r="A184" s="83" t="s">
        <v>14</v>
      </c>
      <c r="B184" s="80">
        <v>6</v>
      </c>
      <c r="C184" s="80">
        <v>0</v>
      </c>
      <c r="D184" s="80">
        <v>0</v>
      </c>
      <c r="E184" s="80">
        <v>0</v>
      </c>
      <c r="F184" s="103">
        <f t="shared" si="62"/>
        <v>6</v>
      </c>
      <c r="G184" s="104">
        <f t="shared" si="57"/>
        <v>0</v>
      </c>
      <c r="H184" s="105">
        <f t="shared" si="58"/>
        <v>1.2738853503184715</v>
      </c>
      <c r="I184" s="103">
        <f>SUM(方向別!B131,方向別!I131,方向別!B184)</f>
        <v>15</v>
      </c>
      <c r="J184" s="103">
        <f>SUM(方向別!C131,方向別!J131,方向別!C184)</f>
        <v>0</v>
      </c>
      <c r="K184" s="103">
        <f>SUM(方向別!D131,方向別!K131,方向別!D184)</f>
        <v>0</v>
      </c>
      <c r="L184" s="103">
        <f>SUM(方向別!E131,方向別!L131,方向別!E184)</f>
        <v>0</v>
      </c>
      <c r="M184" s="103">
        <f t="shared" si="63"/>
        <v>15</v>
      </c>
      <c r="N184" s="104">
        <f t="shared" si="60"/>
        <v>0</v>
      </c>
      <c r="O184" s="105">
        <f t="shared" si="61"/>
        <v>0.64157399486740807</v>
      </c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</row>
    <row r="185" spans="1:67" s="23" customFormat="1" ht="13.5" customHeight="1">
      <c r="A185" s="88" t="s">
        <v>15</v>
      </c>
      <c r="B185" s="109">
        <f>SUM(B179:B184)</f>
        <v>20</v>
      </c>
      <c r="C185" s="109">
        <f>SUM(C179:C184)</f>
        <v>4</v>
      </c>
      <c r="D185" s="109">
        <f>SUM(D179:D184)</f>
        <v>0</v>
      </c>
      <c r="E185" s="109">
        <f>SUM(E179:E184)</f>
        <v>0</v>
      </c>
      <c r="F185" s="109">
        <f t="shared" si="62"/>
        <v>24</v>
      </c>
      <c r="G185" s="110">
        <f t="shared" si="57"/>
        <v>16.7</v>
      </c>
      <c r="H185" s="111">
        <f t="shared" si="58"/>
        <v>5.095541401273886</v>
      </c>
      <c r="I185" s="109">
        <f>SUM(I179:I184)</f>
        <v>59</v>
      </c>
      <c r="J185" s="109">
        <f>SUM(J179:J184)</f>
        <v>4</v>
      </c>
      <c r="K185" s="109">
        <f>SUM(K179:K184)</f>
        <v>1</v>
      </c>
      <c r="L185" s="109">
        <f>SUM(L179:L184)</f>
        <v>0</v>
      </c>
      <c r="M185" s="109">
        <f t="shared" si="63"/>
        <v>64</v>
      </c>
      <c r="N185" s="110">
        <f t="shared" si="60"/>
        <v>6.3</v>
      </c>
      <c r="O185" s="111">
        <f t="shared" si="61"/>
        <v>2.737382378100941</v>
      </c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</row>
    <row r="186" spans="1:67" s="25" customFormat="1" ht="13.5" customHeight="1">
      <c r="A186" s="84" t="s">
        <v>16</v>
      </c>
      <c r="B186" s="85">
        <v>1</v>
      </c>
      <c r="C186" s="85">
        <v>1</v>
      </c>
      <c r="D186" s="85">
        <v>0</v>
      </c>
      <c r="E186" s="85">
        <v>0</v>
      </c>
      <c r="F186" s="106">
        <f t="shared" si="62"/>
        <v>2</v>
      </c>
      <c r="G186" s="107">
        <f t="shared" si="57"/>
        <v>50</v>
      </c>
      <c r="H186" s="108">
        <f t="shared" si="58"/>
        <v>0.42462845010615713</v>
      </c>
      <c r="I186" s="106">
        <f>SUM(方向別!B133,方向別!I133,方向別!B186)</f>
        <v>7</v>
      </c>
      <c r="J186" s="106">
        <f>SUM(方向別!C133,方向別!J133,方向別!C186)</f>
        <v>1</v>
      </c>
      <c r="K186" s="106">
        <f>SUM(方向別!D133,方向別!K133,方向別!D186)</f>
        <v>0</v>
      </c>
      <c r="L186" s="106">
        <f>SUM(方向別!E133,方向別!L133,方向別!E186)</f>
        <v>0</v>
      </c>
      <c r="M186" s="106">
        <f t="shared" si="63"/>
        <v>8</v>
      </c>
      <c r="N186" s="107">
        <f t="shared" si="60"/>
        <v>12.5</v>
      </c>
      <c r="O186" s="108">
        <f t="shared" si="61"/>
        <v>0.34217279726261762</v>
      </c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</row>
    <row r="187" spans="1:67" s="25" customFormat="1" ht="13.5" customHeight="1">
      <c r="A187" s="83" t="s">
        <v>17</v>
      </c>
      <c r="B187" s="80">
        <v>3</v>
      </c>
      <c r="C187" s="80">
        <v>1</v>
      </c>
      <c r="D187" s="80">
        <v>0</v>
      </c>
      <c r="E187" s="80">
        <v>0</v>
      </c>
      <c r="F187" s="103">
        <f t="shared" si="62"/>
        <v>4</v>
      </c>
      <c r="G187" s="104">
        <f t="shared" si="57"/>
        <v>25</v>
      </c>
      <c r="H187" s="105">
        <f t="shared" si="58"/>
        <v>0.84925690021231426</v>
      </c>
      <c r="I187" s="103">
        <f>SUM(方向別!B134,方向別!I134,方向別!B187)</f>
        <v>15</v>
      </c>
      <c r="J187" s="103">
        <f>SUM(方向別!C134,方向別!J134,方向別!C187)</f>
        <v>1</v>
      </c>
      <c r="K187" s="103">
        <f>SUM(方向別!D134,方向別!K134,方向別!D187)</f>
        <v>0</v>
      </c>
      <c r="L187" s="103">
        <f>SUM(方向別!E134,方向別!L134,方向別!E187)</f>
        <v>0</v>
      </c>
      <c r="M187" s="103">
        <f t="shared" si="63"/>
        <v>16</v>
      </c>
      <c r="N187" s="104">
        <f t="shared" si="60"/>
        <v>6.3</v>
      </c>
      <c r="O187" s="105">
        <f t="shared" si="61"/>
        <v>0.68434559452523525</v>
      </c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</row>
    <row r="188" spans="1:67" s="25" customFormat="1" ht="13.5" customHeight="1">
      <c r="A188" s="83" t="s">
        <v>18</v>
      </c>
      <c r="B188" s="80">
        <v>0</v>
      </c>
      <c r="C188" s="80">
        <v>0</v>
      </c>
      <c r="D188" s="80">
        <v>0</v>
      </c>
      <c r="E188" s="80">
        <v>1</v>
      </c>
      <c r="F188" s="103">
        <f t="shared" si="62"/>
        <v>1</v>
      </c>
      <c r="G188" s="104">
        <f t="shared" si="57"/>
        <v>100</v>
      </c>
      <c r="H188" s="105">
        <f t="shared" si="58"/>
        <v>0.21231422505307856</v>
      </c>
      <c r="I188" s="103">
        <f>SUM(方向別!B135,方向別!I135,方向別!B188)</f>
        <v>8</v>
      </c>
      <c r="J188" s="103">
        <f>SUM(方向別!C135,方向別!J135,方向別!C188)</f>
        <v>0</v>
      </c>
      <c r="K188" s="103">
        <f>SUM(方向別!D135,方向別!K135,方向別!D188)</f>
        <v>0</v>
      </c>
      <c r="L188" s="103">
        <f>SUM(方向別!E135,方向別!L135,方向別!E188)</f>
        <v>1</v>
      </c>
      <c r="M188" s="103">
        <f t="shared" si="63"/>
        <v>9</v>
      </c>
      <c r="N188" s="104">
        <f t="shared" si="60"/>
        <v>11.1</v>
      </c>
      <c r="O188" s="105">
        <f t="shared" si="61"/>
        <v>0.3849443969204448</v>
      </c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</row>
    <row r="189" spans="1:67" s="23" customFormat="1" ht="13.5" customHeight="1">
      <c r="A189" s="83" t="s">
        <v>19</v>
      </c>
      <c r="B189" s="80">
        <v>2</v>
      </c>
      <c r="C189" s="80">
        <v>1</v>
      </c>
      <c r="D189" s="80">
        <v>0</v>
      </c>
      <c r="E189" s="80">
        <v>0</v>
      </c>
      <c r="F189" s="103">
        <f t="shared" si="62"/>
        <v>3</v>
      </c>
      <c r="G189" s="104">
        <f t="shared" si="57"/>
        <v>33.299999999999997</v>
      </c>
      <c r="H189" s="105">
        <f t="shared" si="58"/>
        <v>0.63694267515923575</v>
      </c>
      <c r="I189" s="103">
        <f>SUM(方向別!B136,方向別!I136,方向別!B189)</f>
        <v>15</v>
      </c>
      <c r="J189" s="103">
        <f>SUM(方向別!C136,方向別!J136,方向別!C189)</f>
        <v>2</v>
      </c>
      <c r="K189" s="103">
        <f>SUM(方向別!D136,方向別!K136,方向別!D189)</f>
        <v>0</v>
      </c>
      <c r="L189" s="103">
        <f>SUM(方向別!E136,方向別!L136,方向別!E189)</f>
        <v>0</v>
      </c>
      <c r="M189" s="103">
        <f t="shared" si="63"/>
        <v>17</v>
      </c>
      <c r="N189" s="104">
        <f t="shared" si="60"/>
        <v>11.8</v>
      </c>
      <c r="O189" s="105">
        <f t="shared" si="61"/>
        <v>0.72711719418306242</v>
      </c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</row>
    <row r="190" spans="1:67" s="25" customFormat="1" ht="13.5" customHeight="1">
      <c r="A190" s="83" t="s">
        <v>20</v>
      </c>
      <c r="B190" s="80">
        <v>5</v>
      </c>
      <c r="C190" s="80">
        <v>1</v>
      </c>
      <c r="D190" s="80">
        <v>0</v>
      </c>
      <c r="E190" s="80">
        <v>0</v>
      </c>
      <c r="F190" s="103">
        <f t="shared" si="62"/>
        <v>6</v>
      </c>
      <c r="G190" s="104">
        <f t="shared" si="57"/>
        <v>16.7</v>
      </c>
      <c r="H190" s="105">
        <f t="shared" si="58"/>
        <v>1.2738853503184715</v>
      </c>
      <c r="I190" s="103">
        <f>SUM(方向別!B137,方向別!I137,方向別!B190)</f>
        <v>10</v>
      </c>
      <c r="J190" s="103">
        <f>SUM(方向別!C137,方向別!J137,方向別!C190)</f>
        <v>1</v>
      </c>
      <c r="K190" s="103">
        <f>SUM(方向別!D137,方向別!K137,方向別!D190)</f>
        <v>0</v>
      </c>
      <c r="L190" s="103">
        <f>SUM(方向別!E137,方向別!L137,方向別!E190)</f>
        <v>0</v>
      </c>
      <c r="M190" s="103">
        <f t="shared" si="63"/>
        <v>11</v>
      </c>
      <c r="N190" s="104">
        <f t="shared" si="60"/>
        <v>9.1</v>
      </c>
      <c r="O190" s="105">
        <f t="shared" si="61"/>
        <v>0.4704875962360992</v>
      </c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</row>
    <row r="191" spans="1:67" s="23" customFormat="1" ht="13.5" customHeight="1">
      <c r="A191" s="83" t="s">
        <v>21</v>
      </c>
      <c r="B191" s="80">
        <v>8</v>
      </c>
      <c r="C191" s="80">
        <v>0</v>
      </c>
      <c r="D191" s="80">
        <v>0</v>
      </c>
      <c r="E191" s="80">
        <v>0</v>
      </c>
      <c r="F191" s="103">
        <f t="shared" si="62"/>
        <v>8</v>
      </c>
      <c r="G191" s="104">
        <f t="shared" si="57"/>
        <v>0</v>
      </c>
      <c r="H191" s="105">
        <f t="shared" si="58"/>
        <v>1.6985138004246285</v>
      </c>
      <c r="I191" s="103">
        <f>SUM(方向別!B138,方向別!I138,方向別!B191)</f>
        <v>14</v>
      </c>
      <c r="J191" s="103">
        <f>SUM(方向別!C138,方向別!J138,方向別!C191)</f>
        <v>0</v>
      </c>
      <c r="K191" s="103">
        <f>SUM(方向別!D138,方向別!K138,方向別!D191)</f>
        <v>0</v>
      </c>
      <c r="L191" s="103">
        <f>SUM(方向別!E138,方向別!L138,方向別!E191)</f>
        <v>0</v>
      </c>
      <c r="M191" s="103">
        <f t="shared" si="63"/>
        <v>14</v>
      </c>
      <c r="N191" s="104">
        <f t="shared" si="60"/>
        <v>0</v>
      </c>
      <c r="O191" s="105">
        <f t="shared" si="61"/>
        <v>0.5988023952095809</v>
      </c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</row>
    <row r="192" spans="1:67" s="25" customFormat="1" ht="13.5" customHeight="1">
      <c r="A192" s="88" t="s">
        <v>15</v>
      </c>
      <c r="B192" s="109">
        <f>SUM(B186:B191)</f>
        <v>19</v>
      </c>
      <c r="C192" s="109">
        <f>SUM(C186:C191)</f>
        <v>4</v>
      </c>
      <c r="D192" s="109">
        <f>SUM(D186:D191)</f>
        <v>0</v>
      </c>
      <c r="E192" s="109">
        <f>SUM(E186:E191)</f>
        <v>1</v>
      </c>
      <c r="F192" s="109">
        <f t="shared" si="62"/>
        <v>24</v>
      </c>
      <c r="G192" s="110">
        <f t="shared" si="57"/>
        <v>20.8</v>
      </c>
      <c r="H192" s="111">
        <f t="shared" si="58"/>
        <v>5.095541401273886</v>
      </c>
      <c r="I192" s="109">
        <f>SUM(I186:I191)</f>
        <v>69</v>
      </c>
      <c r="J192" s="109">
        <f>SUM(J186:J191)</f>
        <v>5</v>
      </c>
      <c r="K192" s="109">
        <f>SUM(K186:K191)</f>
        <v>0</v>
      </c>
      <c r="L192" s="109">
        <f>SUM(L186:L191)</f>
        <v>1</v>
      </c>
      <c r="M192" s="109">
        <f t="shared" si="63"/>
        <v>75</v>
      </c>
      <c r="N192" s="110">
        <f t="shared" si="60"/>
        <v>8</v>
      </c>
      <c r="O192" s="111">
        <f t="shared" si="61"/>
        <v>3.20786997433704</v>
      </c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</row>
    <row r="193" spans="1:67" s="23" customFormat="1" ht="13.5" customHeight="1">
      <c r="A193" s="83" t="s">
        <v>22</v>
      </c>
      <c r="B193" s="80">
        <v>27</v>
      </c>
      <c r="C193" s="80">
        <v>6</v>
      </c>
      <c r="D193" s="80">
        <v>0</v>
      </c>
      <c r="E193" s="80">
        <v>0</v>
      </c>
      <c r="F193" s="103">
        <f t="shared" si="62"/>
        <v>33</v>
      </c>
      <c r="G193" s="104">
        <f t="shared" si="57"/>
        <v>18.2</v>
      </c>
      <c r="H193" s="105">
        <f t="shared" si="58"/>
        <v>7.0063694267515926</v>
      </c>
      <c r="I193" s="103">
        <f>SUM(方向別!B140,方向別!I140,方向別!B193)</f>
        <v>87</v>
      </c>
      <c r="J193" s="103">
        <f>SUM(方向別!C140,方向別!J140,方向別!C193)</f>
        <v>9</v>
      </c>
      <c r="K193" s="103">
        <f>SUM(方向別!D140,方向別!K140,方向別!D193)</f>
        <v>2</v>
      </c>
      <c r="L193" s="103">
        <f>SUM(方向別!E140,方向別!L140,方向別!E193)</f>
        <v>1</v>
      </c>
      <c r="M193" s="103">
        <f t="shared" si="63"/>
        <v>99</v>
      </c>
      <c r="N193" s="104">
        <f t="shared" si="60"/>
        <v>10.1</v>
      </c>
      <c r="O193" s="105">
        <f t="shared" si="61"/>
        <v>4.2343883661248931</v>
      </c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</row>
    <row r="194" spans="1:67" s="25" customFormat="1" ht="13.5" customHeight="1">
      <c r="A194" s="83" t="s">
        <v>23</v>
      </c>
      <c r="B194" s="80">
        <v>30</v>
      </c>
      <c r="C194" s="80">
        <v>5</v>
      </c>
      <c r="D194" s="80">
        <v>1</v>
      </c>
      <c r="E194" s="80">
        <v>0</v>
      </c>
      <c r="F194" s="103">
        <f t="shared" si="62"/>
        <v>36</v>
      </c>
      <c r="G194" s="104">
        <f t="shared" si="57"/>
        <v>13.9</v>
      </c>
      <c r="H194" s="105">
        <f t="shared" si="58"/>
        <v>7.6433121019108281</v>
      </c>
      <c r="I194" s="103">
        <f>SUM(方向別!B141,方向別!I141,方向別!B194)</f>
        <v>150</v>
      </c>
      <c r="J194" s="103">
        <f>SUM(方向別!C141,方向別!J141,方向別!C194)</f>
        <v>6</v>
      </c>
      <c r="K194" s="103">
        <f>SUM(方向別!D141,方向別!K141,方向別!D194)</f>
        <v>2</v>
      </c>
      <c r="L194" s="103">
        <f>SUM(方向別!E141,方向別!L141,方向別!E194)</f>
        <v>0</v>
      </c>
      <c r="M194" s="103">
        <f t="shared" si="63"/>
        <v>158</v>
      </c>
      <c r="N194" s="104">
        <f t="shared" si="60"/>
        <v>3.8</v>
      </c>
      <c r="O194" s="105">
        <f t="shared" si="61"/>
        <v>6.7579127459366974</v>
      </c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</row>
    <row r="195" spans="1:67" s="23" customFormat="1" ht="13.5" customHeight="1">
      <c r="A195" s="83" t="s">
        <v>24</v>
      </c>
      <c r="B195" s="80">
        <v>33</v>
      </c>
      <c r="C195" s="80">
        <v>5</v>
      </c>
      <c r="D195" s="80">
        <v>1</v>
      </c>
      <c r="E195" s="80">
        <v>1</v>
      </c>
      <c r="F195" s="103">
        <f t="shared" si="62"/>
        <v>40</v>
      </c>
      <c r="G195" s="104">
        <f t="shared" si="57"/>
        <v>15</v>
      </c>
      <c r="H195" s="105">
        <f t="shared" si="58"/>
        <v>8.4925690021231421</v>
      </c>
      <c r="I195" s="103">
        <f>SUM(方向別!B142,方向別!I142,方向別!B195)</f>
        <v>166</v>
      </c>
      <c r="J195" s="103">
        <f>SUM(方向別!C142,方向別!J142,方向別!C195)</f>
        <v>6</v>
      </c>
      <c r="K195" s="103">
        <f>SUM(方向別!D142,方向別!K142,方向別!D195)</f>
        <v>1</v>
      </c>
      <c r="L195" s="103">
        <f>SUM(方向別!E142,方向別!L142,方向別!E195)</f>
        <v>1</v>
      </c>
      <c r="M195" s="103">
        <f t="shared" si="63"/>
        <v>174</v>
      </c>
      <c r="N195" s="104">
        <f t="shared" si="60"/>
        <v>4</v>
      </c>
      <c r="O195" s="105">
        <f t="shared" si="61"/>
        <v>7.442258340461934</v>
      </c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</row>
    <row r="196" spans="1:67" s="25" customFormat="1" ht="13.5" customHeight="1">
      <c r="A196" s="83" t="s">
        <v>25</v>
      </c>
      <c r="B196" s="80">
        <v>26</v>
      </c>
      <c r="C196" s="80">
        <v>4</v>
      </c>
      <c r="D196" s="80">
        <v>1</v>
      </c>
      <c r="E196" s="80">
        <v>2</v>
      </c>
      <c r="F196" s="103">
        <f t="shared" si="62"/>
        <v>33</v>
      </c>
      <c r="G196" s="104">
        <f t="shared" si="57"/>
        <v>18.2</v>
      </c>
      <c r="H196" s="105">
        <f t="shared" si="58"/>
        <v>7.0063694267515926</v>
      </c>
      <c r="I196" s="103">
        <f>SUM(方向別!B143,方向別!I143,方向別!B196)</f>
        <v>179</v>
      </c>
      <c r="J196" s="103">
        <f>SUM(方向別!C143,方向別!J143,方向別!C196)</f>
        <v>5</v>
      </c>
      <c r="K196" s="103">
        <f>SUM(方向別!D143,方向別!K143,方向別!D196)</f>
        <v>3</v>
      </c>
      <c r="L196" s="103">
        <f>SUM(方向別!E143,方向別!L143,方向別!E196)</f>
        <v>2</v>
      </c>
      <c r="M196" s="103">
        <f t="shared" si="63"/>
        <v>189</v>
      </c>
      <c r="N196" s="104">
        <f t="shared" si="60"/>
        <v>3.7</v>
      </c>
      <c r="O196" s="105">
        <f t="shared" si="61"/>
        <v>8.0838323353293404</v>
      </c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</row>
    <row r="197" spans="1:67" s="25" customFormat="1" ht="13.5" customHeight="1">
      <c r="A197" s="83" t="s">
        <v>26</v>
      </c>
      <c r="B197" s="80">
        <v>28</v>
      </c>
      <c r="C197" s="80">
        <v>4</v>
      </c>
      <c r="D197" s="80">
        <v>0</v>
      </c>
      <c r="E197" s="80">
        <v>0</v>
      </c>
      <c r="F197" s="103">
        <f t="shared" si="62"/>
        <v>32</v>
      </c>
      <c r="G197" s="104">
        <f t="shared" si="57"/>
        <v>12.5</v>
      </c>
      <c r="H197" s="105">
        <f t="shared" si="58"/>
        <v>6.7940552016985141</v>
      </c>
      <c r="I197" s="103">
        <f>SUM(方向別!B144,方向別!I144,方向別!B197)</f>
        <v>174</v>
      </c>
      <c r="J197" s="103">
        <f>SUM(方向別!C144,方向別!J144,方向別!C197)</f>
        <v>6</v>
      </c>
      <c r="K197" s="103">
        <f>SUM(方向別!D144,方向別!K144,方向別!D197)</f>
        <v>4</v>
      </c>
      <c r="L197" s="103">
        <f>SUM(方向別!E144,方向別!L144,方向別!E197)</f>
        <v>0</v>
      </c>
      <c r="M197" s="103">
        <f t="shared" si="63"/>
        <v>184</v>
      </c>
      <c r="N197" s="104">
        <f t="shared" si="60"/>
        <v>3.3</v>
      </c>
      <c r="O197" s="105">
        <f t="shared" si="61"/>
        <v>7.8699743370402055</v>
      </c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</row>
    <row r="198" spans="1:67" s="25" customFormat="1" ht="13.5" customHeight="1">
      <c r="A198" s="83" t="s">
        <v>27</v>
      </c>
      <c r="B198" s="80">
        <v>29</v>
      </c>
      <c r="C198" s="80">
        <v>5</v>
      </c>
      <c r="D198" s="80">
        <v>0</v>
      </c>
      <c r="E198" s="80">
        <v>0</v>
      </c>
      <c r="F198" s="103">
        <f t="shared" si="62"/>
        <v>34</v>
      </c>
      <c r="G198" s="104">
        <f t="shared" si="57"/>
        <v>14.7</v>
      </c>
      <c r="H198" s="105">
        <f t="shared" si="58"/>
        <v>7.2186836518046711</v>
      </c>
      <c r="I198" s="103">
        <f>SUM(方向別!B145,方向別!I145,方向別!B198)</f>
        <v>156</v>
      </c>
      <c r="J198" s="103">
        <f>SUM(方向別!C145,方向別!J145,方向別!C198)</f>
        <v>8</v>
      </c>
      <c r="K198" s="103">
        <f>SUM(方向別!D145,方向別!K145,方向別!D198)</f>
        <v>2</v>
      </c>
      <c r="L198" s="103">
        <f>SUM(方向別!E145,方向別!L145,方向別!E198)</f>
        <v>1</v>
      </c>
      <c r="M198" s="103">
        <f t="shared" si="63"/>
        <v>167</v>
      </c>
      <c r="N198" s="104">
        <f t="shared" si="60"/>
        <v>5.4</v>
      </c>
      <c r="O198" s="105">
        <f t="shared" si="61"/>
        <v>7.1428571428571423</v>
      </c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</row>
    <row r="199" spans="1:67" s="23" customFormat="1" ht="13.5" customHeight="1">
      <c r="A199" s="83" t="s">
        <v>28</v>
      </c>
      <c r="B199" s="80">
        <v>24</v>
      </c>
      <c r="C199" s="80">
        <v>4</v>
      </c>
      <c r="D199" s="80">
        <v>0</v>
      </c>
      <c r="E199" s="80">
        <v>0</v>
      </c>
      <c r="F199" s="103">
        <f t="shared" si="62"/>
        <v>28</v>
      </c>
      <c r="G199" s="104">
        <f t="shared" si="57"/>
        <v>14.3</v>
      </c>
      <c r="H199" s="105">
        <f t="shared" si="58"/>
        <v>5.9447983014862</v>
      </c>
      <c r="I199" s="103">
        <f>SUM(方向別!B146,方向別!I146,方向別!B199)</f>
        <v>174</v>
      </c>
      <c r="J199" s="103">
        <f>SUM(方向別!C146,方向別!J146,方向別!C199)</f>
        <v>4</v>
      </c>
      <c r="K199" s="103">
        <f>SUM(方向別!D146,方向別!K146,方向別!D199)</f>
        <v>3</v>
      </c>
      <c r="L199" s="103">
        <f>SUM(方向別!E146,方向別!L146,方向別!E199)</f>
        <v>1</v>
      </c>
      <c r="M199" s="103">
        <f t="shared" si="63"/>
        <v>182</v>
      </c>
      <c r="N199" s="104">
        <f t="shared" si="60"/>
        <v>2.7</v>
      </c>
      <c r="O199" s="105">
        <f t="shared" si="61"/>
        <v>7.7844311377245514</v>
      </c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</row>
    <row r="200" spans="1:67" s="23" customFormat="1" ht="13.5" customHeight="1">
      <c r="A200" s="83" t="s">
        <v>51</v>
      </c>
      <c r="B200" s="80">
        <v>25</v>
      </c>
      <c r="C200" s="80">
        <v>6</v>
      </c>
      <c r="D200" s="80">
        <v>0</v>
      </c>
      <c r="E200" s="80">
        <v>0</v>
      </c>
      <c r="F200" s="103">
        <f t="shared" si="62"/>
        <v>31</v>
      </c>
      <c r="G200" s="104">
        <f t="shared" si="57"/>
        <v>19.399999999999999</v>
      </c>
      <c r="H200" s="105">
        <f t="shared" si="58"/>
        <v>6.5817409766454356</v>
      </c>
      <c r="I200" s="103">
        <f>SUM(方向別!B147,方向別!I147,方向別!B200)</f>
        <v>186</v>
      </c>
      <c r="J200" s="103">
        <f>SUM(方向別!C147,方向別!J147,方向別!C200)</f>
        <v>7</v>
      </c>
      <c r="K200" s="103">
        <f>SUM(方向別!D147,方向別!K147,方向別!D200)</f>
        <v>8</v>
      </c>
      <c r="L200" s="103">
        <f>SUM(方向別!E147,方向別!L147,方向別!E200)</f>
        <v>1</v>
      </c>
      <c r="M200" s="103">
        <f t="shared" si="63"/>
        <v>202</v>
      </c>
      <c r="N200" s="104">
        <f t="shared" si="60"/>
        <v>4</v>
      </c>
      <c r="O200" s="105">
        <f t="shared" si="61"/>
        <v>8.6398631308810945</v>
      </c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</row>
    <row r="201" spans="1:67" s="23" customFormat="1" ht="13.5" customHeight="1">
      <c r="A201" s="84" t="s">
        <v>29</v>
      </c>
      <c r="B201" s="85">
        <v>7</v>
      </c>
      <c r="C201" s="85">
        <v>2</v>
      </c>
      <c r="D201" s="85">
        <v>0</v>
      </c>
      <c r="E201" s="85">
        <v>0</v>
      </c>
      <c r="F201" s="106">
        <f t="shared" si="62"/>
        <v>9</v>
      </c>
      <c r="G201" s="107">
        <f t="shared" si="57"/>
        <v>22.2</v>
      </c>
      <c r="H201" s="108">
        <f t="shared" si="58"/>
        <v>1.910828025477707</v>
      </c>
      <c r="I201" s="106">
        <f>SUM(方向別!B148,方向別!I148,方向別!B201)</f>
        <v>41</v>
      </c>
      <c r="J201" s="106">
        <f>SUM(方向別!C148,方向別!J148,方向別!C201)</f>
        <v>3</v>
      </c>
      <c r="K201" s="106">
        <f>SUM(方向別!D148,方向別!K148,方向別!D201)</f>
        <v>0</v>
      </c>
      <c r="L201" s="106">
        <f>SUM(方向別!E148,方向別!L148,方向別!E201)</f>
        <v>0</v>
      </c>
      <c r="M201" s="106">
        <f t="shared" si="63"/>
        <v>44</v>
      </c>
      <c r="N201" s="107">
        <f t="shared" si="60"/>
        <v>6.8</v>
      </c>
      <c r="O201" s="108">
        <f t="shared" si="61"/>
        <v>1.8819503849443968</v>
      </c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</row>
    <row r="202" spans="1:67" s="25" customFormat="1" ht="13.5" customHeight="1">
      <c r="A202" s="83" t="s">
        <v>30</v>
      </c>
      <c r="B202" s="80">
        <v>8</v>
      </c>
      <c r="C202" s="80">
        <v>0</v>
      </c>
      <c r="D202" s="80">
        <v>0</v>
      </c>
      <c r="E202" s="80">
        <v>0</v>
      </c>
      <c r="F202" s="103">
        <f t="shared" si="62"/>
        <v>8</v>
      </c>
      <c r="G202" s="104">
        <f t="shared" si="57"/>
        <v>0</v>
      </c>
      <c r="H202" s="105">
        <f t="shared" si="58"/>
        <v>1.6985138004246285</v>
      </c>
      <c r="I202" s="103">
        <f>SUM(方向別!B149,方向別!I149,方向別!B202)</f>
        <v>36</v>
      </c>
      <c r="J202" s="103">
        <f>SUM(方向別!C149,方向別!J149,方向別!C202)</f>
        <v>0</v>
      </c>
      <c r="K202" s="103">
        <f>SUM(方向別!D149,方向別!K149,方向別!D202)</f>
        <v>1</v>
      </c>
      <c r="L202" s="103">
        <f>SUM(方向別!E149,方向別!L149,方向別!E202)</f>
        <v>0</v>
      </c>
      <c r="M202" s="103">
        <f t="shared" si="63"/>
        <v>37</v>
      </c>
      <c r="N202" s="104">
        <f t="shared" si="60"/>
        <v>0</v>
      </c>
      <c r="O202" s="105">
        <f t="shared" si="61"/>
        <v>1.5825491873396065</v>
      </c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</row>
    <row r="203" spans="1:67" s="25" customFormat="1" ht="13.5" customHeight="1">
      <c r="A203" s="83" t="s">
        <v>31</v>
      </c>
      <c r="B203" s="80">
        <v>7</v>
      </c>
      <c r="C203" s="80">
        <v>2</v>
      </c>
      <c r="D203" s="80">
        <v>0</v>
      </c>
      <c r="E203" s="80">
        <v>0</v>
      </c>
      <c r="F203" s="103">
        <f t="shared" si="62"/>
        <v>9</v>
      </c>
      <c r="G203" s="104">
        <f t="shared" si="57"/>
        <v>22.2</v>
      </c>
      <c r="H203" s="105">
        <f t="shared" si="58"/>
        <v>1.910828025477707</v>
      </c>
      <c r="I203" s="103">
        <f>SUM(方向別!B150,方向別!I150,方向別!B203)</f>
        <v>40</v>
      </c>
      <c r="J203" s="103">
        <f>SUM(方向別!C150,方向別!J150,方向別!C203)</f>
        <v>2</v>
      </c>
      <c r="K203" s="103">
        <f>SUM(方向別!D150,方向別!K150,方向別!D203)</f>
        <v>0</v>
      </c>
      <c r="L203" s="103">
        <f>SUM(方向別!E150,方向別!L150,方向別!E203)</f>
        <v>0</v>
      </c>
      <c r="M203" s="103">
        <f t="shared" si="63"/>
        <v>42</v>
      </c>
      <c r="N203" s="104">
        <f t="shared" si="60"/>
        <v>4.8</v>
      </c>
      <c r="O203" s="105">
        <f t="shared" si="61"/>
        <v>1.7964071856287425</v>
      </c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</row>
    <row r="204" spans="1:67" s="25" customFormat="1" ht="13.5" customHeight="1">
      <c r="A204" s="83" t="s">
        <v>32</v>
      </c>
      <c r="B204" s="80">
        <v>6</v>
      </c>
      <c r="C204" s="80">
        <v>2</v>
      </c>
      <c r="D204" s="80">
        <v>0</v>
      </c>
      <c r="E204" s="80">
        <v>0</v>
      </c>
      <c r="F204" s="103">
        <f t="shared" si="62"/>
        <v>8</v>
      </c>
      <c r="G204" s="104">
        <f t="shared" si="57"/>
        <v>25</v>
      </c>
      <c r="H204" s="105">
        <f t="shared" si="58"/>
        <v>1.6985138004246285</v>
      </c>
      <c r="I204" s="103">
        <f>SUM(方向別!B151,方向別!I151,方向別!B204)</f>
        <v>46</v>
      </c>
      <c r="J204" s="103">
        <f>SUM(方向別!C151,方向別!J151,方向別!C204)</f>
        <v>3</v>
      </c>
      <c r="K204" s="103">
        <f>SUM(方向別!D151,方向別!K151,方向別!D204)</f>
        <v>1</v>
      </c>
      <c r="L204" s="103">
        <f>SUM(方向別!E151,方向別!L151,方向別!E204)</f>
        <v>0</v>
      </c>
      <c r="M204" s="103">
        <f t="shared" si="63"/>
        <v>50</v>
      </c>
      <c r="N204" s="104">
        <f t="shared" si="60"/>
        <v>6</v>
      </c>
      <c r="O204" s="105">
        <f t="shared" si="61"/>
        <v>2.1385799828913603</v>
      </c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</row>
    <row r="205" spans="1:67" s="23" customFormat="1" ht="13.5" customHeight="1">
      <c r="A205" s="83" t="s">
        <v>33</v>
      </c>
      <c r="B205" s="80">
        <v>7</v>
      </c>
      <c r="C205" s="80">
        <v>0</v>
      </c>
      <c r="D205" s="80">
        <v>0</v>
      </c>
      <c r="E205" s="80">
        <v>0</v>
      </c>
      <c r="F205" s="103">
        <f t="shared" si="62"/>
        <v>7</v>
      </c>
      <c r="G205" s="104">
        <f t="shared" si="57"/>
        <v>0</v>
      </c>
      <c r="H205" s="105">
        <f t="shared" si="58"/>
        <v>1.48619957537155</v>
      </c>
      <c r="I205" s="103">
        <f>SUM(方向別!B152,方向別!I152,方向別!B205)</f>
        <v>56</v>
      </c>
      <c r="J205" s="103">
        <f>SUM(方向別!C152,方向別!J152,方向別!C205)</f>
        <v>0</v>
      </c>
      <c r="K205" s="103">
        <f>SUM(方向別!D152,方向別!K152,方向別!D205)</f>
        <v>0</v>
      </c>
      <c r="L205" s="103">
        <f>SUM(方向別!E152,方向別!L152,方向別!E205)</f>
        <v>0</v>
      </c>
      <c r="M205" s="103">
        <f t="shared" si="63"/>
        <v>56</v>
      </c>
      <c r="N205" s="104">
        <f t="shared" si="60"/>
        <v>0</v>
      </c>
      <c r="O205" s="105">
        <f t="shared" si="61"/>
        <v>2.3952095808383236</v>
      </c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</row>
    <row r="206" spans="1:67" s="25" customFormat="1" ht="13.5" customHeight="1">
      <c r="A206" s="83" t="s">
        <v>34</v>
      </c>
      <c r="B206" s="80">
        <v>10</v>
      </c>
      <c r="C206" s="80">
        <v>1</v>
      </c>
      <c r="D206" s="80">
        <v>0</v>
      </c>
      <c r="E206" s="80">
        <v>0</v>
      </c>
      <c r="F206" s="103">
        <f t="shared" si="62"/>
        <v>11</v>
      </c>
      <c r="G206" s="104">
        <f t="shared" si="57"/>
        <v>9.1</v>
      </c>
      <c r="H206" s="105">
        <f t="shared" si="58"/>
        <v>2.335456475583864</v>
      </c>
      <c r="I206" s="103">
        <f>SUM(方向別!B153,方向別!I153,方向別!B206)</f>
        <v>42</v>
      </c>
      <c r="J206" s="103">
        <f>SUM(方向別!C153,方向別!J153,方向別!C206)</f>
        <v>1</v>
      </c>
      <c r="K206" s="103">
        <f>SUM(方向別!D153,方向別!K153,方向別!D206)</f>
        <v>0</v>
      </c>
      <c r="L206" s="103">
        <f>SUM(方向別!E153,方向別!L153,方向別!E206)</f>
        <v>0</v>
      </c>
      <c r="M206" s="103">
        <f t="shared" si="63"/>
        <v>43</v>
      </c>
      <c r="N206" s="104">
        <f t="shared" si="60"/>
        <v>2.2999999999999998</v>
      </c>
      <c r="O206" s="105">
        <f t="shared" si="61"/>
        <v>1.8391787852865698</v>
      </c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</row>
    <row r="207" spans="1:67" s="23" customFormat="1" ht="13.5" customHeight="1">
      <c r="A207" s="88" t="s">
        <v>15</v>
      </c>
      <c r="B207" s="109">
        <f>SUM(B201:B206)</f>
        <v>45</v>
      </c>
      <c r="C207" s="109">
        <f>SUM(C201:C206)</f>
        <v>7</v>
      </c>
      <c r="D207" s="109">
        <f>SUM(D201:D206)</f>
        <v>0</v>
      </c>
      <c r="E207" s="109">
        <f>SUM(E201:E206)</f>
        <v>0</v>
      </c>
      <c r="F207" s="109">
        <f t="shared" si="62"/>
        <v>52</v>
      </c>
      <c r="G207" s="110">
        <f t="shared" si="57"/>
        <v>13.5</v>
      </c>
      <c r="H207" s="111">
        <f t="shared" si="58"/>
        <v>11.040339702760086</v>
      </c>
      <c r="I207" s="109">
        <f>SUM(I201:I206)</f>
        <v>261</v>
      </c>
      <c r="J207" s="109">
        <f>SUM(J201:J206)</f>
        <v>9</v>
      </c>
      <c r="K207" s="109">
        <f>SUM(K201:K206)</f>
        <v>2</v>
      </c>
      <c r="L207" s="109">
        <f>SUM(L201:L206)</f>
        <v>0</v>
      </c>
      <c r="M207" s="109">
        <f t="shared" si="63"/>
        <v>272</v>
      </c>
      <c r="N207" s="110">
        <f t="shared" si="60"/>
        <v>3.3</v>
      </c>
      <c r="O207" s="111">
        <f t="shared" si="61"/>
        <v>11.633875106928999</v>
      </c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</row>
    <row r="208" spans="1:67" s="23" customFormat="1" ht="13.5" customHeight="1">
      <c r="A208" s="84" t="s">
        <v>35</v>
      </c>
      <c r="B208" s="85">
        <v>7</v>
      </c>
      <c r="C208" s="85">
        <v>0</v>
      </c>
      <c r="D208" s="85">
        <v>0</v>
      </c>
      <c r="E208" s="85">
        <v>0</v>
      </c>
      <c r="F208" s="106">
        <f t="shared" si="62"/>
        <v>7</v>
      </c>
      <c r="G208" s="107">
        <f t="shared" si="57"/>
        <v>0</v>
      </c>
      <c r="H208" s="108">
        <f t="shared" si="58"/>
        <v>1.48619957537155</v>
      </c>
      <c r="I208" s="106">
        <f>SUM(方向別!B155,方向別!I155,方向別!B208)</f>
        <v>37</v>
      </c>
      <c r="J208" s="106">
        <f>SUM(方向別!C155,方向別!J155,方向別!C208)</f>
        <v>0</v>
      </c>
      <c r="K208" s="106">
        <f>SUM(方向別!D155,方向別!K155,方向別!D208)</f>
        <v>0</v>
      </c>
      <c r="L208" s="106">
        <f>SUM(方向別!E155,方向別!L155,方向別!E208)</f>
        <v>1</v>
      </c>
      <c r="M208" s="106">
        <f t="shared" si="63"/>
        <v>38</v>
      </c>
      <c r="N208" s="107">
        <f t="shared" si="60"/>
        <v>2.6</v>
      </c>
      <c r="O208" s="108">
        <f t="shared" si="61"/>
        <v>1.6253207869974338</v>
      </c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</row>
    <row r="209" spans="1:67" s="25" customFormat="1" ht="13.5" customHeight="1">
      <c r="A209" s="83" t="s">
        <v>36</v>
      </c>
      <c r="B209" s="80">
        <v>7</v>
      </c>
      <c r="C209" s="80">
        <v>1</v>
      </c>
      <c r="D209" s="80">
        <v>0</v>
      </c>
      <c r="E209" s="80">
        <v>0</v>
      </c>
      <c r="F209" s="103">
        <f t="shared" si="62"/>
        <v>8</v>
      </c>
      <c r="G209" s="104">
        <f t="shared" si="57"/>
        <v>12.5</v>
      </c>
      <c r="H209" s="105">
        <f t="shared" si="58"/>
        <v>1.6985138004246285</v>
      </c>
      <c r="I209" s="103">
        <f>SUM(方向別!B156,方向別!I156,方向別!B209)</f>
        <v>34</v>
      </c>
      <c r="J209" s="103">
        <f>SUM(方向別!C156,方向別!J156,方向別!C209)</f>
        <v>1</v>
      </c>
      <c r="K209" s="103">
        <f>SUM(方向別!D156,方向別!K156,方向別!D209)</f>
        <v>0</v>
      </c>
      <c r="L209" s="103">
        <f>SUM(方向別!E156,方向別!L156,方向別!E209)</f>
        <v>0</v>
      </c>
      <c r="M209" s="103">
        <f t="shared" si="63"/>
        <v>35</v>
      </c>
      <c r="N209" s="104">
        <f t="shared" si="60"/>
        <v>2.9</v>
      </c>
      <c r="O209" s="105">
        <f t="shared" si="61"/>
        <v>1.4970059880239521</v>
      </c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</row>
    <row r="210" spans="1:67" s="25" customFormat="1" ht="13.5" customHeight="1">
      <c r="A210" s="83" t="s">
        <v>37</v>
      </c>
      <c r="B210" s="80">
        <v>5</v>
      </c>
      <c r="C210" s="80">
        <v>1</v>
      </c>
      <c r="D210" s="80">
        <v>0</v>
      </c>
      <c r="E210" s="80">
        <v>0</v>
      </c>
      <c r="F210" s="103">
        <f t="shared" si="62"/>
        <v>6</v>
      </c>
      <c r="G210" s="104">
        <f t="shared" si="57"/>
        <v>16.7</v>
      </c>
      <c r="H210" s="105">
        <f t="shared" si="58"/>
        <v>1.2738853503184715</v>
      </c>
      <c r="I210" s="103">
        <f>SUM(方向別!B157,方向別!I157,方向別!B210)</f>
        <v>42</v>
      </c>
      <c r="J210" s="103">
        <f>SUM(方向別!C157,方向別!J157,方向別!C210)</f>
        <v>1</v>
      </c>
      <c r="K210" s="103">
        <f>SUM(方向別!D157,方向別!K157,方向別!D210)</f>
        <v>1</v>
      </c>
      <c r="L210" s="103">
        <f>SUM(方向別!E157,方向別!L157,方向別!E210)</f>
        <v>0</v>
      </c>
      <c r="M210" s="103">
        <f t="shared" si="63"/>
        <v>44</v>
      </c>
      <c r="N210" s="104">
        <f t="shared" si="60"/>
        <v>2.2999999999999998</v>
      </c>
      <c r="O210" s="105">
        <f t="shared" si="61"/>
        <v>1.8819503849443968</v>
      </c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</row>
    <row r="211" spans="1:67" s="22" customFormat="1" ht="13.5" customHeight="1">
      <c r="A211" s="83" t="s">
        <v>38</v>
      </c>
      <c r="B211" s="80">
        <v>4</v>
      </c>
      <c r="C211" s="80">
        <v>0</v>
      </c>
      <c r="D211" s="80">
        <v>0</v>
      </c>
      <c r="E211" s="80">
        <v>0</v>
      </c>
      <c r="F211" s="103">
        <f t="shared" si="62"/>
        <v>4</v>
      </c>
      <c r="G211" s="104">
        <f t="shared" si="57"/>
        <v>0</v>
      </c>
      <c r="H211" s="105">
        <f t="shared" si="58"/>
        <v>0.84925690021231426</v>
      </c>
      <c r="I211" s="103">
        <f>SUM(方向別!B158,方向別!I158,方向別!B211)</f>
        <v>32</v>
      </c>
      <c r="J211" s="103">
        <f>SUM(方向別!C158,方向別!J158,方向別!C211)</f>
        <v>0</v>
      </c>
      <c r="K211" s="103">
        <f>SUM(方向別!D158,方向別!K158,方向別!D211)</f>
        <v>0</v>
      </c>
      <c r="L211" s="103">
        <f>SUM(方向別!E158,方向別!L158,方向別!E211)</f>
        <v>0</v>
      </c>
      <c r="M211" s="103">
        <f t="shared" si="63"/>
        <v>32</v>
      </c>
      <c r="N211" s="104">
        <f t="shared" si="60"/>
        <v>0</v>
      </c>
      <c r="O211" s="105">
        <f t="shared" si="61"/>
        <v>1.3686911890504705</v>
      </c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</row>
    <row r="212" spans="1:67" s="22" customFormat="1" ht="13.5" customHeight="1">
      <c r="A212" s="83" t="s">
        <v>39</v>
      </c>
      <c r="B212" s="80">
        <v>5</v>
      </c>
      <c r="C212" s="80">
        <v>2</v>
      </c>
      <c r="D212" s="80">
        <v>0</v>
      </c>
      <c r="E212" s="80">
        <v>0</v>
      </c>
      <c r="F212" s="103">
        <f t="shared" si="62"/>
        <v>7</v>
      </c>
      <c r="G212" s="104">
        <f t="shared" si="57"/>
        <v>28.6</v>
      </c>
      <c r="H212" s="105">
        <f t="shared" si="58"/>
        <v>1.48619957537155</v>
      </c>
      <c r="I212" s="103">
        <f>SUM(方向別!B159,方向別!I159,方向別!B212)</f>
        <v>31</v>
      </c>
      <c r="J212" s="103">
        <f>SUM(方向別!C159,方向別!J159,方向別!C212)</f>
        <v>2</v>
      </c>
      <c r="K212" s="103">
        <f>SUM(方向別!D159,方向別!K159,方向別!D212)</f>
        <v>1</v>
      </c>
      <c r="L212" s="103">
        <f>SUM(方向別!E159,方向別!L159,方向別!E212)</f>
        <v>0</v>
      </c>
      <c r="M212" s="103">
        <f t="shared" si="63"/>
        <v>34</v>
      </c>
      <c r="N212" s="104">
        <f t="shared" si="60"/>
        <v>5.9</v>
      </c>
      <c r="O212" s="105">
        <f t="shared" si="61"/>
        <v>1.4542343883661248</v>
      </c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</row>
    <row r="213" spans="1:67" s="23" customFormat="1" ht="13.5" customHeight="1">
      <c r="A213" s="83" t="s">
        <v>40</v>
      </c>
      <c r="B213" s="80">
        <v>4</v>
      </c>
      <c r="C213" s="80">
        <v>0</v>
      </c>
      <c r="D213" s="80">
        <v>0</v>
      </c>
      <c r="E213" s="80">
        <v>0</v>
      </c>
      <c r="F213" s="103">
        <f t="shared" si="62"/>
        <v>4</v>
      </c>
      <c r="G213" s="104">
        <f t="shared" si="57"/>
        <v>0</v>
      </c>
      <c r="H213" s="105">
        <f t="shared" si="58"/>
        <v>0.84925690021231426</v>
      </c>
      <c r="I213" s="103">
        <f>SUM(方向別!B160,方向別!I160,方向別!B213)</f>
        <v>34</v>
      </c>
      <c r="J213" s="103">
        <f>SUM(方向別!C160,方向別!J160,方向別!C213)</f>
        <v>0</v>
      </c>
      <c r="K213" s="103">
        <f>SUM(方向別!D160,方向別!K160,方向別!D213)</f>
        <v>2</v>
      </c>
      <c r="L213" s="103">
        <f>SUM(方向別!E160,方向別!L160,方向別!E213)</f>
        <v>0</v>
      </c>
      <c r="M213" s="103">
        <f t="shared" si="63"/>
        <v>36</v>
      </c>
      <c r="N213" s="104">
        <f t="shared" si="60"/>
        <v>0</v>
      </c>
      <c r="O213" s="105">
        <f t="shared" si="61"/>
        <v>1.5397775876817792</v>
      </c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</row>
    <row r="214" spans="1:67" s="25" customFormat="1" ht="13.5" customHeight="1">
      <c r="A214" s="88" t="s">
        <v>15</v>
      </c>
      <c r="B214" s="109">
        <f>SUM(B208:B213)</f>
        <v>32</v>
      </c>
      <c r="C214" s="109">
        <f>SUM(C208:C213)</f>
        <v>4</v>
      </c>
      <c r="D214" s="109">
        <f>SUM(D208:D213)</f>
        <v>0</v>
      </c>
      <c r="E214" s="109">
        <f>SUM(E208:E213)</f>
        <v>0</v>
      </c>
      <c r="F214" s="109">
        <f t="shared" si="62"/>
        <v>36</v>
      </c>
      <c r="G214" s="110">
        <f t="shared" si="57"/>
        <v>11.1</v>
      </c>
      <c r="H214" s="111">
        <f t="shared" si="58"/>
        <v>7.6433121019108281</v>
      </c>
      <c r="I214" s="109">
        <f>SUM(I208:I213)</f>
        <v>210</v>
      </c>
      <c r="J214" s="109">
        <f>SUM(J208:J213)</f>
        <v>4</v>
      </c>
      <c r="K214" s="109">
        <f>SUM(K208:K213)</f>
        <v>4</v>
      </c>
      <c r="L214" s="109">
        <f>SUM(L208:L213)</f>
        <v>1</v>
      </c>
      <c r="M214" s="109">
        <f t="shared" si="63"/>
        <v>219</v>
      </c>
      <c r="N214" s="110">
        <f t="shared" si="60"/>
        <v>2.2999999999999998</v>
      </c>
      <c r="O214" s="111">
        <f t="shared" si="61"/>
        <v>9.3669803250641568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</row>
    <row r="215" spans="1:67" s="25" customFormat="1" ht="13.5" customHeight="1">
      <c r="A215" s="79" t="s">
        <v>84</v>
      </c>
      <c r="B215" s="80">
        <v>17</v>
      </c>
      <c r="C215" s="80">
        <v>5</v>
      </c>
      <c r="D215" s="80">
        <v>1</v>
      </c>
      <c r="E215" s="80">
        <v>0</v>
      </c>
      <c r="F215" s="103">
        <f t="shared" ref="F215:F218" si="66">SUM(B215:E215)</f>
        <v>23</v>
      </c>
      <c r="G215" s="104">
        <f t="shared" ref="G215:G218" si="67">IF(SUM(C215,E215)=0,0,ROUND(SUM(C215,E215)/F215*100,1))</f>
        <v>21.7</v>
      </c>
      <c r="H215" s="105">
        <f t="shared" si="58"/>
        <v>4.8832271762208075</v>
      </c>
      <c r="I215" s="103">
        <f>SUM(方向別!B162,方向別!I162,方向別!B215)</f>
        <v>133</v>
      </c>
      <c r="J215" s="103">
        <f>SUM(方向別!C162,方向別!J162,方向別!C215)</f>
        <v>5</v>
      </c>
      <c r="K215" s="103">
        <f>SUM(方向別!D162,方向別!K162,方向別!D215)</f>
        <v>3</v>
      </c>
      <c r="L215" s="103">
        <f>SUM(方向別!E162,方向別!L162,方向別!E215)</f>
        <v>0</v>
      </c>
      <c r="M215" s="103">
        <f t="shared" ref="M215:M218" si="68">SUM(I215:L215)</f>
        <v>141</v>
      </c>
      <c r="N215" s="104">
        <f t="shared" ref="N215:N218" si="69">IF(SUM(J215,L215)=0,0,ROUND(SUM(J215,L215)/M215*100,1))</f>
        <v>3.5</v>
      </c>
      <c r="O215" s="105">
        <f t="shared" si="61"/>
        <v>6.030795551753636</v>
      </c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</row>
    <row r="216" spans="1:67" s="25" customFormat="1" ht="13.5" customHeight="1">
      <c r="A216" s="83" t="s">
        <v>85</v>
      </c>
      <c r="B216" s="80">
        <v>7</v>
      </c>
      <c r="C216" s="80">
        <v>4</v>
      </c>
      <c r="D216" s="80">
        <v>0</v>
      </c>
      <c r="E216" s="80">
        <v>0</v>
      </c>
      <c r="F216" s="103">
        <f t="shared" si="66"/>
        <v>11</v>
      </c>
      <c r="G216" s="104">
        <f t="shared" si="67"/>
        <v>36.4</v>
      </c>
      <c r="H216" s="105">
        <f t="shared" si="58"/>
        <v>2.335456475583864</v>
      </c>
      <c r="I216" s="103">
        <f>SUM(方向別!B163,方向別!I163,方向別!B216)</f>
        <v>83</v>
      </c>
      <c r="J216" s="103">
        <f>SUM(方向別!C163,方向別!J163,方向別!C216)</f>
        <v>5</v>
      </c>
      <c r="K216" s="103">
        <f>SUM(方向別!D163,方向別!K163,方向別!D216)</f>
        <v>3</v>
      </c>
      <c r="L216" s="103">
        <f>SUM(方向別!E163,方向別!L163,方向別!E216)</f>
        <v>0</v>
      </c>
      <c r="M216" s="103">
        <f t="shared" si="68"/>
        <v>91</v>
      </c>
      <c r="N216" s="104">
        <f t="shared" si="69"/>
        <v>5.5</v>
      </c>
      <c r="O216" s="105">
        <f t="shared" si="61"/>
        <v>3.8922155688622757</v>
      </c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</row>
    <row r="217" spans="1:67" s="25" customFormat="1" ht="13.5" customHeight="1">
      <c r="A217" s="83" t="s">
        <v>86</v>
      </c>
      <c r="B217" s="80">
        <v>6</v>
      </c>
      <c r="C217" s="80">
        <v>4</v>
      </c>
      <c r="D217" s="80">
        <v>0</v>
      </c>
      <c r="E217" s="80">
        <v>0</v>
      </c>
      <c r="F217" s="103">
        <f t="shared" si="66"/>
        <v>10</v>
      </c>
      <c r="G217" s="104">
        <f t="shared" si="67"/>
        <v>40</v>
      </c>
      <c r="H217" s="105">
        <f t="shared" si="58"/>
        <v>2.1231422505307855</v>
      </c>
      <c r="I217" s="103">
        <f>SUM(方向別!B164,方向別!I164,方向別!B217)</f>
        <v>30</v>
      </c>
      <c r="J217" s="103">
        <f>SUM(方向別!C164,方向別!J164,方向別!C217)</f>
        <v>4</v>
      </c>
      <c r="K217" s="103">
        <f>SUM(方向別!D164,方向別!K164,方向別!D217)</f>
        <v>0</v>
      </c>
      <c r="L217" s="103">
        <f>SUM(方向別!E164,方向別!L164,方向別!E217)</f>
        <v>0</v>
      </c>
      <c r="M217" s="103">
        <f t="shared" si="68"/>
        <v>34</v>
      </c>
      <c r="N217" s="104">
        <f t="shared" si="69"/>
        <v>11.8</v>
      </c>
      <c r="O217" s="105">
        <f t="shared" si="61"/>
        <v>1.4542343883661248</v>
      </c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</row>
    <row r="218" spans="1:67" s="22" customFormat="1" ht="13.5" customHeight="1">
      <c r="A218" s="88" t="s">
        <v>41</v>
      </c>
      <c r="B218" s="109">
        <f>SUM(B170:B178,B185,B192:B200,B207,B214:B217)</f>
        <v>382</v>
      </c>
      <c r="C218" s="109">
        <f>SUM(C170:C178,C185,C192:C200,C207,C214:C217)</f>
        <v>81</v>
      </c>
      <c r="D218" s="109">
        <f t="shared" ref="D218" si="70">SUM(D170:D178,D185,D192:D200,D207,D214:D217)</f>
        <v>4</v>
      </c>
      <c r="E218" s="109">
        <f t="shared" ref="E218" si="71">SUM(E170:E178,E185,E192:E200,E207,E214:E217)</f>
        <v>4</v>
      </c>
      <c r="F218" s="109">
        <f t="shared" si="66"/>
        <v>471</v>
      </c>
      <c r="G218" s="110">
        <f t="shared" si="67"/>
        <v>18</v>
      </c>
      <c r="H218" s="111">
        <f t="shared" si="58"/>
        <v>100</v>
      </c>
      <c r="I218" s="109">
        <f>SUM(I170:I178,I185,I192:I200,I207,I214:I217)</f>
        <v>2192</v>
      </c>
      <c r="J218" s="109">
        <f>SUM(J170:J178,J185,J192:J200,J207,J214:J217)</f>
        <v>98</v>
      </c>
      <c r="K218" s="109">
        <f t="shared" ref="K218" si="72">SUM(K170:K178,K185,K192:K200,K207,K214:K217)</f>
        <v>39</v>
      </c>
      <c r="L218" s="109">
        <f t="shared" ref="L218" si="73">SUM(L170:L178,L185,L192:L200,L207,L214:L217)</f>
        <v>9</v>
      </c>
      <c r="M218" s="109">
        <f t="shared" si="68"/>
        <v>2338</v>
      </c>
      <c r="N218" s="110">
        <f t="shared" si="69"/>
        <v>4.5999999999999996</v>
      </c>
      <c r="O218" s="111">
        <f t="shared" si="61"/>
        <v>100</v>
      </c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</row>
    <row r="219" spans="1:67" s="22" customFormat="1" ht="12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</row>
    <row r="220" spans="1:67" s="22" customFormat="1" ht="12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</row>
    <row r="221" spans="1:67" s="23" customFormat="1" ht="12" customHeight="1">
      <c r="A221" s="69" t="s">
        <v>0</v>
      </c>
      <c r="B221" s="70">
        <v>7</v>
      </c>
      <c r="C221" s="71"/>
      <c r="D221" s="71"/>
      <c r="E221" s="71"/>
      <c r="F221" s="71"/>
      <c r="G221" s="71"/>
      <c r="H221" s="72"/>
      <c r="I221" s="70">
        <v>8</v>
      </c>
      <c r="J221" s="71"/>
      <c r="K221" s="71"/>
      <c r="L221" s="71"/>
      <c r="M221" s="71"/>
      <c r="N221" s="71"/>
      <c r="O221" s="72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</row>
    <row r="222" spans="1:67" s="25" customFormat="1" ht="39.6" customHeight="1">
      <c r="A222" s="73" t="s">
        <v>1</v>
      </c>
      <c r="B222" s="74" t="s">
        <v>2</v>
      </c>
      <c r="C222" s="75" t="s">
        <v>3</v>
      </c>
      <c r="D222" s="76" t="s">
        <v>4</v>
      </c>
      <c r="E222" s="75" t="s">
        <v>5</v>
      </c>
      <c r="F222" s="76" t="s">
        <v>6</v>
      </c>
      <c r="G222" s="76" t="s">
        <v>7</v>
      </c>
      <c r="H222" s="77" t="s">
        <v>8</v>
      </c>
      <c r="I222" s="74" t="s">
        <v>2</v>
      </c>
      <c r="J222" s="76" t="s">
        <v>3</v>
      </c>
      <c r="K222" s="76" t="s">
        <v>4</v>
      </c>
      <c r="L222" s="75" t="s">
        <v>5</v>
      </c>
      <c r="M222" s="76" t="s">
        <v>6</v>
      </c>
      <c r="N222" s="76" t="s">
        <v>7</v>
      </c>
      <c r="O222" s="78" t="s">
        <v>8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</row>
    <row r="223" spans="1:67" s="25" customFormat="1" ht="13.5" customHeight="1">
      <c r="A223" s="79" t="s">
        <v>75</v>
      </c>
      <c r="B223" s="80">
        <v>15</v>
      </c>
      <c r="C223" s="80">
        <v>0</v>
      </c>
      <c r="D223" s="80">
        <v>0</v>
      </c>
      <c r="E223" s="80">
        <v>0</v>
      </c>
      <c r="F223" s="103">
        <f t="shared" ref="F223:F231" si="74">SUM(B223:E223)</f>
        <v>15</v>
      </c>
      <c r="G223" s="104">
        <f t="shared" ref="G223:G267" si="75">IF(SUM(C223,E223)=0,0,ROUND(SUM(C223,E223)/F223*100,1))</f>
        <v>0</v>
      </c>
      <c r="H223" s="105">
        <f t="shared" ref="H223:H271" si="76">IF(F223=0,0,F223/F$271*100)</f>
        <v>2.7881040892193307</v>
      </c>
      <c r="I223" s="80">
        <v>143</v>
      </c>
      <c r="J223" s="80">
        <v>1</v>
      </c>
      <c r="K223" s="80">
        <v>6</v>
      </c>
      <c r="L223" s="80">
        <v>1</v>
      </c>
      <c r="M223" s="103">
        <f t="shared" ref="M223:M231" si="77">SUM(I223:L223)</f>
        <v>151</v>
      </c>
      <c r="N223" s="104">
        <f t="shared" ref="N223:N267" si="78">IF(SUM(J223,L223)=0,0,ROUND(SUM(J223,L223)/M223*100,1))</f>
        <v>1.3</v>
      </c>
      <c r="O223" s="105">
        <f t="shared" ref="O223:O271" si="79">IF(M223=0,0,M223/M$271*100)</f>
        <v>2.4485162964164102</v>
      </c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</row>
    <row r="224" spans="1:67" s="25" customFormat="1" ht="13.5" customHeight="1">
      <c r="A224" s="83" t="s">
        <v>76</v>
      </c>
      <c r="B224" s="80">
        <v>3</v>
      </c>
      <c r="C224" s="80">
        <v>0</v>
      </c>
      <c r="D224" s="80">
        <v>1</v>
      </c>
      <c r="E224" s="80">
        <v>0</v>
      </c>
      <c r="F224" s="103">
        <f t="shared" si="74"/>
        <v>4</v>
      </c>
      <c r="G224" s="104">
        <f t="shared" si="75"/>
        <v>0</v>
      </c>
      <c r="H224" s="105">
        <f t="shared" si="76"/>
        <v>0.74349442379182151</v>
      </c>
      <c r="I224" s="80">
        <v>63</v>
      </c>
      <c r="J224" s="80">
        <v>0</v>
      </c>
      <c r="K224" s="80">
        <v>4</v>
      </c>
      <c r="L224" s="80">
        <v>2</v>
      </c>
      <c r="M224" s="103">
        <f t="shared" si="77"/>
        <v>69</v>
      </c>
      <c r="N224" s="104">
        <f t="shared" si="78"/>
        <v>2.9</v>
      </c>
      <c r="O224" s="105">
        <f t="shared" si="79"/>
        <v>1.1188584400843198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</row>
    <row r="225" spans="1:67" s="25" customFormat="1" ht="13.5" customHeight="1">
      <c r="A225" s="83" t="s">
        <v>77</v>
      </c>
      <c r="B225" s="80">
        <v>2</v>
      </c>
      <c r="C225" s="80">
        <v>0</v>
      </c>
      <c r="D225" s="80">
        <v>0</v>
      </c>
      <c r="E225" s="80">
        <v>0</v>
      </c>
      <c r="F225" s="103">
        <f t="shared" si="74"/>
        <v>2</v>
      </c>
      <c r="G225" s="104">
        <f t="shared" si="75"/>
        <v>0</v>
      </c>
      <c r="H225" s="105">
        <f t="shared" si="76"/>
        <v>0.37174721189591076</v>
      </c>
      <c r="I225" s="80">
        <v>46</v>
      </c>
      <c r="J225" s="80">
        <v>0</v>
      </c>
      <c r="K225" s="80">
        <v>4</v>
      </c>
      <c r="L225" s="80">
        <v>3</v>
      </c>
      <c r="M225" s="103">
        <f t="shared" si="77"/>
        <v>53</v>
      </c>
      <c r="N225" s="104">
        <f t="shared" si="78"/>
        <v>5.7</v>
      </c>
      <c r="O225" s="105">
        <f t="shared" si="79"/>
        <v>0.85941300470244852</v>
      </c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</row>
    <row r="226" spans="1:67" s="25" customFormat="1" ht="13.5" customHeight="1">
      <c r="A226" s="83" t="s">
        <v>78</v>
      </c>
      <c r="B226" s="80">
        <v>0</v>
      </c>
      <c r="C226" s="80">
        <v>0</v>
      </c>
      <c r="D226" s="80">
        <v>0</v>
      </c>
      <c r="E226" s="80">
        <v>0</v>
      </c>
      <c r="F226" s="103">
        <f t="shared" si="74"/>
        <v>0</v>
      </c>
      <c r="G226" s="104">
        <f t="shared" si="75"/>
        <v>0</v>
      </c>
      <c r="H226" s="105">
        <f t="shared" si="76"/>
        <v>0</v>
      </c>
      <c r="I226" s="80">
        <v>30</v>
      </c>
      <c r="J226" s="80">
        <v>1</v>
      </c>
      <c r="K226" s="80">
        <v>2</v>
      </c>
      <c r="L226" s="80">
        <v>3</v>
      </c>
      <c r="M226" s="103">
        <f t="shared" si="77"/>
        <v>36</v>
      </c>
      <c r="N226" s="104">
        <f t="shared" si="78"/>
        <v>11.1</v>
      </c>
      <c r="O226" s="105">
        <f t="shared" si="79"/>
        <v>0.58375222960921036</v>
      </c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</row>
    <row r="227" spans="1:67" s="25" customFormat="1" ht="13.5" customHeight="1">
      <c r="A227" s="83" t="s">
        <v>79</v>
      </c>
      <c r="B227" s="80">
        <v>1</v>
      </c>
      <c r="C227" s="80">
        <v>0</v>
      </c>
      <c r="D227" s="80">
        <v>0</v>
      </c>
      <c r="E227" s="80">
        <v>0</v>
      </c>
      <c r="F227" s="103">
        <f t="shared" si="74"/>
        <v>1</v>
      </c>
      <c r="G227" s="104">
        <f t="shared" si="75"/>
        <v>0</v>
      </c>
      <c r="H227" s="105">
        <f t="shared" si="76"/>
        <v>0.18587360594795538</v>
      </c>
      <c r="I227" s="80">
        <v>33</v>
      </c>
      <c r="J227" s="80">
        <v>0</v>
      </c>
      <c r="K227" s="80">
        <v>2</v>
      </c>
      <c r="L227" s="80">
        <v>1</v>
      </c>
      <c r="M227" s="103">
        <f t="shared" si="77"/>
        <v>36</v>
      </c>
      <c r="N227" s="104">
        <f t="shared" si="78"/>
        <v>2.8</v>
      </c>
      <c r="O227" s="105">
        <f t="shared" si="79"/>
        <v>0.58375222960921036</v>
      </c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</row>
    <row r="228" spans="1:67" s="25" customFormat="1" ht="13.5" customHeight="1">
      <c r="A228" s="83" t="s">
        <v>80</v>
      </c>
      <c r="B228" s="80">
        <v>0</v>
      </c>
      <c r="C228" s="80">
        <v>0</v>
      </c>
      <c r="D228" s="80">
        <v>0</v>
      </c>
      <c r="E228" s="80">
        <v>0</v>
      </c>
      <c r="F228" s="103">
        <f t="shared" si="74"/>
        <v>0</v>
      </c>
      <c r="G228" s="104">
        <f t="shared" si="75"/>
        <v>0</v>
      </c>
      <c r="H228" s="105">
        <f t="shared" si="76"/>
        <v>0</v>
      </c>
      <c r="I228" s="80">
        <v>27</v>
      </c>
      <c r="J228" s="80">
        <v>0</v>
      </c>
      <c r="K228" s="80">
        <v>1</v>
      </c>
      <c r="L228" s="80">
        <v>2</v>
      </c>
      <c r="M228" s="103">
        <f t="shared" si="77"/>
        <v>30</v>
      </c>
      <c r="N228" s="104">
        <f t="shared" si="78"/>
        <v>6.7</v>
      </c>
      <c r="O228" s="105">
        <f t="shared" si="79"/>
        <v>0.4864601913410086</v>
      </c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</row>
    <row r="229" spans="1:67" s="25" customFormat="1" ht="13.5" customHeight="1">
      <c r="A229" s="83" t="s">
        <v>81</v>
      </c>
      <c r="B229" s="80">
        <v>1</v>
      </c>
      <c r="C229" s="80">
        <v>0</v>
      </c>
      <c r="D229" s="80">
        <v>0</v>
      </c>
      <c r="E229" s="80">
        <v>0</v>
      </c>
      <c r="F229" s="103">
        <f t="shared" si="74"/>
        <v>1</v>
      </c>
      <c r="G229" s="104">
        <f t="shared" si="75"/>
        <v>0</v>
      </c>
      <c r="H229" s="105">
        <f t="shared" si="76"/>
        <v>0.18587360594795538</v>
      </c>
      <c r="I229" s="80">
        <v>27</v>
      </c>
      <c r="J229" s="80">
        <v>0</v>
      </c>
      <c r="K229" s="80">
        <v>4</v>
      </c>
      <c r="L229" s="80">
        <v>1</v>
      </c>
      <c r="M229" s="103">
        <f t="shared" si="77"/>
        <v>32</v>
      </c>
      <c r="N229" s="104">
        <f t="shared" si="78"/>
        <v>3.1</v>
      </c>
      <c r="O229" s="105">
        <f t="shared" si="79"/>
        <v>0.51889087076374252</v>
      </c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</row>
    <row r="230" spans="1:67" s="25" customFormat="1" ht="13.5" customHeight="1">
      <c r="A230" s="83" t="s">
        <v>82</v>
      </c>
      <c r="B230" s="80">
        <v>0</v>
      </c>
      <c r="C230" s="80">
        <v>0</v>
      </c>
      <c r="D230" s="80">
        <v>1</v>
      </c>
      <c r="E230" s="80">
        <v>0</v>
      </c>
      <c r="F230" s="103">
        <f t="shared" si="74"/>
        <v>1</v>
      </c>
      <c r="G230" s="104">
        <f t="shared" si="75"/>
        <v>0</v>
      </c>
      <c r="H230" s="105">
        <f t="shared" si="76"/>
        <v>0.18587360594795538</v>
      </c>
      <c r="I230" s="80">
        <v>68</v>
      </c>
      <c r="J230" s="80">
        <v>0</v>
      </c>
      <c r="K230" s="80">
        <v>3</v>
      </c>
      <c r="L230" s="80">
        <v>8</v>
      </c>
      <c r="M230" s="103">
        <f t="shared" si="77"/>
        <v>79</v>
      </c>
      <c r="N230" s="104">
        <f t="shared" si="78"/>
        <v>10.1</v>
      </c>
      <c r="O230" s="105">
        <f t="shared" si="79"/>
        <v>1.2810118371979893</v>
      </c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</row>
    <row r="231" spans="1:67" s="25" customFormat="1" ht="13.5" customHeight="1">
      <c r="A231" s="83" t="s">
        <v>83</v>
      </c>
      <c r="B231" s="80">
        <v>0</v>
      </c>
      <c r="C231" s="80">
        <v>0</v>
      </c>
      <c r="D231" s="80">
        <v>0</v>
      </c>
      <c r="E231" s="80">
        <v>0</v>
      </c>
      <c r="F231" s="103">
        <f t="shared" si="74"/>
        <v>0</v>
      </c>
      <c r="G231" s="104">
        <f t="shared" si="75"/>
        <v>0</v>
      </c>
      <c r="H231" s="105">
        <f t="shared" si="76"/>
        <v>0</v>
      </c>
      <c r="I231" s="80">
        <v>121</v>
      </c>
      <c r="J231" s="80">
        <v>0</v>
      </c>
      <c r="K231" s="80">
        <v>7</v>
      </c>
      <c r="L231" s="80">
        <v>12</v>
      </c>
      <c r="M231" s="103">
        <f t="shared" si="77"/>
        <v>140</v>
      </c>
      <c r="N231" s="104">
        <f t="shared" si="78"/>
        <v>8.6</v>
      </c>
      <c r="O231" s="105">
        <f t="shared" si="79"/>
        <v>2.2701475595913734</v>
      </c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</row>
    <row r="232" spans="1:67" s="22" customFormat="1" ht="13.5" customHeight="1">
      <c r="A232" s="84" t="s">
        <v>9</v>
      </c>
      <c r="B232" s="85">
        <v>1</v>
      </c>
      <c r="C232" s="85">
        <v>0</v>
      </c>
      <c r="D232" s="85">
        <v>1</v>
      </c>
      <c r="E232" s="85">
        <v>0</v>
      </c>
      <c r="F232" s="106">
        <f t="shared" ref="F232:F267" si="80">SUM(B232:E232)</f>
        <v>2</v>
      </c>
      <c r="G232" s="107">
        <f t="shared" si="75"/>
        <v>0</v>
      </c>
      <c r="H232" s="108">
        <f t="shared" ref="H232" si="81">IF(F232=0,0,F232/F$271*100)</f>
        <v>0.37174721189591076</v>
      </c>
      <c r="I232" s="85">
        <v>21</v>
      </c>
      <c r="J232" s="85">
        <v>0</v>
      </c>
      <c r="K232" s="85">
        <v>2</v>
      </c>
      <c r="L232" s="85">
        <v>1</v>
      </c>
      <c r="M232" s="106">
        <f t="shared" ref="M232:M271" si="82">SUM(I232:L232)</f>
        <v>24</v>
      </c>
      <c r="N232" s="107">
        <f t="shared" si="78"/>
        <v>4.2</v>
      </c>
      <c r="O232" s="108">
        <f t="shared" si="79"/>
        <v>0.38916815307280689</v>
      </c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</row>
    <row r="233" spans="1:67" s="22" customFormat="1" ht="13.5" customHeight="1">
      <c r="A233" s="83" t="s">
        <v>10</v>
      </c>
      <c r="B233" s="80">
        <v>1</v>
      </c>
      <c r="C233" s="80">
        <v>0</v>
      </c>
      <c r="D233" s="80">
        <v>0</v>
      </c>
      <c r="E233" s="80">
        <v>0</v>
      </c>
      <c r="F233" s="103">
        <f t="shared" si="80"/>
        <v>1</v>
      </c>
      <c r="G233" s="104">
        <f t="shared" si="75"/>
        <v>0</v>
      </c>
      <c r="H233" s="105">
        <f t="shared" si="76"/>
        <v>0.18587360594795538</v>
      </c>
      <c r="I233" s="80">
        <v>27</v>
      </c>
      <c r="J233" s="80">
        <v>0</v>
      </c>
      <c r="K233" s="80">
        <v>3</v>
      </c>
      <c r="L233" s="80">
        <v>1</v>
      </c>
      <c r="M233" s="103">
        <f t="shared" si="82"/>
        <v>31</v>
      </c>
      <c r="N233" s="104">
        <f t="shared" si="78"/>
        <v>3.2</v>
      </c>
      <c r="O233" s="105">
        <f t="shared" si="79"/>
        <v>0.5026755310523755</v>
      </c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</row>
    <row r="234" spans="1:67" s="23" customFormat="1" ht="13.5" customHeight="1">
      <c r="A234" s="83" t="s">
        <v>11</v>
      </c>
      <c r="B234" s="80">
        <v>0</v>
      </c>
      <c r="C234" s="80">
        <v>0</v>
      </c>
      <c r="D234" s="80">
        <v>0</v>
      </c>
      <c r="E234" s="80">
        <v>0</v>
      </c>
      <c r="F234" s="103">
        <f t="shared" si="80"/>
        <v>0</v>
      </c>
      <c r="G234" s="104">
        <f t="shared" si="75"/>
        <v>0</v>
      </c>
      <c r="H234" s="105">
        <f t="shared" si="76"/>
        <v>0</v>
      </c>
      <c r="I234" s="80">
        <v>22</v>
      </c>
      <c r="J234" s="80">
        <v>0</v>
      </c>
      <c r="K234" s="80">
        <v>0</v>
      </c>
      <c r="L234" s="80">
        <v>5</v>
      </c>
      <c r="M234" s="103">
        <f t="shared" si="82"/>
        <v>27</v>
      </c>
      <c r="N234" s="104">
        <f t="shared" si="78"/>
        <v>18.5</v>
      </c>
      <c r="O234" s="105">
        <f t="shared" ref="O234" si="83">IF(M234=0,0,M234/M$271*100)</f>
        <v>0.43781417220690777</v>
      </c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</row>
    <row r="235" spans="1:67" s="25" customFormat="1" ht="13.5" customHeight="1">
      <c r="A235" s="83" t="s">
        <v>12</v>
      </c>
      <c r="B235" s="80">
        <v>2</v>
      </c>
      <c r="C235" s="80">
        <v>0</v>
      </c>
      <c r="D235" s="80">
        <v>0</v>
      </c>
      <c r="E235" s="80">
        <v>0</v>
      </c>
      <c r="F235" s="103">
        <f t="shared" si="80"/>
        <v>2</v>
      </c>
      <c r="G235" s="104">
        <f t="shared" si="75"/>
        <v>0</v>
      </c>
      <c r="H235" s="105">
        <f t="shared" si="76"/>
        <v>0.37174721189591076</v>
      </c>
      <c r="I235" s="80">
        <v>37</v>
      </c>
      <c r="J235" s="80">
        <v>1</v>
      </c>
      <c r="K235" s="80">
        <v>3</v>
      </c>
      <c r="L235" s="80">
        <v>3</v>
      </c>
      <c r="M235" s="103">
        <f t="shared" si="82"/>
        <v>44</v>
      </c>
      <c r="N235" s="104">
        <f t="shared" si="78"/>
        <v>9.1</v>
      </c>
      <c r="O235" s="105">
        <f t="shared" si="79"/>
        <v>0.71347494730014593</v>
      </c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</row>
    <row r="236" spans="1:67" s="23" customFormat="1" ht="13.5" customHeight="1">
      <c r="A236" s="83" t="s">
        <v>13</v>
      </c>
      <c r="B236" s="80">
        <v>1</v>
      </c>
      <c r="C236" s="80">
        <v>0</v>
      </c>
      <c r="D236" s="80">
        <v>0</v>
      </c>
      <c r="E236" s="80">
        <v>0</v>
      </c>
      <c r="F236" s="103">
        <f t="shared" si="80"/>
        <v>1</v>
      </c>
      <c r="G236" s="104">
        <f t="shared" si="75"/>
        <v>0</v>
      </c>
      <c r="H236" s="105">
        <f t="shared" si="76"/>
        <v>0.18587360594795538</v>
      </c>
      <c r="I236" s="80">
        <v>36</v>
      </c>
      <c r="J236" s="80">
        <v>0</v>
      </c>
      <c r="K236" s="80">
        <v>2</v>
      </c>
      <c r="L236" s="80">
        <v>3</v>
      </c>
      <c r="M236" s="103">
        <f t="shared" si="82"/>
        <v>41</v>
      </c>
      <c r="N236" s="104">
        <f t="shared" si="78"/>
        <v>7.3</v>
      </c>
      <c r="O236" s="105">
        <f t="shared" si="79"/>
        <v>0.66482892816604511</v>
      </c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</row>
    <row r="237" spans="1:67" s="23" customFormat="1" ht="13.5" customHeight="1">
      <c r="A237" s="83" t="s">
        <v>14</v>
      </c>
      <c r="B237" s="80">
        <v>0</v>
      </c>
      <c r="C237" s="80">
        <v>0</v>
      </c>
      <c r="D237" s="80">
        <v>0</v>
      </c>
      <c r="E237" s="80">
        <v>0</v>
      </c>
      <c r="F237" s="103">
        <f t="shared" si="80"/>
        <v>0</v>
      </c>
      <c r="G237" s="104">
        <f t="shared" si="75"/>
        <v>0</v>
      </c>
      <c r="H237" s="105">
        <f t="shared" si="76"/>
        <v>0</v>
      </c>
      <c r="I237" s="80">
        <v>39</v>
      </c>
      <c r="J237" s="80">
        <v>0</v>
      </c>
      <c r="K237" s="80">
        <v>2</v>
      </c>
      <c r="L237" s="80">
        <v>5</v>
      </c>
      <c r="M237" s="103">
        <f t="shared" si="82"/>
        <v>46</v>
      </c>
      <c r="N237" s="104">
        <f t="shared" si="78"/>
        <v>10.9</v>
      </c>
      <c r="O237" s="105">
        <f t="shared" si="79"/>
        <v>0.74590562672287986</v>
      </c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</row>
    <row r="238" spans="1:67" s="23" customFormat="1" ht="13.5" customHeight="1">
      <c r="A238" s="88" t="s">
        <v>15</v>
      </c>
      <c r="B238" s="109">
        <f>SUM(B232:B237)</f>
        <v>5</v>
      </c>
      <c r="C238" s="109">
        <f>SUM(C232:C237)</f>
        <v>0</v>
      </c>
      <c r="D238" s="109">
        <f>SUM(D232:D237)</f>
        <v>1</v>
      </c>
      <c r="E238" s="109">
        <f>SUM(E232:E237)</f>
        <v>0</v>
      </c>
      <c r="F238" s="109">
        <f t="shared" si="80"/>
        <v>6</v>
      </c>
      <c r="G238" s="110">
        <f t="shared" si="75"/>
        <v>0</v>
      </c>
      <c r="H238" s="111">
        <f t="shared" si="76"/>
        <v>1.1152416356877324</v>
      </c>
      <c r="I238" s="109">
        <f>SUM(I232:I237)</f>
        <v>182</v>
      </c>
      <c r="J238" s="109">
        <f>SUM(J232:J237)</f>
        <v>1</v>
      </c>
      <c r="K238" s="109">
        <f>SUM(K232:K237)</f>
        <v>12</v>
      </c>
      <c r="L238" s="109">
        <f>SUM(L232:L237)</f>
        <v>18</v>
      </c>
      <c r="M238" s="109">
        <f t="shared" si="82"/>
        <v>213</v>
      </c>
      <c r="N238" s="110">
        <f t="shared" si="78"/>
        <v>8.9</v>
      </c>
      <c r="O238" s="111">
        <f t="shared" si="79"/>
        <v>3.4538673585211606</v>
      </c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</row>
    <row r="239" spans="1:67" s="25" customFormat="1" ht="13.5" customHeight="1">
      <c r="A239" s="84" t="s">
        <v>16</v>
      </c>
      <c r="B239" s="85">
        <v>0</v>
      </c>
      <c r="C239" s="85">
        <v>0</v>
      </c>
      <c r="D239" s="85">
        <v>0</v>
      </c>
      <c r="E239" s="85">
        <v>0</v>
      </c>
      <c r="F239" s="106">
        <f t="shared" si="80"/>
        <v>0</v>
      </c>
      <c r="G239" s="107">
        <f t="shared" si="75"/>
        <v>0</v>
      </c>
      <c r="H239" s="108">
        <f t="shared" si="76"/>
        <v>0</v>
      </c>
      <c r="I239" s="85">
        <v>45</v>
      </c>
      <c r="J239" s="85">
        <v>0</v>
      </c>
      <c r="K239" s="85">
        <v>3</v>
      </c>
      <c r="L239" s="85">
        <v>1</v>
      </c>
      <c r="M239" s="106">
        <f t="shared" si="82"/>
        <v>49</v>
      </c>
      <c r="N239" s="107">
        <f t="shared" si="78"/>
        <v>2</v>
      </c>
      <c r="O239" s="108">
        <f t="shared" si="79"/>
        <v>0.79455164585698068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</row>
    <row r="240" spans="1:67" s="25" customFormat="1" ht="13.5" customHeight="1">
      <c r="A240" s="83" t="s">
        <v>17</v>
      </c>
      <c r="B240" s="80">
        <v>1</v>
      </c>
      <c r="C240" s="80">
        <v>0</v>
      </c>
      <c r="D240" s="80">
        <v>1</v>
      </c>
      <c r="E240" s="80">
        <v>0</v>
      </c>
      <c r="F240" s="103">
        <f t="shared" si="80"/>
        <v>2</v>
      </c>
      <c r="G240" s="104">
        <f t="shared" si="75"/>
        <v>0</v>
      </c>
      <c r="H240" s="105">
        <f t="shared" si="76"/>
        <v>0.37174721189591076</v>
      </c>
      <c r="I240" s="80">
        <v>35</v>
      </c>
      <c r="J240" s="80">
        <v>0</v>
      </c>
      <c r="K240" s="80">
        <v>2</v>
      </c>
      <c r="L240" s="80">
        <v>1</v>
      </c>
      <c r="M240" s="103">
        <f t="shared" si="82"/>
        <v>38</v>
      </c>
      <c r="N240" s="104">
        <f t="shared" si="78"/>
        <v>2.6</v>
      </c>
      <c r="O240" s="105">
        <f t="shared" si="79"/>
        <v>0.61618290903194417</v>
      </c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</row>
    <row r="241" spans="1:67" s="25" customFormat="1" ht="13.5" customHeight="1">
      <c r="A241" s="83" t="s">
        <v>18</v>
      </c>
      <c r="B241" s="80">
        <v>1</v>
      </c>
      <c r="C241" s="80">
        <v>0</v>
      </c>
      <c r="D241" s="80">
        <v>0</v>
      </c>
      <c r="E241" s="80">
        <v>0</v>
      </c>
      <c r="F241" s="103">
        <f t="shared" si="80"/>
        <v>1</v>
      </c>
      <c r="G241" s="104">
        <f t="shared" si="75"/>
        <v>0</v>
      </c>
      <c r="H241" s="105">
        <f t="shared" si="76"/>
        <v>0.18587360594795538</v>
      </c>
      <c r="I241" s="80">
        <v>28</v>
      </c>
      <c r="J241" s="80">
        <v>1</v>
      </c>
      <c r="K241" s="80">
        <v>1</v>
      </c>
      <c r="L241" s="80">
        <v>0</v>
      </c>
      <c r="M241" s="103">
        <f t="shared" si="82"/>
        <v>30</v>
      </c>
      <c r="N241" s="104">
        <f t="shared" si="78"/>
        <v>3.3</v>
      </c>
      <c r="O241" s="105">
        <f t="shared" si="79"/>
        <v>0.4864601913410086</v>
      </c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</row>
    <row r="242" spans="1:67" s="23" customFormat="1" ht="13.5" customHeight="1">
      <c r="A242" s="83" t="s">
        <v>19</v>
      </c>
      <c r="B242" s="80">
        <v>0</v>
      </c>
      <c r="C242" s="80">
        <v>0</v>
      </c>
      <c r="D242" s="80">
        <v>0</v>
      </c>
      <c r="E242" s="80">
        <v>0</v>
      </c>
      <c r="F242" s="103">
        <f t="shared" si="80"/>
        <v>0</v>
      </c>
      <c r="G242" s="104">
        <f t="shared" si="75"/>
        <v>0</v>
      </c>
      <c r="H242" s="105">
        <f t="shared" si="76"/>
        <v>0</v>
      </c>
      <c r="I242" s="80">
        <v>45</v>
      </c>
      <c r="J242" s="80">
        <v>0</v>
      </c>
      <c r="K242" s="80">
        <v>2</v>
      </c>
      <c r="L242" s="80">
        <v>0</v>
      </c>
      <c r="M242" s="103">
        <f t="shared" si="82"/>
        <v>47</v>
      </c>
      <c r="N242" s="104">
        <f t="shared" si="78"/>
        <v>0</v>
      </c>
      <c r="O242" s="105">
        <f t="shared" si="79"/>
        <v>0.76212096643424676</v>
      </c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</row>
    <row r="243" spans="1:67" s="25" customFormat="1" ht="13.5" customHeight="1">
      <c r="A243" s="83" t="s">
        <v>20</v>
      </c>
      <c r="B243" s="80">
        <v>3</v>
      </c>
      <c r="C243" s="80">
        <v>0</v>
      </c>
      <c r="D243" s="80">
        <v>0</v>
      </c>
      <c r="E243" s="80">
        <v>0</v>
      </c>
      <c r="F243" s="103">
        <f t="shared" si="80"/>
        <v>3</v>
      </c>
      <c r="G243" s="104">
        <f t="shared" si="75"/>
        <v>0</v>
      </c>
      <c r="H243" s="105">
        <f t="shared" si="76"/>
        <v>0.55762081784386619</v>
      </c>
      <c r="I243" s="80">
        <v>52</v>
      </c>
      <c r="J243" s="80">
        <v>0</v>
      </c>
      <c r="K243" s="80">
        <v>3</v>
      </c>
      <c r="L243" s="80">
        <v>2</v>
      </c>
      <c r="M243" s="103">
        <f t="shared" si="82"/>
        <v>57</v>
      </c>
      <c r="N243" s="104">
        <f t="shared" si="78"/>
        <v>3.5</v>
      </c>
      <c r="O243" s="105">
        <f t="shared" si="79"/>
        <v>0.92427436354791637</v>
      </c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</row>
    <row r="244" spans="1:67" s="23" customFormat="1" ht="13.5" customHeight="1">
      <c r="A244" s="83" t="s">
        <v>21</v>
      </c>
      <c r="B244" s="80">
        <v>0</v>
      </c>
      <c r="C244" s="80">
        <v>0</v>
      </c>
      <c r="D244" s="80">
        <v>0</v>
      </c>
      <c r="E244" s="80">
        <v>0</v>
      </c>
      <c r="F244" s="103">
        <f t="shared" si="80"/>
        <v>0</v>
      </c>
      <c r="G244" s="104">
        <f t="shared" si="75"/>
        <v>0</v>
      </c>
      <c r="H244" s="105">
        <f t="shared" si="76"/>
        <v>0</v>
      </c>
      <c r="I244" s="80">
        <v>31</v>
      </c>
      <c r="J244" s="80">
        <v>0</v>
      </c>
      <c r="K244" s="80">
        <v>4</v>
      </c>
      <c r="L244" s="80">
        <v>1</v>
      </c>
      <c r="M244" s="103">
        <f t="shared" si="82"/>
        <v>36</v>
      </c>
      <c r="N244" s="104">
        <f t="shared" si="78"/>
        <v>2.8</v>
      </c>
      <c r="O244" s="105">
        <f t="shared" si="79"/>
        <v>0.58375222960921036</v>
      </c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</row>
    <row r="245" spans="1:67" s="25" customFormat="1" ht="13.5" customHeight="1">
      <c r="A245" s="88" t="s">
        <v>15</v>
      </c>
      <c r="B245" s="109">
        <f>SUM(B239:B244)</f>
        <v>5</v>
      </c>
      <c r="C245" s="109">
        <f>SUM(C239:C244)</f>
        <v>0</v>
      </c>
      <c r="D245" s="109">
        <f>SUM(D239:D244)</f>
        <v>1</v>
      </c>
      <c r="E245" s="109">
        <f>SUM(E239:E244)</f>
        <v>0</v>
      </c>
      <c r="F245" s="109">
        <f t="shared" si="80"/>
        <v>6</v>
      </c>
      <c r="G245" s="110">
        <f t="shared" si="75"/>
        <v>0</v>
      </c>
      <c r="H245" s="111">
        <f t="shared" si="76"/>
        <v>1.1152416356877324</v>
      </c>
      <c r="I245" s="109">
        <f>SUM(I239:I244)</f>
        <v>236</v>
      </c>
      <c r="J245" s="109">
        <f>SUM(J239:J244)</f>
        <v>1</v>
      </c>
      <c r="K245" s="109">
        <f>SUM(K239:K244)</f>
        <v>15</v>
      </c>
      <c r="L245" s="109">
        <f>SUM(L239:L244)</f>
        <v>5</v>
      </c>
      <c r="M245" s="109">
        <f t="shared" si="82"/>
        <v>257</v>
      </c>
      <c r="N245" s="110">
        <f t="shared" si="78"/>
        <v>2.2999999999999998</v>
      </c>
      <c r="O245" s="111">
        <f t="shared" si="79"/>
        <v>4.1673423058213066</v>
      </c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</row>
    <row r="246" spans="1:67" s="23" customFormat="1" ht="13.5" customHeight="1">
      <c r="A246" s="83" t="s">
        <v>22</v>
      </c>
      <c r="B246" s="80">
        <v>27</v>
      </c>
      <c r="C246" s="80">
        <v>0</v>
      </c>
      <c r="D246" s="80">
        <v>2</v>
      </c>
      <c r="E246" s="80">
        <v>0</v>
      </c>
      <c r="F246" s="103">
        <f t="shared" si="80"/>
        <v>29</v>
      </c>
      <c r="G246" s="104">
        <f t="shared" si="75"/>
        <v>0</v>
      </c>
      <c r="H246" s="105">
        <f t="shared" si="76"/>
        <v>5.3903345724907066</v>
      </c>
      <c r="I246" s="80">
        <v>290</v>
      </c>
      <c r="J246" s="80">
        <v>4</v>
      </c>
      <c r="K246" s="80">
        <v>19</v>
      </c>
      <c r="L246" s="80">
        <v>5</v>
      </c>
      <c r="M246" s="103">
        <f t="shared" si="82"/>
        <v>318</v>
      </c>
      <c r="N246" s="104">
        <f t="shared" si="78"/>
        <v>2.8</v>
      </c>
      <c r="O246" s="105">
        <f t="shared" si="79"/>
        <v>5.1564780282146909</v>
      </c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</row>
    <row r="247" spans="1:67" s="25" customFormat="1" ht="13.5" customHeight="1">
      <c r="A247" s="83" t="s">
        <v>23</v>
      </c>
      <c r="B247" s="80">
        <v>43</v>
      </c>
      <c r="C247" s="80">
        <v>0</v>
      </c>
      <c r="D247" s="80">
        <v>1</v>
      </c>
      <c r="E247" s="80">
        <v>0</v>
      </c>
      <c r="F247" s="103">
        <f t="shared" si="80"/>
        <v>44</v>
      </c>
      <c r="G247" s="104">
        <f t="shared" si="75"/>
        <v>0</v>
      </c>
      <c r="H247" s="105">
        <f t="shared" si="76"/>
        <v>8.1784386617100377</v>
      </c>
      <c r="I247" s="80">
        <v>346</v>
      </c>
      <c r="J247" s="80">
        <v>2</v>
      </c>
      <c r="K247" s="80">
        <v>6</v>
      </c>
      <c r="L247" s="80">
        <v>9</v>
      </c>
      <c r="M247" s="103">
        <f t="shared" si="82"/>
        <v>363</v>
      </c>
      <c r="N247" s="104">
        <f t="shared" si="78"/>
        <v>3</v>
      </c>
      <c r="O247" s="105">
        <f t="shared" si="79"/>
        <v>5.8861683152262039</v>
      </c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</row>
    <row r="248" spans="1:67" s="23" customFormat="1" ht="13.5" customHeight="1">
      <c r="A248" s="83" t="s">
        <v>24</v>
      </c>
      <c r="B248" s="80">
        <v>36</v>
      </c>
      <c r="C248" s="80">
        <v>0</v>
      </c>
      <c r="D248" s="80">
        <v>1</v>
      </c>
      <c r="E248" s="80">
        <v>0</v>
      </c>
      <c r="F248" s="103">
        <f t="shared" si="80"/>
        <v>37</v>
      </c>
      <c r="G248" s="104">
        <f t="shared" si="75"/>
        <v>0</v>
      </c>
      <c r="H248" s="105">
        <f t="shared" si="76"/>
        <v>6.8773234200743492</v>
      </c>
      <c r="I248" s="80">
        <v>374</v>
      </c>
      <c r="J248" s="80">
        <v>1</v>
      </c>
      <c r="K248" s="80">
        <v>7</v>
      </c>
      <c r="L248" s="80">
        <v>9</v>
      </c>
      <c r="M248" s="103">
        <f t="shared" si="82"/>
        <v>391</v>
      </c>
      <c r="N248" s="104">
        <f t="shared" si="78"/>
        <v>2.6</v>
      </c>
      <c r="O248" s="105">
        <f t="shared" si="79"/>
        <v>6.3401978271444781</v>
      </c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</row>
    <row r="249" spans="1:67" s="25" customFormat="1" ht="13.5" customHeight="1">
      <c r="A249" s="83" t="s">
        <v>25</v>
      </c>
      <c r="B249" s="80">
        <v>42</v>
      </c>
      <c r="C249" s="80">
        <v>0</v>
      </c>
      <c r="D249" s="80">
        <v>1</v>
      </c>
      <c r="E249" s="80">
        <v>0</v>
      </c>
      <c r="F249" s="103">
        <f t="shared" si="80"/>
        <v>43</v>
      </c>
      <c r="G249" s="104">
        <f t="shared" si="75"/>
        <v>0</v>
      </c>
      <c r="H249" s="105">
        <f t="shared" si="76"/>
        <v>7.9925650557620811</v>
      </c>
      <c r="I249" s="80">
        <v>412</v>
      </c>
      <c r="J249" s="80">
        <v>1</v>
      </c>
      <c r="K249" s="80">
        <v>21</v>
      </c>
      <c r="L249" s="80">
        <v>6</v>
      </c>
      <c r="M249" s="103">
        <f t="shared" si="82"/>
        <v>440</v>
      </c>
      <c r="N249" s="104">
        <f t="shared" si="78"/>
        <v>1.6</v>
      </c>
      <c r="O249" s="105">
        <f t="shared" si="79"/>
        <v>7.1347494730014587</v>
      </c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</row>
    <row r="250" spans="1:67" s="25" customFormat="1" ht="13.5" customHeight="1">
      <c r="A250" s="83" t="s">
        <v>26</v>
      </c>
      <c r="B250" s="80">
        <v>44</v>
      </c>
      <c r="C250" s="80">
        <v>0</v>
      </c>
      <c r="D250" s="80">
        <v>2</v>
      </c>
      <c r="E250" s="80">
        <v>0</v>
      </c>
      <c r="F250" s="103">
        <f t="shared" si="80"/>
        <v>46</v>
      </c>
      <c r="G250" s="104">
        <f t="shared" si="75"/>
        <v>0</v>
      </c>
      <c r="H250" s="105">
        <f t="shared" si="76"/>
        <v>8.5501858736059475</v>
      </c>
      <c r="I250" s="80">
        <v>350</v>
      </c>
      <c r="J250" s="80">
        <v>3</v>
      </c>
      <c r="K250" s="80">
        <v>16</v>
      </c>
      <c r="L250" s="80">
        <v>10</v>
      </c>
      <c r="M250" s="103">
        <f t="shared" si="82"/>
        <v>379</v>
      </c>
      <c r="N250" s="104">
        <f t="shared" si="78"/>
        <v>3.4</v>
      </c>
      <c r="O250" s="105">
        <f t="shared" si="79"/>
        <v>6.1456137506080752</v>
      </c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</row>
    <row r="251" spans="1:67" s="25" customFormat="1" ht="13.5" customHeight="1">
      <c r="A251" s="83" t="s">
        <v>27</v>
      </c>
      <c r="B251" s="80">
        <v>34</v>
      </c>
      <c r="C251" s="80">
        <v>0</v>
      </c>
      <c r="D251" s="80">
        <v>1</v>
      </c>
      <c r="E251" s="80">
        <v>0</v>
      </c>
      <c r="F251" s="103">
        <f t="shared" si="80"/>
        <v>35</v>
      </c>
      <c r="G251" s="104">
        <f t="shared" si="75"/>
        <v>0</v>
      </c>
      <c r="H251" s="105">
        <f t="shared" si="76"/>
        <v>6.5055762081784385</v>
      </c>
      <c r="I251" s="80">
        <v>433</v>
      </c>
      <c r="J251" s="80">
        <v>2</v>
      </c>
      <c r="K251" s="80">
        <v>22</v>
      </c>
      <c r="L251" s="80">
        <v>7</v>
      </c>
      <c r="M251" s="103">
        <f t="shared" si="82"/>
        <v>464</v>
      </c>
      <c r="N251" s="104">
        <f t="shared" si="78"/>
        <v>1.9</v>
      </c>
      <c r="O251" s="105">
        <f t="shared" si="79"/>
        <v>7.5239176260742671</v>
      </c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</row>
    <row r="252" spans="1:67" s="23" customFormat="1" ht="13.5" customHeight="1">
      <c r="A252" s="83" t="s">
        <v>28</v>
      </c>
      <c r="B252" s="80">
        <v>59</v>
      </c>
      <c r="C252" s="80">
        <v>0</v>
      </c>
      <c r="D252" s="80">
        <v>0</v>
      </c>
      <c r="E252" s="80">
        <v>2</v>
      </c>
      <c r="F252" s="103">
        <f t="shared" si="80"/>
        <v>61</v>
      </c>
      <c r="G252" s="104">
        <f t="shared" si="75"/>
        <v>3.3</v>
      </c>
      <c r="H252" s="105">
        <f t="shared" si="76"/>
        <v>11.338289962825279</v>
      </c>
      <c r="I252" s="80">
        <v>473</v>
      </c>
      <c r="J252" s="80">
        <v>2</v>
      </c>
      <c r="K252" s="80">
        <v>19</v>
      </c>
      <c r="L252" s="80">
        <v>9</v>
      </c>
      <c r="M252" s="103">
        <f t="shared" si="82"/>
        <v>503</v>
      </c>
      <c r="N252" s="104">
        <f t="shared" si="78"/>
        <v>2.2000000000000002</v>
      </c>
      <c r="O252" s="105">
        <f t="shared" si="79"/>
        <v>8.1563158748175759</v>
      </c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</row>
    <row r="253" spans="1:67" s="23" customFormat="1" ht="13.5" customHeight="1">
      <c r="A253" s="83" t="s">
        <v>51</v>
      </c>
      <c r="B253" s="80">
        <v>76</v>
      </c>
      <c r="C253" s="80">
        <v>0</v>
      </c>
      <c r="D253" s="80">
        <v>1</v>
      </c>
      <c r="E253" s="80">
        <v>0</v>
      </c>
      <c r="F253" s="103">
        <f t="shared" si="80"/>
        <v>77</v>
      </c>
      <c r="G253" s="104">
        <f t="shared" si="75"/>
        <v>0</v>
      </c>
      <c r="H253" s="105">
        <f t="shared" si="76"/>
        <v>14.312267657992564</v>
      </c>
      <c r="I253" s="80">
        <v>491</v>
      </c>
      <c r="J253" s="80">
        <v>4</v>
      </c>
      <c r="K253" s="80">
        <v>12</v>
      </c>
      <c r="L253" s="80">
        <v>9</v>
      </c>
      <c r="M253" s="103">
        <f t="shared" si="82"/>
        <v>516</v>
      </c>
      <c r="N253" s="104">
        <f t="shared" si="78"/>
        <v>2.5</v>
      </c>
      <c r="O253" s="105">
        <f t="shared" si="79"/>
        <v>8.3671152910653479</v>
      </c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</row>
    <row r="254" spans="1:67" s="23" customFormat="1" ht="13.5" customHeight="1">
      <c r="A254" s="84" t="s">
        <v>29</v>
      </c>
      <c r="B254" s="85">
        <v>7</v>
      </c>
      <c r="C254" s="85">
        <v>0</v>
      </c>
      <c r="D254" s="85">
        <v>0</v>
      </c>
      <c r="E254" s="85">
        <v>0</v>
      </c>
      <c r="F254" s="106">
        <f t="shared" si="80"/>
        <v>7</v>
      </c>
      <c r="G254" s="107">
        <f t="shared" si="75"/>
        <v>0</v>
      </c>
      <c r="H254" s="108">
        <f t="shared" si="76"/>
        <v>1.3011152416356877</v>
      </c>
      <c r="I254" s="85">
        <v>117</v>
      </c>
      <c r="J254" s="85">
        <v>0</v>
      </c>
      <c r="K254" s="85">
        <v>1</v>
      </c>
      <c r="L254" s="85">
        <v>0</v>
      </c>
      <c r="M254" s="106">
        <f t="shared" si="82"/>
        <v>118</v>
      </c>
      <c r="N254" s="107">
        <f t="shared" si="78"/>
        <v>0</v>
      </c>
      <c r="O254" s="108">
        <f t="shared" si="79"/>
        <v>1.9134100859413004</v>
      </c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</row>
    <row r="255" spans="1:67" s="25" customFormat="1" ht="13.5" customHeight="1">
      <c r="A255" s="83" t="s">
        <v>30</v>
      </c>
      <c r="B255" s="80">
        <v>1</v>
      </c>
      <c r="C255" s="80">
        <v>0</v>
      </c>
      <c r="D255" s="80">
        <v>0</v>
      </c>
      <c r="E255" s="80">
        <v>0</v>
      </c>
      <c r="F255" s="103">
        <f t="shared" si="80"/>
        <v>1</v>
      </c>
      <c r="G255" s="104">
        <f t="shared" si="75"/>
        <v>0</v>
      </c>
      <c r="H255" s="105">
        <f t="shared" si="76"/>
        <v>0.18587360594795538</v>
      </c>
      <c r="I255" s="80">
        <v>84</v>
      </c>
      <c r="J255" s="80">
        <v>0</v>
      </c>
      <c r="K255" s="80">
        <v>2</v>
      </c>
      <c r="L255" s="80">
        <v>0</v>
      </c>
      <c r="M255" s="103">
        <f t="shared" si="82"/>
        <v>86</v>
      </c>
      <c r="N255" s="104">
        <f t="shared" si="78"/>
        <v>0</v>
      </c>
      <c r="O255" s="105">
        <f t="shared" si="79"/>
        <v>1.3945192151775581</v>
      </c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</row>
    <row r="256" spans="1:67" s="25" customFormat="1" ht="13.5" customHeight="1">
      <c r="A256" s="83" t="s">
        <v>31</v>
      </c>
      <c r="B256" s="80">
        <v>6</v>
      </c>
      <c r="C256" s="80">
        <v>0</v>
      </c>
      <c r="D256" s="80">
        <v>0</v>
      </c>
      <c r="E256" s="80">
        <v>0</v>
      </c>
      <c r="F256" s="103">
        <f t="shared" si="80"/>
        <v>6</v>
      </c>
      <c r="G256" s="104">
        <f t="shared" si="75"/>
        <v>0</v>
      </c>
      <c r="H256" s="105">
        <f t="shared" si="76"/>
        <v>1.1152416356877324</v>
      </c>
      <c r="I256" s="80">
        <v>87</v>
      </c>
      <c r="J256" s="80">
        <v>1</v>
      </c>
      <c r="K256" s="80">
        <v>2</v>
      </c>
      <c r="L256" s="80">
        <v>1</v>
      </c>
      <c r="M256" s="103">
        <f t="shared" si="82"/>
        <v>91</v>
      </c>
      <c r="N256" s="104">
        <f t="shared" si="78"/>
        <v>2.2000000000000002</v>
      </c>
      <c r="O256" s="105">
        <f t="shared" si="79"/>
        <v>1.4755959137343928</v>
      </c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</row>
    <row r="257" spans="1:67" s="25" customFormat="1" ht="13.5" customHeight="1">
      <c r="A257" s="83" t="s">
        <v>32</v>
      </c>
      <c r="B257" s="80">
        <v>6</v>
      </c>
      <c r="C257" s="80">
        <v>0</v>
      </c>
      <c r="D257" s="80">
        <v>0</v>
      </c>
      <c r="E257" s="80">
        <v>0</v>
      </c>
      <c r="F257" s="103">
        <f t="shared" si="80"/>
        <v>6</v>
      </c>
      <c r="G257" s="104">
        <f t="shared" si="75"/>
        <v>0</v>
      </c>
      <c r="H257" s="105">
        <f t="shared" si="76"/>
        <v>1.1152416356877324</v>
      </c>
      <c r="I257" s="80">
        <v>82</v>
      </c>
      <c r="J257" s="80">
        <v>0</v>
      </c>
      <c r="K257" s="80">
        <v>0</v>
      </c>
      <c r="L257" s="80">
        <v>3</v>
      </c>
      <c r="M257" s="103">
        <f t="shared" si="82"/>
        <v>85</v>
      </c>
      <c r="N257" s="104">
        <f t="shared" si="78"/>
        <v>3.5</v>
      </c>
      <c r="O257" s="105">
        <f t="shared" si="79"/>
        <v>1.3783038754661909</v>
      </c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</row>
    <row r="258" spans="1:67" s="23" customFormat="1" ht="13.5" customHeight="1">
      <c r="A258" s="83" t="s">
        <v>33</v>
      </c>
      <c r="B258" s="80">
        <v>12</v>
      </c>
      <c r="C258" s="80">
        <v>0</v>
      </c>
      <c r="D258" s="80">
        <v>0</v>
      </c>
      <c r="E258" s="80">
        <v>0</v>
      </c>
      <c r="F258" s="103">
        <f t="shared" si="80"/>
        <v>12</v>
      </c>
      <c r="G258" s="104">
        <f t="shared" si="75"/>
        <v>0</v>
      </c>
      <c r="H258" s="105">
        <f t="shared" si="76"/>
        <v>2.2304832713754648</v>
      </c>
      <c r="I258" s="80">
        <v>87</v>
      </c>
      <c r="J258" s="80">
        <v>1</v>
      </c>
      <c r="K258" s="80">
        <v>2</v>
      </c>
      <c r="L258" s="80">
        <v>0</v>
      </c>
      <c r="M258" s="103">
        <f t="shared" si="82"/>
        <v>90</v>
      </c>
      <c r="N258" s="104">
        <f t="shared" si="78"/>
        <v>1.1000000000000001</v>
      </c>
      <c r="O258" s="105">
        <f t="shared" si="79"/>
        <v>1.4593805740230259</v>
      </c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</row>
    <row r="259" spans="1:67" s="25" customFormat="1" ht="13.5" customHeight="1">
      <c r="A259" s="83" t="s">
        <v>34</v>
      </c>
      <c r="B259" s="80">
        <v>15</v>
      </c>
      <c r="C259" s="80">
        <v>0</v>
      </c>
      <c r="D259" s="80">
        <v>0</v>
      </c>
      <c r="E259" s="80">
        <v>4</v>
      </c>
      <c r="F259" s="103">
        <f t="shared" si="80"/>
        <v>19</v>
      </c>
      <c r="G259" s="104">
        <f t="shared" si="75"/>
        <v>21.1</v>
      </c>
      <c r="H259" s="105">
        <f t="shared" si="76"/>
        <v>3.5315985130111525</v>
      </c>
      <c r="I259" s="80">
        <v>68</v>
      </c>
      <c r="J259" s="80">
        <v>1</v>
      </c>
      <c r="K259" s="80">
        <v>1</v>
      </c>
      <c r="L259" s="80">
        <v>0</v>
      </c>
      <c r="M259" s="103">
        <f t="shared" si="82"/>
        <v>70</v>
      </c>
      <c r="N259" s="104">
        <f t="shared" si="78"/>
        <v>1.4</v>
      </c>
      <c r="O259" s="105">
        <f t="shared" si="79"/>
        <v>1.1350737797956867</v>
      </c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</row>
    <row r="260" spans="1:67" s="23" customFormat="1" ht="13.5" customHeight="1">
      <c r="A260" s="88" t="s">
        <v>15</v>
      </c>
      <c r="B260" s="109">
        <f>SUM(B254:B259)</f>
        <v>47</v>
      </c>
      <c r="C260" s="109">
        <f>SUM(C254:C259)</f>
        <v>0</v>
      </c>
      <c r="D260" s="109">
        <f>SUM(D254:D259)</f>
        <v>0</v>
      </c>
      <c r="E260" s="109">
        <f>SUM(E254:E259)</f>
        <v>4</v>
      </c>
      <c r="F260" s="109">
        <f t="shared" si="80"/>
        <v>51</v>
      </c>
      <c r="G260" s="110">
        <f t="shared" si="75"/>
        <v>7.8</v>
      </c>
      <c r="H260" s="111">
        <f t="shared" si="76"/>
        <v>9.4795539033457246</v>
      </c>
      <c r="I260" s="109">
        <f>SUM(I254:I259)</f>
        <v>525</v>
      </c>
      <c r="J260" s="109">
        <f>SUM(J254:J259)</f>
        <v>3</v>
      </c>
      <c r="K260" s="109">
        <f>SUM(K254:K259)</f>
        <v>8</v>
      </c>
      <c r="L260" s="109">
        <f>SUM(L254:L259)</f>
        <v>4</v>
      </c>
      <c r="M260" s="109">
        <f t="shared" si="82"/>
        <v>540</v>
      </c>
      <c r="N260" s="110">
        <f t="shared" si="78"/>
        <v>1.3</v>
      </c>
      <c r="O260" s="111">
        <f t="shared" si="79"/>
        <v>8.7562834441381554</v>
      </c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</row>
    <row r="261" spans="1:67" s="23" customFormat="1" ht="13.5" customHeight="1">
      <c r="A261" s="84" t="s">
        <v>35</v>
      </c>
      <c r="B261" s="85">
        <v>3</v>
      </c>
      <c r="C261" s="85">
        <v>0</v>
      </c>
      <c r="D261" s="85">
        <v>0</v>
      </c>
      <c r="E261" s="85">
        <v>0</v>
      </c>
      <c r="F261" s="106">
        <f t="shared" si="80"/>
        <v>3</v>
      </c>
      <c r="G261" s="107">
        <f t="shared" si="75"/>
        <v>0</v>
      </c>
      <c r="H261" s="108">
        <f t="shared" si="76"/>
        <v>0.55762081784386619</v>
      </c>
      <c r="I261" s="85">
        <v>80</v>
      </c>
      <c r="J261" s="85">
        <v>0</v>
      </c>
      <c r="K261" s="85">
        <v>6</v>
      </c>
      <c r="L261" s="85">
        <v>1</v>
      </c>
      <c r="M261" s="106">
        <f t="shared" si="82"/>
        <v>87</v>
      </c>
      <c r="N261" s="107">
        <f t="shared" si="78"/>
        <v>1.1000000000000001</v>
      </c>
      <c r="O261" s="108">
        <f t="shared" si="79"/>
        <v>1.410734554888925</v>
      </c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</row>
    <row r="262" spans="1:67" s="25" customFormat="1" ht="13.5" customHeight="1">
      <c r="A262" s="83" t="s">
        <v>36</v>
      </c>
      <c r="B262" s="80">
        <v>9</v>
      </c>
      <c r="C262" s="80">
        <v>0</v>
      </c>
      <c r="D262" s="80">
        <v>0</v>
      </c>
      <c r="E262" s="80">
        <v>0</v>
      </c>
      <c r="F262" s="103">
        <f t="shared" si="80"/>
        <v>9</v>
      </c>
      <c r="G262" s="104">
        <f t="shared" si="75"/>
        <v>0</v>
      </c>
      <c r="H262" s="105">
        <f t="shared" si="76"/>
        <v>1.6728624535315983</v>
      </c>
      <c r="I262" s="80">
        <v>45</v>
      </c>
      <c r="J262" s="80">
        <v>0</v>
      </c>
      <c r="K262" s="80">
        <v>3</v>
      </c>
      <c r="L262" s="80">
        <v>1</v>
      </c>
      <c r="M262" s="103">
        <f t="shared" si="82"/>
        <v>49</v>
      </c>
      <c r="N262" s="104">
        <f t="shared" si="78"/>
        <v>2</v>
      </c>
      <c r="O262" s="105">
        <f t="shared" si="79"/>
        <v>0.79455164585698068</v>
      </c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</row>
    <row r="263" spans="1:67" s="25" customFormat="1" ht="13.5" customHeight="1">
      <c r="A263" s="83" t="s">
        <v>37</v>
      </c>
      <c r="B263" s="80">
        <v>6</v>
      </c>
      <c r="C263" s="80">
        <v>0</v>
      </c>
      <c r="D263" s="80">
        <v>0</v>
      </c>
      <c r="E263" s="80">
        <v>0</v>
      </c>
      <c r="F263" s="103">
        <f t="shared" si="80"/>
        <v>6</v>
      </c>
      <c r="G263" s="104">
        <f t="shared" si="75"/>
        <v>0</v>
      </c>
      <c r="H263" s="105">
        <f t="shared" si="76"/>
        <v>1.1152416356877324</v>
      </c>
      <c r="I263" s="80">
        <v>75</v>
      </c>
      <c r="J263" s="80">
        <v>1</v>
      </c>
      <c r="K263" s="80">
        <v>3</v>
      </c>
      <c r="L263" s="80">
        <v>0</v>
      </c>
      <c r="M263" s="103">
        <f t="shared" si="82"/>
        <v>79</v>
      </c>
      <c r="N263" s="104">
        <f t="shared" si="78"/>
        <v>1.3</v>
      </c>
      <c r="O263" s="105">
        <f t="shared" si="79"/>
        <v>1.2810118371979893</v>
      </c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</row>
    <row r="264" spans="1:67" s="22" customFormat="1" ht="13.5" customHeight="1">
      <c r="A264" s="83" t="s">
        <v>38</v>
      </c>
      <c r="B264" s="80">
        <v>3</v>
      </c>
      <c r="C264" s="80">
        <v>0</v>
      </c>
      <c r="D264" s="80">
        <v>0</v>
      </c>
      <c r="E264" s="80">
        <v>0</v>
      </c>
      <c r="F264" s="103">
        <f t="shared" si="80"/>
        <v>3</v>
      </c>
      <c r="G264" s="104">
        <f t="shared" si="75"/>
        <v>0</v>
      </c>
      <c r="H264" s="105">
        <f t="shared" si="76"/>
        <v>0.55762081784386619</v>
      </c>
      <c r="I264" s="80">
        <v>86</v>
      </c>
      <c r="J264" s="80">
        <v>0</v>
      </c>
      <c r="K264" s="80">
        <v>5</v>
      </c>
      <c r="L264" s="80">
        <v>0</v>
      </c>
      <c r="M264" s="103">
        <f t="shared" si="82"/>
        <v>91</v>
      </c>
      <c r="N264" s="104">
        <f t="shared" si="78"/>
        <v>0</v>
      </c>
      <c r="O264" s="105">
        <f t="shared" si="79"/>
        <v>1.4755959137343928</v>
      </c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</row>
    <row r="265" spans="1:67" s="22" customFormat="1" ht="13.5" customHeight="1">
      <c r="A265" s="83" t="s">
        <v>39</v>
      </c>
      <c r="B265" s="80">
        <v>22</v>
      </c>
      <c r="C265" s="80">
        <v>0</v>
      </c>
      <c r="D265" s="80">
        <v>0</v>
      </c>
      <c r="E265" s="80">
        <v>0</v>
      </c>
      <c r="F265" s="103">
        <f t="shared" si="80"/>
        <v>22</v>
      </c>
      <c r="G265" s="104">
        <f t="shared" si="75"/>
        <v>0</v>
      </c>
      <c r="H265" s="105">
        <f t="shared" si="76"/>
        <v>4.0892193308550189</v>
      </c>
      <c r="I265" s="80">
        <v>77</v>
      </c>
      <c r="J265" s="80">
        <v>0</v>
      </c>
      <c r="K265" s="80">
        <v>1</v>
      </c>
      <c r="L265" s="80">
        <v>1</v>
      </c>
      <c r="M265" s="103">
        <f t="shared" si="82"/>
        <v>79</v>
      </c>
      <c r="N265" s="104">
        <f t="shared" si="78"/>
        <v>1.3</v>
      </c>
      <c r="O265" s="105">
        <f t="shared" si="79"/>
        <v>1.2810118371979893</v>
      </c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</row>
    <row r="266" spans="1:67" s="23" customFormat="1" ht="13.5" customHeight="1">
      <c r="A266" s="83" t="s">
        <v>40</v>
      </c>
      <c r="B266" s="80">
        <v>3</v>
      </c>
      <c r="C266" s="80">
        <v>0</v>
      </c>
      <c r="D266" s="80">
        <v>0</v>
      </c>
      <c r="E266" s="80">
        <v>0</v>
      </c>
      <c r="F266" s="103">
        <f t="shared" si="80"/>
        <v>3</v>
      </c>
      <c r="G266" s="104">
        <f t="shared" si="75"/>
        <v>0</v>
      </c>
      <c r="H266" s="105">
        <f t="shared" si="76"/>
        <v>0.55762081784386619</v>
      </c>
      <c r="I266" s="80">
        <v>58</v>
      </c>
      <c r="J266" s="80">
        <v>0</v>
      </c>
      <c r="K266" s="80">
        <v>1</v>
      </c>
      <c r="L266" s="80">
        <v>0</v>
      </c>
      <c r="M266" s="103">
        <f t="shared" si="82"/>
        <v>59</v>
      </c>
      <c r="N266" s="104">
        <f t="shared" si="78"/>
        <v>0</v>
      </c>
      <c r="O266" s="105">
        <f t="shared" si="79"/>
        <v>0.95670504297065018</v>
      </c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</row>
    <row r="267" spans="1:67" s="25" customFormat="1" ht="13.5" customHeight="1">
      <c r="A267" s="88" t="s">
        <v>15</v>
      </c>
      <c r="B267" s="109">
        <f>SUM(B261:B266)</f>
        <v>46</v>
      </c>
      <c r="C267" s="109">
        <f>SUM(C261:C266)</f>
        <v>0</v>
      </c>
      <c r="D267" s="109">
        <f>SUM(D261:D266)</f>
        <v>0</v>
      </c>
      <c r="E267" s="109">
        <f>SUM(E261:E266)</f>
        <v>0</v>
      </c>
      <c r="F267" s="109">
        <f t="shared" si="80"/>
        <v>46</v>
      </c>
      <c r="G267" s="110">
        <f t="shared" si="75"/>
        <v>0</v>
      </c>
      <c r="H267" s="111">
        <f t="shared" si="76"/>
        <v>8.5501858736059475</v>
      </c>
      <c r="I267" s="109">
        <f>SUM(I261:I266)</f>
        <v>421</v>
      </c>
      <c r="J267" s="109">
        <f>SUM(J261:J266)</f>
        <v>1</v>
      </c>
      <c r="K267" s="109">
        <f>SUM(K261:K266)</f>
        <v>19</v>
      </c>
      <c r="L267" s="109">
        <f>SUM(L261:L266)</f>
        <v>3</v>
      </c>
      <c r="M267" s="109">
        <f t="shared" si="82"/>
        <v>444</v>
      </c>
      <c r="N267" s="110">
        <f t="shared" si="78"/>
        <v>0.9</v>
      </c>
      <c r="O267" s="111">
        <f t="shared" si="79"/>
        <v>7.1996108318469272</v>
      </c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</row>
    <row r="268" spans="1:67" s="25" customFormat="1" ht="13.5" customHeight="1">
      <c r="A268" s="79" t="s">
        <v>84</v>
      </c>
      <c r="B268" s="80">
        <v>6</v>
      </c>
      <c r="C268" s="80">
        <v>0</v>
      </c>
      <c r="D268" s="80">
        <v>0</v>
      </c>
      <c r="E268" s="80">
        <v>0</v>
      </c>
      <c r="F268" s="103">
        <f t="shared" ref="F268:F271" si="84">SUM(B268:E268)</f>
        <v>6</v>
      </c>
      <c r="G268" s="104">
        <f t="shared" ref="G268:G271" si="85">IF(SUM(C268,E268)=0,0,ROUND(SUM(C268,E268)/F268*100,1))</f>
        <v>0</v>
      </c>
      <c r="H268" s="105">
        <f t="shared" si="76"/>
        <v>1.1152416356877324</v>
      </c>
      <c r="I268" s="80">
        <v>304</v>
      </c>
      <c r="J268" s="80">
        <v>1</v>
      </c>
      <c r="K268" s="80">
        <v>8</v>
      </c>
      <c r="L268" s="80">
        <v>3</v>
      </c>
      <c r="M268" s="103">
        <f t="shared" si="82"/>
        <v>316</v>
      </c>
      <c r="N268" s="104">
        <f t="shared" ref="N268:N271" si="86">IF(SUM(J268,L268)=0,0,ROUND(SUM(J268,L268)/M268*100,1))</f>
        <v>1.3</v>
      </c>
      <c r="O268" s="105">
        <f t="shared" si="79"/>
        <v>5.1240473487919571</v>
      </c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</row>
    <row r="269" spans="1:67" s="25" customFormat="1" ht="13.5" customHeight="1">
      <c r="A269" s="83" t="s">
        <v>85</v>
      </c>
      <c r="B269" s="80">
        <v>10</v>
      </c>
      <c r="C269" s="80">
        <v>0</v>
      </c>
      <c r="D269" s="80">
        <v>0</v>
      </c>
      <c r="E269" s="80">
        <v>0</v>
      </c>
      <c r="F269" s="103">
        <f t="shared" si="84"/>
        <v>10</v>
      </c>
      <c r="G269" s="104">
        <f t="shared" si="85"/>
        <v>0</v>
      </c>
      <c r="H269" s="105">
        <f t="shared" si="76"/>
        <v>1.8587360594795539</v>
      </c>
      <c r="I269" s="80">
        <v>208</v>
      </c>
      <c r="J269" s="80">
        <v>2</v>
      </c>
      <c r="K269" s="80">
        <v>6</v>
      </c>
      <c r="L269" s="80">
        <v>0</v>
      </c>
      <c r="M269" s="103">
        <f t="shared" si="82"/>
        <v>216</v>
      </c>
      <c r="N269" s="104">
        <f t="shared" si="86"/>
        <v>0.9</v>
      </c>
      <c r="O269" s="105">
        <f t="shared" si="79"/>
        <v>3.5025133776552622</v>
      </c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</row>
    <row r="270" spans="1:67" s="25" customFormat="1" ht="13.5" customHeight="1">
      <c r="A270" s="83" t="s">
        <v>86</v>
      </c>
      <c r="B270" s="80">
        <v>17</v>
      </c>
      <c r="C270" s="80">
        <v>0</v>
      </c>
      <c r="D270" s="80">
        <v>0</v>
      </c>
      <c r="E270" s="80">
        <v>0</v>
      </c>
      <c r="F270" s="103">
        <f t="shared" si="84"/>
        <v>17</v>
      </c>
      <c r="G270" s="104">
        <f t="shared" si="85"/>
        <v>0</v>
      </c>
      <c r="H270" s="105">
        <f t="shared" si="76"/>
        <v>3.1598513011152414</v>
      </c>
      <c r="I270" s="80">
        <v>169</v>
      </c>
      <c r="J270" s="80">
        <v>1</v>
      </c>
      <c r="K270" s="80">
        <v>10</v>
      </c>
      <c r="L270" s="80">
        <v>1</v>
      </c>
      <c r="M270" s="103">
        <f t="shared" si="82"/>
        <v>181</v>
      </c>
      <c r="N270" s="104">
        <f t="shared" si="86"/>
        <v>1.1000000000000001</v>
      </c>
      <c r="O270" s="105">
        <f t="shared" si="79"/>
        <v>2.9349764877574183</v>
      </c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</row>
    <row r="271" spans="1:67" s="22" customFormat="1" ht="13.5" customHeight="1">
      <c r="A271" s="88" t="s">
        <v>41</v>
      </c>
      <c r="B271" s="109">
        <f>SUM(B223:B231,B238,B245:B253,B260,B267:B270)</f>
        <v>519</v>
      </c>
      <c r="C271" s="109">
        <f>SUM(C223:C231,C238,C245:C253,C260,C267:C270)</f>
        <v>0</v>
      </c>
      <c r="D271" s="109">
        <f t="shared" ref="D271" si="87">SUM(D223:D231,D238,D245:D253,D260,D267:D270)</f>
        <v>13</v>
      </c>
      <c r="E271" s="109">
        <f t="shared" ref="E271" si="88">SUM(E223:E231,E238,E245:E253,E260,E267:E270)</f>
        <v>6</v>
      </c>
      <c r="F271" s="109">
        <f t="shared" si="84"/>
        <v>538</v>
      </c>
      <c r="G271" s="110">
        <f t="shared" si="85"/>
        <v>1.1000000000000001</v>
      </c>
      <c r="H271" s="111">
        <f t="shared" si="76"/>
        <v>100</v>
      </c>
      <c r="I271" s="109">
        <f>SUM(I223:I231,I238,I245:I253,I260,I267:I270)</f>
        <v>5772</v>
      </c>
      <c r="J271" s="109">
        <f>SUM(J223:J231,J238,J245:J253,J260,J267:J270)</f>
        <v>31</v>
      </c>
      <c r="K271" s="109">
        <f t="shared" ref="K271" si="89">SUM(K223:K231,K238,K245:K253,K260,K267:K270)</f>
        <v>233</v>
      </c>
      <c r="L271" s="109">
        <f t="shared" ref="L271" si="90">SUM(L223:L231,L238,L245:L253,L260,L267:L270)</f>
        <v>131</v>
      </c>
      <c r="M271" s="109">
        <f t="shared" si="82"/>
        <v>6167</v>
      </c>
      <c r="N271" s="110">
        <f t="shared" si="86"/>
        <v>2.6</v>
      </c>
      <c r="O271" s="111">
        <f t="shared" si="79"/>
        <v>100</v>
      </c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</row>
    <row r="272" spans="1:67" s="22" customFormat="1" ht="12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</row>
    <row r="273" spans="1:67" s="22" customFormat="1" ht="12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</row>
    <row r="274" spans="1:67" s="23" customFormat="1" ht="12" customHeight="1">
      <c r="A274" s="69" t="s">
        <v>0</v>
      </c>
      <c r="B274" s="70">
        <v>9</v>
      </c>
      <c r="C274" s="71"/>
      <c r="D274" s="71"/>
      <c r="E274" s="71"/>
      <c r="F274" s="71"/>
      <c r="G274" s="71"/>
      <c r="H274" s="72"/>
      <c r="I274" s="70" t="s">
        <v>56</v>
      </c>
      <c r="J274" s="71"/>
      <c r="K274" s="71"/>
      <c r="L274" s="71"/>
      <c r="M274" s="71"/>
      <c r="N274" s="71"/>
      <c r="O274" s="72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</row>
    <row r="275" spans="1:67" s="25" customFormat="1" ht="39.6" customHeight="1">
      <c r="A275" s="73" t="s">
        <v>1</v>
      </c>
      <c r="B275" s="74" t="s">
        <v>2</v>
      </c>
      <c r="C275" s="75" t="s">
        <v>3</v>
      </c>
      <c r="D275" s="76" t="s">
        <v>4</v>
      </c>
      <c r="E275" s="75" t="s">
        <v>5</v>
      </c>
      <c r="F275" s="76" t="s">
        <v>6</v>
      </c>
      <c r="G275" s="76" t="s">
        <v>7</v>
      </c>
      <c r="H275" s="77" t="s">
        <v>8</v>
      </c>
      <c r="I275" s="74" t="s">
        <v>2</v>
      </c>
      <c r="J275" s="76" t="s">
        <v>3</v>
      </c>
      <c r="K275" s="76" t="s">
        <v>4</v>
      </c>
      <c r="L275" s="75" t="s">
        <v>5</v>
      </c>
      <c r="M275" s="76" t="s">
        <v>6</v>
      </c>
      <c r="N275" s="76" t="s">
        <v>7</v>
      </c>
      <c r="O275" s="78" t="s">
        <v>8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</row>
    <row r="276" spans="1:67" s="25" customFormat="1" ht="13.5" customHeight="1">
      <c r="A276" s="79" t="s">
        <v>75</v>
      </c>
      <c r="B276" s="80">
        <v>21</v>
      </c>
      <c r="C276" s="80">
        <v>1</v>
      </c>
      <c r="D276" s="80">
        <v>2</v>
      </c>
      <c r="E276" s="80">
        <v>0</v>
      </c>
      <c r="F276" s="103">
        <f t="shared" ref="F276:F284" si="91">SUM(B276:E276)</f>
        <v>24</v>
      </c>
      <c r="G276" s="104">
        <f t="shared" ref="G276:G320" si="92">IF(SUM(C276,E276)=0,0,ROUND(SUM(C276,E276)/F276*100,1))</f>
        <v>4.2</v>
      </c>
      <c r="H276" s="105">
        <f t="shared" ref="H276:H324" si="93">IF(F276=0,0,F276/F$324*100)</f>
        <v>2.6058631921824107</v>
      </c>
      <c r="I276" s="103">
        <f>SUM(方向別!B223,方向別!I223,方向別!B276)</f>
        <v>179</v>
      </c>
      <c r="J276" s="103">
        <f>SUM(方向別!C223,方向別!J223,方向別!C276)</f>
        <v>2</v>
      </c>
      <c r="K276" s="103">
        <f>SUM(方向別!D223,方向別!K223,方向別!D276)</f>
        <v>8</v>
      </c>
      <c r="L276" s="103">
        <f>SUM(方向別!E223,方向別!L223,方向別!E276)</f>
        <v>1</v>
      </c>
      <c r="M276" s="103">
        <f t="shared" ref="M276:M284" si="94">SUM(I276:L276)</f>
        <v>190</v>
      </c>
      <c r="N276" s="104">
        <f t="shared" ref="N276:N320" si="95">IF(SUM(J276,L276)=0,0,ROUND(SUM(J276,L276)/M276*100,1))</f>
        <v>1.6</v>
      </c>
      <c r="O276" s="105">
        <f t="shared" ref="O276:O324" si="96">IF(M276=0,0,M276/M$324*100)</f>
        <v>2.4914765276685022</v>
      </c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</row>
    <row r="277" spans="1:67" s="25" customFormat="1" ht="13.5" customHeight="1">
      <c r="A277" s="83" t="s">
        <v>76</v>
      </c>
      <c r="B277" s="80">
        <v>9</v>
      </c>
      <c r="C277" s="80">
        <v>0</v>
      </c>
      <c r="D277" s="80">
        <v>0</v>
      </c>
      <c r="E277" s="80">
        <v>0</v>
      </c>
      <c r="F277" s="103">
        <f t="shared" si="91"/>
        <v>9</v>
      </c>
      <c r="G277" s="104">
        <f t="shared" si="92"/>
        <v>0</v>
      </c>
      <c r="H277" s="105">
        <f t="shared" si="93"/>
        <v>0.97719869706840379</v>
      </c>
      <c r="I277" s="103">
        <f>SUM(方向別!B224,方向別!I224,方向別!B277)</f>
        <v>75</v>
      </c>
      <c r="J277" s="103">
        <f>SUM(方向別!C224,方向別!J224,方向別!C277)</f>
        <v>0</v>
      </c>
      <c r="K277" s="103">
        <f>SUM(方向別!D224,方向別!K224,方向別!D277)</f>
        <v>5</v>
      </c>
      <c r="L277" s="103">
        <f>SUM(方向別!E224,方向別!L224,方向別!E277)</f>
        <v>2</v>
      </c>
      <c r="M277" s="103">
        <f t="shared" si="94"/>
        <v>82</v>
      </c>
      <c r="N277" s="104">
        <f t="shared" si="95"/>
        <v>2.4</v>
      </c>
      <c r="O277" s="105">
        <f t="shared" si="96"/>
        <v>1.0752688172043012</v>
      </c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</row>
    <row r="278" spans="1:67" s="25" customFormat="1" ht="13.5" customHeight="1">
      <c r="A278" s="83" t="s">
        <v>77</v>
      </c>
      <c r="B278" s="80">
        <v>8</v>
      </c>
      <c r="C278" s="80">
        <v>0</v>
      </c>
      <c r="D278" s="80">
        <v>0</v>
      </c>
      <c r="E278" s="80">
        <v>1</v>
      </c>
      <c r="F278" s="103">
        <f t="shared" si="91"/>
        <v>9</v>
      </c>
      <c r="G278" s="104">
        <f t="shared" si="92"/>
        <v>11.1</v>
      </c>
      <c r="H278" s="105">
        <f t="shared" si="93"/>
        <v>0.97719869706840379</v>
      </c>
      <c r="I278" s="103">
        <f>SUM(方向別!B225,方向別!I225,方向別!B278)</f>
        <v>56</v>
      </c>
      <c r="J278" s="103">
        <f>SUM(方向別!C225,方向別!J225,方向別!C278)</f>
        <v>0</v>
      </c>
      <c r="K278" s="103">
        <f>SUM(方向別!D225,方向別!K225,方向別!D278)</f>
        <v>4</v>
      </c>
      <c r="L278" s="103">
        <f>SUM(方向別!E225,方向別!L225,方向別!E278)</f>
        <v>4</v>
      </c>
      <c r="M278" s="103">
        <f t="shared" si="94"/>
        <v>64</v>
      </c>
      <c r="N278" s="104">
        <f t="shared" si="95"/>
        <v>6.3</v>
      </c>
      <c r="O278" s="105">
        <f t="shared" si="96"/>
        <v>0.83923419879360084</v>
      </c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</row>
    <row r="279" spans="1:67" s="25" customFormat="1" ht="13.5" customHeight="1">
      <c r="A279" s="83" t="s">
        <v>78</v>
      </c>
      <c r="B279" s="80">
        <v>6</v>
      </c>
      <c r="C279" s="80">
        <v>0</v>
      </c>
      <c r="D279" s="80">
        <v>1</v>
      </c>
      <c r="E279" s="80">
        <v>0</v>
      </c>
      <c r="F279" s="103">
        <f t="shared" si="91"/>
        <v>7</v>
      </c>
      <c r="G279" s="104">
        <f t="shared" si="92"/>
        <v>0</v>
      </c>
      <c r="H279" s="105">
        <f t="shared" si="93"/>
        <v>0.76004343105320304</v>
      </c>
      <c r="I279" s="103">
        <f>SUM(方向別!B226,方向別!I226,方向別!B279)</f>
        <v>36</v>
      </c>
      <c r="J279" s="103">
        <f>SUM(方向別!C226,方向別!J226,方向別!C279)</f>
        <v>1</v>
      </c>
      <c r="K279" s="103">
        <f>SUM(方向別!D226,方向別!K226,方向別!D279)</f>
        <v>3</v>
      </c>
      <c r="L279" s="103">
        <f>SUM(方向別!E226,方向別!L226,方向別!E279)</f>
        <v>3</v>
      </c>
      <c r="M279" s="103">
        <f t="shared" si="94"/>
        <v>43</v>
      </c>
      <c r="N279" s="104">
        <f t="shared" si="95"/>
        <v>9.3000000000000007</v>
      </c>
      <c r="O279" s="105">
        <f t="shared" si="96"/>
        <v>0.56386047731445066</v>
      </c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</row>
    <row r="280" spans="1:67" s="25" customFormat="1" ht="13.5" customHeight="1">
      <c r="A280" s="83" t="s">
        <v>79</v>
      </c>
      <c r="B280" s="80">
        <v>4</v>
      </c>
      <c r="C280" s="80">
        <v>0</v>
      </c>
      <c r="D280" s="80">
        <v>0</v>
      </c>
      <c r="E280" s="80">
        <v>0</v>
      </c>
      <c r="F280" s="103">
        <f t="shared" si="91"/>
        <v>4</v>
      </c>
      <c r="G280" s="104">
        <f t="shared" si="92"/>
        <v>0</v>
      </c>
      <c r="H280" s="105">
        <f t="shared" si="93"/>
        <v>0.43431053203040176</v>
      </c>
      <c r="I280" s="103">
        <f>SUM(方向別!B227,方向別!I227,方向別!B280)</f>
        <v>38</v>
      </c>
      <c r="J280" s="103">
        <f>SUM(方向別!C227,方向別!J227,方向別!C280)</f>
        <v>0</v>
      </c>
      <c r="K280" s="103">
        <f>SUM(方向別!D227,方向別!K227,方向別!D280)</f>
        <v>2</v>
      </c>
      <c r="L280" s="103">
        <f>SUM(方向別!E227,方向別!L227,方向別!E280)</f>
        <v>1</v>
      </c>
      <c r="M280" s="103">
        <f t="shared" si="94"/>
        <v>41</v>
      </c>
      <c r="N280" s="104">
        <f t="shared" si="95"/>
        <v>2.4</v>
      </c>
      <c r="O280" s="105">
        <f t="shared" si="96"/>
        <v>0.53763440860215062</v>
      </c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</row>
    <row r="281" spans="1:67" s="25" customFormat="1" ht="13.5" customHeight="1">
      <c r="A281" s="83" t="s">
        <v>80</v>
      </c>
      <c r="B281" s="80">
        <v>0</v>
      </c>
      <c r="C281" s="80">
        <v>0</v>
      </c>
      <c r="D281" s="80">
        <v>0</v>
      </c>
      <c r="E281" s="80">
        <v>1</v>
      </c>
      <c r="F281" s="103">
        <f t="shared" si="91"/>
        <v>1</v>
      </c>
      <c r="G281" s="104">
        <f t="shared" si="92"/>
        <v>100</v>
      </c>
      <c r="H281" s="105">
        <f t="shared" si="93"/>
        <v>0.10857763300760044</v>
      </c>
      <c r="I281" s="103">
        <f>SUM(方向別!B228,方向別!I228,方向別!B281)</f>
        <v>27</v>
      </c>
      <c r="J281" s="103">
        <f>SUM(方向別!C228,方向別!J228,方向別!C281)</f>
        <v>0</v>
      </c>
      <c r="K281" s="103">
        <f>SUM(方向別!D228,方向別!K228,方向別!D281)</f>
        <v>1</v>
      </c>
      <c r="L281" s="103">
        <f>SUM(方向別!E228,方向別!L228,方向別!E281)</f>
        <v>3</v>
      </c>
      <c r="M281" s="103">
        <f t="shared" si="94"/>
        <v>31</v>
      </c>
      <c r="N281" s="104">
        <f t="shared" si="95"/>
        <v>9.6999999999999993</v>
      </c>
      <c r="O281" s="105">
        <f t="shared" si="96"/>
        <v>0.40650406504065045</v>
      </c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</row>
    <row r="282" spans="1:67" s="25" customFormat="1" ht="13.5" customHeight="1">
      <c r="A282" s="83" t="s">
        <v>81</v>
      </c>
      <c r="B282" s="80">
        <v>0</v>
      </c>
      <c r="C282" s="80">
        <v>0</v>
      </c>
      <c r="D282" s="80">
        <v>1</v>
      </c>
      <c r="E282" s="80">
        <v>0</v>
      </c>
      <c r="F282" s="103">
        <f t="shared" si="91"/>
        <v>1</v>
      </c>
      <c r="G282" s="104">
        <f t="shared" si="92"/>
        <v>0</v>
      </c>
      <c r="H282" s="105">
        <f t="shared" si="93"/>
        <v>0.10857763300760044</v>
      </c>
      <c r="I282" s="103">
        <f>SUM(方向別!B229,方向別!I229,方向別!B282)</f>
        <v>28</v>
      </c>
      <c r="J282" s="103">
        <f>SUM(方向別!C229,方向別!J229,方向別!C282)</f>
        <v>0</v>
      </c>
      <c r="K282" s="103">
        <f>SUM(方向別!D229,方向別!K229,方向別!D282)</f>
        <v>5</v>
      </c>
      <c r="L282" s="103">
        <f>SUM(方向別!E229,方向別!L229,方向別!E282)</f>
        <v>1</v>
      </c>
      <c r="M282" s="103">
        <f t="shared" si="94"/>
        <v>34</v>
      </c>
      <c r="N282" s="104">
        <f t="shared" si="95"/>
        <v>2.9</v>
      </c>
      <c r="O282" s="105">
        <f t="shared" si="96"/>
        <v>0.44584316810910046</v>
      </c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</row>
    <row r="283" spans="1:67" s="25" customFormat="1" ht="13.5" customHeight="1">
      <c r="A283" s="83" t="s">
        <v>82</v>
      </c>
      <c r="B283" s="80">
        <v>3</v>
      </c>
      <c r="C283" s="80">
        <v>0</v>
      </c>
      <c r="D283" s="80">
        <v>2</v>
      </c>
      <c r="E283" s="80">
        <v>0</v>
      </c>
      <c r="F283" s="103">
        <f t="shared" si="91"/>
        <v>5</v>
      </c>
      <c r="G283" s="104">
        <f t="shared" si="92"/>
        <v>0</v>
      </c>
      <c r="H283" s="105">
        <f t="shared" si="93"/>
        <v>0.54288816503800219</v>
      </c>
      <c r="I283" s="103">
        <f>SUM(方向別!B230,方向別!I230,方向別!B283)</f>
        <v>71</v>
      </c>
      <c r="J283" s="103">
        <f>SUM(方向別!C230,方向別!J230,方向別!C283)</f>
        <v>0</v>
      </c>
      <c r="K283" s="103">
        <f>SUM(方向別!D230,方向別!K230,方向別!D283)</f>
        <v>6</v>
      </c>
      <c r="L283" s="103">
        <f>SUM(方向別!E230,方向別!L230,方向別!E283)</f>
        <v>8</v>
      </c>
      <c r="M283" s="103">
        <f t="shared" si="94"/>
        <v>85</v>
      </c>
      <c r="N283" s="104">
        <f t="shared" si="95"/>
        <v>9.4</v>
      </c>
      <c r="O283" s="105">
        <f t="shared" si="96"/>
        <v>1.1146079202727512</v>
      </c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</row>
    <row r="284" spans="1:67" s="25" customFormat="1" ht="13.5" customHeight="1">
      <c r="A284" s="83" t="s">
        <v>83</v>
      </c>
      <c r="B284" s="80">
        <v>7</v>
      </c>
      <c r="C284" s="80">
        <v>4</v>
      </c>
      <c r="D284" s="80">
        <v>0</v>
      </c>
      <c r="E284" s="80">
        <v>1</v>
      </c>
      <c r="F284" s="103">
        <f t="shared" si="91"/>
        <v>12</v>
      </c>
      <c r="G284" s="104">
        <f t="shared" si="92"/>
        <v>41.7</v>
      </c>
      <c r="H284" s="105">
        <f t="shared" si="93"/>
        <v>1.3029315960912053</v>
      </c>
      <c r="I284" s="103">
        <f>SUM(方向別!B231,方向別!I231,方向別!B284)</f>
        <v>128</v>
      </c>
      <c r="J284" s="103">
        <f>SUM(方向別!C231,方向別!J231,方向別!C284)</f>
        <v>4</v>
      </c>
      <c r="K284" s="103">
        <f>SUM(方向別!D231,方向別!K231,方向別!D284)</f>
        <v>7</v>
      </c>
      <c r="L284" s="103">
        <f>SUM(方向別!E231,方向別!L231,方向別!E284)</f>
        <v>13</v>
      </c>
      <c r="M284" s="103">
        <f t="shared" si="94"/>
        <v>152</v>
      </c>
      <c r="N284" s="104">
        <f t="shared" si="95"/>
        <v>11.2</v>
      </c>
      <c r="O284" s="105">
        <f t="shared" si="96"/>
        <v>1.993181222134802</v>
      </c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</row>
    <row r="285" spans="1:67" s="22" customFormat="1" ht="13.5" customHeight="1">
      <c r="A285" s="84" t="s">
        <v>9</v>
      </c>
      <c r="B285" s="85">
        <v>2</v>
      </c>
      <c r="C285" s="85">
        <v>1</v>
      </c>
      <c r="D285" s="85">
        <v>0</v>
      </c>
      <c r="E285" s="85">
        <v>0</v>
      </c>
      <c r="F285" s="106">
        <f t="shared" ref="F285:F320" si="97">SUM(B285:E285)</f>
        <v>3</v>
      </c>
      <c r="G285" s="107">
        <f t="shared" si="92"/>
        <v>33.299999999999997</v>
      </c>
      <c r="H285" s="108">
        <f t="shared" si="93"/>
        <v>0.32573289902280134</v>
      </c>
      <c r="I285" s="106">
        <f>SUM(方向別!B232,方向別!I232,方向別!B285)</f>
        <v>24</v>
      </c>
      <c r="J285" s="106">
        <f>SUM(方向別!C232,方向別!J232,方向別!C285)</f>
        <v>1</v>
      </c>
      <c r="K285" s="106">
        <f>SUM(方向別!D232,方向別!K232,方向別!D285)</f>
        <v>3</v>
      </c>
      <c r="L285" s="106">
        <f>SUM(方向別!E232,方向別!L232,方向別!E285)</f>
        <v>1</v>
      </c>
      <c r="M285" s="106">
        <f t="shared" ref="M285:M320" si="98">SUM(I285:L285)</f>
        <v>29</v>
      </c>
      <c r="N285" s="107">
        <f t="shared" si="95"/>
        <v>6.9</v>
      </c>
      <c r="O285" s="108">
        <f t="shared" ref="O285" si="99">IF(M285=0,0,M285/M$324*100)</f>
        <v>0.38027799632835035</v>
      </c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</row>
    <row r="286" spans="1:67" s="22" customFormat="1" ht="13.5" customHeight="1">
      <c r="A286" s="83" t="s">
        <v>10</v>
      </c>
      <c r="B286" s="80">
        <v>3</v>
      </c>
      <c r="C286" s="80">
        <v>1</v>
      </c>
      <c r="D286" s="80">
        <v>0</v>
      </c>
      <c r="E286" s="80">
        <v>0</v>
      </c>
      <c r="F286" s="103">
        <f t="shared" si="97"/>
        <v>4</v>
      </c>
      <c r="G286" s="104">
        <f t="shared" si="92"/>
        <v>25</v>
      </c>
      <c r="H286" s="105">
        <f t="shared" ref="H286" si="100">IF(F286=0,0,F286/F$324*100)</f>
        <v>0.43431053203040176</v>
      </c>
      <c r="I286" s="103">
        <f>SUM(方向別!B233,方向別!I233,方向別!B286)</f>
        <v>31</v>
      </c>
      <c r="J286" s="103">
        <f>SUM(方向別!C233,方向別!J233,方向別!C286)</f>
        <v>1</v>
      </c>
      <c r="K286" s="103">
        <f>SUM(方向別!D233,方向別!K233,方向別!D286)</f>
        <v>3</v>
      </c>
      <c r="L286" s="103">
        <f>SUM(方向別!E233,方向別!L233,方向別!E286)</f>
        <v>1</v>
      </c>
      <c r="M286" s="103">
        <f t="shared" si="98"/>
        <v>36</v>
      </c>
      <c r="N286" s="104">
        <f t="shared" si="95"/>
        <v>5.6</v>
      </c>
      <c r="O286" s="105">
        <f t="shared" si="96"/>
        <v>0.47206923682140045</v>
      </c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</row>
    <row r="287" spans="1:67" s="23" customFormat="1" ht="13.5" customHeight="1">
      <c r="A287" s="83" t="s">
        <v>11</v>
      </c>
      <c r="B287" s="80">
        <v>4</v>
      </c>
      <c r="C287" s="80">
        <v>0</v>
      </c>
      <c r="D287" s="80">
        <v>0</v>
      </c>
      <c r="E287" s="80">
        <v>0</v>
      </c>
      <c r="F287" s="103">
        <f t="shared" si="97"/>
        <v>4</v>
      </c>
      <c r="G287" s="104">
        <f t="shared" si="92"/>
        <v>0</v>
      </c>
      <c r="H287" s="105">
        <f t="shared" si="93"/>
        <v>0.43431053203040176</v>
      </c>
      <c r="I287" s="103">
        <f>SUM(方向別!B234,方向別!I234,方向別!B287)</f>
        <v>26</v>
      </c>
      <c r="J287" s="103">
        <f>SUM(方向別!C234,方向別!J234,方向別!C287)</f>
        <v>0</v>
      </c>
      <c r="K287" s="103">
        <f>SUM(方向別!D234,方向別!K234,方向別!D287)</f>
        <v>0</v>
      </c>
      <c r="L287" s="103">
        <f>SUM(方向別!E234,方向別!L234,方向別!E287)</f>
        <v>5</v>
      </c>
      <c r="M287" s="103">
        <f t="shared" si="98"/>
        <v>31</v>
      </c>
      <c r="N287" s="104">
        <f t="shared" si="95"/>
        <v>16.100000000000001</v>
      </c>
      <c r="O287" s="105">
        <f t="shared" si="96"/>
        <v>0.40650406504065045</v>
      </c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</row>
    <row r="288" spans="1:67" s="25" customFormat="1" ht="13.5" customHeight="1">
      <c r="A288" s="83" t="s">
        <v>12</v>
      </c>
      <c r="B288" s="80">
        <v>2</v>
      </c>
      <c r="C288" s="80">
        <v>0</v>
      </c>
      <c r="D288" s="80">
        <v>1</v>
      </c>
      <c r="E288" s="80">
        <v>0</v>
      </c>
      <c r="F288" s="103">
        <f t="shared" si="97"/>
        <v>3</v>
      </c>
      <c r="G288" s="104">
        <f t="shared" si="92"/>
        <v>0</v>
      </c>
      <c r="H288" s="105">
        <f t="shared" si="93"/>
        <v>0.32573289902280134</v>
      </c>
      <c r="I288" s="103">
        <f>SUM(方向別!B235,方向別!I235,方向別!B288)</f>
        <v>41</v>
      </c>
      <c r="J288" s="103">
        <f>SUM(方向別!C235,方向別!J235,方向別!C288)</f>
        <v>1</v>
      </c>
      <c r="K288" s="103">
        <f>SUM(方向別!D235,方向別!K235,方向別!D288)</f>
        <v>4</v>
      </c>
      <c r="L288" s="103">
        <f>SUM(方向別!E235,方向別!L235,方向別!E288)</f>
        <v>3</v>
      </c>
      <c r="M288" s="103">
        <f t="shared" si="98"/>
        <v>49</v>
      </c>
      <c r="N288" s="104">
        <f t="shared" si="95"/>
        <v>8.1999999999999993</v>
      </c>
      <c r="O288" s="105">
        <f t="shared" si="96"/>
        <v>0.64253868345135068</v>
      </c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</row>
    <row r="289" spans="1:67" s="23" customFormat="1" ht="13.5" customHeight="1">
      <c r="A289" s="83" t="s">
        <v>13</v>
      </c>
      <c r="B289" s="80">
        <v>4</v>
      </c>
      <c r="C289" s="80">
        <v>1</v>
      </c>
      <c r="D289" s="80">
        <v>0</v>
      </c>
      <c r="E289" s="80">
        <v>0</v>
      </c>
      <c r="F289" s="103">
        <f t="shared" si="97"/>
        <v>5</v>
      </c>
      <c r="G289" s="104">
        <f t="shared" si="92"/>
        <v>20</v>
      </c>
      <c r="H289" s="105">
        <f t="shared" si="93"/>
        <v>0.54288816503800219</v>
      </c>
      <c r="I289" s="103">
        <f>SUM(方向別!B236,方向別!I236,方向別!B289)</f>
        <v>41</v>
      </c>
      <c r="J289" s="103">
        <f>SUM(方向別!C236,方向別!J236,方向別!C289)</f>
        <v>1</v>
      </c>
      <c r="K289" s="103">
        <f>SUM(方向別!D236,方向別!K236,方向別!D289)</f>
        <v>2</v>
      </c>
      <c r="L289" s="103">
        <f>SUM(方向別!E236,方向別!L236,方向別!E289)</f>
        <v>3</v>
      </c>
      <c r="M289" s="103">
        <f t="shared" si="98"/>
        <v>47</v>
      </c>
      <c r="N289" s="104">
        <f t="shared" si="95"/>
        <v>8.5</v>
      </c>
      <c r="O289" s="105">
        <f t="shared" si="96"/>
        <v>0.61631261473905063</v>
      </c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</row>
    <row r="290" spans="1:67" s="23" customFormat="1" ht="13.5" customHeight="1">
      <c r="A290" s="83" t="s">
        <v>14</v>
      </c>
      <c r="B290" s="80">
        <v>7</v>
      </c>
      <c r="C290" s="80">
        <v>1</v>
      </c>
      <c r="D290" s="80">
        <v>1</v>
      </c>
      <c r="E290" s="80">
        <v>0</v>
      </c>
      <c r="F290" s="103">
        <f t="shared" si="97"/>
        <v>9</v>
      </c>
      <c r="G290" s="104">
        <f t="shared" si="92"/>
        <v>11.1</v>
      </c>
      <c r="H290" s="105">
        <f t="shared" si="93"/>
        <v>0.97719869706840379</v>
      </c>
      <c r="I290" s="103">
        <f>SUM(方向別!B237,方向別!I237,方向別!B290)</f>
        <v>46</v>
      </c>
      <c r="J290" s="103">
        <f>SUM(方向別!C237,方向別!J237,方向別!C290)</f>
        <v>1</v>
      </c>
      <c r="K290" s="103">
        <f>SUM(方向別!D237,方向別!K237,方向別!D290)</f>
        <v>3</v>
      </c>
      <c r="L290" s="103">
        <f>SUM(方向別!E237,方向別!L237,方向別!E290)</f>
        <v>5</v>
      </c>
      <c r="M290" s="103">
        <f t="shared" si="98"/>
        <v>55</v>
      </c>
      <c r="N290" s="104">
        <f t="shared" si="95"/>
        <v>10.9</v>
      </c>
      <c r="O290" s="105">
        <f t="shared" si="96"/>
        <v>0.72121688958825081</v>
      </c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</row>
    <row r="291" spans="1:67" s="23" customFormat="1" ht="13.5" customHeight="1">
      <c r="A291" s="88" t="s">
        <v>15</v>
      </c>
      <c r="B291" s="109">
        <f>SUM(B285:B290)</f>
        <v>22</v>
      </c>
      <c r="C291" s="109">
        <f>SUM(C285:C290)</f>
        <v>4</v>
      </c>
      <c r="D291" s="109">
        <f>SUM(D285:D290)</f>
        <v>2</v>
      </c>
      <c r="E291" s="109">
        <f>SUM(E285:E290)</f>
        <v>0</v>
      </c>
      <c r="F291" s="109">
        <f t="shared" si="97"/>
        <v>28</v>
      </c>
      <c r="G291" s="110">
        <f t="shared" si="92"/>
        <v>14.3</v>
      </c>
      <c r="H291" s="111">
        <f t="shared" si="93"/>
        <v>3.0401737242128122</v>
      </c>
      <c r="I291" s="109">
        <f>SUM(I285:I290)</f>
        <v>209</v>
      </c>
      <c r="J291" s="109">
        <f>SUM(J285:J290)</f>
        <v>5</v>
      </c>
      <c r="K291" s="109">
        <f>SUM(K285:K290)</f>
        <v>15</v>
      </c>
      <c r="L291" s="109">
        <f>SUM(L285:L290)</f>
        <v>18</v>
      </c>
      <c r="M291" s="109">
        <f t="shared" si="98"/>
        <v>247</v>
      </c>
      <c r="N291" s="110">
        <f t="shared" si="95"/>
        <v>9.3000000000000007</v>
      </c>
      <c r="O291" s="111">
        <f t="shared" si="96"/>
        <v>3.2389194859690531</v>
      </c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</row>
    <row r="292" spans="1:67" s="25" customFormat="1" ht="13.5" customHeight="1">
      <c r="A292" s="84" t="s">
        <v>16</v>
      </c>
      <c r="B292" s="85">
        <v>1</v>
      </c>
      <c r="C292" s="85">
        <v>1</v>
      </c>
      <c r="D292" s="85">
        <v>1</v>
      </c>
      <c r="E292" s="85">
        <v>0</v>
      </c>
      <c r="F292" s="106">
        <f t="shared" si="97"/>
        <v>3</v>
      </c>
      <c r="G292" s="107">
        <f t="shared" si="92"/>
        <v>33.299999999999997</v>
      </c>
      <c r="H292" s="108">
        <f t="shared" si="93"/>
        <v>0.32573289902280134</v>
      </c>
      <c r="I292" s="106">
        <f>SUM(方向別!B239,方向別!I239,方向別!B292)</f>
        <v>46</v>
      </c>
      <c r="J292" s="106">
        <f>SUM(方向別!C239,方向別!J239,方向別!C292)</f>
        <v>1</v>
      </c>
      <c r="K292" s="106">
        <f>SUM(方向別!D239,方向別!K239,方向別!D292)</f>
        <v>4</v>
      </c>
      <c r="L292" s="106">
        <f>SUM(方向別!E239,方向別!L239,方向別!E292)</f>
        <v>1</v>
      </c>
      <c r="M292" s="106">
        <f t="shared" si="98"/>
        <v>52</v>
      </c>
      <c r="N292" s="107">
        <f t="shared" si="95"/>
        <v>3.8</v>
      </c>
      <c r="O292" s="108">
        <f t="shared" si="96"/>
        <v>0.68187778651980069</v>
      </c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</row>
    <row r="293" spans="1:67" s="25" customFormat="1" ht="13.5" customHeight="1">
      <c r="A293" s="83" t="s">
        <v>17</v>
      </c>
      <c r="B293" s="80">
        <v>5</v>
      </c>
      <c r="C293" s="80">
        <v>1</v>
      </c>
      <c r="D293" s="80">
        <v>3</v>
      </c>
      <c r="E293" s="80">
        <v>0</v>
      </c>
      <c r="F293" s="103">
        <f t="shared" si="97"/>
        <v>9</v>
      </c>
      <c r="G293" s="104">
        <f t="shared" si="92"/>
        <v>11.1</v>
      </c>
      <c r="H293" s="105">
        <f t="shared" si="93"/>
        <v>0.97719869706840379</v>
      </c>
      <c r="I293" s="103">
        <f>SUM(方向別!B240,方向別!I240,方向別!B293)</f>
        <v>41</v>
      </c>
      <c r="J293" s="103">
        <f>SUM(方向別!C240,方向別!J240,方向別!C293)</f>
        <v>1</v>
      </c>
      <c r="K293" s="103">
        <f>SUM(方向別!D240,方向別!K240,方向別!D293)</f>
        <v>6</v>
      </c>
      <c r="L293" s="103">
        <f>SUM(方向別!E240,方向別!L240,方向別!E293)</f>
        <v>1</v>
      </c>
      <c r="M293" s="103">
        <f t="shared" si="98"/>
        <v>49</v>
      </c>
      <c r="N293" s="104">
        <f t="shared" si="95"/>
        <v>4.0999999999999996</v>
      </c>
      <c r="O293" s="105">
        <f t="shared" si="96"/>
        <v>0.64253868345135068</v>
      </c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</row>
    <row r="294" spans="1:67" s="25" customFormat="1" ht="13.5" customHeight="1">
      <c r="A294" s="83" t="s">
        <v>18</v>
      </c>
      <c r="B294" s="80">
        <v>3</v>
      </c>
      <c r="C294" s="80">
        <v>1</v>
      </c>
      <c r="D294" s="80">
        <v>0</v>
      </c>
      <c r="E294" s="80">
        <v>2</v>
      </c>
      <c r="F294" s="103">
        <f t="shared" si="97"/>
        <v>6</v>
      </c>
      <c r="G294" s="104">
        <f t="shared" si="92"/>
        <v>50</v>
      </c>
      <c r="H294" s="105">
        <f t="shared" si="93"/>
        <v>0.65146579804560267</v>
      </c>
      <c r="I294" s="103">
        <f>SUM(方向別!B241,方向別!I241,方向別!B294)</f>
        <v>32</v>
      </c>
      <c r="J294" s="103">
        <f>SUM(方向別!C241,方向別!J241,方向別!C294)</f>
        <v>2</v>
      </c>
      <c r="K294" s="103">
        <f>SUM(方向別!D241,方向別!K241,方向別!D294)</f>
        <v>1</v>
      </c>
      <c r="L294" s="103">
        <f>SUM(方向別!E241,方向別!L241,方向別!E294)</f>
        <v>2</v>
      </c>
      <c r="M294" s="103">
        <f t="shared" si="98"/>
        <v>37</v>
      </c>
      <c r="N294" s="104">
        <f t="shared" si="95"/>
        <v>10.8</v>
      </c>
      <c r="O294" s="105">
        <f t="shared" si="96"/>
        <v>0.48518227117755053</v>
      </c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</row>
    <row r="295" spans="1:67" s="23" customFormat="1" ht="13.5" customHeight="1">
      <c r="A295" s="83" t="s">
        <v>19</v>
      </c>
      <c r="B295" s="80">
        <v>7</v>
      </c>
      <c r="C295" s="80">
        <v>0</v>
      </c>
      <c r="D295" s="80">
        <v>0</v>
      </c>
      <c r="E295" s="80">
        <v>0</v>
      </c>
      <c r="F295" s="103">
        <f t="shared" si="97"/>
        <v>7</v>
      </c>
      <c r="G295" s="104">
        <f t="shared" si="92"/>
        <v>0</v>
      </c>
      <c r="H295" s="105">
        <f t="shared" si="93"/>
        <v>0.76004343105320304</v>
      </c>
      <c r="I295" s="103">
        <f>SUM(方向別!B242,方向別!I242,方向別!B295)</f>
        <v>52</v>
      </c>
      <c r="J295" s="103">
        <f>SUM(方向別!C242,方向別!J242,方向別!C295)</f>
        <v>0</v>
      </c>
      <c r="K295" s="103">
        <f>SUM(方向別!D242,方向別!K242,方向別!D295)</f>
        <v>2</v>
      </c>
      <c r="L295" s="103">
        <f>SUM(方向別!E242,方向別!L242,方向別!E295)</f>
        <v>0</v>
      </c>
      <c r="M295" s="103">
        <f t="shared" si="98"/>
        <v>54</v>
      </c>
      <c r="N295" s="104">
        <f t="shared" si="95"/>
        <v>0</v>
      </c>
      <c r="O295" s="105">
        <f t="shared" si="96"/>
        <v>0.70810385523210073</v>
      </c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</row>
    <row r="296" spans="1:67" s="25" customFormat="1" ht="13.5" customHeight="1">
      <c r="A296" s="83" t="s">
        <v>20</v>
      </c>
      <c r="B296" s="80">
        <v>3</v>
      </c>
      <c r="C296" s="80">
        <v>0</v>
      </c>
      <c r="D296" s="80">
        <v>0</v>
      </c>
      <c r="E296" s="80">
        <v>2</v>
      </c>
      <c r="F296" s="103">
        <f t="shared" si="97"/>
        <v>5</v>
      </c>
      <c r="G296" s="104">
        <f t="shared" si="92"/>
        <v>40</v>
      </c>
      <c r="H296" s="105">
        <f t="shared" si="93"/>
        <v>0.54288816503800219</v>
      </c>
      <c r="I296" s="103">
        <f>SUM(方向別!B243,方向別!I243,方向別!B296)</f>
        <v>58</v>
      </c>
      <c r="J296" s="103">
        <f>SUM(方向別!C243,方向別!J243,方向別!C296)</f>
        <v>0</v>
      </c>
      <c r="K296" s="103">
        <f>SUM(方向別!D243,方向別!K243,方向別!D296)</f>
        <v>3</v>
      </c>
      <c r="L296" s="103">
        <f>SUM(方向別!E243,方向別!L243,方向別!E296)</f>
        <v>4</v>
      </c>
      <c r="M296" s="103">
        <f t="shared" si="98"/>
        <v>65</v>
      </c>
      <c r="N296" s="104">
        <f t="shared" si="95"/>
        <v>6.2</v>
      </c>
      <c r="O296" s="105">
        <f t="shared" si="96"/>
        <v>0.85234723314975092</v>
      </c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</row>
    <row r="297" spans="1:67" s="23" customFormat="1" ht="13.5" customHeight="1">
      <c r="A297" s="83" t="s">
        <v>21</v>
      </c>
      <c r="B297" s="80">
        <v>6</v>
      </c>
      <c r="C297" s="80">
        <v>0</v>
      </c>
      <c r="D297" s="80">
        <v>0</v>
      </c>
      <c r="E297" s="80">
        <v>0</v>
      </c>
      <c r="F297" s="103">
        <f t="shared" si="97"/>
        <v>6</v>
      </c>
      <c r="G297" s="104">
        <f t="shared" si="92"/>
        <v>0</v>
      </c>
      <c r="H297" s="105">
        <f t="shared" si="93"/>
        <v>0.65146579804560267</v>
      </c>
      <c r="I297" s="103">
        <f>SUM(方向別!B244,方向別!I244,方向別!B297)</f>
        <v>37</v>
      </c>
      <c r="J297" s="103">
        <f>SUM(方向別!C244,方向別!J244,方向別!C297)</f>
        <v>0</v>
      </c>
      <c r="K297" s="103">
        <f>SUM(方向別!D244,方向別!K244,方向別!D297)</f>
        <v>4</v>
      </c>
      <c r="L297" s="103">
        <f>SUM(方向別!E244,方向別!L244,方向別!E297)</f>
        <v>1</v>
      </c>
      <c r="M297" s="103">
        <f t="shared" si="98"/>
        <v>42</v>
      </c>
      <c r="N297" s="104">
        <f t="shared" si="95"/>
        <v>2.4</v>
      </c>
      <c r="O297" s="105">
        <f t="shared" si="96"/>
        <v>0.55074744295830058</v>
      </c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</row>
    <row r="298" spans="1:67" s="25" customFormat="1" ht="13.5" customHeight="1">
      <c r="A298" s="88" t="s">
        <v>15</v>
      </c>
      <c r="B298" s="109">
        <f>SUM(B292:B297)</f>
        <v>25</v>
      </c>
      <c r="C298" s="109">
        <f>SUM(C292:C297)</f>
        <v>3</v>
      </c>
      <c r="D298" s="109">
        <f>SUM(D292:D297)</f>
        <v>4</v>
      </c>
      <c r="E298" s="109">
        <f>SUM(E292:E297)</f>
        <v>4</v>
      </c>
      <c r="F298" s="109">
        <f t="shared" si="97"/>
        <v>36</v>
      </c>
      <c r="G298" s="110">
        <f t="shared" si="92"/>
        <v>19.399999999999999</v>
      </c>
      <c r="H298" s="111">
        <f t="shared" si="93"/>
        <v>3.9087947882736152</v>
      </c>
      <c r="I298" s="109">
        <f>SUM(I292:I297)</f>
        <v>266</v>
      </c>
      <c r="J298" s="109">
        <f>SUM(J292:J297)</f>
        <v>4</v>
      </c>
      <c r="K298" s="109">
        <f>SUM(K292:K297)</f>
        <v>20</v>
      </c>
      <c r="L298" s="109">
        <f>SUM(L292:L297)</f>
        <v>9</v>
      </c>
      <c r="M298" s="109">
        <f t="shared" si="98"/>
        <v>299</v>
      </c>
      <c r="N298" s="110">
        <f t="shared" si="95"/>
        <v>4.3</v>
      </c>
      <c r="O298" s="111">
        <f t="shared" si="96"/>
        <v>3.920797272488854</v>
      </c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</row>
    <row r="299" spans="1:67" s="23" customFormat="1" ht="13.5" customHeight="1">
      <c r="A299" s="83" t="s">
        <v>22</v>
      </c>
      <c r="B299" s="80">
        <v>15</v>
      </c>
      <c r="C299" s="80">
        <v>4</v>
      </c>
      <c r="D299" s="80">
        <v>2</v>
      </c>
      <c r="E299" s="80">
        <v>2</v>
      </c>
      <c r="F299" s="103">
        <f t="shared" si="97"/>
        <v>23</v>
      </c>
      <c r="G299" s="104">
        <f t="shared" si="92"/>
        <v>26.1</v>
      </c>
      <c r="H299" s="105">
        <f t="shared" si="93"/>
        <v>2.4972855591748102</v>
      </c>
      <c r="I299" s="103">
        <f>SUM(方向別!B246,方向別!I246,方向別!B299)</f>
        <v>332</v>
      </c>
      <c r="J299" s="103">
        <f>SUM(方向別!C246,方向別!J246,方向別!C299)</f>
        <v>8</v>
      </c>
      <c r="K299" s="103">
        <f>SUM(方向別!D246,方向別!K246,方向別!D299)</f>
        <v>23</v>
      </c>
      <c r="L299" s="103">
        <f>SUM(方向別!E246,方向別!L246,方向別!E299)</f>
        <v>7</v>
      </c>
      <c r="M299" s="103">
        <f t="shared" si="98"/>
        <v>370</v>
      </c>
      <c r="N299" s="104">
        <f t="shared" si="95"/>
        <v>4.0999999999999996</v>
      </c>
      <c r="O299" s="105">
        <f t="shared" si="96"/>
        <v>4.8518227117755046</v>
      </c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</row>
    <row r="300" spans="1:67" s="25" customFormat="1" ht="13.5" customHeight="1">
      <c r="A300" s="83" t="s">
        <v>23</v>
      </c>
      <c r="B300" s="80">
        <v>61</v>
      </c>
      <c r="C300" s="80">
        <v>3</v>
      </c>
      <c r="D300" s="80">
        <v>0</v>
      </c>
      <c r="E300" s="80">
        <v>2</v>
      </c>
      <c r="F300" s="103">
        <f t="shared" si="97"/>
        <v>66</v>
      </c>
      <c r="G300" s="104">
        <f t="shared" si="92"/>
        <v>7.6</v>
      </c>
      <c r="H300" s="105">
        <f t="shared" si="93"/>
        <v>7.1661237785016292</v>
      </c>
      <c r="I300" s="103">
        <f>SUM(方向別!B247,方向別!I247,方向別!B300)</f>
        <v>450</v>
      </c>
      <c r="J300" s="103">
        <f>SUM(方向別!C247,方向別!J247,方向別!C300)</f>
        <v>5</v>
      </c>
      <c r="K300" s="103">
        <f>SUM(方向別!D247,方向別!K247,方向別!D300)</f>
        <v>7</v>
      </c>
      <c r="L300" s="103">
        <f>SUM(方向別!E247,方向別!L247,方向別!E300)</f>
        <v>11</v>
      </c>
      <c r="M300" s="103">
        <f t="shared" si="98"/>
        <v>473</v>
      </c>
      <c r="N300" s="104">
        <f t="shared" si="95"/>
        <v>3.4</v>
      </c>
      <c r="O300" s="105">
        <f t="shared" si="96"/>
        <v>6.2024652504589568</v>
      </c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</row>
    <row r="301" spans="1:67" s="23" customFormat="1" ht="13.5" customHeight="1">
      <c r="A301" s="83" t="s">
        <v>24</v>
      </c>
      <c r="B301" s="80">
        <v>57</v>
      </c>
      <c r="C301" s="80">
        <v>3</v>
      </c>
      <c r="D301" s="80">
        <v>0</v>
      </c>
      <c r="E301" s="80">
        <v>4</v>
      </c>
      <c r="F301" s="103">
        <f t="shared" si="97"/>
        <v>64</v>
      </c>
      <c r="G301" s="104">
        <f t="shared" si="92"/>
        <v>10.9</v>
      </c>
      <c r="H301" s="105">
        <f t="shared" si="93"/>
        <v>6.9489685124864282</v>
      </c>
      <c r="I301" s="103">
        <f>SUM(方向別!B248,方向別!I248,方向別!B301)</f>
        <v>467</v>
      </c>
      <c r="J301" s="103">
        <f>SUM(方向別!C248,方向別!J248,方向別!C301)</f>
        <v>4</v>
      </c>
      <c r="K301" s="103">
        <f>SUM(方向別!D248,方向別!K248,方向別!D301)</f>
        <v>8</v>
      </c>
      <c r="L301" s="103">
        <f>SUM(方向別!E248,方向別!L248,方向別!E301)</f>
        <v>13</v>
      </c>
      <c r="M301" s="103">
        <f t="shared" si="98"/>
        <v>492</v>
      </c>
      <c r="N301" s="104">
        <f t="shared" si="95"/>
        <v>3.5</v>
      </c>
      <c r="O301" s="105">
        <f t="shared" si="96"/>
        <v>6.4516129032258061</v>
      </c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</row>
    <row r="302" spans="1:67" s="25" customFormat="1" ht="13.5" customHeight="1">
      <c r="A302" s="83" t="s">
        <v>25</v>
      </c>
      <c r="B302" s="80">
        <v>66</v>
      </c>
      <c r="C302" s="80">
        <v>2</v>
      </c>
      <c r="D302" s="80">
        <v>1</v>
      </c>
      <c r="E302" s="80">
        <v>0</v>
      </c>
      <c r="F302" s="103">
        <f t="shared" si="97"/>
        <v>69</v>
      </c>
      <c r="G302" s="104">
        <f t="shared" si="92"/>
        <v>2.9</v>
      </c>
      <c r="H302" s="105">
        <f t="shared" si="93"/>
        <v>7.4918566775244306</v>
      </c>
      <c r="I302" s="103">
        <f>SUM(方向別!B249,方向別!I249,方向別!B302)</f>
        <v>520</v>
      </c>
      <c r="J302" s="103">
        <f>SUM(方向別!C249,方向別!J249,方向別!C302)</f>
        <v>3</v>
      </c>
      <c r="K302" s="103">
        <f>SUM(方向別!D249,方向別!K249,方向別!D302)</f>
        <v>23</v>
      </c>
      <c r="L302" s="103">
        <f>SUM(方向別!E249,方向別!L249,方向別!E302)</f>
        <v>6</v>
      </c>
      <c r="M302" s="103">
        <f t="shared" si="98"/>
        <v>552</v>
      </c>
      <c r="N302" s="104">
        <f t="shared" si="95"/>
        <v>1.6</v>
      </c>
      <c r="O302" s="105">
        <f t="shared" si="96"/>
        <v>7.2383949645948071</v>
      </c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</row>
    <row r="303" spans="1:67" s="25" customFormat="1" ht="13.5" customHeight="1">
      <c r="A303" s="83" t="s">
        <v>26</v>
      </c>
      <c r="B303" s="80">
        <v>66</v>
      </c>
      <c r="C303" s="80">
        <v>2</v>
      </c>
      <c r="D303" s="80">
        <v>6</v>
      </c>
      <c r="E303" s="80">
        <v>6</v>
      </c>
      <c r="F303" s="103">
        <f t="shared" si="97"/>
        <v>80</v>
      </c>
      <c r="G303" s="104">
        <f t="shared" si="92"/>
        <v>10</v>
      </c>
      <c r="H303" s="105">
        <f t="shared" si="93"/>
        <v>8.686210640608035</v>
      </c>
      <c r="I303" s="103">
        <f>SUM(方向別!B250,方向別!I250,方向別!B303)</f>
        <v>460</v>
      </c>
      <c r="J303" s="103">
        <f>SUM(方向別!C250,方向別!J250,方向別!C303)</f>
        <v>5</v>
      </c>
      <c r="K303" s="103">
        <f>SUM(方向別!D250,方向別!K250,方向別!D303)</f>
        <v>24</v>
      </c>
      <c r="L303" s="103">
        <f>SUM(方向別!E250,方向別!L250,方向別!E303)</f>
        <v>16</v>
      </c>
      <c r="M303" s="103">
        <f t="shared" si="98"/>
        <v>505</v>
      </c>
      <c r="N303" s="104">
        <f t="shared" si="95"/>
        <v>4.2</v>
      </c>
      <c r="O303" s="105">
        <f t="shared" si="96"/>
        <v>6.6220823498557566</v>
      </c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</row>
    <row r="304" spans="1:67" s="25" customFormat="1" ht="13.5" customHeight="1">
      <c r="A304" s="83" t="s">
        <v>27</v>
      </c>
      <c r="B304" s="80">
        <v>50</v>
      </c>
      <c r="C304" s="80">
        <v>2</v>
      </c>
      <c r="D304" s="80">
        <v>2</v>
      </c>
      <c r="E304" s="80">
        <v>1</v>
      </c>
      <c r="F304" s="103">
        <f t="shared" si="97"/>
        <v>55</v>
      </c>
      <c r="G304" s="104">
        <f t="shared" si="92"/>
        <v>5.5</v>
      </c>
      <c r="H304" s="105">
        <f t="shared" si="93"/>
        <v>5.9717698154180239</v>
      </c>
      <c r="I304" s="103">
        <f>SUM(方向別!B251,方向別!I251,方向別!B304)</f>
        <v>517</v>
      </c>
      <c r="J304" s="103">
        <f>SUM(方向別!C251,方向別!J251,方向別!C304)</f>
        <v>4</v>
      </c>
      <c r="K304" s="103">
        <f>SUM(方向別!D251,方向別!K251,方向別!D304)</f>
        <v>25</v>
      </c>
      <c r="L304" s="103">
        <f>SUM(方向別!E251,方向別!L251,方向別!E304)</f>
        <v>8</v>
      </c>
      <c r="M304" s="103">
        <f t="shared" si="98"/>
        <v>554</v>
      </c>
      <c r="N304" s="104">
        <f t="shared" si="95"/>
        <v>2.2000000000000002</v>
      </c>
      <c r="O304" s="105">
        <f t="shared" si="96"/>
        <v>7.2646210333071073</v>
      </c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</row>
    <row r="305" spans="1:67" s="23" customFormat="1" ht="13.5" customHeight="1">
      <c r="A305" s="83" t="s">
        <v>28</v>
      </c>
      <c r="B305" s="80">
        <v>60</v>
      </c>
      <c r="C305" s="80">
        <v>2</v>
      </c>
      <c r="D305" s="80">
        <v>7</v>
      </c>
      <c r="E305" s="80">
        <v>4</v>
      </c>
      <c r="F305" s="103">
        <f t="shared" si="97"/>
        <v>73</v>
      </c>
      <c r="G305" s="104">
        <f t="shared" si="92"/>
        <v>8.1999999999999993</v>
      </c>
      <c r="H305" s="105">
        <f t="shared" si="93"/>
        <v>7.9261672095548308</v>
      </c>
      <c r="I305" s="103">
        <f>SUM(方向別!B252,方向別!I252,方向別!B305)</f>
        <v>592</v>
      </c>
      <c r="J305" s="103">
        <f>SUM(方向別!C252,方向別!J252,方向別!C305)</f>
        <v>4</v>
      </c>
      <c r="K305" s="103">
        <f>SUM(方向別!D252,方向別!K252,方向別!D305)</f>
        <v>26</v>
      </c>
      <c r="L305" s="103">
        <f>SUM(方向別!E252,方向別!L252,方向別!E305)</f>
        <v>15</v>
      </c>
      <c r="M305" s="103">
        <f t="shared" si="98"/>
        <v>637</v>
      </c>
      <c r="N305" s="104">
        <f t="shared" si="95"/>
        <v>3</v>
      </c>
      <c r="O305" s="105">
        <f t="shared" si="96"/>
        <v>8.3530028848675588</v>
      </c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</row>
    <row r="306" spans="1:67" s="23" customFormat="1" ht="13.5" customHeight="1">
      <c r="A306" s="83" t="s">
        <v>51</v>
      </c>
      <c r="B306" s="80">
        <v>85</v>
      </c>
      <c r="C306" s="80">
        <v>2</v>
      </c>
      <c r="D306" s="80">
        <v>4</v>
      </c>
      <c r="E306" s="80">
        <v>0</v>
      </c>
      <c r="F306" s="103">
        <f t="shared" si="97"/>
        <v>91</v>
      </c>
      <c r="G306" s="104">
        <f t="shared" si="92"/>
        <v>2.2000000000000002</v>
      </c>
      <c r="H306" s="105">
        <f t="shared" si="93"/>
        <v>9.8805646036916404</v>
      </c>
      <c r="I306" s="103">
        <f>SUM(方向別!B253,方向別!I253,方向別!B306)</f>
        <v>652</v>
      </c>
      <c r="J306" s="103">
        <f>SUM(方向別!C253,方向別!J253,方向別!C306)</f>
        <v>6</v>
      </c>
      <c r="K306" s="103">
        <f>SUM(方向別!D253,方向別!K253,方向別!D306)</f>
        <v>17</v>
      </c>
      <c r="L306" s="103">
        <f>SUM(方向別!E253,方向別!L253,方向別!E306)</f>
        <v>9</v>
      </c>
      <c r="M306" s="103">
        <f t="shared" si="98"/>
        <v>684</v>
      </c>
      <c r="N306" s="104">
        <f t="shared" si="95"/>
        <v>2.2000000000000002</v>
      </c>
      <c r="O306" s="105">
        <f t="shared" si="96"/>
        <v>8.9693154996066085</v>
      </c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</row>
    <row r="307" spans="1:67" s="23" customFormat="1" ht="13.5" customHeight="1">
      <c r="A307" s="84" t="s">
        <v>29</v>
      </c>
      <c r="B307" s="85">
        <v>16</v>
      </c>
      <c r="C307" s="85">
        <v>1</v>
      </c>
      <c r="D307" s="85">
        <v>0</v>
      </c>
      <c r="E307" s="85">
        <v>0</v>
      </c>
      <c r="F307" s="106">
        <f t="shared" si="97"/>
        <v>17</v>
      </c>
      <c r="G307" s="107">
        <f t="shared" si="92"/>
        <v>5.9</v>
      </c>
      <c r="H307" s="108">
        <f t="shared" si="93"/>
        <v>1.8458197611292075</v>
      </c>
      <c r="I307" s="106">
        <f>SUM(方向別!B254,方向別!I254,方向別!B307)</f>
        <v>140</v>
      </c>
      <c r="J307" s="106">
        <f>SUM(方向別!C254,方向別!J254,方向別!C307)</f>
        <v>1</v>
      </c>
      <c r="K307" s="106">
        <f>SUM(方向別!D254,方向別!K254,方向別!D307)</f>
        <v>1</v>
      </c>
      <c r="L307" s="106">
        <f>SUM(方向別!E254,方向別!L254,方向別!E307)</f>
        <v>0</v>
      </c>
      <c r="M307" s="106">
        <f t="shared" si="98"/>
        <v>142</v>
      </c>
      <c r="N307" s="107">
        <f t="shared" si="95"/>
        <v>0.7</v>
      </c>
      <c r="O307" s="108">
        <f t="shared" si="96"/>
        <v>1.8620508785733019</v>
      </c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</row>
    <row r="308" spans="1:67" s="25" customFormat="1" ht="13.5" customHeight="1">
      <c r="A308" s="83" t="s">
        <v>30</v>
      </c>
      <c r="B308" s="80">
        <v>13</v>
      </c>
      <c r="C308" s="80">
        <v>0</v>
      </c>
      <c r="D308" s="80">
        <v>0</v>
      </c>
      <c r="E308" s="80">
        <v>0</v>
      </c>
      <c r="F308" s="103">
        <f t="shared" si="97"/>
        <v>13</v>
      </c>
      <c r="G308" s="104">
        <f t="shared" si="92"/>
        <v>0</v>
      </c>
      <c r="H308" s="105">
        <f t="shared" si="93"/>
        <v>1.4115092290988056</v>
      </c>
      <c r="I308" s="103">
        <f>SUM(方向別!B255,方向別!I255,方向別!B308)</f>
        <v>98</v>
      </c>
      <c r="J308" s="103">
        <f>SUM(方向別!C255,方向別!J255,方向別!C308)</f>
        <v>0</v>
      </c>
      <c r="K308" s="103">
        <f>SUM(方向別!D255,方向別!K255,方向別!D308)</f>
        <v>2</v>
      </c>
      <c r="L308" s="103">
        <f>SUM(方向別!E255,方向別!L255,方向別!E308)</f>
        <v>0</v>
      </c>
      <c r="M308" s="103">
        <f t="shared" si="98"/>
        <v>100</v>
      </c>
      <c r="N308" s="104">
        <f t="shared" si="95"/>
        <v>0</v>
      </c>
      <c r="O308" s="105">
        <f t="shared" si="96"/>
        <v>1.3113034356150013</v>
      </c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</row>
    <row r="309" spans="1:67" s="25" customFormat="1" ht="13.5" customHeight="1">
      <c r="A309" s="83" t="s">
        <v>31</v>
      </c>
      <c r="B309" s="80">
        <v>20</v>
      </c>
      <c r="C309" s="80">
        <v>1</v>
      </c>
      <c r="D309" s="80">
        <v>1</v>
      </c>
      <c r="E309" s="80">
        <v>0</v>
      </c>
      <c r="F309" s="103">
        <f t="shared" si="97"/>
        <v>22</v>
      </c>
      <c r="G309" s="104">
        <f t="shared" si="92"/>
        <v>4.5</v>
      </c>
      <c r="H309" s="105">
        <f t="shared" si="93"/>
        <v>2.3887079261672097</v>
      </c>
      <c r="I309" s="103">
        <f>SUM(方向別!B256,方向別!I256,方向別!B309)</f>
        <v>113</v>
      </c>
      <c r="J309" s="103">
        <f>SUM(方向別!C256,方向別!J256,方向別!C309)</f>
        <v>2</v>
      </c>
      <c r="K309" s="103">
        <f>SUM(方向別!D256,方向別!K256,方向別!D309)</f>
        <v>3</v>
      </c>
      <c r="L309" s="103">
        <f>SUM(方向別!E256,方向別!L256,方向別!E309)</f>
        <v>1</v>
      </c>
      <c r="M309" s="103">
        <f t="shared" si="98"/>
        <v>119</v>
      </c>
      <c r="N309" s="104">
        <f t="shared" si="95"/>
        <v>2.5</v>
      </c>
      <c r="O309" s="105">
        <f t="shared" si="96"/>
        <v>1.5604510883818514</v>
      </c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</row>
    <row r="310" spans="1:67" s="25" customFormat="1" ht="13.5" customHeight="1">
      <c r="A310" s="83" t="s">
        <v>32</v>
      </c>
      <c r="B310" s="80">
        <v>14</v>
      </c>
      <c r="C310" s="80">
        <v>1</v>
      </c>
      <c r="D310" s="80">
        <v>0</v>
      </c>
      <c r="E310" s="80">
        <v>0</v>
      </c>
      <c r="F310" s="103">
        <f t="shared" si="97"/>
        <v>15</v>
      </c>
      <c r="G310" s="104">
        <f t="shared" si="92"/>
        <v>6.7</v>
      </c>
      <c r="H310" s="105">
        <f t="shared" si="93"/>
        <v>1.6286644951140066</v>
      </c>
      <c r="I310" s="103">
        <f>SUM(方向別!B257,方向別!I257,方向別!B310)</f>
        <v>102</v>
      </c>
      <c r="J310" s="103">
        <f>SUM(方向別!C257,方向別!J257,方向別!C310)</f>
        <v>1</v>
      </c>
      <c r="K310" s="103">
        <f>SUM(方向別!D257,方向別!K257,方向別!D310)</f>
        <v>0</v>
      </c>
      <c r="L310" s="103">
        <f>SUM(方向別!E257,方向別!L257,方向別!E310)</f>
        <v>3</v>
      </c>
      <c r="M310" s="103">
        <f t="shared" si="98"/>
        <v>106</v>
      </c>
      <c r="N310" s="104">
        <f t="shared" si="95"/>
        <v>3.8</v>
      </c>
      <c r="O310" s="105">
        <f t="shared" si="96"/>
        <v>1.3899816417519015</v>
      </c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</row>
    <row r="311" spans="1:67" s="23" customFormat="1" ht="13.5" customHeight="1">
      <c r="A311" s="83" t="s">
        <v>33</v>
      </c>
      <c r="B311" s="80">
        <v>15</v>
      </c>
      <c r="C311" s="80">
        <v>1</v>
      </c>
      <c r="D311" s="80">
        <v>0</v>
      </c>
      <c r="E311" s="80">
        <v>0</v>
      </c>
      <c r="F311" s="103">
        <f t="shared" si="97"/>
        <v>16</v>
      </c>
      <c r="G311" s="104">
        <f t="shared" si="92"/>
        <v>6.3</v>
      </c>
      <c r="H311" s="105">
        <f t="shared" si="93"/>
        <v>1.7372421281216071</v>
      </c>
      <c r="I311" s="103">
        <f>SUM(方向別!B258,方向別!I258,方向別!B311)</f>
        <v>114</v>
      </c>
      <c r="J311" s="103">
        <f>SUM(方向別!C258,方向別!J258,方向別!C311)</f>
        <v>2</v>
      </c>
      <c r="K311" s="103">
        <f>SUM(方向別!D258,方向別!K258,方向別!D311)</f>
        <v>2</v>
      </c>
      <c r="L311" s="103">
        <f>SUM(方向別!E258,方向別!L258,方向別!E311)</f>
        <v>0</v>
      </c>
      <c r="M311" s="103">
        <f t="shared" si="98"/>
        <v>118</v>
      </c>
      <c r="N311" s="104">
        <f t="shared" si="95"/>
        <v>1.7</v>
      </c>
      <c r="O311" s="105">
        <f t="shared" si="96"/>
        <v>1.5473380540257016</v>
      </c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</row>
    <row r="312" spans="1:67" s="25" customFormat="1" ht="13.5" customHeight="1">
      <c r="A312" s="83" t="s">
        <v>34</v>
      </c>
      <c r="B312" s="80">
        <v>15</v>
      </c>
      <c r="C312" s="80">
        <v>0</v>
      </c>
      <c r="D312" s="80">
        <v>1</v>
      </c>
      <c r="E312" s="80">
        <v>0</v>
      </c>
      <c r="F312" s="103">
        <f t="shared" si="97"/>
        <v>16</v>
      </c>
      <c r="G312" s="104">
        <f t="shared" si="92"/>
        <v>0</v>
      </c>
      <c r="H312" s="105">
        <f t="shared" si="93"/>
        <v>1.7372421281216071</v>
      </c>
      <c r="I312" s="103">
        <f>SUM(方向別!B259,方向別!I259,方向別!B312)</f>
        <v>98</v>
      </c>
      <c r="J312" s="103">
        <f>SUM(方向別!C259,方向別!J259,方向別!C312)</f>
        <v>1</v>
      </c>
      <c r="K312" s="103">
        <f>SUM(方向別!D259,方向別!K259,方向別!D312)</f>
        <v>2</v>
      </c>
      <c r="L312" s="103">
        <f>SUM(方向別!E259,方向別!L259,方向別!E312)</f>
        <v>4</v>
      </c>
      <c r="M312" s="103">
        <f t="shared" si="98"/>
        <v>105</v>
      </c>
      <c r="N312" s="104">
        <f t="shared" si="95"/>
        <v>4.8</v>
      </c>
      <c r="O312" s="105">
        <f t="shared" si="96"/>
        <v>1.3768686073957515</v>
      </c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</row>
    <row r="313" spans="1:67" s="23" customFormat="1" ht="13.5" customHeight="1">
      <c r="A313" s="88" t="s">
        <v>15</v>
      </c>
      <c r="B313" s="109">
        <f>SUM(B307:B312)</f>
        <v>93</v>
      </c>
      <c r="C313" s="109">
        <f>SUM(C307:C312)</f>
        <v>4</v>
      </c>
      <c r="D313" s="109">
        <f>SUM(D307:D312)</f>
        <v>2</v>
      </c>
      <c r="E313" s="109">
        <f>SUM(E307:E312)</f>
        <v>0</v>
      </c>
      <c r="F313" s="109">
        <f t="shared" si="97"/>
        <v>99</v>
      </c>
      <c r="G313" s="110">
        <f t="shared" si="92"/>
        <v>4</v>
      </c>
      <c r="H313" s="111">
        <f t="shared" si="93"/>
        <v>10.749185667752444</v>
      </c>
      <c r="I313" s="109">
        <f>SUM(I307:I312)</f>
        <v>665</v>
      </c>
      <c r="J313" s="109">
        <f>SUM(J307:J312)</f>
        <v>7</v>
      </c>
      <c r="K313" s="109">
        <f>SUM(K307:K312)</f>
        <v>10</v>
      </c>
      <c r="L313" s="109">
        <f>SUM(L307:L312)</f>
        <v>8</v>
      </c>
      <c r="M313" s="109">
        <f t="shared" si="98"/>
        <v>690</v>
      </c>
      <c r="N313" s="110">
        <f t="shared" si="95"/>
        <v>2.2000000000000002</v>
      </c>
      <c r="O313" s="111">
        <f t="shared" si="96"/>
        <v>9.0479937057435098</v>
      </c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</row>
    <row r="314" spans="1:67" s="23" customFormat="1" ht="13.5" customHeight="1">
      <c r="A314" s="84" t="s">
        <v>35</v>
      </c>
      <c r="B314" s="85">
        <v>18</v>
      </c>
      <c r="C314" s="85">
        <v>1</v>
      </c>
      <c r="D314" s="85">
        <v>2</v>
      </c>
      <c r="E314" s="85">
        <v>2</v>
      </c>
      <c r="F314" s="106">
        <f t="shared" si="97"/>
        <v>23</v>
      </c>
      <c r="G314" s="107">
        <f t="shared" si="92"/>
        <v>13</v>
      </c>
      <c r="H314" s="108">
        <f t="shared" si="93"/>
        <v>2.4972855591748102</v>
      </c>
      <c r="I314" s="106">
        <f>SUM(方向別!B261,方向別!I261,方向別!B314)</f>
        <v>101</v>
      </c>
      <c r="J314" s="106">
        <f>SUM(方向別!C261,方向別!J261,方向別!C314)</f>
        <v>1</v>
      </c>
      <c r="K314" s="106">
        <f>SUM(方向別!D261,方向別!K261,方向別!D314)</f>
        <v>8</v>
      </c>
      <c r="L314" s="106">
        <f>SUM(方向別!E261,方向別!L261,方向別!E314)</f>
        <v>3</v>
      </c>
      <c r="M314" s="106">
        <f t="shared" si="98"/>
        <v>113</v>
      </c>
      <c r="N314" s="107">
        <f t="shared" si="95"/>
        <v>3.5</v>
      </c>
      <c r="O314" s="108">
        <f t="shared" si="96"/>
        <v>1.4817728822449516</v>
      </c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</row>
    <row r="315" spans="1:67" s="25" customFormat="1" ht="13.5" customHeight="1">
      <c r="A315" s="83" t="s">
        <v>36</v>
      </c>
      <c r="B315" s="80">
        <v>18</v>
      </c>
      <c r="C315" s="80">
        <v>1</v>
      </c>
      <c r="D315" s="80">
        <v>0</v>
      </c>
      <c r="E315" s="80">
        <v>0</v>
      </c>
      <c r="F315" s="103">
        <f t="shared" si="97"/>
        <v>19</v>
      </c>
      <c r="G315" s="104">
        <f t="shared" si="92"/>
        <v>5.3</v>
      </c>
      <c r="H315" s="105">
        <f t="shared" si="93"/>
        <v>2.0629750271444083</v>
      </c>
      <c r="I315" s="103">
        <f>SUM(方向別!B262,方向別!I262,方向別!B315)</f>
        <v>72</v>
      </c>
      <c r="J315" s="103">
        <f>SUM(方向別!C262,方向別!J262,方向別!C315)</f>
        <v>1</v>
      </c>
      <c r="K315" s="103">
        <f>SUM(方向別!D262,方向別!K262,方向別!D315)</f>
        <v>3</v>
      </c>
      <c r="L315" s="103">
        <f>SUM(方向別!E262,方向別!L262,方向別!E315)</f>
        <v>1</v>
      </c>
      <c r="M315" s="103">
        <f t="shared" si="98"/>
        <v>77</v>
      </c>
      <c r="N315" s="104">
        <f t="shared" si="95"/>
        <v>2.6</v>
      </c>
      <c r="O315" s="105">
        <f t="shared" si="96"/>
        <v>1.0097036454235511</v>
      </c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</row>
    <row r="316" spans="1:67" s="25" customFormat="1" ht="13.5" customHeight="1">
      <c r="A316" s="83" t="s">
        <v>37</v>
      </c>
      <c r="B316" s="80">
        <v>10</v>
      </c>
      <c r="C316" s="80">
        <v>1</v>
      </c>
      <c r="D316" s="80">
        <v>2</v>
      </c>
      <c r="E316" s="80">
        <v>0</v>
      </c>
      <c r="F316" s="103">
        <f t="shared" si="97"/>
        <v>13</v>
      </c>
      <c r="G316" s="104">
        <f t="shared" si="92"/>
        <v>7.7</v>
      </c>
      <c r="H316" s="105">
        <f t="shared" si="93"/>
        <v>1.4115092290988056</v>
      </c>
      <c r="I316" s="103">
        <f>SUM(方向別!B263,方向別!I263,方向別!B316)</f>
        <v>91</v>
      </c>
      <c r="J316" s="103">
        <f>SUM(方向別!C263,方向別!J263,方向別!C316)</f>
        <v>2</v>
      </c>
      <c r="K316" s="103">
        <f>SUM(方向別!D263,方向別!K263,方向別!D316)</f>
        <v>5</v>
      </c>
      <c r="L316" s="103">
        <f>SUM(方向別!E263,方向別!L263,方向別!E316)</f>
        <v>0</v>
      </c>
      <c r="M316" s="103">
        <f t="shared" si="98"/>
        <v>98</v>
      </c>
      <c r="N316" s="104">
        <f t="shared" si="95"/>
        <v>2</v>
      </c>
      <c r="O316" s="105">
        <f t="shared" si="96"/>
        <v>1.2850773669027014</v>
      </c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</row>
    <row r="317" spans="1:67" s="22" customFormat="1" ht="13.5" customHeight="1">
      <c r="A317" s="83" t="s">
        <v>38</v>
      </c>
      <c r="B317" s="80">
        <v>15</v>
      </c>
      <c r="C317" s="80">
        <v>1</v>
      </c>
      <c r="D317" s="80">
        <v>0</v>
      </c>
      <c r="E317" s="80">
        <v>0</v>
      </c>
      <c r="F317" s="103">
        <f t="shared" si="97"/>
        <v>16</v>
      </c>
      <c r="G317" s="104">
        <f t="shared" si="92"/>
        <v>6.3</v>
      </c>
      <c r="H317" s="105">
        <f t="shared" si="93"/>
        <v>1.7372421281216071</v>
      </c>
      <c r="I317" s="103">
        <f>SUM(方向別!B264,方向別!I264,方向別!B317)</f>
        <v>104</v>
      </c>
      <c r="J317" s="103">
        <f>SUM(方向別!C264,方向別!J264,方向別!C317)</f>
        <v>1</v>
      </c>
      <c r="K317" s="103">
        <f>SUM(方向別!D264,方向別!K264,方向別!D317)</f>
        <v>5</v>
      </c>
      <c r="L317" s="103">
        <f>SUM(方向別!E264,方向別!L264,方向別!E317)</f>
        <v>0</v>
      </c>
      <c r="M317" s="103">
        <f t="shared" si="98"/>
        <v>110</v>
      </c>
      <c r="N317" s="104">
        <f t="shared" si="95"/>
        <v>0.9</v>
      </c>
      <c r="O317" s="105">
        <f t="shared" si="96"/>
        <v>1.4424337791765016</v>
      </c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</row>
    <row r="318" spans="1:67" s="22" customFormat="1" ht="13.5" customHeight="1">
      <c r="A318" s="83" t="s">
        <v>39</v>
      </c>
      <c r="B318" s="80">
        <v>12</v>
      </c>
      <c r="C318" s="80">
        <v>0</v>
      </c>
      <c r="D318" s="80">
        <v>1</v>
      </c>
      <c r="E318" s="80">
        <v>0</v>
      </c>
      <c r="F318" s="103">
        <f t="shared" si="97"/>
        <v>13</v>
      </c>
      <c r="G318" s="104">
        <f t="shared" si="92"/>
        <v>0</v>
      </c>
      <c r="H318" s="105">
        <f t="shared" si="93"/>
        <v>1.4115092290988056</v>
      </c>
      <c r="I318" s="103">
        <f>SUM(方向別!B265,方向別!I265,方向別!B318)</f>
        <v>111</v>
      </c>
      <c r="J318" s="103">
        <f>SUM(方向別!C265,方向別!J265,方向別!C318)</f>
        <v>0</v>
      </c>
      <c r="K318" s="103">
        <f>SUM(方向別!D265,方向別!K265,方向別!D318)</f>
        <v>2</v>
      </c>
      <c r="L318" s="103">
        <f>SUM(方向別!E265,方向別!L265,方向別!E318)</f>
        <v>1</v>
      </c>
      <c r="M318" s="103">
        <f t="shared" si="98"/>
        <v>114</v>
      </c>
      <c r="N318" s="104">
        <f t="shared" si="95"/>
        <v>0.9</v>
      </c>
      <c r="O318" s="105">
        <f t="shared" si="96"/>
        <v>1.4948859166011015</v>
      </c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</row>
    <row r="319" spans="1:67" s="23" customFormat="1" ht="13.5" customHeight="1">
      <c r="A319" s="83" t="s">
        <v>40</v>
      </c>
      <c r="B319" s="80">
        <v>8</v>
      </c>
      <c r="C319" s="80">
        <v>1</v>
      </c>
      <c r="D319" s="80">
        <v>0</v>
      </c>
      <c r="E319" s="80">
        <v>0</v>
      </c>
      <c r="F319" s="103">
        <f t="shared" si="97"/>
        <v>9</v>
      </c>
      <c r="G319" s="104">
        <f t="shared" si="92"/>
        <v>11.1</v>
      </c>
      <c r="H319" s="105">
        <f t="shared" si="93"/>
        <v>0.97719869706840379</v>
      </c>
      <c r="I319" s="103">
        <f>SUM(方向別!B266,方向別!I266,方向別!B319)</f>
        <v>69</v>
      </c>
      <c r="J319" s="103">
        <f>SUM(方向別!C266,方向別!J266,方向別!C319)</f>
        <v>1</v>
      </c>
      <c r="K319" s="103">
        <f>SUM(方向別!D266,方向別!K266,方向別!D319)</f>
        <v>1</v>
      </c>
      <c r="L319" s="103">
        <f>SUM(方向別!E266,方向別!L266,方向別!E319)</f>
        <v>0</v>
      </c>
      <c r="M319" s="103">
        <f t="shared" si="98"/>
        <v>71</v>
      </c>
      <c r="N319" s="104">
        <f t="shared" si="95"/>
        <v>1.4</v>
      </c>
      <c r="O319" s="105">
        <f t="shared" si="96"/>
        <v>0.93102543928665094</v>
      </c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</row>
    <row r="320" spans="1:67" s="25" customFormat="1" ht="13.5" customHeight="1">
      <c r="A320" s="88" t="s">
        <v>15</v>
      </c>
      <c r="B320" s="109">
        <f>SUM(B314:B319)</f>
        <v>81</v>
      </c>
      <c r="C320" s="109">
        <f>SUM(C314:C319)</f>
        <v>5</v>
      </c>
      <c r="D320" s="109">
        <f>SUM(D314:D319)</f>
        <v>5</v>
      </c>
      <c r="E320" s="109">
        <f>SUM(E314:E319)</f>
        <v>2</v>
      </c>
      <c r="F320" s="109">
        <f t="shared" si="97"/>
        <v>93</v>
      </c>
      <c r="G320" s="110">
        <f t="shared" si="92"/>
        <v>7.5</v>
      </c>
      <c r="H320" s="111">
        <f t="shared" si="93"/>
        <v>10.097719869706841</v>
      </c>
      <c r="I320" s="109">
        <f>SUM(I314:I319)</f>
        <v>548</v>
      </c>
      <c r="J320" s="109">
        <f>SUM(J314:J319)</f>
        <v>6</v>
      </c>
      <c r="K320" s="109">
        <f>SUM(K314:K319)</f>
        <v>24</v>
      </c>
      <c r="L320" s="109">
        <f>SUM(L314:L319)</f>
        <v>5</v>
      </c>
      <c r="M320" s="109">
        <f t="shared" si="98"/>
        <v>583</v>
      </c>
      <c r="N320" s="110">
        <f t="shared" si="95"/>
        <v>1.9</v>
      </c>
      <c r="O320" s="111">
        <f t="shared" si="96"/>
        <v>7.6448990296354573</v>
      </c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</row>
    <row r="321" spans="1:67" s="25" customFormat="1" ht="13.5" customHeight="1">
      <c r="A321" s="79" t="s">
        <v>84</v>
      </c>
      <c r="B321" s="80">
        <v>28</v>
      </c>
      <c r="C321" s="80">
        <v>3</v>
      </c>
      <c r="D321" s="80">
        <v>3</v>
      </c>
      <c r="E321" s="80">
        <v>1</v>
      </c>
      <c r="F321" s="103">
        <f t="shared" ref="F321:F324" si="101">SUM(B321:E321)</f>
        <v>35</v>
      </c>
      <c r="G321" s="104">
        <f t="shared" ref="G321:G324" si="102">IF(SUM(C321,E321)=0,0,ROUND(SUM(C321,E321)/F321*100,1))</f>
        <v>11.4</v>
      </c>
      <c r="H321" s="105">
        <f t="shared" si="93"/>
        <v>3.8002171552660156</v>
      </c>
      <c r="I321" s="103">
        <f>SUM(方向別!B268,方向別!I268,方向別!B321)</f>
        <v>338</v>
      </c>
      <c r="J321" s="103">
        <f>SUM(方向別!C268,方向別!J268,方向別!C321)</f>
        <v>4</v>
      </c>
      <c r="K321" s="103">
        <f>SUM(方向別!D268,方向別!K268,方向別!D321)</f>
        <v>11</v>
      </c>
      <c r="L321" s="103">
        <f>SUM(方向別!E268,方向別!L268,方向別!E321)</f>
        <v>4</v>
      </c>
      <c r="M321" s="103">
        <f t="shared" ref="M321:M324" si="103">SUM(I321:L321)</f>
        <v>357</v>
      </c>
      <c r="N321" s="104">
        <f t="shared" ref="N321:N324" si="104">IF(SUM(J321,L321)=0,0,ROUND(SUM(J321,L321)/M321*100,1))</f>
        <v>2.2000000000000002</v>
      </c>
      <c r="O321" s="105">
        <f t="shared" si="96"/>
        <v>4.6813532651455549</v>
      </c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</row>
    <row r="322" spans="1:67" s="25" customFormat="1" ht="13.5" customHeight="1">
      <c r="A322" s="83" t="s">
        <v>85</v>
      </c>
      <c r="B322" s="80">
        <v>34</v>
      </c>
      <c r="C322" s="80">
        <v>0</v>
      </c>
      <c r="D322" s="80">
        <v>0</v>
      </c>
      <c r="E322" s="80">
        <v>0</v>
      </c>
      <c r="F322" s="103">
        <f t="shared" si="101"/>
        <v>34</v>
      </c>
      <c r="G322" s="104">
        <f t="shared" si="102"/>
        <v>0</v>
      </c>
      <c r="H322" s="105">
        <f t="shared" si="93"/>
        <v>3.6916395222584151</v>
      </c>
      <c r="I322" s="103">
        <f>SUM(方向別!B269,方向別!I269,方向別!B322)</f>
        <v>252</v>
      </c>
      <c r="J322" s="103">
        <f>SUM(方向別!C269,方向別!J269,方向別!C322)</f>
        <v>2</v>
      </c>
      <c r="K322" s="103">
        <f>SUM(方向別!D269,方向別!K269,方向別!D322)</f>
        <v>6</v>
      </c>
      <c r="L322" s="103">
        <f>SUM(方向別!E269,方向別!L269,方向別!E322)</f>
        <v>0</v>
      </c>
      <c r="M322" s="103">
        <f t="shared" si="103"/>
        <v>260</v>
      </c>
      <c r="N322" s="104">
        <f t="shared" si="104"/>
        <v>0.8</v>
      </c>
      <c r="O322" s="105">
        <f t="shared" si="96"/>
        <v>3.4093889325990037</v>
      </c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</row>
    <row r="323" spans="1:67" s="25" customFormat="1" ht="13.5" customHeight="1">
      <c r="A323" s="83" t="s">
        <v>86</v>
      </c>
      <c r="B323" s="80">
        <v>1</v>
      </c>
      <c r="C323" s="80">
        <v>2</v>
      </c>
      <c r="D323" s="80">
        <v>0</v>
      </c>
      <c r="E323" s="80">
        <v>0</v>
      </c>
      <c r="F323" s="103">
        <f t="shared" si="101"/>
        <v>3</v>
      </c>
      <c r="G323" s="104">
        <f t="shared" si="102"/>
        <v>66.7</v>
      </c>
      <c r="H323" s="105">
        <f t="shared" si="93"/>
        <v>0.32573289902280134</v>
      </c>
      <c r="I323" s="103">
        <f>SUM(方向別!B270,方向別!I270,方向別!B323)</f>
        <v>187</v>
      </c>
      <c r="J323" s="103">
        <f>SUM(方向別!C270,方向別!J270,方向別!C323)</f>
        <v>3</v>
      </c>
      <c r="K323" s="103">
        <f>SUM(方向別!D270,方向別!K270,方向別!D323)</f>
        <v>10</v>
      </c>
      <c r="L323" s="103">
        <f>SUM(方向別!E270,方向別!L270,方向別!E323)</f>
        <v>1</v>
      </c>
      <c r="M323" s="103">
        <f t="shared" si="103"/>
        <v>201</v>
      </c>
      <c r="N323" s="104">
        <f t="shared" si="104"/>
        <v>2</v>
      </c>
      <c r="O323" s="105">
        <f t="shared" si="96"/>
        <v>2.6357199055861527</v>
      </c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</row>
    <row r="324" spans="1:67" s="22" customFormat="1" ht="13.5" customHeight="1">
      <c r="A324" s="88" t="s">
        <v>41</v>
      </c>
      <c r="B324" s="109">
        <f>SUM(B276:B284,B291,B298:B306,B313,B320:B323)</f>
        <v>802</v>
      </c>
      <c r="C324" s="109">
        <f>SUM(C276:C284,C291,C298:C306,C313,C320:C323)</f>
        <v>46</v>
      </c>
      <c r="D324" s="109">
        <f t="shared" ref="D324" si="105">SUM(D276:D284,D291,D298:D306,D313,D320:D323)</f>
        <v>44</v>
      </c>
      <c r="E324" s="109">
        <f t="shared" ref="E324" si="106">SUM(E276:E284,E291,E298:E306,E313,E320:E323)</f>
        <v>29</v>
      </c>
      <c r="F324" s="109">
        <f t="shared" si="101"/>
        <v>921</v>
      </c>
      <c r="G324" s="110">
        <f t="shared" si="102"/>
        <v>8.1</v>
      </c>
      <c r="H324" s="111">
        <f t="shared" si="93"/>
        <v>100</v>
      </c>
      <c r="I324" s="109">
        <f>SUM(I276:I284,I291,I298:I306,I313,I320:I323)</f>
        <v>7093</v>
      </c>
      <c r="J324" s="109">
        <f>SUM(J276:J284,J291,J298:J306,J313,J320:J323)</f>
        <v>77</v>
      </c>
      <c r="K324" s="109">
        <f t="shared" ref="K324" si="107">SUM(K276:K284,K291,K298:K306,K313,K320:K323)</f>
        <v>290</v>
      </c>
      <c r="L324" s="109">
        <f t="shared" ref="L324" si="108">SUM(L276:L284,L291,L298:L306,L313,L320:L323)</f>
        <v>166</v>
      </c>
      <c r="M324" s="109">
        <f t="shared" si="103"/>
        <v>7626</v>
      </c>
      <c r="N324" s="110">
        <f t="shared" si="104"/>
        <v>3.2</v>
      </c>
      <c r="O324" s="111">
        <f t="shared" si="96"/>
        <v>100</v>
      </c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</row>
    <row r="325" spans="1:67" s="22" customFormat="1" ht="12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</row>
    <row r="326" spans="1:67" s="22" customFormat="1" ht="12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</row>
    <row r="327" spans="1:67" s="23" customFormat="1" ht="12" customHeight="1">
      <c r="A327" s="69" t="s">
        <v>0</v>
      </c>
      <c r="B327" s="70">
        <v>10</v>
      </c>
      <c r="C327" s="71"/>
      <c r="D327" s="71"/>
      <c r="E327" s="71"/>
      <c r="F327" s="71"/>
      <c r="G327" s="71"/>
      <c r="H327" s="72"/>
      <c r="I327" s="70">
        <v>11</v>
      </c>
      <c r="J327" s="71"/>
      <c r="K327" s="71"/>
      <c r="L327" s="71"/>
      <c r="M327" s="71"/>
      <c r="N327" s="71"/>
      <c r="O327" s="72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</row>
    <row r="328" spans="1:67" s="25" customFormat="1" ht="39.6" customHeight="1">
      <c r="A328" s="73" t="s">
        <v>1</v>
      </c>
      <c r="B328" s="74" t="s">
        <v>2</v>
      </c>
      <c r="C328" s="75" t="s">
        <v>3</v>
      </c>
      <c r="D328" s="76" t="s">
        <v>4</v>
      </c>
      <c r="E328" s="75" t="s">
        <v>5</v>
      </c>
      <c r="F328" s="76" t="s">
        <v>6</v>
      </c>
      <c r="G328" s="76" t="s">
        <v>7</v>
      </c>
      <c r="H328" s="77" t="s">
        <v>8</v>
      </c>
      <c r="I328" s="74" t="s">
        <v>2</v>
      </c>
      <c r="J328" s="76" t="s">
        <v>3</v>
      </c>
      <c r="K328" s="76" t="s">
        <v>4</v>
      </c>
      <c r="L328" s="75" t="s">
        <v>5</v>
      </c>
      <c r="M328" s="76" t="s">
        <v>6</v>
      </c>
      <c r="N328" s="76" t="s">
        <v>7</v>
      </c>
      <c r="O328" s="78" t="s">
        <v>8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</row>
    <row r="329" spans="1:67" s="25" customFormat="1" ht="13.5" customHeight="1">
      <c r="A329" s="79" t="s">
        <v>75</v>
      </c>
      <c r="B329" s="80">
        <v>21</v>
      </c>
      <c r="C329" s="80">
        <v>2</v>
      </c>
      <c r="D329" s="80">
        <v>3</v>
      </c>
      <c r="E329" s="80">
        <v>1</v>
      </c>
      <c r="F329" s="103">
        <f t="shared" ref="F329:F337" si="109">SUM(B329:E329)</f>
        <v>27</v>
      </c>
      <c r="G329" s="104">
        <f t="shared" ref="G329:G373" si="110">IF(SUM(C329,E329)=0,0,ROUND(SUM(C329,E329)/F329*100,1))</f>
        <v>11.1</v>
      </c>
      <c r="H329" s="105">
        <f t="shared" ref="H329:H377" si="111">IF(F329=0,0,F329/F$377*100)</f>
        <v>1.7464424320827943</v>
      </c>
      <c r="I329" s="80">
        <v>10</v>
      </c>
      <c r="J329" s="80">
        <v>0</v>
      </c>
      <c r="K329" s="80">
        <v>2</v>
      </c>
      <c r="L329" s="80">
        <v>0</v>
      </c>
      <c r="M329" s="103">
        <f t="shared" ref="M329:M337" si="112">SUM(I329:L329)</f>
        <v>12</v>
      </c>
      <c r="N329" s="104">
        <f t="shared" ref="N329:N373" si="113">IF(SUM(J329,L329)=0,0,ROUND(SUM(J329,L329)/M329*100,1))</f>
        <v>0</v>
      </c>
      <c r="O329" s="105">
        <f t="shared" ref="O329:O377" si="114">IF(M329=0,0,M329/M$377*100)</f>
        <v>1.9512195121951219</v>
      </c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</row>
    <row r="330" spans="1:67" s="25" customFormat="1" ht="13.5" customHeight="1">
      <c r="A330" s="83" t="s">
        <v>76</v>
      </c>
      <c r="B330" s="80">
        <v>12</v>
      </c>
      <c r="C330" s="80">
        <v>0</v>
      </c>
      <c r="D330" s="80">
        <v>2</v>
      </c>
      <c r="E330" s="80">
        <v>0</v>
      </c>
      <c r="F330" s="103">
        <f t="shared" si="109"/>
        <v>14</v>
      </c>
      <c r="G330" s="104">
        <f t="shared" si="110"/>
        <v>0</v>
      </c>
      <c r="H330" s="105">
        <f t="shared" si="111"/>
        <v>0.90556274256144886</v>
      </c>
      <c r="I330" s="80">
        <v>4</v>
      </c>
      <c r="J330" s="80">
        <v>0</v>
      </c>
      <c r="K330" s="80">
        <v>0</v>
      </c>
      <c r="L330" s="80">
        <v>0</v>
      </c>
      <c r="M330" s="103">
        <f t="shared" si="112"/>
        <v>4</v>
      </c>
      <c r="N330" s="104">
        <f t="shared" si="113"/>
        <v>0</v>
      </c>
      <c r="O330" s="105">
        <f t="shared" si="114"/>
        <v>0.65040650406504064</v>
      </c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</row>
    <row r="331" spans="1:67" s="25" customFormat="1" ht="13.5" customHeight="1">
      <c r="A331" s="83" t="s">
        <v>77</v>
      </c>
      <c r="B331" s="80">
        <v>9</v>
      </c>
      <c r="C331" s="80">
        <v>0</v>
      </c>
      <c r="D331" s="80">
        <v>3</v>
      </c>
      <c r="E331" s="80">
        <v>0</v>
      </c>
      <c r="F331" s="103">
        <f t="shared" si="109"/>
        <v>12</v>
      </c>
      <c r="G331" s="104">
        <f t="shared" si="110"/>
        <v>0</v>
      </c>
      <c r="H331" s="105">
        <f t="shared" si="111"/>
        <v>0.77619663648124193</v>
      </c>
      <c r="I331" s="80">
        <v>2</v>
      </c>
      <c r="J331" s="80">
        <v>0</v>
      </c>
      <c r="K331" s="80">
        <v>0</v>
      </c>
      <c r="L331" s="80">
        <v>0</v>
      </c>
      <c r="M331" s="103">
        <f t="shared" si="112"/>
        <v>2</v>
      </c>
      <c r="N331" s="104">
        <f t="shared" si="113"/>
        <v>0</v>
      </c>
      <c r="O331" s="105">
        <f t="shared" si="114"/>
        <v>0.32520325203252032</v>
      </c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</row>
    <row r="332" spans="1:67" s="25" customFormat="1" ht="13.5" customHeight="1">
      <c r="A332" s="83" t="s">
        <v>78</v>
      </c>
      <c r="B332" s="80">
        <v>13</v>
      </c>
      <c r="C332" s="80">
        <v>0</v>
      </c>
      <c r="D332" s="80">
        <v>1</v>
      </c>
      <c r="E332" s="80">
        <v>1</v>
      </c>
      <c r="F332" s="103">
        <f t="shared" si="109"/>
        <v>15</v>
      </c>
      <c r="G332" s="104">
        <f t="shared" si="110"/>
        <v>6.7</v>
      </c>
      <c r="H332" s="105">
        <f t="shared" si="111"/>
        <v>0.97024579560155233</v>
      </c>
      <c r="I332" s="80">
        <v>3</v>
      </c>
      <c r="J332" s="80">
        <v>0</v>
      </c>
      <c r="K332" s="80">
        <v>0</v>
      </c>
      <c r="L332" s="80">
        <v>0</v>
      </c>
      <c r="M332" s="103">
        <f t="shared" si="112"/>
        <v>3</v>
      </c>
      <c r="N332" s="104">
        <f t="shared" si="113"/>
        <v>0</v>
      </c>
      <c r="O332" s="105">
        <f t="shared" si="114"/>
        <v>0.48780487804878048</v>
      </c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</row>
    <row r="333" spans="1:67" s="25" customFormat="1" ht="13.5" customHeight="1">
      <c r="A333" s="83" t="s">
        <v>79</v>
      </c>
      <c r="B333" s="80">
        <v>4</v>
      </c>
      <c r="C333" s="80">
        <v>0</v>
      </c>
      <c r="D333" s="80">
        <v>0</v>
      </c>
      <c r="E333" s="80">
        <v>0</v>
      </c>
      <c r="F333" s="103">
        <f t="shared" si="109"/>
        <v>4</v>
      </c>
      <c r="G333" s="104">
        <f t="shared" si="110"/>
        <v>0</v>
      </c>
      <c r="H333" s="105">
        <f t="shared" si="111"/>
        <v>0.25873221216041398</v>
      </c>
      <c r="I333" s="80">
        <v>0</v>
      </c>
      <c r="J333" s="80">
        <v>0</v>
      </c>
      <c r="K333" s="80">
        <v>0</v>
      </c>
      <c r="L333" s="80">
        <v>0</v>
      </c>
      <c r="M333" s="103">
        <f t="shared" si="112"/>
        <v>0</v>
      </c>
      <c r="N333" s="104">
        <f t="shared" si="113"/>
        <v>0</v>
      </c>
      <c r="O333" s="105">
        <f t="shared" si="114"/>
        <v>0</v>
      </c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</row>
    <row r="334" spans="1:67" s="25" customFormat="1" ht="13.5" customHeight="1">
      <c r="A334" s="83" t="s">
        <v>80</v>
      </c>
      <c r="B334" s="80">
        <v>3</v>
      </c>
      <c r="C334" s="80">
        <v>0</v>
      </c>
      <c r="D334" s="80">
        <v>0</v>
      </c>
      <c r="E334" s="80">
        <v>0</v>
      </c>
      <c r="F334" s="103">
        <f t="shared" si="109"/>
        <v>3</v>
      </c>
      <c r="G334" s="104">
        <f t="shared" si="110"/>
        <v>0</v>
      </c>
      <c r="H334" s="105">
        <f t="shared" si="111"/>
        <v>0.19404915912031048</v>
      </c>
      <c r="I334" s="80">
        <v>1</v>
      </c>
      <c r="J334" s="80">
        <v>0</v>
      </c>
      <c r="K334" s="80">
        <v>0</v>
      </c>
      <c r="L334" s="80">
        <v>0</v>
      </c>
      <c r="M334" s="103">
        <f t="shared" si="112"/>
        <v>1</v>
      </c>
      <c r="N334" s="104">
        <f t="shared" si="113"/>
        <v>0</v>
      </c>
      <c r="O334" s="105">
        <f t="shared" si="114"/>
        <v>0.16260162601626016</v>
      </c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</row>
    <row r="335" spans="1:67" s="25" customFormat="1" ht="13.5" customHeight="1">
      <c r="A335" s="83" t="s">
        <v>81</v>
      </c>
      <c r="B335" s="80">
        <v>8</v>
      </c>
      <c r="C335" s="80">
        <v>0</v>
      </c>
      <c r="D335" s="80">
        <v>1</v>
      </c>
      <c r="E335" s="80">
        <v>0</v>
      </c>
      <c r="F335" s="103">
        <f t="shared" si="109"/>
        <v>9</v>
      </c>
      <c r="G335" s="104">
        <f t="shared" si="110"/>
        <v>0</v>
      </c>
      <c r="H335" s="105">
        <f t="shared" si="111"/>
        <v>0.58214747736093142</v>
      </c>
      <c r="I335" s="80">
        <v>1</v>
      </c>
      <c r="J335" s="80">
        <v>0</v>
      </c>
      <c r="K335" s="80">
        <v>0</v>
      </c>
      <c r="L335" s="80">
        <v>0</v>
      </c>
      <c r="M335" s="103">
        <f t="shared" si="112"/>
        <v>1</v>
      </c>
      <c r="N335" s="104">
        <f t="shared" si="113"/>
        <v>0</v>
      </c>
      <c r="O335" s="105">
        <f t="shared" si="114"/>
        <v>0.16260162601626016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</row>
    <row r="336" spans="1:67" s="25" customFormat="1" ht="13.5" customHeight="1">
      <c r="A336" s="83" t="s">
        <v>82</v>
      </c>
      <c r="B336" s="80">
        <v>13</v>
      </c>
      <c r="C336" s="80">
        <v>0</v>
      </c>
      <c r="D336" s="80">
        <v>2</v>
      </c>
      <c r="E336" s="80">
        <v>1</v>
      </c>
      <c r="F336" s="103">
        <f t="shared" si="109"/>
        <v>16</v>
      </c>
      <c r="G336" s="104">
        <f t="shared" si="110"/>
        <v>6.3</v>
      </c>
      <c r="H336" s="105">
        <f t="shared" si="111"/>
        <v>1.0349288486416559</v>
      </c>
      <c r="I336" s="80">
        <v>2</v>
      </c>
      <c r="J336" s="80">
        <v>0</v>
      </c>
      <c r="K336" s="80">
        <v>0</v>
      </c>
      <c r="L336" s="80">
        <v>0</v>
      </c>
      <c r="M336" s="103">
        <f t="shared" si="112"/>
        <v>2</v>
      </c>
      <c r="N336" s="104">
        <f t="shared" si="113"/>
        <v>0</v>
      </c>
      <c r="O336" s="105">
        <f t="shared" si="114"/>
        <v>0.32520325203252032</v>
      </c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</row>
    <row r="337" spans="1:67" s="25" customFormat="1" ht="13.5" customHeight="1">
      <c r="A337" s="83" t="s">
        <v>83</v>
      </c>
      <c r="B337" s="80">
        <v>27</v>
      </c>
      <c r="C337" s="80">
        <v>2</v>
      </c>
      <c r="D337" s="80">
        <v>0</v>
      </c>
      <c r="E337" s="80">
        <v>0</v>
      </c>
      <c r="F337" s="103">
        <f t="shared" si="109"/>
        <v>29</v>
      </c>
      <c r="G337" s="104">
        <f t="shared" si="110"/>
        <v>6.9</v>
      </c>
      <c r="H337" s="105">
        <f t="shared" si="111"/>
        <v>1.8758085381630014</v>
      </c>
      <c r="I337" s="80">
        <v>0</v>
      </c>
      <c r="J337" s="80">
        <v>0</v>
      </c>
      <c r="K337" s="80">
        <v>0</v>
      </c>
      <c r="L337" s="80">
        <v>0</v>
      </c>
      <c r="M337" s="103">
        <f t="shared" si="112"/>
        <v>0</v>
      </c>
      <c r="N337" s="104">
        <f t="shared" si="113"/>
        <v>0</v>
      </c>
      <c r="O337" s="105">
        <f t="shared" si="114"/>
        <v>0</v>
      </c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</row>
    <row r="338" spans="1:67" s="22" customFormat="1" ht="13.5" customHeight="1">
      <c r="A338" s="84" t="s">
        <v>9</v>
      </c>
      <c r="B338" s="85">
        <v>4</v>
      </c>
      <c r="C338" s="85">
        <v>0</v>
      </c>
      <c r="D338" s="85">
        <v>0</v>
      </c>
      <c r="E338" s="85">
        <v>1</v>
      </c>
      <c r="F338" s="106">
        <f t="shared" ref="F338:F373" si="115">SUM(B338:E338)</f>
        <v>5</v>
      </c>
      <c r="G338" s="107">
        <f t="shared" si="110"/>
        <v>20</v>
      </c>
      <c r="H338" s="108">
        <f t="shared" si="111"/>
        <v>0.3234152652005175</v>
      </c>
      <c r="I338" s="85">
        <v>0</v>
      </c>
      <c r="J338" s="85">
        <v>0</v>
      </c>
      <c r="K338" s="85">
        <v>0</v>
      </c>
      <c r="L338" s="85">
        <v>0</v>
      </c>
      <c r="M338" s="106">
        <f t="shared" ref="M338:M377" si="116">SUM(I338:L338)</f>
        <v>0</v>
      </c>
      <c r="N338" s="107">
        <f t="shared" si="113"/>
        <v>0</v>
      </c>
      <c r="O338" s="108">
        <f t="shared" si="114"/>
        <v>0</v>
      </c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</row>
    <row r="339" spans="1:67" s="22" customFormat="1" ht="13.5" customHeight="1">
      <c r="A339" s="83" t="s">
        <v>10</v>
      </c>
      <c r="B339" s="80">
        <v>12</v>
      </c>
      <c r="C339" s="80">
        <v>1</v>
      </c>
      <c r="D339" s="80">
        <v>2</v>
      </c>
      <c r="E339" s="80">
        <v>0</v>
      </c>
      <c r="F339" s="103">
        <f t="shared" si="115"/>
        <v>15</v>
      </c>
      <c r="G339" s="104">
        <f t="shared" si="110"/>
        <v>6.7</v>
      </c>
      <c r="H339" s="105">
        <f t="shared" si="111"/>
        <v>0.97024579560155233</v>
      </c>
      <c r="I339" s="80">
        <v>0</v>
      </c>
      <c r="J339" s="80">
        <v>0</v>
      </c>
      <c r="K339" s="80">
        <v>1</v>
      </c>
      <c r="L339" s="80">
        <v>0</v>
      </c>
      <c r="M339" s="103">
        <f t="shared" si="116"/>
        <v>1</v>
      </c>
      <c r="N339" s="104">
        <f t="shared" si="113"/>
        <v>0</v>
      </c>
      <c r="O339" s="105">
        <f t="shared" si="114"/>
        <v>0.16260162601626016</v>
      </c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</row>
    <row r="340" spans="1:67" s="23" customFormat="1" ht="13.5" customHeight="1">
      <c r="A340" s="83" t="s">
        <v>11</v>
      </c>
      <c r="B340" s="80">
        <v>11</v>
      </c>
      <c r="C340" s="80">
        <v>0</v>
      </c>
      <c r="D340" s="80">
        <v>0</v>
      </c>
      <c r="E340" s="80">
        <v>0</v>
      </c>
      <c r="F340" s="103">
        <f t="shared" si="115"/>
        <v>11</v>
      </c>
      <c r="G340" s="104">
        <f t="shared" si="110"/>
        <v>0</v>
      </c>
      <c r="H340" s="105">
        <f t="shared" ref="H340" si="117">IF(F340=0,0,F340/F$377*100)</f>
        <v>0.71151358344113846</v>
      </c>
      <c r="I340" s="80">
        <v>1</v>
      </c>
      <c r="J340" s="80">
        <v>0</v>
      </c>
      <c r="K340" s="80">
        <v>0</v>
      </c>
      <c r="L340" s="80">
        <v>0</v>
      </c>
      <c r="M340" s="103">
        <f t="shared" si="116"/>
        <v>1</v>
      </c>
      <c r="N340" s="104">
        <f t="shared" si="113"/>
        <v>0</v>
      </c>
      <c r="O340" s="105">
        <f t="shared" si="114"/>
        <v>0.16260162601626016</v>
      </c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</row>
    <row r="341" spans="1:67" s="25" customFormat="1" ht="13.5" customHeight="1">
      <c r="A341" s="83" t="s">
        <v>12</v>
      </c>
      <c r="B341" s="80">
        <v>15</v>
      </c>
      <c r="C341" s="80">
        <v>2</v>
      </c>
      <c r="D341" s="80">
        <v>0</v>
      </c>
      <c r="E341" s="80">
        <v>1</v>
      </c>
      <c r="F341" s="103">
        <f t="shared" si="115"/>
        <v>18</v>
      </c>
      <c r="G341" s="104">
        <f t="shared" si="110"/>
        <v>16.7</v>
      </c>
      <c r="H341" s="105">
        <f t="shared" si="111"/>
        <v>1.1642949547218628</v>
      </c>
      <c r="I341" s="80">
        <v>1</v>
      </c>
      <c r="J341" s="80">
        <v>0</v>
      </c>
      <c r="K341" s="80">
        <v>0</v>
      </c>
      <c r="L341" s="80">
        <v>0</v>
      </c>
      <c r="M341" s="103">
        <f t="shared" si="116"/>
        <v>1</v>
      </c>
      <c r="N341" s="104">
        <f t="shared" si="113"/>
        <v>0</v>
      </c>
      <c r="O341" s="105">
        <f t="shared" ref="O341" si="118">IF(M341=0,0,M341/M$377*100)</f>
        <v>0.16260162601626016</v>
      </c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</row>
    <row r="342" spans="1:67" s="23" customFormat="1" ht="13.5" customHeight="1">
      <c r="A342" s="83" t="s">
        <v>13</v>
      </c>
      <c r="B342" s="80">
        <v>14</v>
      </c>
      <c r="C342" s="80">
        <v>0</v>
      </c>
      <c r="D342" s="80">
        <v>2</v>
      </c>
      <c r="E342" s="80">
        <v>2</v>
      </c>
      <c r="F342" s="103">
        <f t="shared" si="115"/>
        <v>18</v>
      </c>
      <c r="G342" s="104">
        <f t="shared" si="110"/>
        <v>11.1</v>
      </c>
      <c r="H342" s="105">
        <f t="shared" si="111"/>
        <v>1.1642949547218628</v>
      </c>
      <c r="I342" s="80">
        <v>0</v>
      </c>
      <c r="J342" s="80">
        <v>0</v>
      </c>
      <c r="K342" s="80">
        <v>0</v>
      </c>
      <c r="L342" s="80">
        <v>0</v>
      </c>
      <c r="M342" s="103">
        <f t="shared" si="116"/>
        <v>0</v>
      </c>
      <c r="N342" s="104">
        <f t="shared" si="113"/>
        <v>0</v>
      </c>
      <c r="O342" s="105">
        <f t="shared" si="114"/>
        <v>0</v>
      </c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</row>
    <row r="343" spans="1:67" s="23" customFormat="1" ht="13.5" customHeight="1">
      <c r="A343" s="83" t="s">
        <v>14</v>
      </c>
      <c r="B343" s="80">
        <v>18</v>
      </c>
      <c r="C343" s="80">
        <v>2</v>
      </c>
      <c r="D343" s="80">
        <v>2</v>
      </c>
      <c r="E343" s="80">
        <v>1</v>
      </c>
      <c r="F343" s="103">
        <f t="shared" si="115"/>
        <v>23</v>
      </c>
      <c r="G343" s="104">
        <f t="shared" si="110"/>
        <v>13</v>
      </c>
      <c r="H343" s="105">
        <f t="shared" si="111"/>
        <v>1.4877102199223804</v>
      </c>
      <c r="I343" s="80">
        <v>0</v>
      </c>
      <c r="J343" s="80">
        <v>0</v>
      </c>
      <c r="K343" s="80">
        <v>0</v>
      </c>
      <c r="L343" s="80">
        <v>1</v>
      </c>
      <c r="M343" s="103">
        <f t="shared" si="116"/>
        <v>1</v>
      </c>
      <c r="N343" s="104">
        <f t="shared" si="113"/>
        <v>100</v>
      </c>
      <c r="O343" s="105">
        <f t="shared" si="114"/>
        <v>0.16260162601626016</v>
      </c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</row>
    <row r="344" spans="1:67" s="23" customFormat="1" ht="13.5" customHeight="1">
      <c r="A344" s="88" t="s">
        <v>15</v>
      </c>
      <c r="B344" s="109">
        <f>SUM(B338:B343)</f>
        <v>74</v>
      </c>
      <c r="C344" s="109">
        <f>SUM(C338:C343)</f>
        <v>5</v>
      </c>
      <c r="D344" s="109">
        <f>SUM(D338:D343)</f>
        <v>6</v>
      </c>
      <c r="E344" s="109">
        <f>SUM(E338:E343)</f>
        <v>5</v>
      </c>
      <c r="F344" s="109">
        <f t="shared" si="115"/>
        <v>90</v>
      </c>
      <c r="G344" s="110">
        <f t="shared" si="110"/>
        <v>11.1</v>
      </c>
      <c r="H344" s="111">
        <f t="shared" si="111"/>
        <v>5.8214747736093138</v>
      </c>
      <c r="I344" s="109">
        <f>SUM(I338:I343)</f>
        <v>2</v>
      </c>
      <c r="J344" s="109">
        <f>SUM(J338:J343)</f>
        <v>0</v>
      </c>
      <c r="K344" s="109">
        <f>SUM(K338:K343)</f>
        <v>1</v>
      </c>
      <c r="L344" s="109">
        <f>SUM(L338:L343)</f>
        <v>1</v>
      </c>
      <c r="M344" s="109">
        <f t="shared" si="116"/>
        <v>4</v>
      </c>
      <c r="N344" s="110">
        <f t="shared" si="113"/>
        <v>25</v>
      </c>
      <c r="O344" s="111">
        <f t="shared" si="114"/>
        <v>0.65040650406504064</v>
      </c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</row>
    <row r="345" spans="1:67" s="25" customFormat="1" ht="13.5" customHeight="1">
      <c r="A345" s="84" t="s">
        <v>16</v>
      </c>
      <c r="B345" s="85">
        <v>7</v>
      </c>
      <c r="C345" s="85">
        <v>0</v>
      </c>
      <c r="D345" s="85">
        <v>0</v>
      </c>
      <c r="E345" s="85">
        <v>0</v>
      </c>
      <c r="F345" s="106">
        <f t="shared" si="115"/>
        <v>7</v>
      </c>
      <c r="G345" s="107">
        <f t="shared" si="110"/>
        <v>0</v>
      </c>
      <c r="H345" s="108">
        <f t="shared" si="111"/>
        <v>0.45278137128072443</v>
      </c>
      <c r="I345" s="85">
        <v>0</v>
      </c>
      <c r="J345" s="85">
        <v>0</v>
      </c>
      <c r="K345" s="85">
        <v>0</v>
      </c>
      <c r="L345" s="85">
        <v>0</v>
      </c>
      <c r="M345" s="106">
        <f t="shared" si="116"/>
        <v>0</v>
      </c>
      <c r="N345" s="107">
        <f t="shared" si="113"/>
        <v>0</v>
      </c>
      <c r="O345" s="108">
        <f t="shared" si="114"/>
        <v>0</v>
      </c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</row>
    <row r="346" spans="1:67" s="25" customFormat="1" ht="13.5" customHeight="1">
      <c r="A346" s="83" t="s">
        <v>17</v>
      </c>
      <c r="B346" s="80">
        <v>15</v>
      </c>
      <c r="C346" s="80">
        <v>1</v>
      </c>
      <c r="D346" s="80">
        <v>0</v>
      </c>
      <c r="E346" s="80">
        <v>1</v>
      </c>
      <c r="F346" s="103">
        <f t="shared" si="115"/>
        <v>17</v>
      </c>
      <c r="G346" s="104">
        <f t="shared" si="110"/>
        <v>11.8</v>
      </c>
      <c r="H346" s="105">
        <f t="shared" si="111"/>
        <v>1.0996119016817594</v>
      </c>
      <c r="I346" s="80">
        <v>2</v>
      </c>
      <c r="J346" s="80">
        <v>0</v>
      </c>
      <c r="K346" s="80">
        <v>0</v>
      </c>
      <c r="L346" s="80">
        <v>0</v>
      </c>
      <c r="M346" s="103">
        <f t="shared" si="116"/>
        <v>2</v>
      </c>
      <c r="N346" s="104">
        <f t="shared" si="113"/>
        <v>0</v>
      </c>
      <c r="O346" s="105">
        <f t="shared" si="114"/>
        <v>0.32520325203252032</v>
      </c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</row>
    <row r="347" spans="1:67" s="25" customFormat="1" ht="13.5" customHeight="1">
      <c r="A347" s="83" t="s">
        <v>18</v>
      </c>
      <c r="B347" s="80">
        <v>15</v>
      </c>
      <c r="C347" s="80">
        <v>0</v>
      </c>
      <c r="D347" s="80">
        <v>1</v>
      </c>
      <c r="E347" s="80">
        <v>0</v>
      </c>
      <c r="F347" s="103">
        <f t="shared" si="115"/>
        <v>16</v>
      </c>
      <c r="G347" s="104">
        <f t="shared" si="110"/>
        <v>0</v>
      </c>
      <c r="H347" s="105">
        <f t="shared" si="111"/>
        <v>1.0349288486416559</v>
      </c>
      <c r="I347" s="80">
        <v>3</v>
      </c>
      <c r="J347" s="80">
        <v>0</v>
      </c>
      <c r="K347" s="80">
        <v>0</v>
      </c>
      <c r="L347" s="80">
        <v>0</v>
      </c>
      <c r="M347" s="103">
        <f t="shared" si="116"/>
        <v>3</v>
      </c>
      <c r="N347" s="104">
        <f t="shared" si="113"/>
        <v>0</v>
      </c>
      <c r="O347" s="105">
        <f t="shared" si="114"/>
        <v>0.48780487804878048</v>
      </c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</row>
    <row r="348" spans="1:67" s="23" customFormat="1" ht="13.5" customHeight="1">
      <c r="A348" s="83" t="s">
        <v>19</v>
      </c>
      <c r="B348" s="80">
        <v>16</v>
      </c>
      <c r="C348" s="80">
        <v>0</v>
      </c>
      <c r="D348" s="80">
        <v>0</v>
      </c>
      <c r="E348" s="80">
        <v>2</v>
      </c>
      <c r="F348" s="103">
        <f t="shared" si="115"/>
        <v>18</v>
      </c>
      <c r="G348" s="104">
        <f t="shared" si="110"/>
        <v>11.1</v>
      </c>
      <c r="H348" s="105">
        <f t="shared" si="111"/>
        <v>1.1642949547218628</v>
      </c>
      <c r="I348" s="80">
        <v>1</v>
      </c>
      <c r="J348" s="80">
        <v>0</v>
      </c>
      <c r="K348" s="80">
        <v>0</v>
      </c>
      <c r="L348" s="80">
        <v>0</v>
      </c>
      <c r="M348" s="103">
        <f t="shared" si="116"/>
        <v>1</v>
      </c>
      <c r="N348" s="104">
        <f t="shared" si="113"/>
        <v>0</v>
      </c>
      <c r="O348" s="105">
        <f t="shared" si="114"/>
        <v>0.16260162601626016</v>
      </c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</row>
    <row r="349" spans="1:67" s="25" customFormat="1" ht="13.5" customHeight="1">
      <c r="A349" s="83" t="s">
        <v>20</v>
      </c>
      <c r="B349" s="80">
        <v>27</v>
      </c>
      <c r="C349" s="80">
        <v>1</v>
      </c>
      <c r="D349" s="80">
        <v>0</v>
      </c>
      <c r="E349" s="80">
        <v>1</v>
      </c>
      <c r="F349" s="103">
        <f t="shared" si="115"/>
        <v>29</v>
      </c>
      <c r="G349" s="104">
        <f t="shared" si="110"/>
        <v>6.9</v>
      </c>
      <c r="H349" s="105">
        <f t="shared" si="111"/>
        <v>1.8758085381630014</v>
      </c>
      <c r="I349" s="80">
        <v>1</v>
      </c>
      <c r="J349" s="80">
        <v>0</v>
      </c>
      <c r="K349" s="80">
        <v>0</v>
      </c>
      <c r="L349" s="80">
        <v>0</v>
      </c>
      <c r="M349" s="103">
        <f t="shared" si="116"/>
        <v>1</v>
      </c>
      <c r="N349" s="104">
        <f t="shared" si="113"/>
        <v>0</v>
      </c>
      <c r="O349" s="105">
        <f t="shared" si="114"/>
        <v>0.16260162601626016</v>
      </c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</row>
    <row r="350" spans="1:67" s="23" customFormat="1" ht="13.5" customHeight="1">
      <c r="A350" s="83" t="s">
        <v>21</v>
      </c>
      <c r="B350" s="80">
        <v>11</v>
      </c>
      <c r="C350" s="80">
        <v>0</v>
      </c>
      <c r="D350" s="80">
        <v>0</v>
      </c>
      <c r="E350" s="80">
        <v>0</v>
      </c>
      <c r="F350" s="103">
        <f t="shared" si="115"/>
        <v>11</v>
      </c>
      <c r="G350" s="104">
        <f t="shared" si="110"/>
        <v>0</v>
      </c>
      <c r="H350" s="105">
        <f t="shared" si="111"/>
        <v>0.71151358344113846</v>
      </c>
      <c r="I350" s="80">
        <v>2</v>
      </c>
      <c r="J350" s="80">
        <v>0</v>
      </c>
      <c r="K350" s="80">
        <v>1</v>
      </c>
      <c r="L350" s="80">
        <v>0</v>
      </c>
      <c r="M350" s="103">
        <f t="shared" si="116"/>
        <v>3</v>
      </c>
      <c r="N350" s="104">
        <f t="shared" si="113"/>
        <v>0</v>
      </c>
      <c r="O350" s="105">
        <f t="shared" si="114"/>
        <v>0.48780487804878048</v>
      </c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</row>
    <row r="351" spans="1:67" s="25" customFormat="1" ht="13.5" customHeight="1">
      <c r="A351" s="88" t="s">
        <v>15</v>
      </c>
      <c r="B351" s="109">
        <f>SUM(B345:B350)</f>
        <v>91</v>
      </c>
      <c r="C351" s="109">
        <f>SUM(C345:C350)</f>
        <v>2</v>
      </c>
      <c r="D351" s="109">
        <f>SUM(D345:D350)</f>
        <v>1</v>
      </c>
      <c r="E351" s="109">
        <f>SUM(E345:E350)</f>
        <v>4</v>
      </c>
      <c r="F351" s="109">
        <f t="shared" si="115"/>
        <v>98</v>
      </c>
      <c r="G351" s="110">
        <f t="shared" si="110"/>
        <v>6.1</v>
      </c>
      <c r="H351" s="111">
        <f t="shared" si="111"/>
        <v>6.3389391979301424</v>
      </c>
      <c r="I351" s="109">
        <f>SUM(I345:I350)</f>
        <v>9</v>
      </c>
      <c r="J351" s="109">
        <f>SUM(J345:J350)</f>
        <v>0</v>
      </c>
      <c r="K351" s="109">
        <f>SUM(K345:K350)</f>
        <v>1</v>
      </c>
      <c r="L351" s="109">
        <f>SUM(L345:L350)</f>
        <v>0</v>
      </c>
      <c r="M351" s="109">
        <f t="shared" si="116"/>
        <v>10</v>
      </c>
      <c r="N351" s="110">
        <f t="shared" si="113"/>
        <v>0</v>
      </c>
      <c r="O351" s="111">
        <f t="shared" si="114"/>
        <v>1.6260162601626018</v>
      </c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</row>
    <row r="352" spans="1:67" s="23" customFormat="1" ht="13.5" customHeight="1">
      <c r="A352" s="83" t="s">
        <v>22</v>
      </c>
      <c r="B352" s="80">
        <v>154</v>
      </c>
      <c r="C352" s="80">
        <v>4</v>
      </c>
      <c r="D352" s="80">
        <v>3</v>
      </c>
      <c r="E352" s="80">
        <v>3</v>
      </c>
      <c r="F352" s="103">
        <f t="shared" si="115"/>
        <v>164</v>
      </c>
      <c r="G352" s="104">
        <f t="shared" si="110"/>
        <v>4.3</v>
      </c>
      <c r="H352" s="105">
        <f t="shared" si="111"/>
        <v>10.608020698576972</v>
      </c>
      <c r="I352" s="80">
        <v>30</v>
      </c>
      <c r="J352" s="80">
        <v>0</v>
      </c>
      <c r="K352" s="80">
        <v>0</v>
      </c>
      <c r="L352" s="80">
        <v>0</v>
      </c>
      <c r="M352" s="103">
        <f t="shared" si="116"/>
        <v>30</v>
      </c>
      <c r="N352" s="104">
        <f t="shared" si="113"/>
        <v>0</v>
      </c>
      <c r="O352" s="105">
        <f t="shared" si="114"/>
        <v>4.8780487804878048</v>
      </c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</row>
    <row r="353" spans="1:67" s="25" customFormat="1" ht="13.5" customHeight="1">
      <c r="A353" s="83" t="s">
        <v>23</v>
      </c>
      <c r="B353" s="80">
        <v>123</v>
      </c>
      <c r="C353" s="80">
        <v>6</v>
      </c>
      <c r="D353" s="80">
        <v>7</v>
      </c>
      <c r="E353" s="80">
        <v>5</v>
      </c>
      <c r="F353" s="103">
        <f t="shared" si="115"/>
        <v>141</v>
      </c>
      <c r="G353" s="104">
        <f t="shared" si="110"/>
        <v>7.8</v>
      </c>
      <c r="H353" s="105">
        <f t="shared" si="111"/>
        <v>9.1203104786545914</v>
      </c>
      <c r="I353" s="80">
        <v>44</v>
      </c>
      <c r="J353" s="80">
        <v>0</v>
      </c>
      <c r="K353" s="80">
        <v>1</v>
      </c>
      <c r="L353" s="80">
        <v>0</v>
      </c>
      <c r="M353" s="103">
        <f t="shared" si="116"/>
        <v>45</v>
      </c>
      <c r="N353" s="104">
        <f t="shared" si="113"/>
        <v>0</v>
      </c>
      <c r="O353" s="105">
        <f t="shared" si="114"/>
        <v>7.3170731707317067</v>
      </c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</row>
    <row r="354" spans="1:67" s="23" customFormat="1" ht="13.5" customHeight="1">
      <c r="A354" s="83" t="s">
        <v>24</v>
      </c>
      <c r="B354" s="80">
        <v>111</v>
      </c>
      <c r="C354" s="80">
        <v>2</v>
      </c>
      <c r="D354" s="80">
        <v>3</v>
      </c>
      <c r="E354" s="80">
        <v>1</v>
      </c>
      <c r="F354" s="103">
        <f t="shared" si="115"/>
        <v>117</v>
      </c>
      <c r="G354" s="104">
        <f t="shared" si="110"/>
        <v>2.6</v>
      </c>
      <c r="H354" s="105">
        <f t="shared" si="111"/>
        <v>7.5679172056921082</v>
      </c>
      <c r="I354" s="80">
        <v>58</v>
      </c>
      <c r="J354" s="80">
        <v>0</v>
      </c>
      <c r="K354" s="80">
        <v>1</v>
      </c>
      <c r="L354" s="80">
        <v>1</v>
      </c>
      <c r="M354" s="103">
        <f t="shared" si="116"/>
        <v>60</v>
      </c>
      <c r="N354" s="104">
        <f t="shared" si="113"/>
        <v>1.7</v>
      </c>
      <c r="O354" s="105">
        <f t="shared" si="114"/>
        <v>9.7560975609756095</v>
      </c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</row>
    <row r="355" spans="1:67" s="25" customFormat="1" ht="13.5" customHeight="1">
      <c r="A355" s="83" t="s">
        <v>25</v>
      </c>
      <c r="B355" s="80">
        <v>115</v>
      </c>
      <c r="C355" s="80">
        <v>3</v>
      </c>
      <c r="D355" s="80">
        <v>4</v>
      </c>
      <c r="E355" s="80">
        <v>3</v>
      </c>
      <c r="F355" s="103">
        <f t="shared" si="115"/>
        <v>125</v>
      </c>
      <c r="G355" s="104">
        <f t="shared" si="110"/>
        <v>4.8</v>
      </c>
      <c r="H355" s="105">
        <f t="shared" si="111"/>
        <v>8.085381630012936</v>
      </c>
      <c r="I355" s="80">
        <v>34</v>
      </c>
      <c r="J355" s="80">
        <v>0</v>
      </c>
      <c r="K355" s="80">
        <v>4</v>
      </c>
      <c r="L355" s="80">
        <v>0</v>
      </c>
      <c r="M355" s="103">
        <f t="shared" si="116"/>
        <v>38</v>
      </c>
      <c r="N355" s="104">
        <f t="shared" si="113"/>
        <v>0</v>
      </c>
      <c r="O355" s="105">
        <f t="shared" si="114"/>
        <v>6.178861788617886</v>
      </c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</row>
    <row r="356" spans="1:67" s="25" customFormat="1" ht="13.5" customHeight="1">
      <c r="A356" s="83" t="s">
        <v>26</v>
      </c>
      <c r="B356" s="80">
        <v>91</v>
      </c>
      <c r="C356" s="80">
        <v>2</v>
      </c>
      <c r="D356" s="80">
        <v>0</v>
      </c>
      <c r="E356" s="80">
        <v>5</v>
      </c>
      <c r="F356" s="103">
        <f t="shared" si="115"/>
        <v>98</v>
      </c>
      <c r="G356" s="104">
        <f t="shared" si="110"/>
        <v>7.1</v>
      </c>
      <c r="H356" s="105">
        <f t="shared" si="111"/>
        <v>6.3389391979301424</v>
      </c>
      <c r="I356" s="80">
        <v>49</v>
      </c>
      <c r="J356" s="80">
        <v>0</v>
      </c>
      <c r="K356" s="80">
        <v>1</v>
      </c>
      <c r="L356" s="80">
        <v>0</v>
      </c>
      <c r="M356" s="103">
        <f t="shared" si="116"/>
        <v>50</v>
      </c>
      <c r="N356" s="104">
        <f t="shared" si="113"/>
        <v>0</v>
      </c>
      <c r="O356" s="105">
        <f t="shared" si="114"/>
        <v>8.1300813008130071</v>
      </c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</row>
    <row r="357" spans="1:67" s="25" customFormat="1" ht="13.5" customHeight="1">
      <c r="A357" s="83" t="s">
        <v>27</v>
      </c>
      <c r="B357" s="80">
        <v>105</v>
      </c>
      <c r="C357" s="80">
        <v>2</v>
      </c>
      <c r="D357" s="80">
        <v>0</v>
      </c>
      <c r="E357" s="80">
        <v>4</v>
      </c>
      <c r="F357" s="103">
        <f t="shared" si="115"/>
        <v>111</v>
      </c>
      <c r="G357" s="104">
        <f t="shared" si="110"/>
        <v>5.4</v>
      </c>
      <c r="H357" s="105">
        <f t="shared" si="111"/>
        <v>7.1798188874514874</v>
      </c>
      <c r="I357" s="80">
        <v>40</v>
      </c>
      <c r="J357" s="80">
        <v>0</v>
      </c>
      <c r="K357" s="80">
        <v>3</v>
      </c>
      <c r="L357" s="80">
        <v>1</v>
      </c>
      <c r="M357" s="103">
        <f t="shared" si="116"/>
        <v>44</v>
      </c>
      <c r="N357" s="104">
        <f t="shared" si="113"/>
        <v>2.2999999999999998</v>
      </c>
      <c r="O357" s="105">
        <f t="shared" si="114"/>
        <v>7.1544715447154479</v>
      </c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</row>
    <row r="358" spans="1:67" s="23" customFormat="1" ht="13.5" customHeight="1">
      <c r="A358" s="83" t="s">
        <v>28</v>
      </c>
      <c r="B358" s="80">
        <v>93</v>
      </c>
      <c r="C358" s="80">
        <v>4</v>
      </c>
      <c r="D358" s="80">
        <v>0</v>
      </c>
      <c r="E358" s="80">
        <v>1</v>
      </c>
      <c r="F358" s="103">
        <f t="shared" si="115"/>
        <v>98</v>
      </c>
      <c r="G358" s="104">
        <f t="shared" si="110"/>
        <v>5.0999999999999996</v>
      </c>
      <c r="H358" s="105">
        <f t="shared" si="111"/>
        <v>6.3389391979301424</v>
      </c>
      <c r="I358" s="80">
        <v>61</v>
      </c>
      <c r="J358" s="80">
        <v>0</v>
      </c>
      <c r="K358" s="80">
        <v>1</v>
      </c>
      <c r="L358" s="80">
        <v>1</v>
      </c>
      <c r="M358" s="103">
        <f t="shared" si="116"/>
        <v>63</v>
      </c>
      <c r="N358" s="104">
        <f t="shared" si="113"/>
        <v>1.6</v>
      </c>
      <c r="O358" s="105">
        <f t="shared" si="114"/>
        <v>10.24390243902439</v>
      </c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</row>
    <row r="359" spans="1:67" s="23" customFormat="1" ht="13.5" customHeight="1">
      <c r="A359" s="83" t="s">
        <v>51</v>
      </c>
      <c r="B359" s="80">
        <v>87</v>
      </c>
      <c r="C359" s="80">
        <v>2</v>
      </c>
      <c r="D359" s="80">
        <v>6</v>
      </c>
      <c r="E359" s="80">
        <v>0</v>
      </c>
      <c r="F359" s="103">
        <f t="shared" si="115"/>
        <v>95</v>
      </c>
      <c r="G359" s="104">
        <f t="shared" si="110"/>
        <v>2.1</v>
      </c>
      <c r="H359" s="105">
        <f t="shared" si="111"/>
        <v>6.144890038809832</v>
      </c>
      <c r="I359" s="80">
        <v>73</v>
      </c>
      <c r="J359" s="80">
        <v>0</v>
      </c>
      <c r="K359" s="80">
        <v>0</v>
      </c>
      <c r="L359" s="80">
        <v>0</v>
      </c>
      <c r="M359" s="103">
        <f t="shared" si="116"/>
        <v>73</v>
      </c>
      <c r="N359" s="104">
        <f t="shared" si="113"/>
        <v>0</v>
      </c>
      <c r="O359" s="105">
        <f t="shared" si="114"/>
        <v>11.869918699186991</v>
      </c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</row>
    <row r="360" spans="1:67" s="23" customFormat="1" ht="13.5" customHeight="1">
      <c r="A360" s="84" t="s">
        <v>29</v>
      </c>
      <c r="B360" s="85">
        <v>14</v>
      </c>
      <c r="C360" s="85">
        <v>0</v>
      </c>
      <c r="D360" s="85">
        <v>0</v>
      </c>
      <c r="E360" s="85">
        <v>0</v>
      </c>
      <c r="F360" s="106">
        <f t="shared" si="115"/>
        <v>14</v>
      </c>
      <c r="G360" s="107">
        <f t="shared" si="110"/>
        <v>0</v>
      </c>
      <c r="H360" s="108">
        <f t="shared" si="111"/>
        <v>0.90556274256144886</v>
      </c>
      <c r="I360" s="85">
        <v>17</v>
      </c>
      <c r="J360" s="85">
        <v>1</v>
      </c>
      <c r="K360" s="85">
        <v>0</v>
      </c>
      <c r="L360" s="85">
        <v>0</v>
      </c>
      <c r="M360" s="106">
        <f t="shared" si="116"/>
        <v>18</v>
      </c>
      <c r="N360" s="107">
        <f t="shared" si="113"/>
        <v>5.6</v>
      </c>
      <c r="O360" s="108">
        <f t="shared" si="114"/>
        <v>2.9268292682926833</v>
      </c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</row>
    <row r="361" spans="1:67" s="25" customFormat="1" ht="13.5" customHeight="1">
      <c r="A361" s="83" t="s">
        <v>30</v>
      </c>
      <c r="B361" s="80">
        <v>13</v>
      </c>
      <c r="C361" s="80">
        <v>0</v>
      </c>
      <c r="D361" s="80">
        <v>0</v>
      </c>
      <c r="E361" s="80">
        <v>0</v>
      </c>
      <c r="F361" s="103">
        <f t="shared" si="115"/>
        <v>13</v>
      </c>
      <c r="G361" s="104">
        <f t="shared" si="110"/>
        <v>0</v>
      </c>
      <c r="H361" s="105">
        <f t="shared" si="111"/>
        <v>0.84087968952134529</v>
      </c>
      <c r="I361" s="80">
        <v>12</v>
      </c>
      <c r="J361" s="80">
        <v>1</v>
      </c>
      <c r="K361" s="80">
        <v>0</v>
      </c>
      <c r="L361" s="80">
        <v>0</v>
      </c>
      <c r="M361" s="103">
        <f t="shared" si="116"/>
        <v>13</v>
      </c>
      <c r="N361" s="104">
        <f t="shared" si="113"/>
        <v>7.7</v>
      </c>
      <c r="O361" s="105">
        <f t="shared" si="114"/>
        <v>2.1138211382113821</v>
      </c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</row>
    <row r="362" spans="1:67" s="25" customFormat="1" ht="13.5" customHeight="1">
      <c r="A362" s="83" t="s">
        <v>31</v>
      </c>
      <c r="B362" s="80">
        <v>14</v>
      </c>
      <c r="C362" s="80">
        <v>2</v>
      </c>
      <c r="D362" s="80">
        <v>0</v>
      </c>
      <c r="E362" s="80">
        <v>0</v>
      </c>
      <c r="F362" s="103">
        <f t="shared" si="115"/>
        <v>16</v>
      </c>
      <c r="G362" s="104">
        <f t="shared" si="110"/>
        <v>12.5</v>
      </c>
      <c r="H362" s="105">
        <f t="shared" si="111"/>
        <v>1.0349288486416559</v>
      </c>
      <c r="I362" s="80">
        <v>13</v>
      </c>
      <c r="J362" s="80">
        <v>1</v>
      </c>
      <c r="K362" s="80">
        <v>0</v>
      </c>
      <c r="L362" s="80">
        <v>0</v>
      </c>
      <c r="M362" s="103">
        <f t="shared" si="116"/>
        <v>14</v>
      </c>
      <c r="N362" s="104">
        <f t="shared" si="113"/>
        <v>7.1</v>
      </c>
      <c r="O362" s="105">
        <f t="shared" si="114"/>
        <v>2.2764227642276422</v>
      </c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</row>
    <row r="363" spans="1:67" s="25" customFormat="1" ht="13.5" customHeight="1">
      <c r="A363" s="83" t="s">
        <v>32</v>
      </c>
      <c r="B363" s="80">
        <v>21</v>
      </c>
      <c r="C363" s="80">
        <v>1</v>
      </c>
      <c r="D363" s="80">
        <v>0</v>
      </c>
      <c r="E363" s="80">
        <v>0</v>
      </c>
      <c r="F363" s="103">
        <f t="shared" si="115"/>
        <v>22</v>
      </c>
      <c r="G363" s="104">
        <f t="shared" si="110"/>
        <v>4.5</v>
      </c>
      <c r="H363" s="105">
        <f t="shared" si="111"/>
        <v>1.4230271668822769</v>
      </c>
      <c r="I363" s="80">
        <v>11</v>
      </c>
      <c r="J363" s="80">
        <v>0</v>
      </c>
      <c r="K363" s="80">
        <v>1</v>
      </c>
      <c r="L363" s="80">
        <v>1</v>
      </c>
      <c r="M363" s="103">
        <f t="shared" si="116"/>
        <v>13</v>
      </c>
      <c r="N363" s="104">
        <f t="shared" si="113"/>
        <v>7.7</v>
      </c>
      <c r="O363" s="105">
        <f t="shared" si="114"/>
        <v>2.1138211382113821</v>
      </c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</row>
    <row r="364" spans="1:67" s="23" customFormat="1" ht="13.5" customHeight="1">
      <c r="A364" s="83" t="s">
        <v>33</v>
      </c>
      <c r="B364" s="80">
        <v>19</v>
      </c>
      <c r="C364" s="80">
        <v>0</v>
      </c>
      <c r="D364" s="80">
        <v>1</v>
      </c>
      <c r="E364" s="80">
        <v>0</v>
      </c>
      <c r="F364" s="103">
        <f t="shared" si="115"/>
        <v>20</v>
      </c>
      <c r="G364" s="104">
        <f t="shared" si="110"/>
        <v>0</v>
      </c>
      <c r="H364" s="105">
        <f t="shared" si="111"/>
        <v>1.29366106080207</v>
      </c>
      <c r="I364" s="80">
        <v>13</v>
      </c>
      <c r="J364" s="80">
        <v>0</v>
      </c>
      <c r="K364" s="80">
        <v>0</v>
      </c>
      <c r="L364" s="80">
        <v>1</v>
      </c>
      <c r="M364" s="103">
        <f t="shared" si="116"/>
        <v>14</v>
      </c>
      <c r="N364" s="104">
        <f t="shared" si="113"/>
        <v>7.1</v>
      </c>
      <c r="O364" s="105">
        <f t="shared" si="114"/>
        <v>2.2764227642276422</v>
      </c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</row>
    <row r="365" spans="1:67" s="25" customFormat="1" ht="13.5" customHeight="1">
      <c r="A365" s="83" t="s">
        <v>34</v>
      </c>
      <c r="B365" s="80">
        <v>11</v>
      </c>
      <c r="C365" s="80">
        <v>1</v>
      </c>
      <c r="D365" s="80">
        <v>0</v>
      </c>
      <c r="E365" s="80">
        <v>0</v>
      </c>
      <c r="F365" s="103">
        <f t="shared" si="115"/>
        <v>12</v>
      </c>
      <c r="G365" s="104">
        <f t="shared" si="110"/>
        <v>8.3000000000000007</v>
      </c>
      <c r="H365" s="105">
        <f t="shared" si="111"/>
        <v>0.77619663648124193</v>
      </c>
      <c r="I365" s="80">
        <v>9</v>
      </c>
      <c r="J365" s="80">
        <v>0</v>
      </c>
      <c r="K365" s="80">
        <v>2</v>
      </c>
      <c r="L365" s="80">
        <v>0</v>
      </c>
      <c r="M365" s="103">
        <f t="shared" si="116"/>
        <v>11</v>
      </c>
      <c r="N365" s="104">
        <f t="shared" si="113"/>
        <v>0</v>
      </c>
      <c r="O365" s="105">
        <f t="shared" si="114"/>
        <v>1.788617886178862</v>
      </c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</row>
    <row r="366" spans="1:67" s="23" customFormat="1" ht="13.5" customHeight="1">
      <c r="A366" s="88" t="s">
        <v>15</v>
      </c>
      <c r="B366" s="109">
        <f>SUM(B360:B365)</f>
        <v>92</v>
      </c>
      <c r="C366" s="109">
        <f>SUM(C360:C365)</f>
        <v>4</v>
      </c>
      <c r="D366" s="109">
        <f>SUM(D360:D365)</f>
        <v>1</v>
      </c>
      <c r="E366" s="109">
        <f>SUM(E360:E365)</f>
        <v>0</v>
      </c>
      <c r="F366" s="109">
        <f t="shared" si="115"/>
        <v>97</v>
      </c>
      <c r="G366" s="110">
        <f t="shared" si="110"/>
        <v>4.0999999999999996</v>
      </c>
      <c r="H366" s="111">
        <f t="shared" si="111"/>
        <v>6.2742561448900389</v>
      </c>
      <c r="I366" s="109">
        <f>SUM(I360:I365)</f>
        <v>75</v>
      </c>
      <c r="J366" s="109">
        <f>SUM(J360:J365)</f>
        <v>3</v>
      </c>
      <c r="K366" s="109">
        <f>SUM(K360:K365)</f>
        <v>3</v>
      </c>
      <c r="L366" s="109">
        <f>SUM(L360:L365)</f>
        <v>2</v>
      </c>
      <c r="M366" s="109">
        <f t="shared" si="116"/>
        <v>83</v>
      </c>
      <c r="N366" s="110">
        <f t="shared" si="113"/>
        <v>6</v>
      </c>
      <c r="O366" s="111">
        <f t="shared" si="114"/>
        <v>13.495934959349592</v>
      </c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</row>
    <row r="367" spans="1:67" s="23" customFormat="1" ht="13.5" customHeight="1">
      <c r="A367" s="84" t="s">
        <v>35</v>
      </c>
      <c r="B367" s="85">
        <v>18</v>
      </c>
      <c r="C367" s="85">
        <v>0</v>
      </c>
      <c r="D367" s="85">
        <v>1</v>
      </c>
      <c r="E367" s="85">
        <v>1</v>
      </c>
      <c r="F367" s="106">
        <f t="shared" si="115"/>
        <v>20</v>
      </c>
      <c r="G367" s="107">
        <f t="shared" si="110"/>
        <v>5</v>
      </c>
      <c r="H367" s="108">
        <f t="shared" si="111"/>
        <v>1.29366106080207</v>
      </c>
      <c r="I367" s="85">
        <v>10</v>
      </c>
      <c r="J367" s="85">
        <v>0</v>
      </c>
      <c r="K367" s="85">
        <v>1</v>
      </c>
      <c r="L367" s="85">
        <v>0</v>
      </c>
      <c r="M367" s="106">
        <f t="shared" si="116"/>
        <v>11</v>
      </c>
      <c r="N367" s="107">
        <f t="shared" si="113"/>
        <v>0</v>
      </c>
      <c r="O367" s="108">
        <f t="shared" si="114"/>
        <v>1.788617886178862</v>
      </c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</row>
    <row r="368" spans="1:67" s="25" customFormat="1" ht="13.5" customHeight="1">
      <c r="A368" s="83" t="s">
        <v>36</v>
      </c>
      <c r="B368" s="80">
        <v>13</v>
      </c>
      <c r="C368" s="80">
        <v>1</v>
      </c>
      <c r="D368" s="80">
        <v>0</v>
      </c>
      <c r="E368" s="80">
        <v>0</v>
      </c>
      <c r="F368" s="103">
        <f t="shared" si="115"/>
        <v>14</v>
      </c>
      <c r="G368" s="104">
        <f t="shared" si="110"/>
        <v>7.1</v>
      </c>
      <c r="H368" s="105">
        <f t="shared" si="111"/>
        <v>0.90556274256144886</v>
      </c>
      <c r="I368" s="80">
        <v>10</v>
      </c>
      <c r="J368" s="80">
        <v>0</v>
      </c>
      <c r="K368" s="80">
        <v>0</v>
      </c>
      <c r="L368" s="80">
        <v>0</v>
      </c>
      <c r="M368" s="103">
        <f t="shared" si="116"/>
        <v>10</v>
      </c>
      <c r="N368" s="104">
        <f t="shared" si="113"/>
        <v>0</v>
      </c>
      <c r="O368" s="105">
        <f t="shared" si="114"/>
        <v>1.6260162601626018</v>
      </c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</row>
    <row r="369" spans="1:67" s="25" customFormat="1" ht="13.5" customHeight="1">
      <c r="A369" s="83" t="s">
        <v>37</v>
      </c>
      <c r="B369" s="80">
        <v>15</v>
      </c>
      <c r="C369" s="80">
        <v>0</v>
      </c>
      <c r="D369" s="80">
        <v>0</v>
      </c>
      <c r="E369" s="80">
        <v>0</v>
      </c>
      <c r="F369" s="103">
        <f t="shared" si="115"/>
        <v>15</v>
      </c>
      <c r="G369" s="104">
        <f t="shared" si="110"/>
        <v>0</v>
      </c>
      <c r="H369" s="105">
        <f t="shared" si="111"/>
        <v>0.97024579560155233</v>
      </c>
      <c r="I369" s="80">
        <v>3</v>
      </c>
      <c r="J369" s="80">
        <v>0</v>
      </c>
      <c r="K369" s="80">
        <v>1</v>
      </c>
      <c r="L369" s="80">
        <v>0</v>
      </c>
      <c r="M369" s="103">
        <f t="shared" si="116"/>
        <v>4</v>
      </c>
      <c r="N369" s="104">
        <f t="shared" si="113"/>
        <v>0</v>
      </c>
      <c r="O369" s="105">
        <f t="shared" si="114"/>
        <v>0.65040650406504064</v>
      </c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</row>
    <row r="370" spans="1:67" s="22" customFormat="1" ht="13.5" customHeight="1">
      <c r="A370" s="83" t="s">
        <v>38</v>
      </c>
      <c r="B370" s="80">
        <v>11</v>
      </c>
      <c r="C370" s="80">
        <v>2</v>
      </c>
      <c r="D370" s="80">
        <v>0</v>
      </c>
      <c r="E370" s="80">
        <v>0</v>
      </c>
      <c r="F370" s="103">
        <f t="shared" si="115"/>
        <v>13</v>
      </c>
      <c r="G370" s="104">
        <f t="shared" si="110"/>
        <v>15.4</v>
      </c>
      <c r="H370" s="105">
        <f t="shared" si="111"/>
        <v>0.84087968952134529</v>
      </c>
      <c r="I370" s="80">
        <v>1</v>
      </c>
      <c r="J370" s="80">
        <v>0</v>
      </c>
      <c r="K370" s="80">
        <v>0</v>
      </c>
      <c r="L370" s="80">
        <v>0</v>
      </c>
      <c r="M370" s="103">
        <f t="shared" si="116"/>
        <v>1</v>
      </c>
      <c r="N370" s="104">
        <f t="shared" si="113"/>
        <v>0</v>
      </c>
      <c r="O370" s="105">
        <f t="shared" si="114"/>
        <v>0.16260162601626016</v>
      </c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</row>
    <row r="371" spans="1:67" s="22" customFormat="1" ht="13.5" customHeight="1">
      <c r="A371" s="83" t="s">
        <v>39</v>
      </c>
      <c r="B371" s="80">
        <v>11</v>
      </c>
      <c r="C371" s="80">
        <v>0</v>
      </c>
      <c r="D371" s="80">
        <v>0</v>
      </c>
      <c r="E371" s="80">
        <v>0</v>
      </c>
      <c r="F371" s="103">
        <f t="shared" si="115"/>
        <v>11</v>
      </c>
      <c r="G371" s="104">
        <f t="shared" si="110"/>
        <v>0</v>
      </c>
      <c r="H371" s="105">
        <f t="shared" si="111"/>
        <v>0.71151358344113846</v>
      </c>
      <c r="I371" s="80">
        <v>9</v>
      </c>
      <c r="J371" s="80">
        <v>0</v>
      </c>
      <c r="K371" s="80">
        <v>0</v>
      </c>
      <c r="L371" s="80">
        <v>2</v>
      </c>
      <c r="M371" s="103">
        <f t="shared" si="116"/>
        <v>11</v>
      </c>
      <c r="N371" s="104">
        <f t="shared" si="113"/>
        <v>18.2</v>
      </c>
      <c r="O371" s="105">
        <f t="shared" si="114"/>
        <v>1.788617886178862</v>
      </c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</row>
    <row r="372" spans="1:67" s="23" customFormat="1" ht="13.5" customHeight="1">
      <c r="A372" s="83" t="s">
        <v>40</v>
      </c>
      <c r="B372" s="80">
        <v>12</v>
      </c>
      <c r="C372" s="80">
        <v>2</v>
      </c>
      <c r="D372" s="80">
        <v>0</v>
      </c>
      <c r="E372" s="80">
        <v>0</v>
      </c>
      <c r="F372" s="103">
        <f t="shared" si="115"/>
        <v>14</v>
      </c>
      <c r="G372" s="104">
        <f t="shared" si="110"/>
        <v>14.3</v>
      </c>
      <c r="H372" s="105">
        <f t="shared" si="111"/>
        <v>0.90556274256144886</v>
      </c>
      <c r="I372" s="80">
        <v>2</v>
      </c>
      <c r="J372" s="80">
        <v>0</v>
      </c>
      <c r="K372" s="80">
        <v>0</v>
      </c>
      <c r="L372" s="80">
        <v>0</v>
      </c>
      <c r="M372" s="103">
        <f t="shared" si="116"/>
        <v>2</v>
      </c>
      <c r="N372" s="104">
        <f t="shared" si="113"/>
        <v>0</v>
      </c>
      <c r="O372" s="105">
        <f t="shared" si="114"/>
        <v>0.32520325203252032</v>
      </c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</row>
    <row r="373" spans="1:67" s="25" customFormat="1" ht="13.5" customHeight="1">
      <c r="A373" s="88" t="s">
        <v>15</v>
      </c>
      <c r="B373" s="109">
        <f>SUM(B367:B372)</f>
        <v>80</v>
      </c>
      <c r="C373" s="109">
        <f>SUM(C367:C372)</f>
        <v>5</v>
      </c>
      <c r="D373" s="109">
        <f>SUM(D367:D372)</f>
        <v>1</v>
      </c>
      <c r="E373" s="109">
        <f>SUM(E367:E372)</f>
        <v>1</v>
      </c>
      <c r="F373" s="109">
        <f t="shared" si="115"/>
        <v>87</v>
      </c>
      <c r="G373" s="110">
        <f t="shared" si="110"/>
        <v>6.9</v>
      </c>
      <c r="H373" s="111">
        <f t="shared" si="111"/>
        <v>5.6274256144890042</v>
      </c>
      <c r="I373" s="109">
        <f>SUM(I367:I372)</f>
        <v>35</v>
      </c>
      <c r="J373" s="109">
        <f>SUM(J367:J372)</f>
        <v>0</v>
      </c>
      <c r="K373" s="109">
        <f>SUM(K367:K372)</f>
        <v>2</v>
      </c>
      <c r="L373" s="109">
        <f>SUM(L367:L372)</f>
        <v>2</v>
      </c>
      <c r="M373" s="109">
        <f t="shared" si="116"/>
        <v>39</v>
      </c>
      <c r="N373" s="110">
        <f t="shared" si="113"/>
        <v>5.0999999999999996</v>
      </c>
      <c r="O373" s="111">
        <f t="shared" si="114"/>
        <v>6.3414634146341466</v>
      </c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</row>
    <row r="374" spans="1:67" s="25" customFormat="1" ht="13.5" customHeight="1">
      <c r="A374" s="79" t="s">
        <v>84</v>
      </c>
      <c r="B374" s="80">
        <v>35</v>
      </c>
      <c r="C374" s="80">
        <v>3</v>
      </c>
      <c r="D374" s="80">
        <v>1</v>
      </c>
      <c r="E374" s="80">
        <v>1</v>
      </c>
      <c r="F374" s="103">
        <f t="shared" ref="F374:F377" si="119">SUM(B374:E374)</f>
        <v>40</v>
      </c>
      <c r="G374" s="104">
        <f t="shared" ref="G374:G377" si="120">IF(SUM(C374,E374)=0,0,ROUND(SUM(C374,E374)/F374*100,1))</f>
        <v>10</v>
      </c>
      <c r="H374" s="105">
        <f t="shared" si="111"/>
        <v>2.58732212160414</v>
      </c>
      <c r="I374" s="80">
        <v>28</v>
      </c>
      <c r="J374" s="80">
        <v>0</v>
      </c>
      <c r="K374" s="80">
        <v>0</v>
      </c>
      <c r="L374" s="80">
        <v>0</v>
      </c>
      <c r="M374" s="103">
        <f t="shared" si="116"/>
        <v>28</v>
      </c>
      <c r="N374" s="104">
        <f t="shared" ref="N374:N377" si="121">IF(SUM(J374,L374)=0,0,ROUND(SUM(J374,L374)/M374*100,1))</f>
        <v>0</v>
      </c>
      <c r="O374" s="105">
        <f t="shared" si="114"/>
        <v>4.5528455284552845</v>
      </c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</row>
    <row r="375" spans="1:67" s="25" customFormat="1" ht="13.5" customHeight="1">
      <c r="A375" s="83" t="s">
        <v>85</v>
      </c>
      <c r="B375" s="80">
        <v>28</v>
      </c>
      <c r="C375" s="80">
        <v>2</v>
      </c>
      <c r="D375" s="80">
        <v>2</v>
      </c>
      <c r="E375" s="80">
        <v>0</v>
      </c>
      <c r="F375" s="103">
        <f t="shared" si="119"/>
        <v>32</v>
      </c>
      <c r="G375" s="104">
        <f t="shared" si="120"/>
        <v>6.3</v>
      </c>
      <c r="H375" s="105">
        <f t="shared" si="111"/>
        <v>2.0698576972833118</v>
      </c>
      <c r="I375" s="80">
        <v>8</v>
      </c>
      <c r="J375" s="80">
        <v>0</v>
      </c>
      <c r="K375" s="80">
        <v>0</v>
      </c>
      <c r="L375" s="80">
        <v>0</v>
      </c>
      <c r="M375" s="103">
        <f t="shared" si="116"/>
        <v>8</v>
      </c>
      <c r="N375" s="104">
        <f t="shared" si="121"/>
        <v>0</v>
      </c>
      <c r="O375" s="105">
        <f t="shared" si="114"/>
        <v>1.3008130081300813</v>
      </c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</row>
    <row r="376" spans="1:67" s="25" customFormat="1" ht="13.5" customHeight="1">
      <c r="A376" s="83" t="s">
        <v>86</v>
      </c>
      <c r="B376" s="80">
        <v>20</v>
      </c>
      <c r="C376" s="80">
        <v>3</v>
      </c>
      <c r="D376" s="80">
        <v>1</v>
      </c>
      <c r="E376" s="80">
        <v>0</v>
      </c>
      <c r="F376" s="103">
        <f t="shared" si="119"/>
        <v>24</v>
      </c>
      <c r="G376" s="104">
        <f t="shared" si="120"/>
        <v>12.5</v>
      </c>
      <c r="H376" s="105">
        <f t="shared" si="111"/>
        <v>1.5523932729624839</v>
      </c>
      <c r="I376" s="80">
        <v>15</v>
      </c>
      <c r="J376" s="80">
        <v>0</v>
      </c>
      <c r="K376" s="80">
        <v>0</v>
      </c>
      <c r="L376" s="80">
        <v>0</v>
      </c>
      <c r="M376" s="103">
        <f t="shared" si="116"/>
        <v>15</v>
      </c>
      <c r="N376" s="104">
        <f t="shared" si="121"/>
        <v>0</v>
      </c>
      <c r="O376" s="105">
        <f t="shared" si="114"/>
        <v>2.4390243902439024</v>
      </c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</row>
    <row r="377" spans="1:67" s="22" customFormat="1" ht="13.5" customHeight="1">
      <c r="A377" s="88" t="s">
        <v>41</v>
      </c>
      <c r="B377" s="109">
        <f>SUM(B329:B337,B344,B351:B359,B366,B373:B376)</f>
        <v>1409</v>
      </c>
      <c r="C377" s="109">
        <f>SUM(C329:C337,C344,C351:C359,C366,C373:C376)</f>
        <v>53</v>
      </c>
      <c r="D377" s="109">
        <f t="shared" ref="D377" si="122">SUM(D329:D337,D344,D351:D359,D366,D373:D376)</f>
        <v>48</v>
      </c>
      <c r="E377" s="109">
        <f t="shared" ref="E377" si="123">SUM(E329:E337,E344,E351:E359,E366,E373:E376)</f>
        <v>36</v>
      </c>
      <c r="F377" s="109">
        <f t="shared" si="119"/>
        <v>1546</v>
      </c>
      <c r="G377" s="110">
        <f t="shared" si="120"/>
        <v>5.8</v>
      </c>
      <c r="H377" s="111">
        <f t="shared" si="111"/>
        <v>100</v>
      </c>
      <c r="I377" s="109">
        <f>SUM(I329:I337,I344,I351:I359,I366,I373:I376)</f>
        <v>584</v>
      </c>
      <c r="J377" s="109">
        <f>SUM(J329:J337,J344,J351:J359,J366,J373:J376)</f>
        <v>3</v>
      </c>
      <c r="K377" s="109">
        <f t="shared" ref="K377" si="124">SUM(K329:K337,K344,K351:K359,K366,K373:K376)</f>
        <v>20</v>
      </c>
      <c r="L377" s="109">
        <f t="shared" ref="L377" si="125">SUM(L329:L337,L344,L351:L359,L366,L373:L376)</f>
        <v>8</v>
      </c>
      <c r="M377" s="109">
        <f t="shared" si="116"/>
        <v>615</v>
      </c>
      <c r="N377" s="110">
        <f t="shared" si="121"/>
        <v>1.8</v>
      </c>
      <c r="O377" s="111">
        <f t="shared" si="114"/>
        <v>100</v>
      </c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</row>
    <row r="378" spans="1:67" s="22" customFormat="1" ht="12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</row>
    <row r="379" spans="1:67" s="22" customFormat="1" ht="12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</row>
    <row r="380" spans="1:67" s="23" customFormat="1" ht="12" customHeight="1">
      <c r="A380" s="69" t="s">
        <v>0</v>
      </c>
      <c r="B380" s="70">
        <v>12</v>
      </c>
      <c r="C380" s="71"/>
      <c r="D380" s="71"/>
      <c r="E380" s="71"/>
      <c r="F380" s="71"/>
      <c r="G380" s="71"/>
      <c r="H380" s="72"/>
      <c r="I380" s="70" t="s">
        <v>55</v>
      </c>
      <c r="J380" s="71"/>
      <c r="K380" s="71"/>
      <c r="L380" s="71"/>
      <c r="M380" s="71"/>
      <c r="N380" s="71"/>
      <c r="O380" s="72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</row>
    <row r="381" spans="1:67" s="25" customFormat="1" ht="39.6" customHeight="1">
      <c r="A381" s="73" t="s">
        <v>1</v>
      </c>
      <c r="B381" s="74" t="s">
        <v>2</v>
      </c>
      <c r="C381" s="75" t="s">
        <v>3</v>
      </c>
      <c r="D381" s="76" t="s">
        <v>4</v>
      </c>
      <c r="E381" s="75" t="s">
        <v>5</v>
      </c>
      <c r="F381" s="76" t="s">
        <v>6</v>
      </c>
      <c r="G381" s="76" t="s">
        <v>7</v>
      </c>
      <c r="H381" s="77" t="s">
        <v>8</v>
      </c>
      <c r="I381" s="74" t="s">
        <v>2</v>
      </c>
      <c r="J381" s="76" t="s">
        <v>3</v>
      </c>
      <c r="K381" s="76" t="s">
        <v>4</v>
      </c>
      <c r="L381" s="75" t="s">
        <v>5</v>
      </c>
      <c r="M381" s="76" t="s">
        <v>6</v>
      </c>
      <c r="N381" s="76" t="s">
        <v>7</v>
      </c>
      <c r="O381" s="78" t="s">
        <v>8</v>
      </c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</row>
    <row r="382" spans="1:67" s="25" customFormat="1" ht="13.5" customHeight="1">
      <c r="A382" s="79" t="s">
        <v>75</v>
      </c>
      <c r="B382" s="80">
        <v>19</v>
      </c>
      <c r="C382" s="80">
        <v>2</v>
      </c>
      <c r="D382" s="80">
        <v>1</v>
      </c>
      <c r="E382" s="80">
        <v>0</v>
      </c>
      <c r="F382" s="103">
        <f t="shared" ref="F382:F390" si="126">SUM(B382:E382)</f>
        <v>22</v>
      </c>
      <c r="G382" s="104">
        <f t="shared" ref="G382:G426" si="127">IF(SUM(C382,E382)=0,0,ROUND(SUM(C382,E382)/F382*100,1))</f>
        <v>9.1</v>
      </c>
      <c r="H382" s="105">
        <f t="shared" ref="H382:H430" si="128">IF(F382=0,0,F382/F$430*100)</f>
        <v>2.5522041763341066</v>
      </c>
      <c r="I382" s="103">
        <f>SUM(方向別!B329,方向別!I329,方向別!B382)</f>
        <v>50</v>
      </c>
      <c r="J382" s="103">
        <f>SUM(方向別!C329,方向別!J329,方向別!C382)</f>
        <v>4</v>
      </c>
      <c r="K382" s="103">
        <f>SUM(方向別!D329,方向別!K329,方向別!D382)</f>
        <v>6</v>
      </c>
      <c r="L382" s="103">
        <f>SUM(方向別!E329,方向別!L329,方向別!E382)</f>
        <v>1</v>
      </c>
      <c r="M382" s="103">
        <f t="shared" ref="M382:M390" si="129">SUM(I382:L382)</f>
        <v>61</v>
      </c>
      <c r="N382" s="104">
        <f t="shared" ref="N382:N426" si="130">IF(SUM(J382,L382)=0,0,ROUND(SUM(J382,L382)/M382*100,1))</f>
        <v>8.1999999999999993</v>
      </c>
      <c r="O382" s="105">
        <f t="shared" ref="O382:O430" si="131">IF(M382=0,0,M382/M$430*100)</f>
        <v>2.0178630499503805</v>
      </c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</row>
    <row r="383" spans="1:67" s="25" customFormat="1" ht="13.5" customHeight="1">
      <c r="A383" s="83" t="s">
        <v>76</v>
      </c>
      <c r="B383" s="80">
        <v>14</v>
      </c>
      <c r="C383" s="80">
        <v>0</v>
      </c>
      <c r="D383" s="80">
        <v>1</v>
      </c>
      <c r="E383" s="80">
        <v>2</v>
      </c>
      <c r="F383" s="103">
        <f t="shared" si="126"/>
        <v>17</v>
      </c>
      <c r="G383" s="104">
        <f t="shared" si="127"/>
        <v>11.8</v>
      </c>
      <c r="H383" s="105">
        <f t="shared" si="128"/>
        <v>1.9721577726218096</v>
      </c>
      <c r="I383" s="103">
        <f>SUM(方向別!B330,方向別!I330,方向別!B383)</f>
        <v>30</v>
      </c>
      <c r="J383" s="103">
        <f>SUM(方向別!C330,方向別!J330,方向別!C383)</f>
        <v>0</v>
      </c>
      <c r="K383" s="103">
        <f>SUM(方向別!D330,方向別!K330,方向別!D383)</f>
        <v>3</v>
      </c>
      <c r="L383" s="103">
        <f>SUM(方向別!E330,方向別!L330,方向別!E383)</f>
        <v>2</v>
      </c>
      <c r="M383" s="103">
        <f t="shared" si="129"/>
        <v>35</v>
      </c>
      <c r="N383" s="104">
        <f t="shared" si="130"/>
        <v>5.7</v>
      </c>
      <c r="O383" s="105">
        <f t="shared" si="131"/>
        <v>1.1577902745616937</v>
      </c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</row>
    <row r="384" spans="1:67" s="25" customFormat="1" ht="13.5" customHeight="1">
      <c r="A384" s="83" t="s">
        <v>77</v>
      </c>
      <c r="B384" s="80">
        <v>15</v>
      </c>
      <c r="C384" s="80">
        <v>0</v>
      </c>
      <c r="D384" s="80">
        <v>0</v>
      </c>
      <c r="E384" s="80">
        <v>0</v>
      </c>
      <c r="F384" s="103">
        <f t="shared" si="126"/>
        <v>15</v>
      </c>
      <c r="G384" s="104">
        <f t="shared" si="127"/>
        <v>0</v>
      </c>
      <c r="H384" s="105">
        <f t="shared" si="128"/>
        <v>1.740139211136891</v>
      </c>
      <c r="I384" s="103">
        <f>SUM(方向別!B331,方向別!I331,方向別!B384)</f>
        <v>26</v>
      </c>
      <c r="J384" s="103">
        <f>SUM(方向別!C331,方向別!J331,方向別!C384)</f>
        <v>0</v>
      </c>
      <c r="K384" s="103">
        <f>SUM(方向別!D331,方向別!K331,方向別!D384)</f>
        <v>3</v>
      </c>
      <c r="L384" s="103">
        <f>SUM(方向別!E331,方向別!L331,方向別!E384)</f>
        <v>0</v>
      </c>
      <c r="M384" s="103">
        <f t="shared" si="129"/>
        <v>29</v>
      </c>
      <c r="N384" s="104">
        <f t="shared" si="130"/>
        <v>0</v>
      </c>
      <c r="O384" s="105">
        <f t="shared" si="131"/>
        <v>0.95931194177968893</v>
      </c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</row>
    <row r="385" spans="1:67" s="25" customFormat="1" ht="13.5" customHeight="1">
      <c r="A385" s="83" t="s">
        <v>78</v>
      </c>
      <c r="B385" s="80">
        <v>13</v>
      </c>
      <c r="C385" s="80">
        <v>0</v>
      </c>
      <c r="D385" s="80">
        <v>0</v>
      </c>
      <c r="E385" s="80">
        <v>0</v>
      </c>
      <c r="F385" s="103">
        <f t="shared" si="126"/>
        <v>13</v>
      </c>
      <c r="G385" s="104">
        <f t="shared" si="127"/>
        <v>0</v>
      </c>
      <c r="H385" s="105">
        <f t="shared" si="128"/>
        <v>1.5081206496519721</v>
      </c>
      <c r="I385" s="103">
        <f>SUM(方向別!B332,方向別!I332,方向別!B385)</f>
        <v>29</v>
      </c>
      <c r="J385" s="103">
        <f>SUM(方向別!C332,方向別!J332,方向別!C385)</f>
        <v>0</v>
      </c>
      <c r="K385" s="103">
        <f>SUM(方向別!D332,方向別!K332,方向別!D385)</f>
        <v>1</v>
      </c>
      <c r="L385" s="103">
        <f>SUM(方向別!E332,方向別!L332,方向別!E385)</f>
        <v>1</v>
      </c>
      <c r="M385" s="103">
        <f t="shared" si="129"/>
        <v>31</v>
      </c>
      <c r="N385" s="104">
        <f t="shared" si="130"/>
        <v>3.2</v>
      </c>
      <c r="O385" s="105">
        <f t="shared" si="131"/>
        <v>1.0254713860403573</v>
      </c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</row>
    <row r="386" spans="1:67" s="25" customFormat="1" ht="13.5" customHeight="1">
      <c r="A386" s="83" t="s">
        <v>79</v>
      </c>
      <c r="B386" s="80">
        <v>4</v>
      </c>
      <c r="C386" s="80">
        <v>0</v>
      </c>
      <c r="D386" s="80">
        <v>0</v>
      </c>
      <c r="E386" s="80">
        <v>0</v>
      </c>
      <c r="F386" s="103">
        <f t="shared" si="126"/>
        <v>4</v>
      </c>
      <c r="G386" s="104">
        <f t="shared" si="127"/>
        <v>0</v>
      </c>
      <c r="H386" s="105">
        <f t="shared" si="128"/>
        <v>0.46403712296983757</v>
      </c>
      <c r="I386" s="103">
        <f>SUM(方向別!B333,方向別!I333,方向別!B386)</f>
        <v>8</v>
      </c>
      <c r="J386" s="103">
        <f>SUM(方向別!C333,方向別!J333,方向別!C386)</f>
        <v>0</v>
      </c>
      <c r="K386" s="103">
        <f>SUM(方向別!D333,方向別!K333,方向別!D386)</f>
        <v>0</v>
      </c>
      <c r="L386" s="103">
        <f>SUM(方向別!E333,方向別!L333,方向別!E386)</f>
        <v>0</v>
      </c>
      <c r="M386" s="103">
        <f t="shared" si="129"/>
        <v>8</v>
      </c>
      <c r="N386" s="104">
        <f t="shared" si="130"/>
        <v>0</v>
      </c>
      <c r="O386" s="105">
        <f t="shared" si="131"/>
        <v>0.26463777704267288</v>
      </c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</row>
    <row r="387" spans="1:67" s="25" customFormat="1" ht="13.5" customHeight="1">
      <c r="A387" s="83" t="s">
        <v>80</v>
      </c>
      <c r="B387" s="80">
        <v>7</v>
      </c>
      <c r="C387" s="80">
        <v>0</v>
      </c>
      <c r="D387" s="80">
        <v>0</v>
      </c>
      <c r="E387" s="80">
        <v>0</v>
      </c>
      <c r="F387" s="103">
        <f t="shared" si="126"/>
        <v>7</v>
      </c>
      <c r="G387" s="104">
        <f t="shared" si="127"/>
        <v>0</v>
      </c>
      <c r="H387" s="105">
        <f t="shared" si="128"/>
        <v>0.81206496519721572</v>
      </c>
      <c r="I387" s="103">
        <f>SUM(方向別!B334,方向別!I334,方向別!B387)</f>
        <v>11</v>
      </c>
      <c r="J387" s="103">
        <f>SUM(方向別!C334,方向別!J334,方向別!C387)</f>
        <v>0</v>
      </c>
      <c r="K387" s="103">
        <f>SUM(方向別!D334,方向別!K334,方向別!D387)</f>
        <v>0</v>
      </c>
      <c r="L387" s="103">
        <f>SUM(方向別!E334,方向別!L334,方向別!E387)</f>
        <v>0</v>
      </c>
      <c r="M387" s="103">
        <f t="shared" si="129"/>
        <v>11</v>
      </c>
      <c r="N387" s="104">
        <f t="shared" si="130"/>
        <v>0</v>
      </c>
      <c r="O387" s="105">
        <f t="shared" si="131"/>
        <v>0.36387694343367516</v>
      </c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</row>
    <row r="388" spans="1:67" s="25" customFormat="1" ht="13.5" customHeight="1">
      <c r="A388" s="83" t="s">
        <v>81</v>
      </c>
      <c r="B388" s="80">
        <v>10</v>
      </c>
      <c r="C388" s="80">
        <v>0</v>
      </c>
      <c r="D388" s="80">
        <v>0</v>
      </c>
      <c r="E388" s="80">
        <v>0</v>
      </c>
      <c r="F388" s="103">
        <f t="shared" si="126"/>
        <v>10</v>
      </c>
      <c r="G388" s="104">
        <f t="shared" si="127"/>
        <v>0</v>
      </c>
      <c r="H388" s="105">
        <f t="shared" si="128"/>
        <v>1.160092807424594</v>
      </c>
      <c r="I388" s="103">
        <f>SUM(方向別!B335,方向別!I335,方向別!B388)</f>
        <v>19</v>
      </c>
      <c r="J388" s="103">
        <f>SUM(方向別!C335,方向別!J335,方向別!C388)</f>
        <v>0</v>
      </c>
      <c r="K388" s="103">
        <f>SUM(方向別!D335,方向別!K335,方向別!D388)</f>
        <v>1</v>
      </c>
      <c r="L388" s="103">
        <f>SUM(方向別!E335,方向別!L335,方向別!E388)</f>
        <v>0</v>
      </c>
      <c r="M388" s="103">
        <f t="shared" si="129"/>
        <v>20</v>
      </c>
      <c r="N388" s="104">
        <f t="shared" si="130"/>
        <v>0</v>
      </c>
      <c r="O388" s="105">
        <f t="shared" si="131"/>
        <v>0.6615944426066821</v>
      </c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</row>
    <row r="389" spans="1:67" s="25" customFormat="1" ht="13.5" customHeight="1">
      <c r="A389" s="83" t="s">
        <v>82</v>
      </c>
      <c r="B389" s="80">
        <v>19</v>
      </c>
      <c r="C389" s="80">
        <v>0</v>
      </c>
      <c r="D389" s="80">
        <v>0</v>
      </c>
      <c r="E389" s="80">
        <v>0</v>
      </c>
      <c r="F389" s="103">
        <f t="shared" si="126"/>
        <v>19</v>
      </c>
      <c r="G389" s="104">
        <f t="shared" si="127"/>
        <v>0</v>
      </c>
      <c r="H389" s="105">
        <f t="shared" si="128"/>
        <v>2.2041763341067284</v>
      </c>
      <c r="I389" s="103">
        <f>SUM(方向別!B336,方向別!I336,方向別!B389)</f>
        <v>34</v>
      </c>
      <c r="J389" s="103">
        <f>SUM(方向別!C336,方向別!J336,方向別!C389)</f>
        <v>0</v>
      </c>
      <c r="K389" s="103">
        <f>SUM(方向別!D336,方向別!K336,方向別!D389)</f>
        <v>2</v>
      </c>
      <c r="L389" s="103">
        <f>SUM(方向別!E336,方向別!L336,方向別!E389)</f>
        <v>1</v>
      </c>
      <c r="M389" s="103">
        <f t="shared" si="129"/>
        <v>37</v>
      </c>
      <c r="N389" s="104">
        <f t="shared" si="130"/>
        <v>2.7</v>
      </c>
      <c r="O389" s="105">
        <f t="shared" si="131"/>
        <v>1.2239497188223618</v>
      </c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</row>
    <row r="390" spans="1:67" s="25" customFormat="1" ht="13.5" customHeight="1">
      <c r="A390" s="83" t="s">
        <v>83</v>
      </c>
      <c r="B390" s="80">
        <v>24</v>
      </c>
      <c r="C390" s="80">
        <v>0</v>
      </c>
      <c r="D390" s="80">
        <v>1</v>
      </c>
      <c r="E390" s="80">
        <v>0</v>
      </c>
      <c r="F390" s="103">
        <f t="shared" si="126"/>
        <v>25</v>
      </c>
      <c r="G390" s="104">
        <f t="shared" si="127"/>
        <v>0</v>
      </c>
      <c r="H390" s="105">
        <f t="shared" si="128"/>
        <v>2.9002320185614847</v>
      </c>
      <c r="I390" s="103">
        <f>SUM(方向別!B337,方向別!I337,方向別!B390)</f>
        <v>51</v>
      </c>
      <c r="J390" s="103">
        <f>SUM(方向別!C337,方向別!J337,方向別!C390)</f>
        <v>2</v>
      </c>
      <c r="K390" s="103">
        <f>SUM(方向別!D337,方向別!K337,方向別!D390)</f>
        <v>1</v>
      </c>
      <c r="L390" s="103">
        <f>SUM(方向別!E337,方向別!L337,方向別!E390)</f>
        <v>0</v>
      </c>
      <c r="M390" s="103">
        <f t="shared" si="129"/>
        <v>54</v>
      </c>
      <c r="N390" s="104">
        <f t="shared" si="130"/>
        <v>3.7</v>
      </c>
      <c r="O390" s="105">
        <f t="shared" si="131"/>
        <v>1.7863049950380416</v>
      </c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</row>
    <row r="391" spans="1:67" s="22" customFormat="1" ht="13.5" customHeight="1">
      <c r="A391" s="84" t="s">
        <v>9</v>
      </c>
      <c r="B391" s="85">
        <v>2</v>
      </c>
      <c r="C391" s="85">
        <v>0</v>
      </c>
      <c r="D391" s="85">
        <v>0</v>
      </c>
      <c r="E391" s="85">
        <v>0</v>
      </c>
      <c r="F391" s="106">
        <f t="shared" ref="F391:F426" si="132">SUM(B391:E391)</f>
        <v>2</v>
      </c>
      <c r="G391" s="107">
        <f t="shared" si="127"/>
        <v>0</v>
      </c>
      <c r="H391" s="108">
        <f t="shared" si="128"/>
        <v>0.23201856148491878</v>
      </c>
      <c r="I391" s="106">
        <f>SUM(方向別!B338,方向別!I338,方向別!B391)</f>
        <v>6</v>
      </c>
      <c r="J391" s="106">
        <f>SUM(方向別!C338,方向別!J338,方向別!C391)</f>
        <v>0</v>
      </c>
      <c r="K391" s="106">
        <f>SUM(方向別!D338,方向別!K338,方向別!D391)</f>
        <v>0</v>
      </c>
      <c r="L391" s="106">
        <f>SUM(方向別!E338,方向別!L338,方向別!E391)</f>
        <v>1</v>
      </c>
      <c r="M391" s="106">
        <f t="shared" ref="M391:M426" si="133">SUM(I391:L391)</f>
        <v>7</v>
      </c>
      <c r="N391" s="107">
        <f t="shared" si="130"/>
        <v>14.3</v>
      </c>
      <c r="O391" s="108">
        <f t="shared" si="131"/>
        <v>0.23155805491233872</v>
      </c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</row>
    <row r="392" spans="1:67" s="22" customFormat="1" ht="13.5" customHeight="1">
      <c r="A392" s="83" t="s">
        <v>10</v>
      </c>
      <c r="B392" s="80">
        <v>9</v>
      </c>
      <c r="C392" s="80">
        <v>0</v>
      </c>
      <c r="D392" s="80">
        <v>0</v>
      </c>
      <c r="E392" s="80">
        <v>0</v>
      </c>
      <c r="F392" s="103">
        <f t="shared" si="132"/>
        <v>9</v>
      </c>
      <c r="G392" s="104">
        <f t="shared" si="127"/>
        <v>0</v>
      </c>
      <c r="H392" s="105">
        <f t="shared" si="128"/>
        <v>1.0440835266821344</v>
      </c>
      <c r="I392" s="103">
        <f>SUM(方向別!B339,方向別!I339,方向別!B392)</f>
        <v>21</v>
      </c>
      <c r="J392" s="103">
        <f>SUM(方向別!C339,方向別!J339,方向別!C392)</f>
        <v>1</v>
      </c>
      <c r="K392" s="103">
        <f>SUM(方向別!D339,方向別!K339,方向別!D392)</f>
        <v>3</v>
      </c>
      <c r="L392" s="103">
        <f>SUM(方向別!E339,方向別!L339,方向別!E392)</f>
        <v>0</v>
      </c>
      <c r="M392" s="103">
        <f t="shared" si="133"/>
        <v>25</v>
      </c>
      <c r="N392" s="104">
        <f t="shared" si="130"/>
        <v>4</v>
      </c>
      <c r="O392" s="105">
        <f t="shared" ref="O392" si="134">IF(M392=0,0,M392/M$430*100)</f>
        <v>0.8269930532583526</v>
      </c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</row>
    <row r="393" spans="1:67" s="23" customFormat="1" ht="13.5" customHeight="1">
      <c r="A393" s="83" t="s">
        <v>11</v>
      </c>
      <c r="B393" s="80">
        <v>2</v>
      </c>
      <c r="C393" s="80">
        <v>0</v>
      </c>
      <c r="D393" s="80">
        <v>0</v>
      </c>
      <c r="E393" s="80">
        <v>0</v>
      </c>
      <c r="F393" s="103">
        <f t="shared" si="132"/>
        <v>2</v>
      </c>
      <c r="G393" s="104">
        <f t="shared" si="127"/>
        <v>0</v>
      </c>
      <c r="H393" s="105">
        <f t="shared" si="128"/>
        <v>0.23201856148491878</v>
      </c>
      <c r="I393" s="103">
        <f>SUM(方向別!B340,方向別!I340,方向別!B393)</f>
        <v>14</v>
      </c>
      <c r="J393" s="103">
        <f>SUM(方向別!C340,方向別!J340,方向別!C393)</f>
        <v>0</v>
      </c>
      <c r="K393" s="103">
        <f>SUM(方向別!D340,方向別!K340,方向別!D393)</f>
        <v>0</v>
      </c>
      <c r="L393" s="103">
        <f>SUM(方向別!E340,方向別!L340,方向別!E393)</f>
        <v>0</v>
      </c>
      <c r="M393" s="103">
        <f t="shared" si="133"/>
        <v>14</v>
      </c>
      <c r="N393" s="104">
        <f t="shared" si="130"/>
        <v>0</v>
      </c>
      <c r="O393" s="105">
        <f t="shared" si="131"/>
        <v>0.46311610982467744</v>
      </c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</row>
    <row r="394" spans="1:67" s="25" customFormat="1" ht="13.5" customHeight="1">
      <c r="A394" s="83" t="s">
        <v>12</v>
      </c>
      <c r="B394" s="80">
        <v>9</v>
      </c>
      <c r="C394" s="80">
        <v>0</v>
      </c>
      <c r="D394" s="80">
        <v>1</v>
      </c>
      <c r="E394" s="80">
        <v>0</v>
      </c>
      <c r="F394" s="103">
        <f t="shared" si="132"/>
        <v>10</v>
      </c>
      <c r="G394" s="104">
        <f t="shared" si="127"/>
        <v>0</v>
      </c>
      <c r="H394" s="105">
        <f t="shared" si="128"/>
        <v>1.160092807424594</v>
      </c>
      <c r="I394" s="103">
        <f>SUM(方向別!B341,方向別!I341,方向別!B394)</f>
        <v>25</v>
      </c>
      <c r="J394" s="103">
        <f>SUM(方向別!C341,方向別!J341,方向別!C394)</f>
        <v>2</v>
      </c>
      <c r="K394" s="103">
        <f>SUM(方向別!D341,方向別!K341,方向別!D394)</f>
        <v>1</v>
      </c>
      <c r="L394" s="103">
        <f>SUM(方向別!E341,方向別!L341,方向別!E394)</f>
        <v>1</v>
      </c>
      <c r="M394" s="103">
        <f t="shared" si="133"/>
        <v>29</v>
      </c>
      <c r="N394" s="104">
        <f t="shared" si="130"/>
        <v>10.3</v>
      </c>
      <c r="O394" s="105">
        <f t="shared" si="131"/>
        <v>0.95931194177968893</v>
      </c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</row>
    <row r="395" spans="1:67" s="23" customFormat="1" ht="13.5" customHeight="1">
      <c r="A395" s="83" t="s">
        <v>13</v>
      </c>
      <c r="B395" s="80">
        <v>9</v>
      </c>
      <c r="C395" s="80">
        <v>0</v>
      </c>
      <c r="D395" s="80">
        <v>0</v>
      </c>
      <c r="E395" s="80">
        <v>0</v>
      </c>
      <c r="F395" s="103">
        <f t="shared" si="132"/>
        <v>9</v>
      </c>
      <c r="G395" s="104">
        <f t="shared" si="127"/>
        <v>0</v>
      </c>
      <c r="H395" s="105">
        <f t="shared" si="128"/>
        <v>1.0440835266821344</v>
      </c>
      <c r="I395" s="103">
        <f>SUM(方向別!B342,方向別!I342,方向別!B395)</f>
        <v>23</v>
      </c>
      <c r="J395" s="103">
        <f>SUM(方向別!C342,方向別!J342,方向別!C395)</f>
        <v>0</v>
      </c>
      <c r="K395" s="103">
        <f>SUM(方向別!D342,方向別!K342,方向別!D395)</f>
        <v>2</v>
      </c>
      <c r="L395" s="103">
        <f>SUM(方向別!E342,方向別!L342,方向別!E395)</f>
        <v>2</v>
      </c>
      <c r="M395" s="103">
        <f t="shared" si="133"/>
        <v>27</v>
      </c>
      <c r="N395" s="104">
        <f t="shared" si="130"/>
        <v>7.4</v>
      </c>
      <c r="O395" s="105">
        <f t="shared" si="131"/>
        <v>0.89315249751902082</v>
      </c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</row>
    <row r="396" spans="1:67" s="23" customFormat="1" ht="13.5" customHeight="1">
      <c r="A396" s="83" t="s">
        <v>14</v>
      </c>
      <c r="B396" s="80">
        <v>5</v>
      </c>
      <c r="C396" s="80">
        <v>0</v>
      </c>
      <c r="D396" s="80">
        <v>0</v>
      </c>
      <c r="E396" s="80">
        <v>1</v>
      </c>
      <c r="F396" s="103">
        <f t="shared" si="132"/>
        <v>6</v>
      </c>
      <c r="G396" s="104">
        <f t="shared" si="127"/>
        <v>16.7</v>
      </c>
      <c r="H396" s="105">
        <f t="shared" si="128"/>
        <v>0.6960556844547563</v>
      </c>
      <c r="I396" s="103">
        <f>SUM(方向別!B343,方向別!I343,方向別!B396)</f>
        <v>23</v>
      </c>
      <c r="J396" s="103">
        <f>SUM(方向別!C343,方向別!J343,方向別!C396)</f>
        <v>2</v>
      </c>
      <c r="K396" s="103">
        <f>SUM(方向別!D343,方向別!K343,方向別!D396)</f>
        <v>2</v>
      </c>
      <c r="L396" s="103">
        <f>SUM(方向別!E343,方向別!L343,方向別!E396)</f>
        <v>3</v>
      </c>
      <c r="M396" s="103">
        <f t="shared" si="133"/>
        <v>30</v>
      </c>
      <c r="N396" s="104">
        <f t="shared" si="130"/>
        <v>16.7</v>
      </c>
      <c r="O396" s="105">
        <f t="shared" si="131"/>
        <v>0.99239166391002309</v>
      </c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</row>
    <row r="397" spans="1:67" s="23" customFormat="1" ht="13.5" customHeight="1">
      <c r="A397" s="88" t="s">
        <v>15</v>
      </c>
      <c r="B397" s="109">
        <f>SUM(B391:B396)</f>
        <v>36</v>
      </c>
      <c r="C397" s="109">
        <f>SUM(C391:C396)</f>
        <v>0</v>
      </c>
      <c r="D397" s="109">
        <f>SUM(D391:D396)</f>
        <v>1</v>
      </c>
      <c r="E397" s="109">
        <f>SUM(E391:E396)</f>
        <v>1</v>
      </c>
      <c r="F397" s="109">
        <f t="shared" si="132"/>
        <v>38</v>
      </c>
      <c r="G397" s="110">
        <f t="shared" si="127"/>
        <v>2.6</v>
      </c>
      <c r="H397" s="111">
        <f t="shared" si="128"/>
        <v>4.4083526682134568</v>
      </c>
      <c r="I397" s="109">
        <f>SUM(I391:I396)</f>
        <v>112</v>
      </c>
      <c r="J397" s="109">
        <f>SUM(J391:J396)</f>
        <v>5</v>
      </c>
      <c r="K397" s="109">
        <f>SUM(K391:K396)</f>
        <v>8</v>
      </c>
      <c r="L397" s="109">
        <f>SUM(L391:L396)</f>
        <v>7</v>
      </c>
      <c r="M397" s="109">
        <f t="shared" si="133"/>
        <v>132</v>
      </c>
      <c r="N397" s="110">
        <f t="shared" si="130"/>
        <v>9.1</v>
      </c>
      <c r="O397" s="111">
        <f t="shared" si="131"/>
        <v>4.3665233212041024</v>
      </c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</row>
    <row r="398" spans="1:67" s="25" customFormat="1" ht="13.5" customHeight="1">
      <c r="A398" s="84" t="s">
        <v>16</v>
      </c>
      <c r="B398" s="85">
        <v>6</v>
      </c>
      <c r="C398" s="85">
        <v>0</v>
      </c>
      <c r="D398" s="85">
        <v>0</v>
      </c>
      <c r="E398" s="85">
        <v>0</v>
      </c>
      <c r="F398" s="106">
        <f t="shared" si="132"/>
        <v>6</v>
      </c>
      <c r="G398" s="107">
        <f t="shared" si="127"/>
        <v>0</v>
      </c>
      <c r="H398" s="108">
        <f t="shared" si="128"/>
        <v>0.6960556844547563</v>
      </c>
      <c r="I398" s="106">
        <f>SUM(方向別!B345,方向別!I345,方向別!B398)</f>
        <v>13</v>
      </c>
      <c r="J398" s="106">
        <f>SUM(方向別!C345,方向別!J345,方向別!C398)</f>
        <v>0</v>
      </c>
      <c r="K398" s="106">
        <f>SUM(方向別!D345,方向別!K345,方向別!D398)</f>
        <v>0</v>
      </c>
      <c r="L398" s="106">
        <f>SUM(方向別!E345,方向別!L345,方向別!E398)</f>
        <v>0</v>
      </c>
      <c r="M398" s="106">
        <f t="shared" si="133"/>
        <v>13</v>
      </c>
      <c r="N398" s="107">
        <f t="shared" si="130"/>
        <v>0</v>
      </c>
      <c r="O398" s="108">
        <f t="shared" si="131"/>
        <v>0.43003638769434333</v>
      </c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</row>
    <row r="399" spans="1:67" s="25" customFormat="1" ht="13.5" customHeight="1">
      <c r="A399" s="83" t="s">
        <v>17</v>
      </c>
      <c r="B399" s="80">
        <v>8</v>
      </c>
      <c r="C399" s="80">
        <v>0</v>
      </c>
      <c r="D399" s="80">
        <v>0</v>
      </c>
      <c r="E399" s="80">
        <v>1</v>
      </c>
      <c r="F399" s="103">
        <f t="shared" si="132"/>
        <v>9</v>
      </c>
      <c r="G399" s="104">
        <f t="shared" si="127"/>
        <v>11.1</v>
      </c>
      <c r="H399" s="105">
        <f t="shared" si="128"/>
        <v>1.0440835266821344</v>
      </c>
      <c r="I399" s="103">
        <f>SUM(方向別!B346,方向別!I346,方向別!B399)</f>
        <v>25</v>
      </c>
      <c r="J399" s="103">
        <f>SUM(方向別!C346,方向別!J346,方向別!C399)</f>
        <v>1</v>
      </c>
      <c r="K399" s="103">
        <f>SUM(方向別!D346,方向別!K346,方向別!D399)</f>
        <v>0</v>
      </c>
      <c r="L399" s="103">
        <f>SUM(方向別!E346,方向別!L346,方向別!E399)</f>
        <v>2</v>
      </c>
      <c r="M399" s="103">
        <f t="shared" si="133"/>
        <v>28</v>
      </c>
      <c r="N399" s="104">
        <f t="shared" si="130"/>
        <v>10.7</v>
      </c>
      <c r="O399" s="105">
        <f t="shared" si="131"/>
        <v>0.92623221964935487</v>
      </c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</row>
    <row r="400" spans="1:67" s="25" customFormat="1" ht="13.5" customHeight="1">
      <c r="A400" s="83" t="s">
        <v>18</v>
      </c>
      <c r="B400" s="80">
        <v>23</v>
      </c>
      <c r="C400" s="80">
        <v>0</v>
      </c>
      <c r="D400" s="80">
        <v>0</v>
      </c>
      <c r="E400" s="80">
        <v>0</v>
      </c>
      <c r="F400" s="103">
        <f t="shared" si="132"/>
        <v>23</v>
      </c>
      <c r="G400" s="104">
        <f t="shared" si="127"/>
        <v>0</v>
      </c>
      <c r="H400" s="105">
        <f t="shared" si="128"/>
        <v>2.6682134570765661</v>
      </c>
      <c r="I400" s="103">
        <f>SUM(方向別!B347,方向別!I347,方向別!B400)</f>
        <v>41</v>
      </c>
      <c r="J400" s="103">
        <f>SUM(方向別!C347,方向別!J347,方向別!C400)</f>
        <v>0</v>
      </c>
      <c r="K400" s="103">
        <f>SUM(方向別!D347,方向別!K347,方向別!D400)</f>
        <v>1</v>
      </c>
      <c r="L400" s="103">
        <f>SUM(方向別!E347,方向別!L347,方向別!E400)</f>
        <v>0</v>
      </c>
      <c r="M400" s="103">
        <f t="shared" si="133"/>
        <v>42</v>
      </c>
      <c r="N400" s="104">
        <f t="shared" si="130"/>
        <v>0</v>
      </c>
      <c r="O400" s="105">
        <f t="shared" si="131"/>
        <v>1.3893483294740323</v>
      </c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</row>
    <row r="401" spans="1:67" s="23" customFormat="1" ht="13.5" customHeight="1">
      <c r="A401" s="83" t="s">
        <v>19</v>
      </c>
      <c r="B401" s="80">
        <v>7</v>
      </c>
      <c r="C401" s="80">
        <v>0</v>
      </c>
      <c r="D401" s="80">
        <v>0</v>
      </c>
      <c r="E401" s="80">
        <v>0</v>
      </c>
      <c r="F401" s="103">
        <f t="shared" si="132"/>
        <v>7</v>
      </c>
      <c r="G401" s="104">
        <f t="shared" si="127"/>
        <v>0</v>
      </c>
      <c r="H401" s="105">
        <f t="shared" si="128"/>
        <v>0.81206496519721572</v>
      </c>
      <c r="I401" s="103">
        <f>SUM(方向別!B348,方向別!I348,方向別!B401)</f>
        <v>24</v>
      </c>
      <c r="J401" s="103">
        <f>SUM(方向別!C348,方向別!J348,方向別!C401)</f>
        <v>0</v>
      </c>
      <c r="K401" s="103">
        <f>SUM(方向別!D348,方向別!K348,方向別!D401)</f>
        <v>0</v>
      </c>
      <c r="L401" s="103">
        <f>SUM(方向別!E348,方向別!L348,方向別!E401)</f>
        <v>2</v>
      </c>
      <c r="M401" s="103">
        <f t="shared" si="133"/>
        <v>26</v>
      </c>
      <c r="N401" s="104">
        <f t="shared" si="130"/>
        <v>7.7</v>
      </c>
      <c r="O401" s="105">
        <f t="shared" si="131"/>
        <v>0.86007277538868665</v>
      </c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</row>
    <row r="402" spans="1:67" s="25" customFormat="1" ht="13.5" customHeight="1">
      <c r="A402" s="83" t="s">
        <v>20</v>
      </c>
      <c r="B402" s="80">
        <v>11</v>
      </c>
      <c r="C402" s="80">
        <v>0</v>
      </c>
      <c r="D402" s="80">
        <v>1</v>
      </c>
      <c r="E402" s="80">
        <v>0</v>
      </c>
      <c r="F402" s="103">
        <f t="shared" si="132"/>
        <v>12</v>
      </c>
      <c r="G402" s="104">
        <f t="shared" si="127"/>
        <v>0</v>
      </c>
      <c r="H402" s="105">
        <f t="shared" si="128"/>
        <v>1.3921113689095126</v>
      </c>
      <c r="I402" s="103">
        <f>SUM(方向別!B349,方向別!I349,方向別!B402)</f>
        <v>39</v>
      </c>
      <c r="J402" s="103">
        <f>SUM(方向別!C349,方向別!J349,方向別!C402)</f>
        <v>1</v>
      </c>
      <c r="K402" s="103">
        <f>SUM(方向別!D349,方向別!K349,方向別!D402)</f>
        <v>1</v>
      </c>
      <c r="L402" s="103">
        <f>SUM(方向別!E349,方向別!L349,方向別!E402)</f>
        <v>1</v>
      </c>
      <c r="M402" s="103">
        <f t="shared" si="133"/>
        <v>42</v>
      </c>
      <c r="N402" s="104">
        <f t="shared" si="130"/>
        <v>4.8</v>
      </c>
      <c r="O402" s="105">
        <f t="shared" si="131"/>
        <v>1.3893483294740323</v>
      </c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</row>
    <row r="403" spans="1:67" s="23" customFormat="1" ht="13.5" customHeight="1">
      <c r="A403" s="83" t="s">
        <v>21</v>
      </c>
      <c r="B403" s="80">
        <v>8</v>
      </c>
      <c r="C403" s="80">
        <v>0</v>
      </c>
      <c r="D403" s="80">
        <v>1</v>
      </c>
      <c r="E403" s="80">
        <v>0</v>
      </c>
      <c r="F403" s="103">
        <f t="shared" si="132"/>
        <v>9</v>
      </c>
      <c r="G403" s="104">
        <f t="shared" si="127"/>
        <v>0</v>
      </c>
      <c r="H403" s="105">
        <f t="shared" si="128"/>
        <v>1.0440835266821344</v>
      </c>
      <c r="I403" s="103">
        <f>SUM(方向別!B350,方向別!I350,方向別!B403)</f>
        <v>21</v>
      </c>
      <c r="J403" s="103">
        <f>SUM(方向別!C350,方向別!J350,方向別!C403)</f>
        <v>0</v>
      </c>
      <c r="K403" s="103">
        <f>SUM(方向別!D350,方向別!K350,方向別!D403)</f>
        <v>2</v>
      </c>
      <c r="L403" s="103">
        <f>SUM(方向別!E350,方向別!L350,方向別!E403)</f>
        <v>0</v>
      </c>
      <c r="M403" s="103">
        <f t="shared" si="133"/>
        <v>23</v>
      </c>
      <c r="N403" s="104">
        <f t="shared" si="130"/>
        <v>0</v>
      </c>
      <c r="O403" s="105">
        <f t="shared" si="131"/>
        <v>0.76083360899768437</v>
      </c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</row>
    <row r="404" spans="1:67" s="25" customFormat="1" ht="13.5" customHeight="1">
      <c r="A404" s="88" t="s">
        <v>15</v>
      </c>
      <c r="B404" s="109">
        <f>SUM(B398:B403)</f>
        <v>63</v>
      </c>
      <c r="C404" s="109">
        <f>SUM(C398:C403)</f>
        <v>0</v>
      </c>
      <c r="D404" s="109">
        <f>SUM(D398:D403)</f>
        <v>2</v>
      </c>
      <c r="E404" s="109">
        <f>SUM(E398:E403)</f>
        <v>1</v>
      </c>
      <c r="F404" s="109">
        <f t="shared" si="132"/>
        <v>66</v>
      </c>
      <c r="G404" s="110">
        <f t="shared" si="127"/>
        <v>1.5</v>
      </c>
      <c r="H404" s="111">
        <f t="shared" si="128"/>
        <v>7.6566125290023201</v>
      </c>
      <c r="I404" s="109">
        <f>SUM(I398:I403)</f>
        <v>163</v>
      </c>
      <c r="J404" s="109">
        <f>SUM(J398:J403)</f>
        <v>2</v>
      </c>
      <c r="K404" s="109">
        <f>SUM(K398:K403)</f>
        <v>4</v>
      </c>
      <c r="L404" s="109">
        <f>SUM(L398:L403)</f>
        <v>5</v>
      </c>
      <c r="M404" s="109">
        <f t="shared" si="133"/>
        <v>174</v>
      </c>
      <c r="N404" s="110">
        <f t="shared" si="130"/>
        <v>4</v>
      </c>
      <c r="O404" s="111">
        <f t="shared" si="131"/>
        <v>5.7558716506781344</v>
      </c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</row>
    <row r="405" spans="1:67" s="23" customFormat="1" ht="13.5" customHeight="1">
      <c r="A405" s="83" t="s">
        <v>22</v>
      </c>
      <c r="B405" s="80">
        <v>71</v>
      </c>
      <c r="C405" s="80">
        <v>0</v>
      </c>
      <c r="D405" s="80">
        <v>1</v>
      </c>
      <c r="E405" s="80">
        <v>0</v>
      </c>
      <c r="F405" s="103">
        <f t="shared" si="132"/>
        <v>72</v>
      </c>
      <c r="G405" s="104">
        <f t="shared" si="127"/>
        <v>0</v>
      </c>
      <c r="H405" s="105">
        <f t="shared" si="128"/>
        <v>8.3526682134570756</v>
      </c>
      <c r="I405" s="103">
        <f>SUM(方向別!B352,方向別!I352,方向別!B405)</f>
        <v>255</v>
      </c>
      <c r="J405" s="103">
        <f>SUM(方向別!C352,方向別!J352,方向別!C405)</f>
        <v>4</v>
      </c>
      <c r="K405" s="103">
        <f>SUM(方向別!D352,方向別!K352,方向別!D405)</f>
        <v>4</v>
      </c>
      <c r="L405" s="103">
        <f>SUM(方向別!E352,方向別!L352,方向別!E405)</f>
        <v>3</v>
      </c>
      <c r="M405" s="103">
        <f t="shared" si="133"/>
        <v>266</v>
      </c>
      <c r="N405" s="104">
        <f t="shared" si="130"/>
        <v>2.6</v>
      </c>
      <c r="O405" s="105">
        <f t="shared" si="131"/>
        <v>8.7992060866688711</v>
      </c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</row>
    <row r="406" spans="1:67" s="25" customFormat="1" ht="13.5" customHeight="1">
      <c r="A406" s="83" t="s">
        <v>23</v>
      </c>
      <c r="B406" s="80">
        <v>51</v>
      </c>
      <c r="C406" s="80">
        <v>1</v>
      </c>
      <c r="D406" s="80">
        <v>1</v>
      </c>
      <c r="E406" s="80">
        <v>0</v>
      </c>
      <c r="F406" s="103">
        <f t="shared" si="132"/>
        <v>53</v>
      </c>
      <c r="G406" s="104">
        <f t="shared" si="127"/>
        <v>1.9</v>
      </c>
      <c r="H406" s="105">
        <f t="shared" ref="H406" si="135">IF(F406=0,0,F406/F$430*100)</f>
        <v>6.148491879350348</v>
      </c>
      <c r="I406" s="103">
        <f>SUM(方向別!B353,方向別!I353,方向別!B406)</f>
        <v>218</v>
      </c>
      <c r="J406" s="103">
        <f>SUM(方向別!C353,方向別!J353,方向別!C406)</f>
        <v>7</v>
      </c>
      <c r="K406" s="103">
        <f>SUM(方向別!D353,方向別!K353,方向別!D406)</f>
        <v>9</v>
      </c>
      <c r="L406" s="103">
        <f>SUM(方向別!E353,方向別!L353,方向別!E406)</f>
        <v>5</v>
      </c>
      <c r="M406" s="103">
        <f t="shared" si="133"/>
        <v>239</v>
      </c>
      <c r="N406" s="104">
        <f t="shared" si="130"/>
        <v>5</v>
      </c>
      <c r="O406" s="105">
        <f t="shared" si="131"/>
        <v>7.9060535891498516</v>
      </c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</row>
    <row r="407" spans="1:67" s="23" customFormat="1" ht="13.5" customHeight="1">
      <c r="A407" s="83" t="s">
        <v>24</v>
      </c>
      <c r="B407" s="80">
        <v>56</v>
      </c>
      <c r="C407" s="80">
        <v>0</v>
      </c>
      <c r="D407" s="80">
        <v>3</v>
      </c>
      <c r="E407" s="80">
        <v>1</v>
      </c>
      <c r="F407" s="103">
        <f t="shared" si="132"/>
        <v>60</v>
      </c>
      <c r="G407" s="104">
        <f t="shared" si="127"/>
        <v>1.7</v>
      </c>
      <c r="H407" s="105">
        <f t="shared" si="128"/>
        <v>6.9605568445475638</v>
      </c>
      <c r="I407" s="103">
        <f>SUM(方向別!B354,方向別!I354,方向別!B407)</f>
        <v>225</v>
      </c>
      <c r="J407" s="103">
        <f>SUM(方向別!C354,方向別!J354,方向別!C407)</f>
        <v>2</v>
      </c>
      <c r="K407" s="103">
        <f>SUM(方向別!D354,方向別!K354,方向別!D407)</f>
        <v>7</v>
      </c>
      <c r="L407" s="103">
        <f>SUM(方向別!E354,方向別!L354,方向別!E407)</f>
        <v>3</v>
      </c>
      <c r="M407" s="103">
        <f t="shared" si="133"/>
        <v>237</v>
      </c>
      <c r="N407" s="104">
        <f t="shared" si="130"/>
        <v>2.1</v>
      </c>
      <c r="O407" s="105">
        <f t="shared" si="131"/>
        <v>7.8398941448891826</v>
      </c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</row>
    <row r="408" spans="1:67" s="25" customFormat="1" ht="13.5" customHeight="1">
      <c r="A408" s="83" t="s">
        <v>25</v>
      </c>
      <c r="B408" s="80">
        <v>59</v>
      </c>
      <c r="C408" s="80">
        <v>0</v>
      </c>
      <c r="D408" s="80">
        <v>2</v>
      </c>
      <c r="E408" s="80">
        <v>1</v>
      </c>
      <c r="F408" s="103">
        <f t="shared" si="132"/>
        <v>62</v>
      </c>
      <c r="G408" s="104">
        <f t="shared" si="127"/>
        <v>1.6</v>
      </c>
      <c r="H408" s="105">
        <f t="shared" si="128"/>
        <v>7.192575406032482</v>
      </c>
      <c r="I408" s="103">
        <f>SUM(方向別!B355,方向別!I355,方向別!B408)</f>
        <v>208</v>
      </c>
      <c r="J408" s="103">
        <f>SUM(方向別!C355,方向別!J355,方向別!C408)</f>
        <v>3</v>
      </c>
      <c r="K408" s="103">
        <f>SUM(方向別!D355,方向別!K355,方向別!D408)</f>
        <v>10</v>
      </c>
      <c r="L408" s="103">
        <f>SUM(方向別!E355,方向別!L355,方向別!E408)</f>
        <v>4</v>
      </c>
      <c r="M408" s="103">
        <f t="shared" si="133"/>
        <v>225</v>
      </c>
      <c r="N408" s="104">
        <f t="shared" si="130"/>
        <v>3.1</v>
      </c>
      <c r="O408" s="105">
        <f t="shared" si="131"/>
        <v>7.4429374793251739</v>
      </c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</row>
    <row r="409" spans="1:67" s="25" customFormat="1" ht="13.5" customHeight="1">
      <c r="A409" s="83" t="s">
        <v>26</v>
      </c>
      <c r="B409" s="80">
        <v>52</v>
      </c>
      <c r="C409" s="80">
        <v>1</v>
      </c>
      <c r="D409" s="80">
        <v>3</v>
      </c>
      <c r="E409" s="80">
        <v>0</v>
      </c>
      <c r="F409" s="103">
        <f t="shared" si="132"/>
        <v>56</v>
      </c>
      <c r="G409" s="104">
        <f t="shared" si="127"/>
        <v>1.8</v>
      </c>
      <c r="H409" s="105">
        <f t="shared" si="128"/>
        <v>6.4965197215777257</v>
      </c>
      <c r="I409" s="103">
        <f>SUM(方向別!B356,方向別!I356,方向別!B409)</f>
        <v>192</v>
      </c>
      <c r="J409" s="103">
        <f>SUM(方向別!C356,方向別!J356,方向別!C409)</f>
        <v>3</v>
      </c>
      <c r="K409" s="103">
        <f>SUM(方向別!D356,方向別!K356,方向別!D409)</f>
        <v>4</v>
      </c>
      <c r="L409" s="103">
        <f>SUM(方向別!E356,方向別!L356,方向別!E409)</f>
        <v>5</v>
      </c>
      <c r="M409" s="103">
        <f t="shared" si="133"/>
        <v>204</v>
      </c>
      <c r="N409" s="104">
        <f t="shared" si="130"/>
        <v>3.9</v>
      </c>
      <c r="O409" s="105">
        <f t="shared" si="131"/>
        <v>6.748263314588157</v>
      </c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</row>
    <row r="410" spans="1:67" s="25" customFormat="1" ht="13.5" customHeight="1">
      <c r="A410" s="83" t="s">
        <v>27</v>
      </c>
      <c r="B410" s="80">
        <v>51</v>
      </c>
      <c r="C410" s="80">
        <v>0</v>
      </c>
      <c r="D410" s="80">
        <v>2</v>
      </c>
      <c r="E410" s="80">
        <v>0</v>
      </c>
      <c r="F410" s="103">
        <f t="shared" si="132"/>
        <v>53</v>
      </c>
      <c r="G410" s="104">
        <f t="shared" si="127"/>
        <v>0</v>
      </c>
      <c r="H410" s="105">
        <f t="shared" si="128"/>
        <v>6.148491879350348</v>
      </c>
      <c r="I410" s="103">
        <f>SUM(方向別!B357,方向別!I357,方向別!B410)</f>
        <v>196</v>
      </c>
      <c r="J410" s="103">
        <f>SUM(方向別!C357,方向別!J357,方向別!C410)</f>
        <v>2</v>
      </c>
      <c r="K410" s="103">
        <f>SUM(方向別!D357,方向別!K357,方向別!D410)</f>
        <v>5</v>
      </c>
      <c r="L410" s="103">
        <f>SUM(方向別!E357,方向別!L357,方向別!E410)</f>
        <v>5</v>
      </c>
      <c r="M410" s="103">
        <f t="shared" si="133"/>
        <v>208</v>
      </c>
      <c r="N410" s="104">
        <f t="shared" si="130"/>
        <v>3.4</v>
      </c>
      <c r="O410" s="105">
        <f t="shared" si="131"/>
        <v>6.8805822031094932</v>
      </c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</row>
    <row r="411" spans="1:67" s="23" customFormat="1" ht="13.5" customHeight="1">
      <c r="A411" s="83" t="s">
        <v>28</v>
      </c>
      <c r="B411" s="80">
        <v>47</v>
      </c>
      <c r="C411" s="80">
        <v>0</v>
      </c>
      <c r="D411" s="80">
        <v>3</v>
      </c>
      <c r="E411" s="80">
        <v>0</v>
      </c>
      <c r="F411" s="103">
        <f t="shared" si="132"/>
        <v>50</v>
      </c>
      <c r="G411" s="104">
        <f t="shared" si="127"/>
        <v>0</v>
      </c>
      <c r="H411" s="105">
        <f t="shared" si="128"/>
        <v>5.8004640371229694</v>
      </c>
      <c r="I411" s="103">
        <f>SUM(方向別!B358,方向別!I358,方向別!B411)</f>
        <v>201</v>
      </c>
      <c r="J411" s="103">
        <f>SUM(方向別!C358,方向別!J358,方向別!C411)</f>
        <v>4</v>
      </c>
      <c r="K411" s="103">
        <f>SUM(方向別!D358,方向別!K358,方向別!D411)</f>
        <v>4</v>
      </c>
      <c r="L411" s="103">
        <f>SUM(方向別!E358,方向別!L358,方向別!E411)</f>
        <v>2</v>
      </c>
      <c r="M411" s="103">
        <f t="shared" si="133"/>
        <v>211</v>
      </c>
      <c r="N411" s="104">
        <f t="shared" si="130"/>
        <v>2.8</v>
      </c>
      <c r="O411" s="105">
        <f t="shared" si="131"/>
        <v>6.9798213695004971</v>
      </c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</row>
    <row r="412" spans="1:67" s="23" customFormat="1" ht="13.5" customHeight="1">
      <c r="A412" s="83" t="s">
        <v>51</v>
      </c>
      <c r="B412" s="80">
        <v>56</v>
      </c>
      <c r="C412" s="80">
        <v>0</v>
      </c>
      <c r="D412" s="80">
        <v>3</v>
      </c>
      <c r="E412" s="80">
        <v>0</v>
      </c>
      <c r="F412" s="103">
        <f t="shared" si="132"/>
        <v>59</v>
      </c>
      <c r="G412" s="104">
        <f t="shared" si="127"/>
        <v>0</v>
      </c>
      <c r="H412" s="105">
        <f t="shared" si="128"/>
        <v>6.8445475638051052</v>
      </c>
      <c r="I412" s="103">
        <f>SUM(方向別!B359,方向別!I359,方向別!B412)</f>
        <v>216</v>
      </c>
      <c r="J412" s="103">
        <f>SUM(方向別!C359,方向別!J359,方向別!C412)</f>
        <v>2</v>
      </c>
      <c r="K412" s="103">
        <f>SUM(方向別!D359,方向別!K359,方向別!D412)</f>
        <v>9</v>
      </c>
      <c r="L412" s="103">
        <f>SUM(方向別!E359,方向別!L359,方向別!E412)</f>
        <v>0</v>
      </c>
      <c r="M412" s="103">
        <f t="shared" si="133"/>
        <v>227</v>
      </c>
      <c r="N412" s="104">
        <f t="shared" si="130"/>
        <v>0.9</v>
      </c>
      <c r="O412" s="105">
        <f t="shared" si="131"/>
        <v>7.509096923585842</v>
      </c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</row>
    <row r="413" spans="1:67" s="23" customFormat="1" ht="13.5" customHeight="1">
      <c r="A413" s="84" t="s">
        <v>29</v>
      </c>
      <c r="B413" s="85">
        <v>14</v>
      </c>
      <c r="C413" s="85">
        <v>0</v>
      </c>
      <c r="D413" s="85">
        <v>1</v>
      </c>
      <c r="E413" s="85">
        <v>0</v>
      </c>
      <c r="F413" s="106">
        <f t="shared" si="132"/>
        <v>15</v>
      </c>
      <c r="G413" s="107">
        <f t="shared" si="127"/>
        <v>0</v>
      </c>
      <c r="H413" s="108">
        <f t="shared" si="128"/>
        <v>1.740139211136891</v>
      </c>
      <c r="I413" s="106">
        <f>SUM(方向別!B360,方向別!I360,方向別!B413)</f>
        <v>45</v>
      </c>
      <c r="J413" s="106">
        <f>SUM(方向別!C360,方向別!J360,方向別!C413)</f>
        <v>1</v>
      </c>
      <c r="K413" s="106">
        <f>SUM(方向別!D360,方向別!K360,方向別!D413)</f>
        <v>1</v>
      </c>
      <c r="L413" s="106">
        <f>SUM(方向別!E360,方向別!L360,方向別!E413)</f>
        <v>0</v>
      </c>
      <c r="M413" s="106">
        <f t="shared" si="133"/>
        <v>47</v>
      </c>
      <c r="N413" s="107">
        <f t="shared" si="130"/>
        <v>2.1</v>
      </c>
      <c r="O413" s="108">
        <f t="shared" si="131"/>
        <v>1.5547469401257028</v>
      </c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</row>
    <row r="414" spans="1:67" s="25" customFormat="1" ht="13.5" customHeight="1">
      <c r="A414" s="83" t="s">
        <v>30</v>
      </c>
      <c r="B414" s="80">
        <v>5</v>
      </c>
      <c r="C414" s="80">
        <v>0</v>
      </c>
      <c r="D414" s="80">
        <v>1</v>
      </c>
      <c r="E414" s="80">
        <v>0</v>
      </c>
      <c r="F414" s="103">
        <f t="shared" si="132"/>
        <v>6</v>
      </c>
      <c r="G414" s="104">
        <f t="shared" si="127"/>
        <v>0</v>
      </c>
      <c r="H414" s="105">
        <f t="shared" si="128"/>
        <v>0.6960556844547563</v>
      </c>
      <c r="I414" s="103">
        <f>SUM(方向別!B361,方向別!I361,方向別!B414)</f>
        <v>30</v>
      </c>
      <c r="J414" s="103">
        <f>SUM(方向別!C361,方向別!J361,方向別!C414)</f>
        <v>1</v>
      </c>
      <c r="K414" s="103">
        <f>SUM(方向別!D361,方向別!K361,方向別!D414)</f>
        <v>1</v>
      </c>
      <c r="L414" s="103">
        <f>SUM(方向別!E361,方向別!L361,方向別!E414)</f>
        <v>0</v>
      </c>
      <c r="M414" s="103">
        <f t="shared" si="133"/>
        <v>32</v>
      </c>
      <c r="N414" s="104">
        <f t="shared" si="130"/>
        <v>3.1</v>
      </c>
      <c r="O414" s="105">
        <f t="shared" si="131"/>
        <v>1.0585511081706915</v>
      </c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</row>
    <row r="415" spans="1:67" s="25" customFormat="1" ht="13.5" customHeight="1">
      <c r="A415" s="83" t="s">
        <v>31</v>
      </c>
      <c r="B415" s="80">
        <v>8</v>
      </c>
      <c r="C415" s="80">
        <v>0</v>
      </c>
      <c r="D415" s="80">
        <v>0</v>
      </c>
      <c r="E415" s="80">
        <v>0</v>
      </c>
      <c r="F415" s="103">
        <f t="shared" si="132"/>
        <v>8</v>
      </c>
      <c r="G415" s="104">
        <f t="shared" si="127"/>
        <v>0</v>
      </c>
      <c r="H415" s="105">
        <f t="shared" si="128"/>
        <v>0.92807424593967514</v>
      </c>
      <c r="I415" s="103">
        <f>SUM(方向別!B362,方向別!I362,方向別!B415)</f>
        <v>35</v>
      </c>
      <c r="J415" s="103">
        <f>SUM(方向別!C362,方向別!J362,方向別!C415)</f>
        <v>3</v>
      </c>
      <c r="K415" s="103">
        <f>SUM(方向別!D362,方向別!K362,方向別!D415)</f>
        <v>0</v>
      </c>
      <c r="L415" s="103">
        <f>SUM(方向別!E362,方向別!L362,方向別!E415)</f>
        <v>0</v>
      </c>
      <c r="M415" s="103">
        <f t="shared" si="133"/>
        <v>38</v>
      </c>
      <c r="N415" s="104">
        <f t="shared" si="130"/>
        <v>7.9</v>
      </c>
      <c r="O415" s="105">
        <f t="shared" si="131"/>
        <v>1.2570294409526961</v>
      </c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</row>
    <row r="416" spans="1:67" s="25" customFormat="1" ht="13.5" customHeight="1">
      <c r="A416" s="83" t="s">
        <v>32</v>
      </c>
      <c r="B416" s="80">
        <v>6</v>
      </c>
      <c r="C416" s="80">
        <v>0</v>
      </c>
      <c r="D416" s="80">
        <v>0</v>
      </c>
      <c r="E416" s="80">
        <v>0</v>
      </c>
      <c r="F416" s="103">
        <f t="shared" si="132"/>
        <v>6</v>
      </c>
      <c r="G416" s="104">
        <f t="shared" si="127"/>
        <v>0</v>
      </c>
      <c r="H416" s="105">
        <f t="shared" si="128"/>
        <v>0.6960556844547563</v>
      </c>
      <c r="I416" s="103">
        <f>SUM(方向別!B363,方向別!I363,方向別!B416)</f>
        <v>38</v>
      </c>
      <c r="J416" s="103">
        <f>SUM(方向別!C363,方向別!J363,方向別!C416)</f>
        <v>1</v>
      </c>
      <c r="K416" s="103">
        <f>SUM(方向別!D363,方向別!K363,方向別!D416)</f>
        <v>1</v>
      </c>
      <c r="L416" s="103">
        <f>SUM(方向別!E363,方向別!L363,方向別!E416)</f>
        <v>1</v>
      </c>
      <c r="M416" s="103">
        <f t="shared" si="133"/>
        <v>41</v>
      </c>
      <c r="N416" s="104">
        <f t="shared" si="130"/>
        <v>4.9000000000000004</v>
      </c>
      <c r="O416" s="105">
        <f t="shared" si="131"/>
        <v>1.3562686073436983</v>
      </c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</row>
    <row r="417" spans="1:67" s="23" customFormat="1" ht="13.5" customHeight="1">
      <c r="A417" s="83" t="s">
        <v>33</v>
      </c>
      <c r="B417" s="80">
        <v>6</v>
      </c>
      <c r="C417" s="80">
        <v>0</v>
      </c>
      <c r="D417" s="80">
        <v>0</v>
      </c>
      <c r="E417" s="80">
        <v>0</v>
      </c>
      <c r="F417" s="103">
        <f t="shared" si="132"/>
        <v>6</v>
      </c>
      <c r="G417" s="104">
        <f t="shared" si="127"/>
        <v>0</v>
      </c>
      <c r="H417" s="105">
        <f t="shared" si="128"/>
        <v>0.6960556844547563</v>
      </c>
      <c r="I417" s="103">
        <f>SUM(方向別!B364,方向別!I364,方向別!B417)</f>
        <v>38</v>
      </c>
      <c r="J417" s="103">
        <f>SUM(方向別!C364,方向別!J364,方向別!C417)</f>
        <v>0</v>
      </c>
      <c r="K417" s="103">
        <f>SUM(方向別!D364,方向別!K364,方向別!D417)</f>
        <v>1</v>
      </c>
      <c r="L417" s="103">
        <f>SUM(方向別!E364,方向別!L364,方向別!E417)</f>
        <v>1</v>
      </c>
      <c r="M417" s="103">
        <f t="shared" si="133"/>
        <v>40</v>
      </c>
      <c r="N417" s="104">
        <f t="shared" si="130"/>
        <v>2.5</v>
      </c>
      <c r="O417" s="105">
        <f t="shared" si="131"/>
        <v>1.3231888852133642</v>
      </c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</row>
    <row r="418" spans="1:67" s="25" customFormat="1" ht="13.5" customHeight="1">
      <c r="A418" s="83" t="s">
        <v>34</v>
      </c>
      <c r="B418" s="80">
        <v>2</v>
      </c>
      <c r="C418" s="80">
        <v>0</v>
      </c>
      <c r="D418" s="80">
        <v>0</v>
      </c>
      <c r="E418" s="80">
        <v>0</v>
      </c>
      <c r="F418" s="103">
        <f t="shared" si="132"/>
        <v>2</v>
      </c>
      <c r="G418" s="104">
        <f t="shared" si="127"/>
        <v>0</v>
      </c>
      <c r="H418" s="105">
        <f t="shared" si="128"/>
        <v>0.23201856148491878</v>
      </c>
      <c r="I418" s="103">
        <f>SUM(方向別!B365,方向別!I365,方向別!B418)</f>
        <v>22</v>
      </c>
      <c r="J418" s="103">
        <f>SUM(方向別!C365,方向別!J365,方向別!C418)</f>
        <v>1</v>
      </c>
      <c r="K418" s="103">
        <f>SUM(方向別!D365,方向別!K365,方向別!D418)</f>
        <v>2</v>
      </c>
      <c r="L418" s="103">
        <f>SUM(方向別!E365,方向別!L365,方向別!E418)</f>
        <v>0</v>
      </c>
      <c r="M418" s="103">
        <f t="shared" si="133"/>
        <v>25</v>
      </c>
      <c r="N418" s="104">
        <f t="shared" si="130"/>
        <v>4</v>
      </c>
      <c r="O418" s="105">
        <f t="shared" si="131"/>
        <v>0.8269930532583526</v>
      </c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</row>
    <row r="419" spans="1:67" s="23" customFormat="1" ht="13.5" customHeight="1">
      <c r="A419" s="88" t="s">
        <v>15</v>
      </c>
      <c r="B419" s="109">
        <f>SUM(B413:B418)</f>
        <v>41</v>
      </c>
      <c r="C419" s="109">
        <f>SUM(C413:C418)</f>
        <v>0</v>
      </c>
      <c r="D419" s="109">
        <f>SUM(D413:D418)</f>
        <v>2</v>
      </c>
      <c r="E419" s="109">
        <f>SUM(E413:E418)</f>
        <v>0</v>
      </c>
      <c r="F419" s="109">
        <f t="shared" si="132"/>
        <v>43</v>
      </c>
      <c r="G419" s="110">
        <f t="shared" si="127"/>
        <v>0</v>
      </c>
      <c r="H419" s="111">
        <f t="shared" si="128"/>
        <v>4.9883990719257536</v>
      </c>
      <c r="I419" s="109">
        <f>SUM(I413:I418)</f>
        <v>208</v>
      </c>
      <c r="J419" s="109">
        <f>SUM(J413:J418)</f>
        <v>7</v>
      </c>
      <c r="K419" s="109">
        <f>SUM(K413:K418)</f>
        <v>6</v>
      </c>
      <c r="L419" s="109">
        <f>SUM(L413:L418)</f>
        <v>2</v>
      </c>
      <c r="M419" s="109">
        <f t="shared" si="133"/>
        <v>223</v>
      </c>
      <c r="N419" s="110">
        <f t="shared" si="130"/>
        <v>4</v>
      </c>
      <c r="O419" s="111">
        <f t="shared" si="131"/>
        <v>7.3767780350645058</v>
      </c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</row>
    <row r="420" spans="1:67" s="23" customFormat="1" ht="13.5" customHeight="1">
      <c r="A420" s="84" t="s">
        <v>35</v>
      </c>
      <c r="B420" s="85">
        <v>8</v>
      </c>
      <c r="C420" s="85">
        <v>0</v>
      </c>
      <c r="D420" s="85">
        <v>0</v>
      </c>
      <c r="E420" s="85">
        <v>1</v>
      </c>
      <c r="F420" s="106">
        <f t="shared" si="132"/>
        <v>9</v>
      </c>
      <c r="G420" s="107">
        <f t="shared" si="127"/>
        <v>11.1</v>
      </c>
      <c r="H420" s="108">
        <f t="shared" si="128"/>
        <v>1.0440835266821344</v>
      </c>
      <c r="I420" s="106">
        <f>SUM(方向別!B367,方向別!I367,方向別!B420)</f>
        <v>36</v>
      </c>
      <c r="J420" s="106">
        <f>SUM(方向別!C367,方向別!J367,方向別!C420)</f>
        <v>0</v>
      </c>
      <c r="K420" s="106">
        <f>SUM(方向別!D367,方向別!K367,方向別!D420)</f>
        <v>2</v>
      </c>
      <c r="L420" s="106">
        <f>SUM(方向別!E367,方向別!L367,方向別!E420)</f>
        <v>2</v>
      </c>
      <c r="M420" s="106">
        <f t="shared" si="133"/>
        <v>40</v>
      </c>
      <c r="N420" s="107">
        <f t="shared" si="130"/>
        <v>5</v>
      </c>
      <c r="O420" s="108">
        <f t="shared" si="131"/>
        <v>1.3231888852133642</v>
      </c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</row>
    <row r="421" spans="1:67" s="25" customFormat="1" ht="13.5" customHeight="1">
      <c r="A421" s="83" t="s">
        <v>36</v>
      </c>
      <c r="B421" s="80">
        <v>4</v>
      </c>
      <c r="C421" s="80">
        <v>0</v>
      </c>
      <c r="D421" s="80">
        <v>0</v>
      </c>
      <c r="E421" s="80">
        <v>0</v>
      </c>
      <c r="F421" s="103">
        <f t="shared" si="132"/>
        <v>4</v>
      </c>
      <c r="G421" s="104">
        <f t="shared" si="127"/>
        <v>0</v>
      </c>
      <c r="H421" s="105">
        <f t="shared" si="128"/>
        <v>0.46403712296983757</v>
      </c>
      <c r="I421" s="103">
        <f>SUM(方向別!B368,方向別!I368,方向別!B421)</f>
        <v>27</v>
      </c>
      <c r="J421" s="103">
        <f>SUM(方向別!C368,方向別!J368,方向別!C421)</f>
        <v>1</v>
      </c>
      <c r="K421" s="103">
        <f>SUM(方向別!D368,方向別!K368,方向別!D421)</f>
        <v>0</v>
      </c>
      <c r="L421" s="103">
        <f>SUM(方向別!E368,方向別!L368,方向別!E421)</f>
        <v>0</v>
      </c>
      <c r="M421" s="103">
        <f t="shared" si="133"/>
        <v>28</v>
      </c>
      <c r="N421" s="104">
        <f t="shared" si="130"/>
        <v>3.6</v>
      </c>
      <c r="O421" s="105">
        <f t="shared" si="131"/>
        <v>0.92623221964935487</v>
      </c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</row>
    <row r="422" spans="1:67" s="25" customFormat="1" ht="13.5" customHeight="1">
      <c r="A422" s="83" t="s">
        <v>37</v>
      </c>
      <c r="B422" s="80">
        <v>9</v>
      </c>
      <c r="C422" s="80">
        <v>0</v>
      </c>
      <c r="D422" s="80">
        <v>2</v>
      </c>
      <c r="E422" s="80">
        <v>0</v>
      </c>
      <c r="F422" s="103">
        <f t="shared" si="132"/>
        <v>11</v>
      </c>
      <c r="G422" s="104">
        <f t="shared" si="127"/>
        <v>0</v>
      </c>
      <c r="H422" s="105">
        <f t="shared" si="128"/>
        <v>1.2761020881670533</v>
      </c>
      <c r="I422" s="103">
        <f>SUM(方向別!B369,方向別!I369,方向別!B422)</f>
        <v>27</v>
      </c>
      <c r="J422" s="103">
        <f>SUM(方向別!C369,方向別!J369,方向別!C422)</f>
        <v>0</v>
      </c>
      <c r="K422" s="103">
        <f>SUM(方向別!D369,方向別!K369,方向別!D422)</f>
        <v>3</v>
      </c>
      <c r="L422" s="103">
        <f>SUM(方向別!E369,方向別!L369,方向別!E422)</f>
        <v>0</v>
      </c>
      <c r="M422" s="103">
        <f t="shared" si="133"/>
        <v>30</v>
      </c>
      <c r="N422" s="104">
        <f t="shared" si="130"/>
        <v>0</v>
      </c>
      <c r="O422" s="105">
        <f t="shared" si="131"/>
        <v>0.99239166391002309</v>
      </c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</row>
    <row r="423" spans="1:67" s="22" customFormat="1" ht="13.5" customHeight="1">
      <c r="A423" s="83" t="s">
        <v>38</v>
      </c>
      <c r="B423" s="80">
        <v>10</v>
      </c>
      <c r="C423" s="80">
        <v>0</v>
      </c>
      <c r="D423" s="80">
        <v>0</v>
      </c>
      <c r="E423" s="80">
        <v>0</v>
      </c>
      <c r="F423" s="103">
        <f t="shared" si="132"/>
        <v>10</v>
      </c>
      <c r="G423" s="104">
        <f t="shared" si="127"/>
        <v>0</v>
      </c>
      <c r="H423" s="105">
        <f t="shared" si="128"/>
        <v>1.160092807424594</v>
      </c>
      <c r="I423" s="103">
        <f>SUM(方向別!B370,方向別!I370,方向別!B423)</f>
        <v>22</v>
      </c>
      <c r="J423" s="103">
        <f>SUM(方向別!C370,方向別!J370,方向別!C423)</f>
        <v>2</v>
      </c>
      <c r="K423" s="103">
        <f>SUM(方向別!D370,方向別!K370,方向別!D423)</f>
        <v>0</v>
      </c>
      <c r="L423" s="103">
        <f>SUM(方向別!E370,方向別!L370,方向別!E423)</f>
        <v>0</v>
      </c>
      <c r="M423" s="103">
        <f t="shared" si="133"/>
        <v>24</v>
      </c>
      <c r="N423" s="104">
        <f t="shared" si="130"/>
        <v>8.3000000000000007</v>
      </c>
      <c r="O423" s="105">
        <f t="shared" si="131"/>
        <v>0.79391333112801854</v>
      </c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</row>
    <row r="424" spans="1:67" s="22" customFormat="1" ht="13.5" customHeight="1">
      <c r="A424" s="83" t="s">
        <v>39</v>
      </c>
      <c r="B424" s="80">
        <v>3</v>
      </c>
      <c r="C424" s="80">
        <v>0</v>
      </c>
      <c r="D424" s="80">
        <v>1</v>
      </c>
      <c r="E424" s="80">
        <v>0</v>
      </c>
      <c r="F424" s="103">
        <f t="shared" si="132"/>
        <v>4</v>
      </c>
      <c r="G424" s="104">
        <f t="shared" si="127"/>
        <v>0</v>
      </c>
      <c r="H424" s="105">
        <f t="shared" si="128"/>
        <v>0.46403712296983757</v>
      </c>
      <c r="I424" s="103">
        <f>SUM(方向別!B371,方向別!I371,方向別!B424)</f>
        <v>23</v>
      </c>
      <c r="J424" s="103">
        <f>SUM(方向別!C371,方向別!J371,方向別!C424)</f>
        <v>0</v>
      </c>
      <c r="K424" s="103">
        <f>SUM(方向別!D371,方向別!K371,方向別!D424)</f>
        <v>1</v>
      </c>
      <c r="L424" s="103">
        <f>SUM(方向別!E371,方向別!L371,方向別!E424)</f>
        <v>2</v>
      </c>
      <c r="M424" s="103">
        <f t="shared" si="133"/>
        <v>26</v>
      </c>
      <c r="N424" s="104">
        <f t="shared" si="130"/>
        <v>7.7</v>
      </c>
      <c r="O424" s="105">
        <f t="shared" si="131"/>
        <v>0.86007277538868665</v>
      </c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</row>
    <row r="425" spans="1:67" s="23" customFormat="1" ht="13.5" customHeight="1">
      <c r="A425" s="83" t="s">
        <v>40</v>
      </c>
      <c r="B425" s="80">
        <v>6</v>
      </c>
      <c r="C425" s="80">
        <v>0</v>
      </c>
      <c r="D425" s="80">
        <v>0</v>
      </c>
      <c r="E425" s="80">
        <v>0</v>
      </c>
      <c r="F425" s="103">
        <f t="shared" si="132"/>
        <v>6</v>
      </c>
      <c r="G425" s="104">
        <f t="shared" si="127"/>
        <v>0</v>
      </c>
      <c r="H425" s="105">
        <f t="shared" si="128"/>
        <v>0.6960556844547563</v>
      </c>
      <c r="I425" s="103">
        <f>SUM(方向別!B372,方向別!I372,方向別!B425)</f>
        <v>20</v>
      </c>
      <c r="J425" s="103">
        <f>SUM(方向別!C372,方向別!J372,方向別!C425)</f>
        <v>2</v>
      </c>
      <c r="K425" s="103">
        <f>SUM(方向別!D372,方向別!K372,方向別!D425)</f>
        <v>0</v>
      </c>
      <c r="L425" s="103">
        <f>SUM(方向別!E372,方向別!L372,方向別!E425)</f>
        <v>0</v>
      </c>
      <c r="M425" s="103">
        <f t="shared" si="133"/>
        <v>22</v>
      </c>
      <c r="N425" s="104">
        <f t="shared" si="130"/>
        <v>9.1</v>
      </c>
      <c r="O425" s="105">
        <f t="shared" si="131"/>
        <v>0.72775388686735032</v>
      </c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</row>
    <row r="426" spans="1:67" s="25" customFormat="1" ht="13.5" customHeight="1">
      <c r="A426" s="88" t="s">
        <v>15</v>
      </c>
      <c r="B426" s="109">
        <f>SUM(B420:B425)</f>
        <v>40</v>
      </c>
      <c r="C426" s="109">
        <f>SUM(C420:C425)</f>
        <v>0</v>
      </c>
      <c r="D426" s="109">
        <f>SUM(D420:D425)</f>
        <v>3</v>
      </c>
      <c r="E426" s="109">
        <f>SUM(E420:E425)</f>
        <v>1</v>
      </c>
      <c r="F426" s="109">
        <f t="shared" si="132"/>
        <v>44</v>
      </c>
      <c r="G426" s="110">
        <f t="shared" si="127"/>
        <v>2.2999999999999998</v>
      </c>
      <c r="H426" s="111">
        <f t="shared" si="128"/>
        <v>5.1044083526682131</v>
      </c>
      <c r="I426" s="109">
        <f>SUM(I420:I425)</f>
        <v>155</v>
      </c>
      <c r="J426" s="109">
        <f>SUM(J420:J425)</f>
        <v>5</v>
      </c>
      <c r="K426" s="109">
        <f>SUM(K420:K425)</f>
        <v>6</v>
      </c>
      <c r="L426" s="109">
        <f>SUM(L420:L425)</f>
        <v>4</v>
      </c>
      <c r="M426" s="109">
        <f t="shared" si="133"/>
        <v>170</v>
      </c>
      <c r="N426" s="110">
        <f t="shared" si="130"/>
        <v>5.3</v>
      </c>
      <c r="O426" s="111">
        <f t="shared" si="131"/>
        <v>5.6235527621567982</v>
      </c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</row>
    <row r="427" spans="1:67" s="25" customFormat="1" ht="13.5" customHeight="1">
      <c r="A427" s="79" t="s">
        <v>84</v>
      </c>
      <c r="B427" s="80">
        <v>30</v>
      </c>
      <c r="C427" s="80">
        <v>1</v>
      </c>
      <c r="D427" s="80">
        <v>0</v>
      </c>
      <c r="E427" s="80">
        <v>2</v>
      </c>
      <c r="F427" s="103">
        <f t="shared" ref="F427:F430" si="136">SUM(B427:E427)</f>
        <v>33</v>
      </c>
      <c r="G427" s="104">
        <f t="shared" ref="G427:G430" si="137">IF(SUM(C427,E427)=0,0,ROUND(SUM(C427,E427)/F427*100,1))</f>
        <v>9.1</v>
      </c>
      <c r="H427" s="105">
        <f t="shared" si="128"/>
        <v>3.8283062645011601</v>
      </c>
      <c r="I427" s="103">
        <f>SUM(方向別!B374,方向別!I374,方向別!B427)</f>
        <v>93</v>
      </c>
      <c r="J427" s="103">
        <f>SUM(方向別!C374,方向別!J374,方向別!C427)</f>
        <v>4</v>
      </c>
      <c r="K427" s="103">
        <f>SUM(方向別!D374,方向別!K374,方向別!D427)</f>
        <v>1</v>
      </c>
      <c r="L427" s="103">
        <f>SUM(方向別!E374,方向別!L374,方向別!E427)</f>
        <v>3</v>
      </c>
      <c r="M427" s="103">
        <f t="shared" ref="M427:M430" si="138">SUM(I427:L427)</f>
        <v>101</v>
      </c>
      <c r="N427" s="104">
        <f t="shared" ref="N427:N430" si="139">IF(SUM(J427,L427)=0,0,ROUND(SUM(J427,L427)/M427*100,1))</f>
        <v>6.9</v>
      </c>
      <c r="O427" s="105">
        <f t="shared" si="131"/>
        <v>3.3410519351637449</v>
      </c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</row>
    <row r="428" spans="1:67" s="25" customFormat="1" ht="13.5" customHeight="1">
      <c r="A428" s="83" t="s">
        <v>85</v>
      </c>
      <c r="B428" s="80">
        <v>21</v>
      </c>
      <c r="C428" s="80">
        <v>0</v>
      </c>
      <c r="D428" s="80">
        <v>2</v>
      </c>
      <c r="E428" s="80">
        <v>0</v>
      </c>
      <c r="F428" s="103">
        <f t="shared" si="136"/>
        <v>23</v>
      </c>
      <c r="G428" s="104">
        <f t="shared" si="137"/>
        <v>0</v>
      </c>
      <c r="H428" s="105">
        <f t="shared" si="128"/>
        <v>2.6682134570765661</v>
      </c>
      <c r="I428" s="103">
        <f>SUM(方向別!B375,方向別!I375,方向別!B428)</f>
        <v>57</v>
      </c>
      <c r="J428" s="103">
        <f>SUM(方向別!C375,方向別!J375,方向別!C428)</f>
        <v>2</v>
      </c>
      <c r="K428" s="103">
        <f>SUM(方向別!D375,方向別!K375,方向別!D428)</f>
        <v>4</v>
      </c>
      <c r="L428" s="103">
        <f>SUM(方向別!E375,方向別!L375,方向別!E428)</f>
        <v>0</v>
      </c>
      <c r="M428" s="103">
        <f t="shared" si="138"/>
        <v>63</v>
      </c>
      <c r="N428" s="104">
        <f t="shared" si="139"/>
        <v>3.2</v>
      </c>
      <c r="O428" s="105">
        <f t="shared" si="131"/>
        <v>2.0840224942110486</v>
      </c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</row>
    <row r="429" spans="1:67" s="25" customFormat="1" ht="13.5" customHeight="1">
      <c r="A429" s="83" t="s">
        <v>86</v>
      </c>
      <c r="B429" s="80">
        <v>12</v>
      </c>
      <c r="C429" s="80">
        <v>0</v>
      </c>
      <c r="D429" s="80">
        <v>4</v>
      </c>
      <c r="E429" s="80">
        <v>2</v>
      </c>
      <c r="F429" s="103">
        <f t="shared" si="136"/>
        <v>18</v>
      </c>
      <c r="G429" s="104">
        <f t="shared" si="137"/>
        <v>11.1</v>
      </c>
      <c r="H429" s="105">
        <f t="shared" si="128"/>
        <v>2.0881670533642689</v>
      </c>
      <c r="I429" s="103">
        <f>SUM(方向別!B376,方向別!I376,方向別!B429)</f>
        <v>47</v>
      </c>
      <c r="J429" s="103">
        <f>SUM(方向別!C376,方向別!J376,方向別!C429)</f>
        <v>3</v>
      </c>
      <c r="K429" s="103">
        <f>SUM(方向別!D376,方向別!K376,方向別!D429)</f>
        <v>5</v>
      </c>
      <c r="L429" s="103">
        <f>SUM(方向別!E376,方向別!L376,方向別!E429)</f>
        <v>2</v>
      </c>
      <c r="M429" s="103">
        <f t="shared" si="138"/>
        <v>57</v>
      </c>
      <c r="N429" s="104">
        <f t="shared" si="139"/>
        <v>8.8000000000000007</v>
      </c>
      <c r="O429" s="105">
        <f t="shared" si="131"/>
        <v>1.8855441614290438</v>
      </c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</row>
    <row r="430" spans="1:67" s="22" customFormat="1" ht="13.5" customHeight="1">
      <c r="A430" s="88" t="s">
        <v>41</v>
      </c>
      <c r="B430" s="109">
        <f>SUM(B382:B390,B397,B404:B412,B419,B426:B429)</f>
        <v>811</v>
      </c>
      <c r="C430" s="109">
        <f>SUM(C382:C390,C397,C404:C412,C419,C426:C429)</f>
        <v>5</v>
      </c>
      <c r="D430" s="109">
        <f t="shared" ref="D430" si="140">SUM(D382:D390,D397,D404:D412,D419,D426:D429)</f>
        <v>35</v>
      </c>
      <c r="E430" s="109">
        <f t="shared" ref="E430" si="141">SUM(E382:E390,E397,E404:E412,E419,E426:E429)</f>
        <v>11</v>
      </c>
      <c r="F430" s="109">
        <f t="shared" si="136"/>
        <v>862</v>
      </c>
      <c r="G430" s="110">
        <f t="shared" si="137"/>
        <v>1.9</v>
      </c>
      <c r="H430" s="111">
        <f t="shared" si="128"/>
        <v>100</v>
      </c>
      <c r="I430" s="109">
        <f>SUM(I382:I390,I397,I404:I412,I419,I426:I429)</f>
        <v>2804</v>
      </c>
      <c r="J430" s="109">
        <f>SUM(J382:J390,J397,J404:J412,J419,J426:J429)</f>
        <v>61</v>
      </c>
      <c r="K430" s="109">
        <f t="shared" ref="K430" si="142">SUM(K382:K390,K397,K404:K412,K419,K426:K429)</f>
        <v>103</v>
      </c>
      <c r="L430" s="109">
        <f t="shared" ref="L430" si="143">SUM(L382:L390,L397,L404:L412,L419,L426:L429)</f>
        <v>55</v>
      </c>
      <c r="M430" s="109">
        <f t="shared" si="138"/>
        <v>3023</v>
      </c>
      <c r="N430" s="110">
        <f t="shared" si="139"/>
        <v>3.8</v>
      </c>
      <c r="O430" s="111">
        <f t="shared" si="131"/>
        <v>100</v>
      </c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</row>
  </sheetData>
  <mergeCells count="6">
    <mergeCell ref="A1:O1"/>
    <mergeCell ref="A4:F4"/>
    <mergeCell ref="A5:F5"/>
    <mergeCell ref="A2:F3"/>
    <mergeCell ref="H2:H7"/>
    <mergeCell ref="A6:F7"/>
  </mergeCells>
  <phoneticPr fontId="1"/>
  <printOptions horizontalCentered="1"/>
  <pageMargins left="0.78740157480314965" right="0.39370078740157483" top="0.98425196850393704" bottom="0.59055118110236227" header="0" footer="0"/>
  <pageSetup paperSize="9" scale="80" orientation="portrait" r:id="rId1"/>
  <headerFooter alignWithMargins="0"/>
  <rowBreaks count="7" manualBreakCount="7">
    <brk id="60" max="16383" man="1"/>
    <brk id="113" max="16383" man="1"/>
    <brk id="166" max="16383" man="1"/>
    <brk id="219" max="16383" man="1"/>
    <brk id="272" max="16383" man="1"/>
    <brk id="325" max="16383" man="1"/>
    <brk id="37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60"/>
  <sheetViews>
    <sheetView showGridLines="0" view="pageBreakPreview" topLeftCell="A49" zoomScale="115" zoomScaleNormal="100" zoomScaleSheetLayoutView="115" workbookViewId="0">
      <selection activeCell="O11" sqref="O11"/>
    </sheetView>
  </sheetViews>
  <sheetFormatPr defaultColWidth="5.125" defaultRowHeight="11.25"/>
  <cols>
    <col min="1" max="1" width="9.625" style="20" customWidth="1"/>
    <col min="2" max="15" width="5.5" style="21" customWidth="1"/>
    <col min="16" max="16" width="4.75" style="21" customWidth="1"/>
    <col min="17" max="17" width="9.625" style="20" customWidth="1"/>
    <col min="18" max="31" width="4.75" style="21" customWidth="1"/>
    <col min="32" max="32" width="4.75" style="20" customWidth="1"/>
    <col min="33" max="33" width="9.625" style="20" customWidth="1"/>
    <col min="34" max="47" width="4.75" style="21" customWidth="1"/>
    <col min="48" max="48" width="4.75" style="20" customWidth="1"/>
    <col min="49" max="49" width="9.625" style="20" customWidth="1"/>
    <col min="50" max="63" width="4.75" style="21" customWidth="1"/>
    <col min="64" max="104" width="3.625" style="20" customWidth="1"/>
    <col min="105" max="16384" width="5.125" style="20"/>
  </cols>
  <sheetData>
    <row r="1" spans="1:67" s="49" customFormat="1" ht="51" customHeight="1">
      <c r="A1" s="126" t="s">
        <v>52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51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</row>
    <row r="2" spans="1:67" s="42" customFormat="1" ht="29.25" customHeight="1">
      <c r="A2" s="133" t="s">
        <v>74</v>
      </c>
      <c r="B2" s="134"/>
      <c r="C2" s="134"/>
      <c r="D2" s="134"/>
      <c r="E2" s="134"/>
      <c r="F2" s="135"/>
      <c r="G2" s="44"/>
      <c r="H2" s="148" t="s">
        <v>53</v>
      </c>
      <c r="I2" s="48"/>
      <c r="J2" s="47"/>
      <c r="K2" s="47"/>
      <c r="L2" s="47"/>
      <c r="M2" s="47"/>
      <c r="N2" s="47"/>
      <c r="O2" s="46"/>
    </row>
    <row r="3" spans="1:67" s="42" customFormat="1" ht="22.5" customHeight="1">
      <c r="A3" s="136"/>
      <c r="B3" s="137"/>
      <c r="C3" s="137"/>
      <c r="D3" s="137"/>
      <c r="E3" s="137"/>
      <c r="F3" s="138"/>
      <c r="H3" s="149"/>
      <c r="I3" s="45"/>
      <c r="J3" s="44"/>
      <c r="K3" s="44"/>
      <c r="L3" s="44"/>
      <c r="M3" s="44"/>
      <c r="N3" s="44"/>
      <c r="O3" s="43"/>
    </row>
    <row r="4" spans="1:67" s="22" customFormat="1" ht="45.75" customHeight="1">
      <c r="A4" s="127" t="s">
        <v>89</v>
      </c>
      <c r="B4" s="128"/>
      <c r="C4" s="128"/>
      <c r="D4" s="128"/>
      <c r="E4" s="128"/>
      <c r="F4" s="129"/>
      <c r="H4" s="149"/>
      <c r="I4" s="37"/>
      <c r="J4" s="36"/>
      <c r="K4" s="36"/>
      <c r="L4" s="36"/>
      <c r="M4" s="36"/>
      <c r="N4" s="36"/>
      <c r="O4" s="35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</row>
    <row r="5" spans="1:67" s="38" customFormat="1" ht="45.75" customHeight="1">
      <c r="A5" s="130" t="s">
        <v>50</v>
      </c>
      <c r="B5" s="131"/>
      <c r="C5" s="131"/>
      <c r="D5" s="131"/>
      <c r="E5" s="131"/>
      <c r="F5" s="132"/>
      <c r="H5" s="149"/>
      <c r="I5" s="41"/>
      <c r="J5" s="40"/>
      <c r="K5" s="40"/>
      <c r="L5" s="40"/>
      <c r="M5" s="40"/>
      <c r="N5" s="40"/>
      <c r="O5" s="39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</row>
    <row r="6" spans="1:67" s="22" customFormat="1" ht="35.25" customHeight="1">
      <c r="A6" s="151" t="s">
        <v>73</v>
      </c>
      <c r="B6" s="134"/>
      <c r="C6" s="134"/>
      <c r="D6" s="134"/>
      <c r="E6" s="134"/>
      <c r="F6" s="135"/>
      <c r="H6" s="149"/>
      <c r="I6" s="37"/>
      <c r="J6" s="36"/>
      <c r="K6" s="36"/>
      <c r="L6" s="36"/>
      <c r="M6" s="36"/>
      <c r="N6" s="36"/>
      <c r="O6" s="35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</row>
    <row r="7" spans="1:67" s="22" customFormat="1" ht="16.5" customHeight="1">
      <c r="A7" s="136"/>
      <c r="B7" s="137"/>
      <c r="C7" s="137"/>
      <c r="D7" s="137"/>
      <c r="E7" s="137"/>
      <c r="F7" s="138"/>
      <c r="H7" s="150"/>
      <c r="I7" s="34"/>
      <c r="J7" s="33"/>
      <c r="K7" s="33"/>
      <c r="L7" s="33"/>
      <c r="M7" s="33"/>
      <c r="N7" s="33"/>
      <c r="O7" s="32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</row>
    <row r="8" spans="1:67" s="22" customFormat="1" ht="12" customHeight="1">
      <c r="AF8" s="24"/>
      <c r="AV8" s="24"/>
      <c r="BL8" s="24"/>
      <c r="BM8" s="24"/>
      <c r="BN8" s="24"/>
      <c r="BO8" s="24"/>
    </row>
    <row r="9" spans="1:67" s="23" customFormat="1" ht="13.5" customHeight="1">
      <c r="A9" s="69" t="s">
        <v>0</v>
      </c>
      <c r="B9" s="70" t="s">
        <v>67</v>
      </c>
      <c r="C9" s="71"/>
      <c r="D9" s="71"/>
      <c r="E9" s="71"/>
      <c r="F9" s="71"/>
      <c r="G9" s="71"/>
      <c r="H9" s="72"/>
      <c r="I9" s="70" t="s">
        <v>66</v>
      </c>
      <c r="J9" s="71"/>
      <c r="K9" s="71"/>
      <c r="L9" s="71"/>
      <c r="M9" s="71"/>
      <c r="N9" s="71"/>
      <c r="O9" s="72"/>
      <c r="P9" s="27"/>
      <c r="BL9" s="24"/>
      <c r="BM9" s="24"/>
      <c r="BN9" s="24"/>
      <c r="BO9" s="24"/>
    </row>
    <row r="10" spans="1:67" s="25" customFormat="1" ht="39" customHeight="1">
      <c r="A10" s="73" t="s">
        <v>1</v>
      </c>
      <c r="B10" s="74" t="s">
        <v>2</v>
      </c>
      <c r="C10" s="75" t="s">
        <v>3</v>
      </c>
      <c r="D10" s="76" t="s">
        <v>4</v>
      </c>
      <c r="E10" s="75" t="s">
        <v>5</v>
      </c>
      <c r="F10" s="76" t="s">
        <v>6</v>
      </c>
      <c r="G10" s="76" t="s">
        <v>7</v>
      </c>
      <c r="H10" s="77" t="s">
        <v>8</v>
      </c>
      <c r="I10" s="74" t="s">
        <v>2</v>
      </c>
      <c r="J10" s="76" t="s">
        <v>3</v>
      </c>
      <c r="K10" s="76" t="s">
        <v>4</v>
      </c>
      <c r="L10" s="75" t="s">
        <v>5</v>
      </c>
      <c r="M10" s="76" t="s">
        <v>6</v>
      </c>
      <c r="N10" s="76" t="s">
        <v>7</v>
      </c>
      <c r="O10" s="78" t="s">
        <v>8</v>
      </c>
      <c r="P10" s="26"/>
    </row>
    <row r="11" spans="1:67" s="25" customFormat="1" ht="13.5" customHeight="1">
      <c r="A11" s="79" t="s">
        <v>75</v>
      </c>
      <c r="B11" s="103">
        <f>方向別!I64</f>
        <v>213</v>
      </c>
      <c r="C11" s="103">
        <f>方向別!J64</f>
        <v>1</v>
      </c>
      <c r="D11" s="103">
        <f>方向別!K64</f>
        <v>13</v>
      </c>
      <c r="E11" s="103">
        <f>方向別!L64</f>
        <v>2</v>
      </c>
      <c r="F11" s="103">
        <f t="shared" ref="F11:F19" si="0">SUM(B11:E11)</f>
        <v>229</v>
      </c>
      <c r="G11" s="104">
        <f t="shared" ref="G11:G55" si="1">IF(SUM(C11,E11)=0,0,ROUND(SUM(C11,E11)/F11*100,1))</f>
        <v>1.3</v>
      </c>
      <c r="H11" s="105">
        <f t="shared" ref="H11:H19" si="2">IF(F11=0,0,F11/F$59*100)</f>
        <v>3.1564438318401105</v>
      </c>
      <c r="I11" s="103">
        <f>SUM(方向別!B117,方向別!I223,方向別!B382)</f>
        <v>168</v>
      </c>
      <c r="J11" s="103">
        <f>SUM(方向別!C117,方向別!J223,方向別!C382)</f>
        <v>3</v>
      </c>
      <c r="K11" s="103">
        <f>SUM(方向別!D117,方向別!K223,方向別!D382)</f>
        <v>8</v>
      </c>
      <c r="L11" s="103">
        <f>SUM(方向別!E117,方向別!L223,方向別!E382)</f>
        <v>1</v>
      </c>
      <c r="M11" s="103">
        <f t="shared" ref="M11:M19" si="3">SUM(I11:L11)</f>
        <v>180</v>
      </c>
      <c r="N11" s="104">
        <f t="shared" ref="N11:N55" si="4">IF(SUM(J11,L11)=0,0,ROUND(SUM(J11,L11)/M11*100,1))</f>
        <v>2.2000000000000002</v>
      </c>
      <c r="O11" s="105">
        <f>IF(M11=0,0,M11/M$59*100)</f>
        <v>2.2819472616632859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</row>
    <row r="12" spans="1:67" s="25" customFormat="1" ht="13.5" customHeight="1">
      <c r="A12" s="83" t="s">
        <v>76</v>
      </c>
      <c r="B12" s="103">
        <f>方向別!I65</f>
        <v>125</v>
      </c>
      <c r="C12" s="103">
        <f>方向別!J65</f>
        <v>0</v>
      </c>
      <c r="D12" s="103">
        <f>方向別!K65</f>
        <v>6</v>
      </c>
      <c r="E12" s="103">
        <f>方向別!L65</f>
        <v>5</v>
      </c>
      <c r="F12" s="103">
        <f t="shared" si="0"/>
        <v>136</v>
      </c>
      <c r="G12" s="104">
        <f t="shared" si="1"/>
        <v>3.7</v>
      </c>
      <c r="H12" s="105">
        <f t="shared" si="2"/>
        <v>1.8745692625775328</v>
      </c>
      <c r="I12" s="103">
        <f>SUM(方向別!B118,方向別!I224,方向別!B383)</f>
        <v>77</v>
      </c>
      <c r="J12" s="103">
        <f>SUM(方向別!C118,方向別!J224,方向別!C383)</f>
        <v>0</v>
      </c>
      <c r="K12" s="103">
        <f>SUM(方向別!D118,方向別!K224,方向別!D383)</f>
        <v>5</v>
      </c>
      <c r="L12" s="103">
        <f>SUM(方向別!E118,方向別!L224,方向別!E383)</f>
        <v>4</v>
      </c>
      <c r="M12" s="103">
        <f t="shared" si="3"/>
        <v>86</v>
      </c>
      <c r="N12" s="104">
        <f t="shared" si="4"/>
        <v>4.7</v>
      </c>
      <c r="O12" s="105">
        <f t="shared" ref="O12:O19" si="5">IF(M12=0,0,M12/M$59*100)</f>
        <v>1.09026369168357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67" s="25" customFormat="1" ht="13.5" customHeight="1">
      <c r="A13" s="83" t="s">
        <v>77</v>
      </c>
      <c r="B13" s="103">
        <f>方向別!I66</f>
        <v>77</v>
      </c>
      <c r="C13" s="103">
        <f>方向別!J66</f>
        <v>0</v>
      </c>
      <c r="D13" s="103">
        <f>方向別!K66</f>
        <v>7</v>
      </c>
      <c r="E13" s="103">
        <f>方向別!L66</f>
        <v>5</v>
      </c>
      <c r="F13" s="103">
        <f t="shared" si="0"/>
        <v>89</v>
      </c>
      <c r="G13" s="104">
        <f t="shared" si="1"/>
        <v>5.6</v>
      </c>
      <c r="H13" s="105">
        <f t="shared" si="2"/>
        <v>1.2267401791867678</v>
      </c>
      <c r="I13" s="103">
        <f>SUM(方向別!B119,方向別!I225,方向別!B384)</f>
        <v>63</v>
      </c>
      <c r="J13" s="103">
        <f>SUM(方向別!C119,方向別!J225,方向別!C384)</f>
        <v>0</v>
      </c>
      <c r="K13" s="103">
        <f>SUM(方向別!D119,方向別!K225,方向別!D384)</f>
        <v>4</v>
      </c>
      <c r="L13" s="103">
        <f>SUM(方向別!E119,方向別!L225,方向別!E384)</f>
        <v>3</v>
      </c>
      <c r="M13" s="103">
        <f t="shared" si="3"/>
        <v>70</v>
      </c>
      <c r="N13" s="104">
        <f t="shared" si="4"/>
        <v>4.3</v>
      </c>
      <c r="O13" s="105">
        <f t="shared" si="5"/>
        <v>0.88742393509127793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67" s="25" customFormat="1" ht="13.5" customHeight="1">
      <c r="A14" s="83" t="s">
        <v>78</v>
      </c>
      <c r="B14" s="103">
        <f>方向別!I67</f>
        <v>88</v>
      </c>
      <c r="C14" s="103">
        <f>方向別!J67</f>
        <v>0</v>
      </c>
      <c r="D14" s="103">
        <f>方向別!K67</f>
        <v>2</v>
      </c>
      <c r="E14" s="103">
        <f>方向別!L67</f>
        <v>5</v>
      </c>
      <c r="F14" s="103">
        <f t="shared" si="0"/>
        <v>95</v>
      </c>
      <c r="G14" s="104">
        <f t="shared" si="1"/>
        <v>5.3</v>
      </c>
      <c r="H14" s="105">
        <f t="shared" si="2"/>
        <v>1.3094417643004823</v>
      </c>
      <c r="I14" s="103">
        <f>SUM(方向別!B120,方向別!I226,方向別!B385)</f>
        <v>44</v>
      </c>
      <c r="J14" s="103">
        <f>SUM(方向別!C120,方向別!J226,方向別!C385)</f>
        <v>1</v>
      </c>
      <c r="K14" s="103">
        <f>SUM(方向別!D120,方向別!K226,方向別!D385)</f>
        <v>2</v>
      </c>
      <c r="L14" s="103">
        <f>SUM(方向別!E120,方向別!L226,方向別!E385)</f>
        <v>3</v>
      </c>
      <c r="M14" s="103">
        <f t="shared" si="3"/>
        <v>50</v>
      </c>
      <c r="N14" s="104">
        <f t="shared" si="4"/>
        <v>8</v>
      </c>
      <c r="O14" s="105">
        <f t="shared" si="5"/>
        <v>0.6338742393509128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67" s="25" customFormat="1" ht="13.5" customHeight="1">
      <c r="A15" s="83" t="s">
        <v>79</v>
      </c>
      <c r="B15" s="103">
        <f>方向別!I68</f>
        <v>48</v>
      </c>
      <c r="C15" s="103">
        <f>方向別!J68</f>
        <v>0</v>
      </c>
      <c r="D15" s="103">
        <f>方向別!K68</f>
        <v>1</v>
      </c>
      <c r="E15" s="103">
        <f>方向別!L68</f>
        <v>4</v>
      </c>
      <c r="F15" s="103">
        <f t="shared" si="0"/>
        <v>53</v>
      </c>
      <c r="G15" s="104">
        <f t="shared" si="1"/>
        <v>7.5</v>
      </c>
      <c r="H15" s="105">
        <f t="shared" si="2"/>
        <v>0.73053066850447967</v>
      </c>
      <c r="I15" s="103">
        <f>SUM(方向別!B121,方向別!I227,方向別!B386)</f>
        <v>38</v>
      </c>
      <c r="J15" s="103">
        <f>SUM(方向別!C121,方向別!J227,方向別!C386)</f>
        <v>0</v>
      </c>
      <c r="K15" s="103">
        <f>SUM(方向別!D121,方向別!K227,方向別!D386)</f>
        <v>2</v>
      </c>
      <c r="L15" s="103">
        <f>SUM(方向別!E121,方向別!L227,方向別!E386)</f>
        <v>1</v>
      </c>
      <c r="M15" s="103">
        <f t="shared" si="3"/>
        <v>41</v>
      </c>
      <c r="N15" s="104">
        <f t="shared" si="4"/>
        <v>2.4</v>
      </c>
      <c r="O15" s="105">
        <f t="shared" si="5"/>
        <v>0.51977687626774849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</row>
    <row r="16" spans="1:67" s="25" customFormat="1" ht="13.5" customHeight="1">
      <c r="A16" s="83" t="s">
        <v>80</v>
      </c>
      <c r="B16" s="103">
        <f>方向別!I69</f>
        <v>35</v>
      </c>
      <c r="C16" s="103">
        <f>方向別!J69</f>
        <v>0</v>
      </c>
      <c r="D16" s="103">
        <f>方向別!K69</f>
        <v>4</v>
      </c>
      <c r="E16" s="103">
        <f>方向別!L69</f>
        <v>12</v>
      </c>
      <c r="F16" s="103">
        <f t="shared" si="0"/>
        <v>51</v>
      </c>
      <c r="G16" s="104">
        <f t="shared" si="1"/>
        <v>23.5</v>
      </c>
      <c r="H16" s="105">
        <f t="shared" si="2"/>
        <v>0.70296347346657473</v>
      </c>
      <c r="I16" s="103">
        <f>SUM(方向別!B122,方向別!I228,方向別!B387)</f>
        <v>37</v>
      </c>
      <c r="J16" s="103">
        <f>SUM(方向別!C122,方向別!J228,方向別!C387)</f>
        <v>0</v>
      </c>
      <c r="K16" s="103">
        <f>SUM(方向別!D122,方向別!K228,方向別!D387)</f>
        <v>1</v>
      </c>
      <c r="L16" s="103">
        <f>SUM(方向別!E122,方向別!L228,方向別!E387)</f>
        <v>2</v>
      </c>
      <c r="M16" s="103">
        <f t="shared" si="3"/>
        <v>40</v>
      </c>
      <c r="N16" s="104">
        <f t="shared" si="4"/>
        <v>5</v>
      </c>
      <c r="O16" s="105">
        <f t="shared" si="5"/>
        <v>0.50709939148073024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</row>
    <row r="17" spans="1:67" s="25" customFormat="1" ht="13.5" customHeight="1">
      <c r="A17" s="83" t="s">
        <v>81</v>
      </c>
      <c r="B17" s="103">
        <f>方向別!I70</f>
        <v>42</v>
      </c>
      <c r="C17" s="103">
        <f>方向別!J70</f>
        <v>0</v>
      </c>
      <c r="D17" s="103">
        <f>方向別!K70</f>
        <v>1</v>
      </c>
      <c r="E17" s="103">
        <f>方向別!L70</f>
        <v>9</v>
      </c>
      <c r="F17" s="103">
        <f t="shared" si="0"/>
        <v>52</v>
      </c>
      <c r="G17" s="104">
        <f t="shared" si="1"/>
        <v>17.3</v>
      </c>
      <c r="H17" s="105">
        <f t="shared" si="2"/>
        <v>0.71674707098552726</v>
      </c>
      <c r="I17" s="103">
        <f>SUM(方向別!B123,方向別!I229,方向別!B388)</f>
        <v>39</v>
      </c>
      <c r="J17" s="103">
        <f>SUM(方向別!C123,方向別!J229,方向別!C388)</f>
        <v>0</v>
      </c>
      <c r="K17" s="103">
        <f>SUM(方向別!D123,方向別!K229,方向別!D388)</f>
        <v>4</v>
      </c>
      <c r="L17" s="103">
        <f>SUM(方向別!E123,方向別!L229,方向別!E388)</f>
        <v>1</v>
      </c>
      <c r="M17" s="103">
        <f t="shared" si="3"/>
        <v>44</v>
      </c>
      <c r="N17" s="104">
        <f t="shared" si="4"/>
        <v>2.2999999999999998</v>
      </c>
      <c r="O17" s="105">
        <f t="shared" si="5"/>
        <v>0.55780933062880322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</row>
    <row r="18" spans="1:67" s="25" customFormat="1" ht="13.5" customHeight="1">
      <c r="A18" s="83" t="s">
        <v>82</v>
      </c>
      <c r="B18" s="103">
        <f>方向別!I71</f>
        <v>77</v>
      </c>
      <c r="C18" s="103">
        <f>方向別!J71</f>
        <v>0</v>
      </c>
      <c r="D18" s="103">
        <f>方向別!K71</f>
        <v>4</v>
      </c>
      <c r="E18" s="103">
        <f>方向別!L71</f>
        <v>10</v>
      </c>
      <c r="F18" s="103">
        <f t="shared" si="0"/>
        <v>91</v>
      </c>
      <c r="G18" s="104">
        <f t="shared" si="1"/>
        <v>11</v>
      </c>
      <c r="H18" s="105">
        <f t="shared" si="2"/>
        <v>1.2543073742246726</v>
      </c>
      <c r="I18" s="103">
        <f>SUM(方向別!B124,方向別!I230,方向別!B389)</f>
        <v>89</v>
      </c>
      <c r="J18" s="103">
        <f>SUM(方向別!C124,方向別!J230,方向別!C389)</f>
        <v>0</v>
      </c>
      <c r="K18" s="103">
        <f>SUM(方向別!D124,方向別!K230,方向別!D389)</f>
        <v>3</v>
      </c>
      <c r="L18" s="103">
        <f>SUM(方向別!E124,方向別!L230,方向別!E389)</f>
        <v>8</v>
      </c>
      <c r="M18" s="103">
        <f t="shared" si="3"/>
        <v>100</v>
      </c>
      <c r="N18" s="104">
        <f t="shared" si="4"/>
        <v>8</v>
      </c>
      <c r="O18" s="105">
        <f t="shared" si="5"/>
        <v>1.2677484787018256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</row>
    <row r="19" spans="1:67" s="25" customFormat="1" ht="13.5" customHeight="1">
      <c r="A19" s="83" t="s">
        <v>83</v>
      </c>
      <c r="B19" s="103">
        <f>方向別!I72</f>
        <v>150</v>
      </c>
      <c r="C19" s="103">
        <f>方向別!J72</f>
        <v>2</v>
      </c>
      <c r="D19" s="103">
        <f>方向別!K72</f>
        <v>22</v>
      </c>
      <c r="E19" s="103">
        <f>方向別!L72</f>
        <v>9</v>
      </c>
      <c r="F19" s="103">
        <f t="shared" si="0"/>
        <v>183</v>
      </c>
      <c r="G19" s="104">
        <f t="shared" si="1"/>
        <v>6</v>
      </c>
      <c r="H19" s="105">
        <f t="shared" si="2"/>
        <v>2.5223983459682979</v>
      </c>
      <c r="I19" s="103">
        <f>SUM(方向別!B125,方向別!I231,方向別!B390)</f>
        <v>150</v>
      </c>
      <c r="J19" s="103">
        <f>SUM(方向別!C125,方向別!J231,方向別!C390)</f>
        <v>0</v>
      </c>
      <c r="K19" s="103">
        <f>SUM(方向別!D125,方向別!K231,方向別!D390)</f>
        <v>8</v>
      </c>
      <c r="L19" s="103">
        <f>SUM(方向別!E125,方向別!L231,方向別!E390)</f>
        <v>12</v>
      </c>
      <c r="M19" s="103">
        <f t="shared" si="3"/>
        <v>170</v>
      </c>
      <c r="N19" s="104">
        <f t="shared" si="4"/>
        <v>7.1</v>
      </c>
      <c r="O19" s="105">
        <f t="shared" si="5"/>
        <v>2.1551724137931036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</row>
    <row r="20" spans="1:67" s="22" customFormat="1" ht="13.5" customHeight="1">
      <c r="A20" s="84" t="s">
        <v>9</v>
      </c>
      <c r="B20" s="106">
        <f>方向別!I73</f>
        <v>33</v>
      </c>
      <c r="C20" s="106">
        <f>方向別!J73</f>
        <v>0</v>
      </c>
      <c r="D20" s="106">
        <f>方向別!K73</f>
        <v>1</v>
      </c>
      <c r="E20" s="106">
        <f>方向別!L73</f>
        <v>0</v>
      </c>
      <c r="F20" s="106">
        <f t="shared" ref="F20:F59" si="6">SUM(B20:E20)</f>
        <v>34</v>
      </c>
      <c r="G20" s="107">
        <f t="shared" si="1"/>
        <v>0</v>
      </c>
      <c r="H20" s="108">
        <f t="shared" ref="H20:H59" si="7">IF(F20=0,0,F20/F$59*100)</f>
        <v>0.46864231564438319</v>
      </c>
      <c r="I20" s="106">
        <f>SUM(方向別!B126,方向別!I232,方向別!B391)</f>
        <v>24</v>
      </c>
      <c r="J20" s="106">
        <f>SUM(方向別!C126,方向別!J232,方向別!C391)</f>
        <v>0</v>
      </c>
      <c r="K20" s="106">
        <f>SUM(方向別!D126,方向別!K232,方向別!D391)</f>
        <v>2</v>
      </c>
      <c r="L20" s="106">
        <f>SUM(方向別!E126,方向別!L232,方向別!E391)</f>
        <v>1</v>
      </c>
      <c r="M20" s="106">
        <f t="shared" ref="M20:M59" si="8">SUM(I20:L20)</f>
        <v>27</v>
      </c>
      <c r="N20" s="107">
        <f t="shared" si="4"/>
        <v>3.7</v>
      </c>
      <c r="O20" s="108">
        <f t="shared" ref="O20:O59" si="9">IF(M20=0,0,M20/M$59*100)</f>
        <v>0.34229208924949289</v>
      </c>
      <c r="P20" s="23"/>
      <c r="BL20" s="24"/>
      <c r="BM20" s="24"/>
      <c r="BN20" s="24"/>
      <c r="BO20" s="24"/>
    </row>
    <row r="21" spans="1:67" s="22" customFormat="1" ht="13.5" customHeight="1">
      <c r="A21" s="83" t="s">
        <v>10</v>
      </c>
      <c r="B21" s="103">
        <f>方向別!I74</f>
        <v>42</v>
      </c>
      <c r="C21" s="103">
        <f>方向別!J74</f>
        <v>2</v>
      </c>
      <c r="D21" s="103">
        <f>方向別!K74</f>
        <v>2</v>
      </c>
      <c r="E21" s="103">
        <f>方向別!L74</f>
        <v>1</v>
      </c>
      <c r="F21" s="103">
        <f t="shared" si="6"/>
        <v>47</v>
      </c>
      <c r="G21" s="104">
        <f t="shared" si="1"/>
        <v>6.4</v>
      </c>
      <c r="H21" s="105">
        <f t="shared" si="7"/>
        <v>0.64782908339076495</v>
      </c>
      <c r="I21" s="103">
        <f>SUM(方向別!B127,方向別!I233,方向別!B392)</f>
        <v>38</v>
      </c>
      <c r="J21" s="103">
        <f>SUM(方向別!C127,方向別!J233,方向別!C392)</f>
        <v>0</v>
      </c>
      <c r="K21" s="103">
        <f>SUM(方向別!D127,方向別!K233,方向別!D392)</f>
        <v>3</v>
      </c>
      <c r="L21" s="103">
        <f>SUM(方向別!E127,方向別!L233,方向別!E392)</f>
        <v>1</v>
      </c>
      <c r="M21" s="103">
        <f t="shared" si="8"/>
        <v>42</v>
      </c>
      <c r="N21" s="104">
        <f t="shared" si="4"/>
        <v>2.4</v>
      </c>
      <c r="O21" s="105">
        <f t="shared" si="9"/>
        <v>0.53245436105476673</v>
      </c>
      <c r="P21" s="23"/>
      <c r="BL21" s="24"/>
      <c r="BM21" s="24"/>
      <c r="BN21" s="24"/>
      <c r="BO21" s="24"/>
    </row>
    <row r="22" spans="1:67" s="23" customFormat="1" ht="13.5" customHeight="1">
      <c r="A22" s="83" t="s">
        <v>11</v>
      </c>
      <c r="B22" s="103">
        <f>方向別!I75</f>
        <v>50</v>
      </c>
      <c r="C22" s="103">
        <f>方向別!J75</f>
        <v>1</v>
      </c>
      <c r="D22" s="103">
        <f>方向別!K75</f>
        <v>0</v>
      </c>
      <c r="E22" s="103">
        <f>方向別!L75</f>
        <v>3</v>
      </c>
      <c r="F22" s="103">
        <f t="shared" si="6"/>
        <v>54</v>
      </c>
      <c r="G22" s="104">
        <f t="shared" si="1"/>
        <v>7.4</v>
      </c>
      <c r="H22" s="105">
        <f t="shared" si="7"/>
        <v>0.74431426602343209</v>
      </c>
      <c r="I22" s="103">
        <f>SUM(方向別!B128,方向別!I234,方向別!B393)</f>
        <v>26</v>
      </c>
      <c r="J22" s="103">
        <f>SUM(方向別!C128,方向別!J234,方向別!C393)</f>
        <v>0</v>
      </c>
      <c r="K22" s="103">
        <f>SUM(方向別!D128,方向別!K234,方向別!D393)</f>
        <v>0</v>
      </c>
      <c r="L22" s="103">
        <f>SUM(方向別!E128,方向別!L234,方向別!E393)</f>
        <v>5</v>
      </c>
      <c r="M22" s="103">
        <f t="shared" si="8"/>
        <v>31</v>
      </c>
      <c r="N22" s="104">
        <f t="shared" si="4"/>
        <v>16.100000000000001</v>
      </c>
      <c r="O22" s="105">
        <f t="shared" si="9"/>
        <v>0.39300202839756593</v>
      </c>
      <c r="BL22" s="24"/>
      <c r="BM22" s="24"/>
      <c r="BN22" s="24"/>
      <c r="BO22" s="24"/>
    </row>
    <row r="23" spans="1:67" s="25" customFormat="1" ht="13.5" customHeight="1">
      <c r="A23" s="83" t="s">
        <v>12</v>
      </c>
      <c r="B23" s="103">
        <f>方向別!I76</f>
        <v>49</v>
      </c>
      <c r="C23" s="103">
        <f>方向別!J76</f>
        <v>0</v>
      </c>
      <c r="D23" s="103">
        <f>方向別!K76</f>
        <v>0</v>
      </c>
      <c r="E23" s="103">
        <f>方向別!L76</f>
        <v>1</v>
      </c>
      <c r="F23" s="103">
        <f t="shared" si="6"/>
        <v>50</v>
      </c>
      <c r="G23" s="104">
        <f t="shared" si="1"/>
        <v>2</v>
      </c>
      <c r="H23" s="105">
        <f t="shared" si="7"/>
        <v>0.68917987594762231</v>
      </c>
      <c r="I23" s="103">
        <f>SUM(方向別!B129,方向別!I235,方向別!B394)</f>
        <v>50</v>
      </c>
      <c r="J23" s="103">
        <f>SUM(方向別!C129,方向別!J235,方向別!C394)</f>
        <v>1</v>
      </c>
      <c r="K23" s="103">
        <f>SUM(方向別!D129,方向別!K235,方向別!D394)</f>
        <v>4</v>
      </c>
      <c r="L23" s="103">
        <f>SUM(方向別!E129,方向別!L235,方向別!E394)</f>
        <v>3</v>
      </c>
      <c r="M23" s="103">
        <f t="shared" si="8"/>
        <v>58</v>
      </c>
      <c r="N23" s="104">
        <f t="shared" si="4"/>
        <v>6.9</v>
      </c>
      <c r="O23" s="105">
        <f t="shared" si="9"/>
        <v>0.73529411764705876</v>
      </c>
      <c r="P23" s="23"/>
      <c r="BL23" s="24"/>
      <c r="BM23" s="24"/>
      <c r="BN23" s="24"/>
      <c r="BO23" s="24"/>
    </row>
    <row r="24" spans="1:67" s="23" customFormat="1" ht="13.5" customHeight="1">
      <c r="A24" s="83" t="s">
        <v>13</v>
      </c>
      <c r="B24" s="103">
        <f>方向別!I77</f>
        <v>56</v>
      </c>
      <c r="C24" s="103">
        <f>方向別!J77</f>
        <v>0</v>
      </c>
      <c r="D24" s="103">
        <f>方向別!K77</f>
        <v>2</v>
      </c>
      <c r="E24" s="103">
        <f>方向別!L77</f>
        <v>2</v>
      </c>
      <c r="F24" s="103">
        <f t="shared" si="6"/>
        <v>60</v>
      </c>
      <c r="G24" s="104">
        <f t="shared" si="1"/>
        <v>3.3</v>
      </c>
      <c r="H24" s="105">
        <f t="shared" si="7"/>
        <v>0.82701585113714671</v>
      </c>
      <c r="I24" s="103">
        <f>SUM(方向別!B130,方向別!I236,方向別!B395)</f>
        <v>46</v>
      </c>
      <c r="J24" s="103">
        <f>SUM(方向別!C130,方向別!J236,方向別!C395)</f>
        <v>0</v>
      </c>
      <c r="K24" s="103">
        <f>SUM(方向別!D130,方向別!K236,方向別!D395)</f>
        <v>2</v>
      </c>
      <c r="L24" s="103">
        <f>SUM(方向別!E130,方向別!L236,方向別!E395)</f>
        <v>3</v>
      </c>
      <c r="M24" s="103">
        <f t="shared" si="8"/>
        <v>51</v>
      </c>
      <c r="N24" s="104">
        <f t="shared" si="4"/>
        <v>5.9</v>
      </c>
      <c r="O24" s="105">
        <f t="shared" si="9"/>
        <v>0.64655172413793105</v>
      </c>
      <c r="BL24" s="24"/>
      <c r="BM24" s="24"/>
      <c r="BN24" s="24"/>
      <c r="BO24" s="24"/>
    </row>
    <row r="25" spans="1:67" s="23" customFormat="1" ht="13.5" customHeight="1">
      <c r="A25" s="83" t="s">
        <v>14</v>
      </c>
      <c r="B25" s="103">
        <f>方向別!I78</f>
        <v>50</v>
      </c>
      <c r="C25" s="103">
        <f>方向別!J78</f>
        <v>0</v>
      </c>
      <c r="D25" s="103">
        <f>方向別!K78</f>
        <v>2</v>
      </c>
      <c r="E25" s="103">
        <f>方向別!L78</f>
        <v>5</v>
      </c>
      <c r="F25" s="103">
        <f t="shared" si="6"/>
        <v>57</v>
      </c>
      <c r="G25" s="104">
        <f t="shared" si="1"/>
        <v>8.8000000000000007</v>
      </c>
      <c r="H25" s="105">
        <f t="shared" si="7"/>
        <v>0.78566505858028934</v>
      </c>
      <c r="I25" s="103">
        <f>SUM(方向別!B131,方向別!I237,方向別!B396)</f>
        <v>49</v>
      </c>
      <c r="J25" s="103">
        <f>SUM(方向別!C131,方向別!J237,方向別!C396)</f>
        <v>0</v>
      </c>
      <c r="K25" s="103">
        <f>SUM(方向別!D131,方向別!K237,方向別!D396)</f>
        <v>2</v>
      </c>
      <c r="L25" s="103">
        <f>SUM(方向別!E131,方向別!L237,方向別!E396)</f>
        <v>6</v>
      </c>
      <c r="M25" s="103">
        <f t="shared" si="8"/>
        <v>57</v>
      </c>
      <c r="N25" s="104">
        <f t="shared" si="4"/>
        <v>10.5</v>
      </c>
      <c r="O25" s="105">
        <f t="shared" si="9"/>
        <v>0.72261663286004052</v>
      </c>
      <c r="BL25" s="24"/>
      <c r="BM25" s="24"/>
      <c r="BN25" s="24"/>
      <c r="BO25" s="24"/>
    </row>
    <row r="26" spans="1:67" s="23" customFormat="1" ht="13.5" customHeight="1">
      <c r="A26" s="88" t="s">
        <v>15</v>
      </c>
      <c r="B26" s="109">
        <f>SUM(B20:B25)</f>
        <v>280</v>
      </c>
      <c r="C26" s="109">
        <f>SUM(C20:C25)</f>
        <v>3</v>
      </c>
      <c r="D26" s="109">
        <f>SUM(D20:D25)</f>
        <v>7</v>
      </c>
      <c r="E26" s="109">
        <f>SUM(E20:E25)</f>
        <v>12</v>
      </c>
      <c r="F26" s="109">
        <f t="shared" si="6"/>
        <v>302</v>
      </c>
      <c r="G26" s="110">
        <f t="shared" si="1"/>
        <v>5</v>
      </c>
      <c r="H26" s="111">
        <f t="shared" si="7"/>
        <v>4.1626464507236385</v>
      </c>
      <c r="I26" s="109">
        <f>SUM(I20:I25)</f>
        <v>233</v>
      </c>
      <c r="J26" s="109">
        <f>SUM(J20:J25)</f>
        <v>1</v>
      </c>
      <c r="K26" s="109">
        <f>SUM(K20:K25)</f>
        <v>13</v>
      </c>
      <c r="L26" s="109">
        <f>SUM(L20:L25)</f>
        <v>19</v>
      </c>
      <c r="M26" s="109">
        <f t="shared" si="8"/>
        <v>266</v>
      </c>
      <c r="N26" s="110">
        <f t="shared" si="4"/>
        <v>7.5</v>
      </c>
      <c r="O26" s="111">
        <f t="shared" si="9"/>
        <v>3.3722109533468561</v>
      </c>
      <c r="BL26" s="24"/>
      <c r="BM26" s="24"/>
      <c r="BN26" s="24"/>
      <c r="BO26" s="24"/>
    </row>
    <row r="27" spans="1:67" s="25" customFormat="1" ht="13.5" customHeight="1">
      <c r="A27" s="84" t="s">
        <v>16</v>
      </c>
      <c r="B27" s="106">
        <f>方向別!I80</f>
        <v>69</v>
      </c>
      <c r="C27" s="106">
        <f>方向別!J80</f>
        <v>1</v>
      </c>
      <c r="D27" s="106">
        <f>方向別!K80</f>
        <v>2</v>
      </c>
      <c r="E27" s="106">
        <f>方向別!L80</f>
        <v>4</v>
      </c>
      <c r="F27" s="106">
        <f t="shared" si="6"/>
        <v>76</v>
      </c>
      <c r="G27" s="107">
        <f t="shared" si="1"/>
        <v>6.6</v>
      </c>
      <c r="H27" s="108">
        <f t="shared" si="7"/>
        <v>1.0475534114403859</v>
      </c>
      <c r="I27" s="106">
        <f>SUM(方向別!B133,方向別!I239,方向別!B398)</f>
        <v>52</v>
      </c>
      <c r="J27" s="106">
        <f>SUM(方向別!C133,方向別!J239,方向別!C398)</f>
        <v>0</v>
      </c>
      <c r="K27" s="106">
        <f>SUM(方向別!D133,方向別!K239,方向別!D398)</f>
        <v>3</v>
      </c>
      <c r="L27" s="106">
        <f>SUM(方向別!E133,方向別!L239,方向別!E398)</f>
        <v>1</v>
      </c>
      <c r="M27" s="106">
        <f t="shared" si="8"/>
        <v>56</v>
      </c>
      <c r="N27" s="107">
        <f t="shared" si="4"/>
        <v>1.8</v>
      </c>
      <c r="O27" s="108">
        <f t="shared" si="9"/>
        <v>0.70993914807302227</v>
      </c>
      <c r="P27" s="23"/>
    </row>
    <row r="28" spans="1:67" s="25" customFormat="1" ht="13.5" customHeight="1">
      <c r="A28" s="83" t="s">
        <v>17</v>
      </c>
      <c r="B28" s="103">
        <f>方向別!I81</f>
        <v>57</v>
      </c>
      <c r="C28" s="103">
        <f>方向別!J81</f>
        <v>1</v>
      </c>
      <c r="D28" s="103">
        <f>方向別!K81</f>
        <v>3</v>
      </c>
      <c r="E28" s="103">
        <f>方向別!L81</f>
        <v>2</v>
      </c>
      <c r="F28" s="103">
        <f t="shared" si="6"/>
        <v>63</v>
      </c>
      <c r="G28" s="104">
        <f t="shared" si="1"/>
        <v>4.8</v>
      </c>
      <c r="H28" s="105">
        <f t="shared" si="7"/>
        <v>0.86836664369400407</v>
      </c>
      <c r="I28" s="103">
        <f>SUM(方向別!B134,方向別!I240,方向別!B399)</f>
        <v>49</v>
      </c>
      <c r="J28" s="103">
        <f>SUM(方向別!C134,方向別!J240,方向別!C399)</f>
        <v>0</v>
      </c>
      <c r="K28" s="103">
        <f>SUM(方向別!D134,方向別!K240,方向別!D399)</f>
        <v>2</v>
      </c>
      <c r="L28" s="103">
        <f>SUM(方向別!E134,方向別!L240,方向別!E399)</f>
        <v>2</v>
      </c>
      <c r="M28" s="103">
        <f t="shared" si="8"/>
        <v>53</v>
      </c>
      <c r="N28" s="104">
        <f t="shared" si="4"/>
        <v>3.8</v>
      </c>
      <c r="O28" s="105">
        <f t="shared" si="9"/>
        <v>0.67190669371196754</v>
      </c>
      <c r="P28" s="23"/>
    </row>
    <row r="29" spans="1:67" s="25" customFormat="1" ht="13.5" customHeight="1">
      <c r="A29" s="83" t="s">
        <v>18</v>
      </c>
      <c r="B29" s="103">
        <f>方向別!I82</f>
        <v>52</v>
      </c>
      <c r="C29" s="103">
        <f>方向別!J82</f>
        <v>0</v>
      </c>
      <c r="D29" s="103">
        <f>方向別!K82</f>
        <v>1</v>
      </c>
      <c r="E29" s="103">
        <f>方向別!L82</f>
        <v>2</v>
      </c>
      <c r="F29" s="103">
        <f t="shared" si="6"/>
        <v>55</v>
      </c>
      <c r="G29" s="104">
        <f t="shared" si="1"/>
        <v>3.6</v>
      </c>
      <c r="H29" s="105">
        <f t="shared" si="7"/>
        <v>0.75809786354238462</v>
      </c>
      <c r="I29" s="103">
        <f>SUM(方向別!B135,方向別!I241,方向別!B400)</f>
        <v>55</v>
      </c>
      <c r="J29" s="103">
        <f>SUM(方向別!C135,方向別!J241,方向別!C400)</f>
        <v>1</v>
      </c>
      <c r="K29" s="103">
        <f>SUM(方向別!D135,方向別!K241,方向別!D400)</f>
        <v>1</v>
      </c>
      <c r="L29" s="103">
        <f>SUM(方向別!E135,方向別!L241,方向別!E400)</f>
        <v>0</v>
      </c>
      <c r="M29" s="103">
        <f t="shared" si="8"/>
        <v>57</v>
      </c>
      <c r="N29" s="104">
        <f t="shared" si="4"/>
        <v>1.8</v>
      </c>
      <c r="O29" s="105">
        <f t="shared" si="9"/>
        <v>0.72261663286004052</v>
      </c>
      <c r="P29" s="23"/>
      <c r="BL29" s="24"/>
      <c r="BM29" s="24"/>
      <c r="BN29" s="24"/>
      <c r="BO29" s="24"/>
    </row>
    <row r="30" spans="1:67" s="23" customFormat="1" ht="13.5" customHeight="1">
      <c r="A30" s="83" t="s">
        <v>19</v>
      </c>
      <c r="B30" s="103">
        <f>方向別!I83</f>
        <v>74</v>
      </c>
      <c r="C30" s="103">
        <f>方向別!J83</f>
        <v>0</v>
      </c>
      <c r="D30" s="103">
        <f>方向別!K83</f>
        <v>0</v>
      </c>
      <c r="E30" s="103">
        <f>方向別!L83</f>
        <v>3</v>
      </c>
      <c r="F30" s="103">
        <f t="shared" si="6"/>
        <v>77</v>
      </c>
      <c r="G30" s="104">
        <f t="shared" si="1"/>
        <v>3.9</v>
      </c>
      <c r="H30" s="105">
        <f t="shared" si="7"/>
        <v>1.0613370089593384</v>
      </c>
      <c r="I30" s="103">
        <f>SUM(方向別!B136,方向別!I242,方向別!B401)</f>
        <v>60</v>
      </c>
      <c r="J30" s="103">
        <f>SUM(方向別!C136,方向別!J242,方向別!C401)</f>
        <v>0</v>
      </c>
      <c r="K30" s="103">
        <f>SUM(方向別!D136,方向別!K242,方向別!D401)</f>
        <v>2</v>
      </c>
      <c r="L30" s="103">
        <f>SUM(方向別!E136,方向別!L242,方向別!E401)</f>
        <v>0</v>
      </c>
      <c r="M30" s="103">
        <f t="shared" si="8"/>
        <v>62</v>
      </c>
      <c r="N30" s="104">
        <f t="shared" si="4"/>
        <v>0</v>
      </c>
      <c r="O30" s="105">
        <f t="shared" si="9"/>
        <v>0.78600405679513186</v>
      </c>
      <c r="BL30" s="24"/>
      <c r="BM30" s="24"/>
      <c r="BN30" s="24"/>
      <c r="BO30" s="24"/>
    </row>
    <row r="31" spans="1:67" s="25" customFormat="1" ht="13.5" customHeight="1">
      <c r="A31" s="83" t="s">
        <v>20</v>
      </c>
      <c r="B31" s="103">
        <f>方向別!I84</f>
        <v>62</v>
      </c>
      <c r="C31" s="103">
        <f>方向別!J84</f>
        <v>0</v>
      </c>
      <c r="D31" s="103">
        <f>方向別!K84</f>
        <v>2</v>
      </c>
      <c r="E31" s="103">
        <f>方向別!L84</f>
        <v>2</v>
      </c>
      <c r="F31" s="103">
        <f t="shared" si="6"/>
        <v>66</v>
      </c>
      <c r="G31" s="104">
        <f t="shared" si="1"/>
        <v>3</v>
      </c>
      <c r="H31" s="105">
        <f t="shared" si="7"/>
        <v>0.90971743625086143</v>
      </c>
      <c r="I31" s="103">
        <f>SUM(方向別!B137,方向別!I243,方向別!B402)</f>
        <v>66</v>
      </c>
      <c r="J31" s="103">
        <f>SUM(方向別!C137,方向別!J243,方向別!C402)</f>
        <v>0</v>
      </c>
      <c r="K31" s="103">
        <f>SUM(方向別!D137,方向別!K243,方向別!D402)</f>
        <v>4</v>
      </c>
      <c r="L31" s="103">
        <f>SUM(方向別!E137,方向別!L243,方向別!E402)</f>
        <v>2</v>
      </c>
      <c r="M31" s="103">
        <f t="shared" si="8"/>
        <v>72</v>
      </c>
      <c r="N31" s="104">
        <f t="shared" si="4"/>
        <v>2.8</v>
      </c>
      <c r="O31" s="105">
        <f t="shared" si="9"/>
        <v>0.91277890466531442</v>
      </c>
      <c r="P31" s="23"/>
      <c r="BL31" s="24"/>
      <c r="BM31" s="24"/>
      <c r="BN31" s="24"/>
      <c r="BO31" s="24"/>
    </row>
    <row r="32" spans="1:67" s="23" customFormat="1" ht="13.5" customHeight="1">
      <c r="A32" s="83" t="s">
        <v>21</v>
      </c>
      <c r="B32" s="103">
        <f>方向別!I85</f>
        <v>71</v>
      </c>
      <c r="C32" s="103">
        <f>方向別!J85</f>
        <v>0</v>
      </c>
      <c r="D32" s="103">
        <f>方向別!K85</f>
        <v>0</v>
      </c>
      <c r="E32" s="103">
        <f>方向別!L85</f>
        <v>3</v>
      </c>
      <c r="F32" s="103">
        <f t="shared" si="6"/>
        <v>74</v>
      </c>
      <c r="G32" s="104">
        <f t="shared" si="1"/>
        <v>4.0999999999999996</v>
      </c>
      <c r="H32" s="105">
        <f t="shared" si="7"/>
        <v>1.0199862164024809</v>
      </c>
      <c r="I32" s="103">
        <f>SUM(方向別!B138,方向別!I244,方向別!B403)</f>
        <v>42</v>
      </c>
      <c r="J32" s="103">
        <f>SUM(方向別!C138,方向別!J244,方向別!C403)</f>
        <v>0</v>
      </c>
      <c r="K32" s="103">
        <f>SUM(方向別!D138,方向別!K244,方向別!D403)</f>
        <v>5</v>
      </c>
      <c r="L32" s="103">
        <f>SUM(方向別!E138,方向別!L244,方向別!E403)</f>
        <v>1</v>
      </c>
      <c r="M32" s="103">
        <f t="shared" si="8"/>
        <v>48</v>
      </c>
      <c r="N32" s="104">
        <f t="shared" si="4"/>
        <v>2.1</v>
      </c>
      <c r="O32" s="105">
        <f t="shared" si="9"/>
        <v>0.6085192697768762</v>
      </c>
      <c r="BL32" s="24"/>
      <c r="BM32" s="24"/>
      <c r="BN32" s="24"/>
      <c r="BO32" s="24"/>
    </row>
    <row r="33" spans="1:67" s="25" customFormat="1" ht="13.5" customHeight="1">
      <c r="A33" s="88" t="s">
        <v>15</v>
      </c>
      <c r="B33" s="109">
        <f>SUM(B27:B32)</f>
        <v>385</v>
      </c>
      <c r="C33" s="109">
        <f>SUM(C27:C32)</f>
        <v>2</v>
      </c>
      <c r="D33" s="109">
        <f>SUM(D27:D32)</f>
        <v>8</v>
      </c>
      <c r="E33" s="109">
        <f>SUM(E27:E32)</f>
        <v>16</v>
      </c>
      <c r="F33" s="109">
        <f t="shared" si="6"/>
        <v>411</v>
      </c>
      <c r="G33" s="110">
        <f t="shared" si="1"/>
        <v>4.4000000000000004</v>
      </c>
      <c r="H33" s="111">
        <f t="shared" si="7"/>
        <v>5.6650585802894549</v>
      </c>
      <c r="I33" s="109">
        <f>SUM(I27:I32)</f>
        <v>324</v>
      </c>
      <c r="J33" s="109">
        <f>SUM(J27:J32)</f>
        <v>1</v>
      </c>
      <c r="K33" s="109">
        <f>SUM(K27:K32)</f>
        <v>17</v>
      </c>
      <c r="L33" s="109">
        <f>SUM(L27:L32)</f>
        <v>6</v>
      </c>
      <c r="M33" s="109">
        <f t="shared" si="8"/>
        <v>348</v>
      </c>
      <c r="N33" s="110">
        <f t="shared" si="4"/>
        <v>2</v>
      </c>
      <c r="O33" s="111">
        <f t="shared" si="9"/>
        <v>4.4117647058823533</v>
      </c>
      <c r="P33" s="23"/>
    </row>
    <row r="34" spans="1:67" s="23" customFormat="1" ht="13.5" customHeight="1">
      <c r="A34" s="83" t="s">
        <v>22</v>
      </c>
      <c r="B34" s="103">
        <f>方向別!I87</f>
        <v>395</v>
      </c>
      <c r="C34" s="103">
        <f>方向別!J87</f>
        <v>4</v>
      </c>
      <c r="D34" s="103">
        <f>方向別!K87</f>
        <v>16</v>
      </c>
      <c r="E34" s="103">
        <f>方向別!L87</f>
        <v>8</v>
      </c>
      <c r="F34" s="103">
        <f t="shared" si="6"/>
        <v>423</v>
      </c>
      <c r="G34" s="104">
        <f t="shared" si="1"/>
        <v>2.8</v>
      </c>
      <c r="H34" s="105">
        <f t="shared" si="7"/>
        <v>5.8304617505168848</v>
      </c>
      <c r="I34" s="103">
        <f>SUM(方向別!B140,方向別!I246,方向別!B405)</f>
        <v>390</v>
      </c>
      <c r="J34" s="103">
        <f>SUM(方向別!C140,方向別!J246,方向別!C405)</f>
        <v>4</v>
      </c>
      <c r="K34" s="103">
        <f>SUM(方向別!D140,方向別!K246,方向別!D405)</f>
        <v>21</v>
      </c>
      <c r="L34" s="103">
        <f>SUM(方向別!E140,方向別!L246,方向別!E405)</f>
        <v>5</v>
      </c>
      <c r="M34" s="103">
        <f t="shared" si="8"/>
        <v>420</v>
      </c>
      <c r="N34" s="104">
        <f t="shared" si="4"/>
        <v>2.1</v>
      </c>
      <c r="O34" s="105">
        <f t="shared" si="9"/>
        <v>5.3245436105476678</v>
      </c>
      <c r="BL34" s="24"/>
      <c r="BM34" s="24"/>
      <c r="BN34" s="24"/>
      <c r="BO34" s="24"/>
    </row>
    <row r="35" spans="1:67" s="25" customFormat="1" ht="13.5" customHeight="1">
      <c r="A35" s="83" t="s">
        <v>23</v>
      </c>
      <c r="B35" s="103">
        <f>方向別!I88</f>
        <v>499</v>
      </c>
      <c r="C35" s="103">
        <f>方向別!J88</f>
        <v>1</v>
      </c>
      <c r="D35" s="103">
        <f>方向別!K88</f>
        <v>21</v>
      </c>
      <c r="E35" s="103">
        <f>方向別!L88</f>
        <v>10</v>
      </c>
      <c r="F35" s="103">
        <f t="shared" si="6"/>
        <v>531</v>
      </c>
      <c r="G35" s="104">
        <f t="shared" si="1"/>
        <v>2.1</v>
      </c>
      <c r="H35" s="105">
        <f t="shared" si="7"/>
        <v>7.3190902825637494</v>
      </c>
      <c r="I35" s="103">
        <f>SUM(方向別!B141,方向別!I247,方向別!B406)</f>
        <v>450</v>
      </c>
      <c r="J35" s="103">
        <f>SUM(方向別!C141,方向別!J247,方向別!C406)</f>
        <v>3</v>
      </c>
      <c r="K35" s="103">
        <f>SUM(方向別!D141,方向別!K247,方向別!D406)</f>
        <v>8</v>
      </c>
      <c r="L35" s="103">
        <f>SUM(方向別!E141,方向別!L247,方向別!E406)</f>
        <v>9</v>
      </c>
      <c r="M35" s="103">
        <f t="shared" si="8"/>
        <v>470</v>
      </c>
      <c r="N35" s="104">
        <f t="shared" si="4"/>
        <v>2.6</v>
      </c>
      <c r="O35" s="105">
        <f t="shared" si="9"/>
        <v>5.9584178498985798</v>
      </c>
      <c r="P35" s="23"/>
    </row>
    <row r="36" spans="1:67" s="23" customFormat="1" ht="13.5" customHeight="1">
      <c r="A36" s="83" t="s">
        <v>24</v>
      </c>
      <c r="B36" s="103">
        <f>方向別!I89</f>
        <v>469</v>
      </c>
      <c r="C36" s="103">
        <f>方向別!J89</f>
        <v>2</v>
      </c>
      <c r="D36" s="103">
        <f>方向別!K89</f>
        <v>20</v>
      </c>
      <c r="E36" s="103">
        <f>方向別!L89</f>
        <v>9</v>
      </c>
      <c r="F36" s="103">
        <f t="shared" si="6"/>
        <v>500</v>
      </c>
      <c r="G36" s="104">
        <f t="shared" si="1"/>
        <v>2.2000000000000002</v>
      </c>
      <c r="H36" s="105">
        <f t="shared" si="7"/>
        <v>6.8917987594762238</v>
      </c>
      <c r="I36" s="103">
        <f>SUM(方向別!B142,方向別!I248,方向別!B407)</f>
        <v>497</v>
      </c>
      <c r="J36" s="103">
        <f>SUM(方向別!C142,方向別!J248,方向別!C407)</f>
        <v>1</v>
      </c>
      <c r="K36" s="103">
        <f>SUM(方向別!D142,方向別!K248,方向別!D407)</f>
        <v>10</v>
      </c>
      <c r="L36" s="103">
        <f>SUM(方向別!E142,方向別!L248,方向別!E407)</f>
        <v>10</v>
      </c>
      <c r="M36" s="103">
        <f t="shared" si="8"/>
        <v>518</v>
      </c>
      <c r="N36" s="104">
        <f t="shared" si="4"/>
        <v>2.1</v>
      </c>
      <c r="O36" s="105">
        <f t="shared" si="9"/>
        <v>6.5669371196754565</v>
      </c>
      <c r="BL36" s="24"/>
      <c r="BM36" s="24"/>
      <c r="BN36" s="24"/>
      <c r="BO36" s="24"/>
    </row>
    <row r="37" spans="1:67" s="25" customFormat="1" ht="13.5" customHeight="1">
      <c r="A37" s="83" t="s">
        <v>25</v>
      </c>
      <c r="B37" s="103">
        <f>方向別!I90</f>
        <v>492</v>
      </c>
      <c r="C37" s="103">
        <f>方向別!J90</f>
        <v>0</v>
      </c>
      <c r="D37" s="103">
        <f>方向別!K90</f>
        <v>27</v>
      </c>
      <c r="E37" s="103">
        <f>方向別!L90</f>
        <v>2</v>
      </c>
      <c r="F37" s="103">
        <f t="shared" si="6"/>
        <v>521</v>
      </c>
      <c r="G37" s="104">
        <f t="shared" si="1"/>
        <v>0.4</v>
      </c>
      <c r="H37" s="105">
        <f t="shared" si="7"/>
        <v>7.1812543073742239</v>
      </c>
      <c r="I37" s="103">
        <f>SUM(方向別!B143,方向別!I249,方向別!B408)</f>
        <v>554</v>
      </c>
      <c r="J37" s="103">
        <f>SUM(方向別!C143,方向別!J249,方向別!C408)</f>
        <v>1</v>
      </c>
      <c r="K37" s="103">
        <f>SUM(方向別!D143,方向別!K249,方向別!D408)</f>
        <v>24</v>
      </c>
      <c r="L37" s="103">
        <f>SUM(方向別!E143,方向別!L249,方向別!E408)</f>
        <v>7</v>
      </c>
      <c r="M37" s="103">
        <f t="shared" si="8"/>
        <v>586</v>
      </c>
      <c r="N37" s="104">
        <f t="shared" si="4"/>
        <v>1.4</v>
      </c>
      <c r="O37" s="105">
        <f t="shared" si="9"/>
        <v>7.4290060851926976</v>
      </c>
      <c r="P37" s="23"/>
    </row>
    <row r="38" spans="1:67" s="25" customFormat="1" ht="13.5" customHeight="1">
      <c r="A38" s="83" t="s">
        <v>26</v>
      </c>
      <c r="B38" s="103">
        <f>方向別!I91</f>
        <v>506</v>
      </c>
      <c r="C38" s="103">
        <f>方向別!J91</f>
        <v>4</v>
      </c>
      <c r="D38" s="103">
        <f>方向別!K91</f>
        <v>15</v>
      </c>
      <c r="E38" s="103">
        <f>方向別!L91</f>
        <v>3</v>
      </c>
      <c r="F38" s="103">
        <f t="shared" si="6"/>
        <v>528</v>
      </c>
      <c r="G38" s="104">
        <f t="shared" si="1"/>
        <v>1.3</v>
      </c>
      <c r="H38" s="105">
        <f t="shared" si="7"/>
        <v>7.2777394900068915</v>
      </c>
      <c r="I38" s="103">
        <f>SUM(方向別!B144,方向別!I250,方向別!B409)</f>
        <v>467</v>
      </c>
      <c r="J38" s="103">
        <f>SUM(方向別!C144,方向別!J250,方向別!C409)</f>
        <v>4</v>
      </c>
      <c r="K38" s="103">
        <f>SUM(方向別!D144,方向別!K250,方向別!D409)</f>
        <v>21</v>
      </c>
      <c r="L38" s="103">
        <f>SUM(方向別!E144,方向別!L250,方向別!E409)</f>
        <v>10</v>
      </c>
      <c r="M38" s="103">
        <f t="shared" si="8"/>
        <v>502</v>
      </c>
      <c r="N38" s="104">
        <f t="shared" si="4"/>
        <v>2.8</v>
      </c>
      <c r="O38" s="105">
        <f t="shared" si="9"/>
        <v>6.3640973630831636</v>
      </c>
      <c r="P38" s="23"/>
    </row>
    <row r="39" spans="1:67" s="25" customFormat="1" ht="13.5" customHeight="1">
      <c r="A39" s="83" t="s">
        <v>27</v>
      </c>
      <c r="B39" s="103">
        <f>方向別!I92</f>
        <v>438</v>
      </c>
      <c r="C39" s="103">
        <f>方向別!J92</f>
        <v>4</v>
      </c>
      <c r="D39" s="103">
        <f>方向別!K92</f>
        <v>14</v>
      </c>
      <c r="E39" s="103">
        <f>方向別!L92</f>
        <v>7</v>
      </c>
      <c r="F39" s="103">
        <f t="shared" si="6"/>
        <v>463</v>
      </c>
      <c r="G39" s="104">
        <f t="shared" si="1"/>
        <v>2.4</v>
      </c>
      <c r="H39" s="105">
        <f t="shared" si="7"/>
        <v>6.3818056512749823</v>
      </c>
      <c r="I39" s="103">
        <f>SUM(方向別!B145,方向別!I251,方向別!B410)</f>
        <v>544</v>
      </c>
      <c r="J39" s="103">
        <f>SUM(方向別!C145,方向別!J251,方向別!C410)</f>
        <v>2</v>
      </c>
      <c r="K39" s="103">
        <f>SUM(方向別!D145,方向別!K251,方向別!D410)</f>
        <v>24</v>
      </c>
      <c r="L39" s="103">
        <f>SUM(方向別!E145,方向別!L251,方向別!E410)</f>
        <v>8</v>
      </c>
      <c r="M39" s="103">
        <f t="shared" si="8"/>
        <v>578</v>
      </c>
      <c r="N39" s="104">
        <f t="shared" si="4"/>
        <v>1.7</v>
      </c>
      <c r="O39" s="105">
        <f t="shared" si="9"/>
        <v>7.3275862068965507</v>
      </c>
      <c r="P39" s="23"/>
      <c r="BL39" s="24"/>
      <c r="BM39" s="24"/>
      <c r="BN39" s="24"/>
      <c r="BO39" s="24"/>
    </row>
    <row r="40" spans="1:67" s="23" customFormat="1" ht="13.5" customHeight="1">
      <c r="A40" s="83" t="s">
        <v>28</v>
      </c>
      <c r="B40" s="103">
        <f>方向別!I93</f>
        <v>478</v>
      </c>
      <c r="C40" s="103">
        <f>方向別!J93</f>
        <v>1</v>
      </c>
      <c r="D40" s="103">
        <f>方向別!K93</f>
        <v>13</v>
      </c>
      <c r="E40" s="103">
        <f>方向別!L93</f>
        <v>8</v>
      </c>
      <c r="F40" s="103">
        <f t="shared" si="6"/>
        <v>500</v>
      </c>
      <c r="G40" s="104">
        <f t="shared" si="1"/>
        <v>1.8</v>
      </c>
      <c r="H40" s="105">
        <f t="shared" si="7"/>
        <v>6.8917987594762238</v>
      </c>
      <c r="I40" s="103">
        <f>SUM(方向別!B146,方向別!I252,方向別!B411)</f>
        <v>592</v>
      </c>
      <c r="J40" s="103">
        <f>SUM(方向別!C146,方向別!J252,方向別!C411)</f>
        <v>2</v>
      </c>
      <c r="K40" s="103">
        <f>SUM(方向別!D146,方向別!K252,方向別!D411)</f>
        <v>22</v>
      </c>
      <c r="L40" s="103">
        <f>SUM(方向別!E146,方向別!L252,方向別!E411)</f>
        <v>10</v>
      </c>
      <c r="M40" s="103">
        <f t="shared" si="8"/>
        <v>626</v>
      </c>
      <c r="N40" s="104">
        <f t="shared" si="4"/>
        <v>1.9</v>
      </c>
      <c r="O40" s="105">
        <f t="shared" si="9"/>
        <v>7.9361054766734274</v>
      </c>
      <c r="BL40" s="24"/>
      <c r="BM40" s="24"/>
      <c r="BN40" s="24"/>
      <c r="BO40" s="24"/>
    </row>
    <row r="41" spans="1:67" s="23" customFormat="1" ht="13.5" customHeight="1">
      <c r="A41" s="83" t="s">
        <v>51</v>
      </c>
      <c r="B41" s="103">
        <f>方向別!I94</f>
        <v>405</v>
      </c>
      <c r="C41" s="103">
        <f>方向別!J94</f>
        <v>1</v>
      </c>
      <c r="D41" s="103">
        <f>方向別!K94</f>
        <v>21</v>
      </c>
      <c r="E41" s="103">
        <f>方向別!L94</f>
        <v>6</v>
      </c>
      <c r="F41" s="103">
        <f t="shared" si="6"/>
        <v>433</v>
      </c>
      <c r="G41" s="104">
        <f t="shared" si="1"/>
        <v>1.6</v>
      </c>
      <c r="H41" s="105">
        <f t="shared" si="7"/>
        <v>5.9682977257064094</v>
      </c>
      <c r="I41" s="103">
        <f>SUM(方向別!B147,方向別!I253,方向別!B412)</f>
        <v>624</v>
      </c>
      <c r="J41" s="103">
        <f>SUM(方向別!C147,方向別!J253,方向別!C412)</f>
        <v>4</v>
      </c>
      <c r="K41" s="103">
        <f>SUM(方向別!D147,方向別!K253,方向別!D412)</f>
        <v>15</v>
      </c>
      <c r="L41" s="103">
        <f>SUM(方向別!E147,方向別!L253,方向別!E412)</f>
        <v>9</v>
      </c>
      <c r="M41" s="103">
        <f t="shared" si="8"/>
        <v>652</v>
      </c>
      <c r="N41" s="104">
        <f t="shared" si="4"/>
        <v>2</v>
      </c>
      <c r="O41" s="105">
        <f t="shared" si="9"/>
        <v>8.2657200811359015</v>
      </c>
      <c r="BL41" s="24"/>
      <c r="BM41" s="24"/>
      <c r="BN41" s="24"/>
      <c r="BO41" s="24"/>
    </row>
    <row r="42" spans="1:67" s="23" customFormat="1" ht="13.5" customHeight="1">
      <c r="A42" s="84" t="s">
        <v>29</v>
      </c>
      <c r="B42" s="106">
        <f>方向別!I95</f>
        <v>78</v>
      </c>
      <c r="C42" s="106">
        <f>方向別!J95</f>
        <v>0</v>
      </c>
      <c r="D42" s="106">
        <f>方向別!K95</f>
        <v>3</v>
      </c>
      <c r="E42" s="106">
        <f>方向別!L95</f>
        <v>2</v>
      </c>
      <c r="F42" s="106">
        <f t="shared" si="6"/>
        <v>83</v>
      </c>
      <c r="G42" s="107">
        <f t="shared" si="1"/>
        <v>2.4</v>
      </c>
      <c r="H42" s="108">
        <f t="shared" si="7"/>
        <v>1.1440385940730531</v>
      </c>
      <c r="I42" s="106">
        <f>SUM(方向別!B148,方向別!I254,方向別!B413)</f>
        <v>142</v>
      </c>
      <c r="J42" s="106">
        <f>SUM(方向別!C148,方向別!J254,方向別!C413)</f>
        <v>0</v>
      </c>
      <c r="K42" s="106">
        <f>SUM(方向別!D148,方向別!K254,方向別!D413)</f>
        <v>2</v>
      </c>
      <c r="L42" s="106">
        <f>SUM(方向別!E148,方向別!L254,方向別!E413)</f>
        <v>0</v>
      </c>
      <c r="M42" s="106">
        <f t="shared" si="8"/>
        <v>144</v>
      </c>
      <c r="N42" s="107">
        <f t="shared" si="4"/>
        <v>0</v>
      </c>
      <c r="O42" s="108">
        <f t="shared" si="9"/>
        <v>1.8255578093306288</v>
      </c>
      <c r="BL42" s="24"/>
      <c r="BM42" s="24"/>
      <c r="BN42" s="24"/>
      <c r="BO42" s="24"/>
    </row>
    <row r="43" spans="1:67" s="25" customFormat="1" ht="13.5" customHeight="1">
      <c r="A43" s="83" t="s">
        <v>30</v>
      </c>
      <c r="B43" s="103">
        <f>方向別!I96</f>
        <v>74</v>
      </c>
      <c r="C43" s="103">
        <f>方向別!J96</f>
        <v>1</v>
      </c>
      <c r="D43" s="103">
        <f>方向別!K96</f>
        <v>3</v>
      </c>
      <c r="E43" s="103">
        <f>方向別!L96</f>
        <v>0</v>
      </c>
      <c r="F43" s="103">
        <f t="shared" si="6"/>
        <v>78</v>
      </c>
      <c r="G43" s="104">
        <f t="shared" si="1"/>
        <v>1.3</v>
      </c>
      <c r="H43" s="105">
        <f t="shared" si="7"/>
        <v>1.075120606478291</v>
      </c>
      <c r="I43" s="103">
        <f>SUM(方向別!B149,方向別!I255,方向別!B414)</f>
        <v>100</v>
      </c>
      <c r="J43" s="103">
        <f>SUM(方向別!C149,方向別!J255,方向別!C414)</f>
        <v>0</v>
      </c>
      <c r="K43" s="103">
        <f>SUM(方向別!D149,方向別!K255,方向別!D414)</f>
        <v>4</v>
      </c>
      <c r="L43" s="103">
        <f>SUM(方向別!E149,方向別!L255,方向別!E414)</f>
        <v>0</v>
      </c>
      <c r="M43" s="103">
        <f t="shared" si="8"/>
        <v>104</v>
      </c>
      <c r="N43" s="104">
        <f t="shared" si="4"/>
        <v>0</v>
      </c>
      <c r="O43" s="105">
        <f t="shared" si="9"/>
        <v>1.3184584178498986</v>
      </c>
      <c r="P43" s="23"/>
    </row>
    <row r="44" spans="1:67" s="25" customFormat="1" ht="13.5" customHeight="1">
      <c r="A44" s="83" t="s">
        <v>31</v>
      </c>
      <c r="B44" s="103">
        <f>方向別!I97</f>
        <v>84</v>
      </c>
      <c r="C44" s="103">
        <f>方向別!J97</f>
        <v>0</v>
      </c>
      <c r="D44" s="103">
        <f>方向別!K97</f>
        <v>3</v>
      </c>
      <c r="E44" s="103">
        <f>方向別!L97</f>
        <v>1</v>
      </c>
      <c r="F44" s="103">
        <f t="shared" si="6"/>
        <v>88</v>
      </c>
      <c r="G44" s="104">
        <f t="shared" si="1"/>
        <v>1.1000000000000001</v>
      </c>
      <c r="H44" s="105">
        <f t="shared" si="7"/>
        <v>1.2129565816678152</v>
      </c>
      <c r="I44" s="103">
        <f>SUM(方向別!B150,方向別!I256,方向別!B415)</f>
        <v>105</v>
      </c>
      <c r="J44" s="103">
        <f>SUM(方向別!C150,方向別!J256,方向別!C415)</f>
        <v>1</v>
      </c>
      <c r="K44" s="103">
        <f>SUM(方向別!D150,方向別!K256,方向別!D415)</f>
        <v>2</v>
      </c>
      <c r="L44" s="103">
        <f>SUM(方向別!E150,方向別!L256,方向別!E415)</f>
        <v>1</v>
      </c>
      <c r="M44" s="103">
        <f t="shared" si="8"/>
        <v>109</v>
      </c>
      <c r="N44" s="104">
        <f t="shared" si="4"/>
        <v>1.8</v>
      </c>
      <c r="O44" s="105">
        <f t="shared" si="9"/>
        <v>1.3818458417849899</v>
      </c>
      <c r="P44" s="23"/>
    </row>
    <row r="45" spans="1:67" s="25" customFormat="1" ht="13.5" customHeight="1">
      <c r="A45" s="83" t="s">
        <v>32</v>
      </c>
      <c r="B45" s="103">
        <f>方向別!I98</f>
        <v>79</v>
      </c>
      <c r="C45" s="103">
        <f>方向別!J98</f>
        <v>0</v>
      </c>
      <c r="D45" s="103">
        <f>方向別!K98</f>
        <v>5</v>
      </c>
      <c r="E45" s="103">
        <f>方向別!L98</f>
        <v>0</v>
      </c>
      <c r="F45" s="103">
        <f t="shared" si="6"/>
        <v>84</v>
      </c>
      <c r="G45" s="104">
        <f t="shared" si="1"/>
        <v>0</v>
      </c>
      <c r="H45" s="105">
        <f t="shared" si="7"/>
        <v>1.1578221915920055</v>
      </c>
      <c r="I45" s="103">
        <f>SUM(方向別!B151,方向別!I257,方向別!B416)</f>
        <v>103</v>
      </c>
      <c r="J45" s="103">
        <f>SUM(方向別!C151,方向別!J257,方向別!C416)</f>
        <v>0</v>
      </c>
      <c r="K45" s="103">
        <f>SUM(方向別!D151,方向別!K257,方向別!D416)</f>
        <v>0</v>
      </c>
      <c r="L45" s="103">
        <f>SUM(方向別!E151,方向別!L257,方向別!E416)</f>
        <v>3</v>
      </c>
      <c r="M45" s="103">
        <f t="shared" si="8"/>
        <v>106</v>
      </c>
      <c r="N45" s="104">
        <f t="shared" si="4"/>
        <v>2.8</v>
      </c>
      <c r="O45" s="105">
        <f t="shared" si="9"/>
        <v>1.3438133874239351</v>
      </c>
      <c r="P45" s="23"/>
      <c r="BL45" s="24"/>
      <c r="BM45" s="24"/>
      <c r="BN45" s="24"/>
      <c r="BO45" s="24"/>
    </row>
    <row r="46" spans="1:67" s="23" customFormat="1" ht="13.5" customHeight="1">
      <c r="A46" s="83" t="s">
        <v>33</v>
      </c>
      <c r="B46" s="103">
        <f>方向別!I99</f>
        <v>75</v>
      </c>
      <c r="C46" s="103">
        <f>方向別!J99</f>
        <v>2</v>
      </c>
      <c r="D46" s="103">
        <f>方向別!K99</f>
        <v>3</v>
      </c>
      <c r="E46" s="103">
        <f>方向別!L99</f>
        <v>0</v>
      </c>
      <c r="F46" s="103">
        <f t="shared" si="6"/>
        <v>80</v>
      </c>
      <c r="G46" s="104">
        <f t="shared" si="1"/>
        <v>2.5</v>
      </c>
      <c r="H46" s="105">
        <f t="shared" si="7"/>
        <v>1.1026878015161956</v>
      </c>
      <c r="I46" s="103">
        <f>SUM(方向別!B152,方向別!I258,方向別!B417)</f>
        <v>113</v>
      </c>
      <c r="J46" s="103">
        <f>SUM(方向別!C152,方向別!J258,方向別!C417)</f>
        <v>1</v>
      </c>
      <c r="K46" s="103">
        <f>SUM(方向別!D152,方向別!K258,方向別!D417)</f>
        <v>2</v>
      </c>
      <c r="L46" s="103">
        <f>SUM(方向別!E152,方向別!L258,方向別!E417)</f>
        <v>0</v>
      </c>
      <c r="M46" s="103">
        <f t="shared" si="8"/>
        <v>116</v>
      </c>
      <c r="N46" s="104">
        <f t="shared" si="4"/>
        <v>0.9</v>
      </c>
      <c r="O46" s="105">
        <f t="shared" si="9"/>
        <v>1.4705882352941175</v>
      </c>
      <c r="BL46" s="24"/>
      <c r="BM46" s="24"/>
      <c r="BN46" s="24"/>
      <c r="BO46" s="24"/>
    </row>
    <row r="47" spans="1:67" s="25" customFormat="1" ht="13.5" customHeight="1">
      <c r="A47" s="83" t="s">
        <v>34</v>
      </c>
      <c r="B47" s="103">
        <f>方向別!I100</f>
        <v>53</v>
      </c>
      <c r="C47" s="103">
        <f>方向別!J100</f>
        <v>0</v>
      </c>
      <c r="D47" s="103">
        <f>方向別!K100</f>
        <v>3</v>
      </c>
      <c r="E47" s="103">
        <f>方向別!L100</f>
        <v>0</v>
      </c>
      <c r="F47" s="103">
        <f t="shared" si="6"/>
        <v>56</v>
      </c>
      <c r="G47" s="104">
        <f t="shared" si="1"/>
        <v>0</v>
      </c>
      <c r="H47" s="105">
        <f t="shared" si="7"/>
        <v>0.77188146106133693</v>
      </c>
      <c r="I47" s="103">
        <f>SUM(方向別!B153,方向別!I259,方向別!B418)</f>
        <v>77</v>
      </c>
      <c r="J47" s="103">
        <f>SUM(方向別!C153,方向別!J259,方向別!C418)</f>
        <v>1</v>
      </c>
      <c r="K47" s="103">
        <f>SUM(方向別!D153,方向別!K259,方向別!D418)</f>
        <v>1</v>
      </c>
      <c r="L47" s="103">
        <f>SUM(方向別!E153,方向別!L259,方向別!E418)</f>
        <v>0</v>
      </c>
      <c r="M47" s="103">
        <f t="shared" si="8"/>
        <v>79</v>
      </c>
      <c r="N47" s="104">
        <f t="shared" si="4"/>
        <v>1.3</v>
      </c>
      <c r="O47" s="105">
        <f t="shared" si="9"/>
        <v>1.0015212981744424</v>
      </c>
      <c r="P47" s="23"/>
      <c r="BL47" s="24"/>
      <c r="BM47" s="24"/>
      <c r="BN47" s="24"/>
      <c r="BO47" s="24"/>
    </row>
    <row r="48" spans="1:67" s="23" customFormat="1" ht="13.5" customHeight="1">
      <c r="A48" s="88" t="s">
        <v>15</v>
      </c>
      <c r="B48" s="109">
        <f>SUM(B42:B47)</f>
        <v>443</v>
      </c>
      <c r="C48" s="109">
        <f>SUM(C42:C47)</f>
        <v>3</v>
      </c>
      <c r="D48" s="109">
        <f>SUM(D42:D47)</f>
        <v>20</v>
      </c>
      <c r="E48" s="109">
        <f>SUM(E42:E47)</f>
        <v>3</v>
      </c>
      <c r="F48" s="109">
        <f t="shared" si="6"/>
        <v>469</v>
      </c>
      <c r="G48" s="110">
        <f t="shared" si="1"/>
        <v>1.3</v>
      </c>
      <c r="H48" s="111">
        <f t="shared" si="7"/>
        <v>6.4645072363886973</v>
      </c>
      <c r="I48" s="109">
        <f>SUM(I42:I47)</f>
        <v>640</v>
      </c>
      <c r="J48" s="109">
        <f>SUM(J42:J47)</f>
        <v>3</v>
      </c>
      <c r="K48" s="109">
        <f>SUM(K42:K47)</f>
        <v>11</v>
      </c>
      <c r="L48" s="109">
        <f>SUM(L42:L47)</f>
        <v>4</v>
      </c>
      <c r="M48" s="109">
        <f t="shared" si="8"/>
        <v>658</v>
      </c>
      <c r="N48" s="110">
        <f t="shared" si="4"/>
        <v>1.1000000000000001</v>
      </c>
      <c r="O48" s="111">
        <f t="shared" si="9"/>
        <v>8.3417849898580112</v>
      </c>
      <c r="BL48" s="24"/>
      <c r="BM48" s="24"/>
      <c r="BN48" s="24"/>
      <c r="BO48" s="24"/>
    </row>
    <row r="49" spans="1:67" s="23" customFormat="1" ht="13.5" customHeight="1">
      <c r="A49" s="84" t="s">
        <v>35</v>
      </c>
      <c r="B49" s="106">
        <f>方向別!I102</f>
        <v>68</v>
      </c>
      <c r="C49" s="106">
        <f>方向別!J102</f>
        <v>1</v>
      </c>
      <c r="D49" s="106">
        <f>方向別!K102</f>
        <v>4</v>
      </c>
      <c r="E49" s="106">
        <f>方向別!L102</f>
        <v>2</v>
      </c>
      <c r="F49" s="106">
        <f t="shared" si="6"/>
        <v>75</v>
      </c>
      <c r="G49" s="107">
        <f t="shared" si="1"/>
        <v>4</v>
      </c>
      <c r="H49" s="108">
        <f t="shared" si="7"/>
        <v>1.0337698139214335</v>
      </c>
      <c r="I49" s="106">
        <f>SUM(方向別!B155,方向別!I261,方向別!B420)</f>
        <v>96</v>
      </c>
      <c r="J49" s="106">
        <f>SUM(方向別!C155,方向別!J261,方向別!C420)</f>
        <v>0</v>
      </c>
      <c r="K49" s="106">
        <f>SUM(方向別!D155,方向別!K261,方向別!D420)</f>
        <v>6</v>
      </c>
      <c r="L49" s="106">
        <f>SUM(方向別!E155,方向別!L261,方向別!E420)</f>
        <v>2</v>
      </c>
      <c r="M49" s="106">
        <f t="shared" si="8"/>
        <v>104</v>
      </c>
      <c r="N49" s="107">
        <f t="shared" si="4"/>
        <v>1.9</v>
      </c>
      <c r="O49" s="108">
        <f t="shared" si="9"/>
        <v>1.3184584178498986</v>
      </c>
      <c r="BL49" s="24"/>
      <c r="BM49" s="24"/>
      <c r="BN49" s="24"/>
      <c r="BO49" s="24"/>
    </row>
    <row r="50" spans="1:67" s="25" customFormat="1" ht="13.5" customHeight="1">
      <c r="A50" s="83" t="s">
        <v>36</v>
      </c>
      <c r="B50" s="103">
        <f>方向別!I103</f>
        <v>81</v>
      </c>
      <c r="C50" s="103">
        <f>方向別!J103</f>
        <v>0</v>
      </c>
      <c r="D50" s="103">
        <f>方向別!K103</f>
        <v>4</v>
      </c>
      <c r="E50" s="103">
        <f>方向別!L103</f>
        <v>0</v>
      </c>
      <c r="F50" s="103">
        <f t="shared" si="6"/>
        <v>85</v>
      </c>
      <c r="G50" s="104">
        <f t="shared" si="1"/>
        <v>0</v>
      </c>
      <c r="H50" s="105">
        <f t="shared" si="7"/>
        <v>1.1716057891109581</v>
      </c>
      <c r="I50" s="103">
        <f>SUM(方向別!B156,方向別!I262,方向別!B421)</f>
        <v>61</v>
      </c>
      <c r="J50" s="103">
        <f>SUM(方向別!C156,方向別!J262,方向別!C421)</f>
        <v>0</v>
      </c>
      <c r="K50" s="103">
        <f>SUM(方向別!D156,方向別!K262,方向別!D421)</f>
        <v>3</v>
      </c>
      <c r="L50" s="103">
        <f>SUM(方向別!E156,方向別!L262,方向別!E421)</f>
        <v>1</v>
      </c>
      <c r="M50" s="103">
        <f t="shared" si="8"/>
        <v>65</v>
      </c>
      <c r="N50" s="104">
        <f t="shared" si="4"/>
        <v>1.5</v>
      </c>
      <c r="O50" s="105">
        <f t="shared" si="9"/>
        <v>0.8240365111561867</v>
      </c>
      <c r="P50" s="23"/>
    </row>
    <row r="51" spans="1:67" s="25" customFormat="1" ht="13.5" customHeight="1">
      <c r="A51" s="83" t="s">
        <v>37</v>
      </c>
      <c r="B51" s="103">
        <f>方向別!I104</f>
        <v>70</v>
      </c>
      <c r="C51" s="103">
        <f>方向別!J104</f>
        <v>0</v>
      </c>
      <c r="D51" s="103">
        <f>方向別!K104</f>
        <v>3</v>
      </c>
      <c r="E51" s="103">
        <f>方向別!L104</f>
        <v>2</v>
      </c>
      <c r="F51" s="103">
        <f t="shared" si="6"/>
        <v>75</v>
      </c>
      <c r="G51" s="104">
        <f t="shared" si="1"/>
        <v>2.7</v>
      </c>
      <c r="H51" s="105">
        <f t="shared" si="7"/>
        <v>1.0337698139214335</v>
      </c>
      <c r="I51" s="103">
        <f>SUM(方向別!B157,方向別!I263,方向別!B422)</f>
        <v>99</v>
      </c>
      <c r="J51" s="103">
        <f>SUM(方向別!C157,方向別!J263,方向別!C422)</f>
        <v>1</v>
      </c>
      <c r="K51" s="103">
        <f>SUM(方向別!D157,方向別!K263,方向別!D422)</f>
        <v>5</v>
      </c>
      <c r="L51" s="103">
        <f>SUM(方向別!E157,方向別!L263,方向別!E422)</f>
        <v>0</v>
      </c>
      <c r="M51" s="103">
        <f t="shared" si="8"/>
        <v>105</v>
      </c>
      <c r="N51" s="104">
        <f t="shared" si="4"/>
        <v>1</v>
      </c>
      <c r="O51" s="105">
        <f t="shared" si="9"/>
        <v>1.3311359026369169</v>
      </c>
      <c r="P51" s="23"/>
    </row>
    <row r="52" spans="1:67" s="22" customFormat="1" ht="13.5" customHeight="1">
      <c r="A52" s="83" t="s">
        <v>38</v>
      </c>
      <c r="B52" s="103">
        <f>方向別!I105</f>
        <v>64</v>
      </c>
      <c r="C52" s="103">
        <f>方向別!J105</f>
        <v>0</v>
      </c>
      <c r="D52" s="103">
        <f>方向別!K105</f>
        <v>5</v>
      </c>
      <c r="E52" s="103">
        <f>方向別!L105</f>
        <v>0</v>
      </c>
      <c r="F52" s="103">
        <f t="shared" si="6"/>
        <v>69</v>
      </c>
      <c r="G52" s="104">
        <f t="shared" si="1"/>
        <v>0</v>
      </c>
      <c r="H52" s="105">
        <f t="shared" si="7"/>
        <v>0.9510682288077188</v>
      </c>
      <c r="I52" s="103">
        <f>SUM(方向別!B158,方向別!I264,方向別!B423)</f>
        <v>109</v>
      </c>
      <c r="J52" s="103">
        <f>SUM(方向別!C158,方向別!J264,方向別!C423)</f>
        <v>0</v>
      </c>
      <c r="K52" s="103">
        <f>SUM(方向別!D158,方向別!K264,方向別!D423)</f>
        <v>5</v>
      </c>
      <c r="L52" s="103">
        <f>SUM(方向別!E158,方向別!L264,方向別!E423)</f>
        <v>0</v>
      </c>
      <c r="M52" s="103">
        <f t="shared" si="8"/>
        <v>114</v>
      </c>
      <c r="N52" s="104">
        <f t="shared" si="4"/>
        <v>0</v>
      </c>
      <c r="O52" s="105">
        <f t="shared" si="9"/>
        <v>1.445233265720081</v>
      </c>
      <c r="P52" s="23"/>
      <c r="BL52" s="24"/>
      <c r="BM52" s="24"/>
      <c r="BN52" s="24"/>
      <c r="BO52" s="24"/>
    </row>
    <row r="53" spans="1:67" s="22" customFormat="1" ht="13.5" customHeight="1">
      <c r="A53" s="83" t="s">
        <v>39</v>
      </c>
      <c r="B53" s="103">
        <f>方向別!I106</f>
        <v>71</v>
      </c>
      <c r="C53" s="103">
        <f>方向別!J106</f>
        <v>1</v>
      </c>
      <c r="D53" s="103">
        <f>方向別!K106</f>
        <v>2</v>
      </c>
      <c r="E53" s="103">
        <f>方向別!L106</f>
        <v>0</v>
      </c>
      <c r="F53" s="103">
        <f t="shared" si="6"/>
        <v>74</v>
      </c>
      <c r="G53" s="104">
        <f t="shared" si="1"/>
        <v>1.4</v>
      </c>
      <c r="H53" s="105">
        <f t="shared" si="7"/>
        <v>1.0199862164024809</v>
      </c>
      <c r="I53" s="103">
        <f>SUM(方向別!B159,方向別!I265,方向別!B424)</f>
        <v>95</v>
      </c>
      <c r="J53" s="103">
        <f>SUM(方向別!C159,方向別!J265,方向別!C424)</f>
        <v>0</v>
      </c>
      <c r="K53" s="103">
        <f>SUM(方向別!D159,方向別!K265,方向別!D424)</f>
        <v>2</v>
      </c>
      <c r="L53" s="103">
        <f>SUM(方向別!E159,方向別!L265,方向別!E424)</f>
        <v>1</v>
      </c>
      <c r="M53" s="103">
        <f t="shared" si="8"/>
        <v>98</v>
      </c>
      <c r="N53" s="104">
        <f t="shared" si="4"/>
        <v>1</v>
      </c>
      <c r="O53" s="105">
        <f t="shared" si="9"/>
        <v>1.2423935091277891</v>
      </c>
      <c r="P53" s="23"/>
      <c r="BL53" s="24"/>
      <c r="BM53" s="24"/>
      <c r="BN53" s="24"/>
      <c r="BO53" s="24"/>
    </row>
    <row r="54" spans="1:67" s="23" customFormat="1" ht="13.5" customHeight="1">
      <c r="A54" s="83" t="s">
        <v>40</v>
      </c>
      <c r="B54" s="103">
        <f>方向別!I107</f>
        <v>67</v>
      </c>
      <c r="C54" s="103">
        <f>方向別!J107</f>
        <v>1</v>
      </c>
      <c r="D54" s="103">
        <f>方向別!K107</f>
        <v>4</v>
      </c>
      <c r="E54" s="103">
        <f>方向別!L107</f>
        <v>1</v>
      </c>
      <c r="F54" s="103">
        <f t="shared" si="6"/>
        <v>73</v>
      </c>
      <c r="G54" s="104">
        <f t="shared" si="1"/>
        <v>2.7</v>
      </c>
      <c r="H54" s="105">
        <f t="shared" si="7"/>
        <v>1.0062026188835287</v>
      </c>
      <c r="I54" s="103">
        <f>SUM(方向別!B160,方向別!I266,方向別!B425)</f>
        <v>78</v>
      </c>
      <c r="J54" s="103">
        <f>SUM(方向別!C160,方向別!J266,方向別!C425)</f>
        <v>0</v>
      </c>
      <c r="K54" s="103">
        <f>SUM(方向別!D160,方向別!K266,方向別!D425)</f>
        <v>1</v>
      </c>
      <c r="L54" s="103">
        <f>SUM(方向別!E160,方向別!L266,方向別!E425)</f>
        <v>0</v>
      </c>
      <c r="M54" s="103">
        <f t="shared" si="8"/>
        <v>79</v>
      </c>
      <c r="N54" s="104">
        <f t="shared" si="4"/>
        <v>0</v>
      </c>
      <c r="O54" s="105">
        <f t="shared" si="9"/>
        <v>1.0015212981744424</v>
      </c>
      <c r="BL54" s="24"/>
      <c r="BM54" s="24"/>
      <c r="BN54" s="24"/>
      <c r="BO54" s="24"/>
    </row>
    <row r="55" spans="1:67" s="25" customFormat="1" ht="13.5" customHeight="1">
      <c r="A55" s="88" t="s">
        <v>15</v>
      </c>
      <c r="B55" s="109">
        <f>SUM(B49:B54)</f>
        <v>421</v>
      </c>
      <c r="C55" s="109">
        <f>SUM(C49:C54)</f>
        <v>3</v>
      </c>
      <c r="D55" s="109">
        <f>SUM(D49:D54)</f>
        <v>22</v>
      </c>
      <c r="E55" s="109">
        <f>SUM(E49:E54)</f>
        <v>5</v>
      </c>
      <c r="F55" s="109">
        <f t="shared" si="6"/>
        <v>451</v>
      </c>
      <c r="G55" s="110">
        <f t="shared" si="1"/>
        <v>1.8</v>
      </c>
      <c r="H55" s="111">
        <f t="shared" si="7"/>
        <v>6.2164024810475533</v>
      </c>
      <c r="I55" s="109">
        <f>SUM(I49:I54)</f>
        <v>538</v>
      </c>
      <c r="J55" s="109">
        <f>SUM(J49:J54)</f>
        <v>1</v>
      </c>
      <c r="K55" s="109">
        <f>SUM(K49:K54)</f>
        <v>22</v>
      </c>
      <c r="L55" s="109">
        <f>SUM(L49:L54)</f>
        <v>4</v>
      </c>
      <c r="M55" s="109">
        <f t="shared" si="8"/>
        <v>565</v>
      </c>
      <c r="N55" s="110">
        <f t="shared" si="4"/>
        <v>0.9</v>
      </c>
      <c r="O55" s="111">
        <f t="shared" si="9"/>
        <v>7.1627789046653154</v>
      </c>
      <c r="P55" s="23"/>
    </row>
    <row r="56" spans="1:67" s="25" customFormat="1" ht="13.5" customHeight="1">
      <c r="A56" s="79" t="s">
        <v>84</v>
      </c>
      <c r="B56" s="103">
        <f>方向別!I109</f>
        <v>317</v>
      </c>
      <c r="C56" s="103">
        <f>方向別!J109</f>
        <v>1</v>
      </c>
      <c r="D56" s="103">
        <f>方向別!K109</f>
        <v>7</v>
      </c>
      <c r="E56" s="103">
        <f>方向別!L109</f>
        <v>4</v>
      </c>
      <c r="F56" s="103">
        <f t="shared" ref="F56:F58" si="10">SUM(B56:E56)</f>
        <v>329</v>
      </c>
      <c r="G56" s="104">
        <f t="shared" ref="G56:G58" si="11">IF(SUM(C56,E56)=0,0,ROUND(SUM(C56,E56)/F56*100,1))</f>
        <v>1.5</v>
      </c>
      <c r="H56" s="105">
        <f t="shared" si="7"/>
        <v>4.5348035837353553</v>
      </c>
      <c r="I56" s="103">
        <f>SUM(方向別!B162,方向別!I268,方向別!B427)</f>
        <v>394</v>
      </c>
      <c r="J56" s="103">
        <f>SUM(方向別!C162,方向別!J268,方向別!C427)</f>
        <v>2</v>
      </c>
      <c r="K56" s="103">
        <f>SUM(方向別!D162,方向別!K268,方向別!D427)</f>
        <v>8</v>
      </c>
      <c r="L56" s="103">
        <f>SUM(方向別!E162,方向別!L268,方向別!E427)</f>
        <v>5</v>
      </c>
      <c r="M56" s="103">
        <f t="shared" ref="M56:M58" si="12">SUM(I56:L56)</f>
        <v>409</v>
      </c>
      <c r="N56" s="104">
        <f t="shared" ref="N56:N59" si="13">IF(SUM(J56,L56)=0,0,ROUND(SUM(J56,L56)/M56*100,1))</f>
        <v>1.7</v>
      </c>
      <c r="O56" s="105">
        <f t="shared" si="9"/>
        <v>5.1850912778904661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67" s="25" customFormat="1" ht="13.5" customHeight="1">
      <c r="A57" s="83" t="s">
        <v>85</v>
      </c>
      <c r="B57" s="103">
        <f>方向別!I110</f>
        <v>210</v>
      </c>
      <c r="C57" s="103">
        <f>方向別!J110</f>
        <v>1</v>
      </c>
      <c r="D57" s="103">
        <f>方向別!K110</f>
        <v>7</v>
      </c>
      <c r="E57" s="103">
        <f>方向別!L110</f>
        <v>1</v>
      </c>
      <c r="F57" s="103">
        <f t="shared" si="10"/>
        <v>219</v>
      </c>
      <c r="G57" s="104">
        <f t="shared" si="11"/>
        <v>0.9</v>
      </c>
      <c r="H57" s="105">
        <f t="shared" si="7"/>
        <v>3.0186078566505858</v>
      </c>
      <c r="I57" s="103">
        <f>SUM(方向別!B163,方向別!I269,方向別!B428)</f>
        <v>279</v>
      </c>
      <c r="J57" s="103">
        <f>SUM(方向別!C163,方向別!J269,方向別!C428)</f>
        <v>2</v>
      </c>
      <c r="K57" s="103">
        <f>SUM(方向別!D163,方向別!K269,方向別!D428)</f>
        <v>10</v>
      </c>
      <c r="L57" s="103">
        <f>SUM(方向別!E163,方向別!L269,方向別!E428)</f>
        <v>0</v>
      </c>
      <c r="M57" s="103">
        <f t="shared" si="12"/>
        <v>291</v>
      </c>
      <c r="N57" s="104">
        <f t="shared" si="13"/>
        <v>0.7</v>
      </c>
      <c r="O57" s="105">
        <f t="shared" si="9"/>
        <v>3.6891480730223121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67" s="25" customFormat="1" ht="13.5" customHeight="1">
      <c r="A58" s="83" t="s">
        <v>86</v>
      </c>
      <c r="B58" s="103">
        <f>方向別!I111</f>
        <v>182</v>
      </c>
      <c r="C58" s="103">
        <f>方向別!J111</f>
        <v>0</v>
      </c>
      <c r="D58" s="103">
        <f>方向別!K111</f>
        <v>9</v>
      </c>
      <c r="E58" s="103">
        <f>方向別!L111</f>
        <v>5</v>
      </c>
      <c r="F58" s="103">
        <f t="shared" si="10"/>
        <v>196</v>
      </c>
      <c r="G58" s="104">
        <f t="shared" si="11"/>
        <v>2.6</v>
      </c>
      <c r="H58" s="105">
        <f t="shared" si="7"/>
        <v>2.7015851137146796</v>
      </c>
      <c r="I58" s="103">
        <f>SUM(方向別!B164,方向別!I270,方向別!B429)</f>
        <v>200</v>
      </c>
      <c r="J58" s="103">
        <f>SUM(方向別!C164,方向別!J270,方向別!C429)</f>
        <v>1</v>
      </c>
      <c r="K58" s="103">
        <f>SUM(方向別!D164,方向別!K270,方向別!D429)</f>
        <v>14</v>
      </c>
      <c r="L58" s="103">
        <f>SUM(方向別!E164,方向別!L270,方向別!E429)</f>
        <v>3</v>
      </c>
      <c r="M58" s="103">
        <f t="shared" si="12"/>
        <v>218</v>
      </c>
      <c r="N58" s="104">
        <f t="shared" si="13"/>
        <v>1.8</v>
      </c>
      <c r="O58" s="105">
        <f t="shared" si="9"/>
        <v>2.7636916835699799</v>
      </c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67" s="22" customFormat="1" ht="13.5" customHeight="1">
      <c r="A59" s="88" t="s">
        <v>41</v>
      </c>
      <c r="B59" s="109">
        <f>SUM(B11:B19,B26,B33:B41,B48,B55:B58)</f>
        <v>6775</v>
      </c>
      <c r="C59" s="109">
        <f t="shared" ref="C59:E59" si="14">SUM(C11:C19,C26,C33:C41,C48,C55:C58)</f>
        <v>33</v>
      </c>
      <c r="D59" s="109">
        <f t="shared" si="14"/>
        <v>287</v>
      </c>
      <c r="E59" s="109">
        <f t="shared" si="14"/>
        <v>160</v>
      </c>
      <c r="F59" s="109">
        <f t="shared" si="6"/>
        <v>7255</v>
      </c>
      <c r="G59" s="110">
        <f>IF(SUM(C59,E59)=0,0,ROUND(SUM(C59,E59)/F59*100,1))</f>
        <v>2.7</v>
      </c>
      <c r="H59" s="111">
        <f t="shared" si="7"/>
        <v>100</v>
      </c>
      <c r="I59" s="109">
        <f>SUM(I11:I19,I26,I33:I41,I48,I55:I58)</f>
        <v>7431</v>
      </c>
      <c r="J59" s="109">
        <f t="shared" ref="J59" si="15">SUM(J11:J19,J26,J33:J41,J48,J55:J58)</f>
        <v>36</v>
      </c>
      <c r="K59" s="109">
        <f t="shared" ref="K59" si="16">SUM(K11:K19,K26,K33:K41,K48,K55:K58)</f>
        <v>277</v>
      </c>
      <c r="L59" s="109">
        <f>SUM(L11:L19,L26,L33:L41,L48,L55:L58)</f>
        <v>144</v>
      </c>
      <c r="M59" s="109">
        <f t="shared" si="8"/>
        <v>7888</v>
      </c>
      <c r="N59" s="110">
        <f t="shared" si="13"/>
        <v>2.2999999999999998</v>
      </c>
      <c r="O59" s="111">
        <f t="shared" si="9"/>
        <v>100</v>
      </c>
      <c r="P59" s="23"/>
      <c r="BL59" s="24"/>
      <c r="BM59" s="24"/>
      <c r="BN59" s="24"/>
      <c r="BO59" s="24"/>
    </row>
    <row r="60" spans="1:67" s="22" customFormat="1" ht="13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4"/>
      <c r="BM60" s="24"/>
      <c r="BN60" s="24"/>
      <c r="BO60" s="24"/>
    </row>
    <row r="61" spans="1:67" s="23" customFormat="1" ht="13.5" customHeight="1">
      <c r="BL61" s="24"/>
      <c r="BM61" s="24"/>
      <c r="BN61" s="24"/>
      <c r="BO61" s="24"/>
    </row>
    <row r="62" spans="1:67" s="25" customFormat="1" ht="13.5" customHeight="1">
      <c r="A62" s="31" t="s">
        <v>0</v>
      </c>
      <c r="B62" s="30" t="s">
        <v>65</v>
      </c>
      <c r="C62" s="29"/>
      <c r="D62" s="29"/>
      <c r="E62" s="29"/>
      <c r="F62" s="29"/>
      <c r="G62" s="29"/>
      <c r="H62" s="28"/>
      <c r="I62" s="30" t="s">
        <v>64</v>
      </c>
      <c r="J62" s="29"/>
      <c r="K62" s="29"/>
      <c r="L62" s="29"/>
      <c r="M62" s="29"/>
      <c r="N62" s="29"/>
      <c r="O62" s="28"/>
      <c r="P62" s="27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4"/>
      <c r="BM62" s="24"/>
      <c r="BN62" s="24"/>
      <c r="BO62" s="24"/>
    </row>
    <row r="63" spans="1:67" s="22" customFormat="1" ht="39" customHeight="1">
      <c r="A63" s="73" t="s">
        <v>1</v>
      </c>
      <c r="B63" s="74" t="s">
        <v>2</v>
      </c>
      <c r="C63" s="75" t="s">
        <v>3</v>
      </c>
      <c r="D63" s="76" t="s">
        <v>4</v>
      </c>
      <c r="E63" s="75" t="s">
        <v>5</v>
      </c>
      <c r="F63" s="76" t="s">
        <v>6</v>
      </c>
      <c r="G63" s="76" t="s">
        <v>7</v>
      </c>
      <c r="H63" s="77" t="s">
        <v>8</v>
      </c>
      <c r="I63" s="74" t="s">
        <v>2</v>
      </c>
      <c r="J63" s="76" t="s">
        <v>3</v>
      </c>
      <c r="K63" s="76" t="s">
        <v>4</v>
      </c>
      <c r="L63" s="75" t="s">
        <v>5</v>
      </c>
      <c r="M63" s="76" t="s">
        <v>6</v>
      </c>
      <c r="N63" s="76" t="s">
        <v>7</v>
      </c>
      <c r="O63" s="78" t="s">
        <v>8</v>
      </c>
      <c r="P63" s="26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4"/>
      <c r="BM63" s="24"/>
      <c r="BN63" s="24"/>
      <c r="BO63" s="24"/>
    </row>
    <row r="64" spans="1:67" s="25" customFormat="1" ht="13.5" customHeight="1">
      <c r="A64" s="79" t="s">
        <v>75</v>
      </c>
      <c r="B64" s="103">
        <f>方向別!I170</f>
        <v>21</v>
      </c>
      <c r="C64" s="103">
        <f>方向別!J170</f>
        <v>2</v>
      </c>
      <c r="D64" s="103">
        <f>方向別!K170</f>
        <v>1</v>
      </c>
      <c r="E64" s="103">
        <f>方向別!L170</f>
        <v>0</v>
      </c>
      <c r="F64" s="103">
        <f t="shared" ref="F64:F72" si="17">SUM(B64:E64)</f>
        <v>24</v>
      </c>
      <c r="G64" s="104">
        <f t="shared" ref="G64:G108" si="18">IF(SUM(C64,E64)=0,0,ROUND(SUM(C64,E64)/F64*100,1))</f>
        <v>8.3000000000000007</v>
      </c>
      <c r="H64" s="105">
        <f t="shared" ref="H64:H72" si="19">IF(F64=0,0,F64/F$112*100)</f>
        <v>1.0265183917878529</v>
      </c>
      <c r="I64" s="103">
        <f>SUM(方向別!B64,方向別!B223,方向別!I329)</f>
        <v>48</v>
      </c>
      <c r="J64" s="103">
        <f>SUM(方向別!C64,方向別!C223,方向別!J329)</f>
        <v>0</v>
      </c>
      <c r="K64" s="103">
        <f>SUM(方向別!D64,方向別!D223,方向別!K329)</f>
        <v>5</v>
      </c>
      <c r="L64" s="103">
        <f>SUM(方向別!E64,方向別!E223,方向別!L329)</f>
        <v>0</v>
      </c>
      <c r="M64" s="103">
        <f t="shared" ref="M64:M72" si="20">SUM(I64:L64)</f>
        <v>53</v>
      </c>
      <c r="N64" s="104">
        <f t="shared" ref="N64:N108" si="21">IF(SUM(J64,L64)=0,0,ROUND(SUM(J64,L64)/M64*100,1))</f>
        <v>0</v>
      </c>
      <c r="O64" s="105">
        <f t="shared" ref="O64:O72" si="22">IF(M64=0,0,M64/M$112*100)</f>
        <v>3.6103542234332422</v>
      </c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</row>
    <row r="65" spans="1:67" s="25" customFormat="1" ht="13.5" customHeight="1">
      <c r="A65" s="83" t="s">
        <v>76</v>
      </c>
      <c r="B65" s="103">
        <f>方向別!I171</f>
        <v>7</v>
      </c>
      <c r="C65" s="103">
        <f>方向別!J171</f>
        <v>2</v>
      </c>
      <c r="D65" s="103">
        <f>方向別!K171</f>
        <v>0</v>
      </c>
      <c r="E65" s="103">
        <f>方向別!L171</f>
        <v>0</v>
      </c>
      <c r="F65" s="103">
        <f t="shared" si="17"/>
        <v>9</v>
      </c>
      <c r="G65" s="104">
        <f t="shared" si="18"/>
        <v>22.2</v>
      </c>
      <c r="H65" s="105">
        <f t="shared" si="19"/>
        <v>0.3849443969204448</v>
      </c>
      <c r="I65" s="103">
        <f>SUM(方向別!B65,方向別!B224,方向別!I330)</f>
        <v>14</v>
      </c>
      <c r="J65" s="103">
        <f>SUM(方向別!C65,方向別!C224,方向別!J330)</f>
        <v>0</v>
      </c>
      <c r="K65" s="103">
        <f>SUM(方向別!D65,方向別!D224,方向別!K330)</f>
        <v>2</v>
      </c>
      <c r="L65" s="103">
        <f>SUM(方向別!E65,方向別!E224,方向別!L330)</f>
        <v>0</v>
      </c>
      <c r="M65" s="103">
        <f t="shared" si="20"/>
        <v>16</v>
      </c>
      <c r="N65" s="104">
        <f t="shared" si="21"/>
        <v>0</v>
      </c>
      <c r="O65" s="105">
        <f t="shared" si="22"/>
        <v>1.0899182561307901</v>
      </c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</row>
    <row r="66" spans="1:67" s="25" customFormat="1" ht="13.5" customHeight="1">
      <c r="A66" s="83" t="s">
        <v>77</v>
      </c>
      <c r="B66" s="103">
        <f>方向別!I172</f>
        <v>7</v>
      </c>
      <c r="C66" s="103">
        <f>方向別!J172</f>
        <v>0</v>
      </c>
      <c r="D66" s="103">
        <f>方向別!K172</f>
        <v>0</v>
      </c>
      <c r="E66" s="103">
        <f>方向別!L172</f>
        <v>0</v>
      </c>
      <c r="F66" s="103">
        <f t="shared" si="17"/>
        <v>7</v>
      </c>
      <c r="G66" s="104">
        <f t="shared" si="18"/>
        <v>0</v>
      </c>
      <c r="H66" s="105">
        <f t="shared" si="19"/>
        <v>0.29940119760479045</v>
      </c>
      <c r="I66" s="103">
        <f>SUM(方向別!B66,方向別!B225,方向別!I331)</f>
        <v>10</v>
      </c>
      <c r="J66" s="103">
        <f>SUM(方向別!C66,方向別!C225,方向別!J331)</f>
        <v>0</v>
      </c>
      <c r="K66" s="103">
        <f>SUM(方向別!D66,方向別!D225,方向別!K331)</f>
        <v>0</v>
      </c>
      <c r="L66" s="103">
        <f>SUM(方向別!E66,方向別!E225,方向別!L331)</f>
        <v>0</v>
      </c>
      <c r="M66" s="103">
        <f t="shared" si="20"/>
        <v>10</v>
      </c>
      <c r="N66" s="104">
        <f t="shared" si="21"/>
        <v>0</v>
      </c>
      <c r="O66" s="105">
        <f t="shared" si="22"/>
        <v>0.68119891008174382</v>
      </c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</row>
    <row r="67" spans="1:67" s="25" customFormat="1" ht="13.5" customHeight="1">
      <c r="A67" s="83" t="s">
        <v>78</v>
      </c>
      <c r="B67" s="103">
        <f>方向別!I173</f>
        <v>4</v>
      </c>
      <c r="C67" s="103">
        <f>方向別!J173</f>
        <v>0</v>
      </c>
      <c r="D67" s="103">
        <f>方向別!K173</f>
        <v>0</v>
      </c>
      <c r="E67" s="103">
        <f>方向別!L173</f>
        <v>0</v>
      </c>
      <c r="F67" s="103">
        <f t="shared" si="17"/>
        <v>4</v>
      </c>
      <c r="G67" s="104">
        <f t="shared" si="18"/>
        <v>0</v>
      </c>
      <c r="H67" s="105">
        <f t="shared" si="19"/>
        <v>0.17108639863130881</v>
      </c>
      <c r="I67" s="103">
        <f>SUM(方向別!B67,方向別!B226,方向別!I332)</f>
        <v>7</v>
      </c>
      <c r="J67" s="103">
        <f>SUM(方向別!C67,方向別!C226,方向別!J332)</f>
        <v>0</v>
      </c>
      <c r="K67" s="103">
        <f>SUM(方向別!D67,方向別!D226,方向別!K332)</f>
        <v>0</v>
      </c>
      <c r="L67" s="103">
        <f>SUM(方向別!E67,方向別!E226,方向別!L332)</f>
        <v>0</v>
      </c>
      <c r="M67" s="103">
        <f t="shared" si="20"/>
        <v>7</v>
      </c>
      <c r="N67" s="104">
        <f t="shared" si="21"/>
        <v>0</v>
      </c>
      <c r="O67" s="105">
        <f t="shared" si="22"/>
        <v>0.4768392370572207</v>
      </c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</row>
    <row r="68" spans="1:67" s="25" customFormat="1" ht="13.5" customHeight="1">
      <c r="A68" s="83" t="s">
        <v>79</v>
      </c>
      <c r="B68" s="103">
        <f>方向別!I174</f>
        <v>2</v>
      </c>
      <c r="C68" s="103">
        <f>方向別!J174</f>
        <v>0</v>
      </c>
      <c r="D68" s="103">
        <f>方向別!K174</f>
        <v>0</v>
      </c>
      <c r="E68" s="103">
        <f>方向別!L174</f>
        <v>0</v>
      </c>
      <c r="F68" s="103">
        <f t="shared" si="17"/>
        <v>2</v>
      </c>
      <c r="G68" s="104">
        <f t="shared" si="18"/>
        <v>0</v>
      </c>
      <c r="H68" s="105">
        <f t="shared" si="19"/>
        <v>8.5543199315654406E-2</v>
      </c>
      <c r="I68" s="103">
        <f>SUM(方向別!B68,方向別!B227,方向別!I333)</f>
        <v>3</v>
      </c>
      <c r="J68" s="103">
        <f>SUM(方向別!C68,方向別!C227,方向別!J333)</f>
        <v>0</v>
      </c>
      <c r="K68" s="103">
        <f>SUM(方向別!D68,方向別!D227,方向別!K333)</f>
        <v>0</v>
      </c>
      <c r="L68" s="103">
        <f>SUM(方向別!E68,方向別!E227,方向別!L333)</f>
        <v>0</v>
      </c>
      <c r="M68" s="103">
        <f t="shared" si="20"/>
        <v>3</v>
      </c>
      <c r="N68" s="104">
        <f t="shared" si="21"/>
        <v>0</v>
      </c>
      <c r="O68" s="105">
        <f t="shared" si="22"/>
        <v>0.20435967302452315</v>
      </c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</row>
    <row r="69" spans="1:67" s="25" customFormat="1" ht="13.5" customHeight="1">
      <c r="A69" s="83" t="s">
        <v>80</v>
      </c>
      <c r="B69" s="103">
        <f>方向別!I175</f>
        <v>6</v>
      </c>
      <c r="C69" s="103">
        <f>方向別!J175</f>
        <v>0</v>
      </c>
      <c r="D69" s="103">
        <f>方向別!K175</f>
        <v>0</v>
      </c>
      <c r="E69" s="103">
        <f>方向別!L175</f>
        <v>0</v>
      </c>
      <c r="F69" s="103">
        <f t="shared" si="17"/>
        <v>6</v>
      </c>
      <c r="G69" s="104">
        <f t="shared" si="18"/>
        <v>0</v>
      </c>
      <c r="H69" s="105">
        <f t="shared" si="19"/>
        <v>0.25662959794696322</v>
      </c>
      <c r="I69" s="103">
        <f>SUM(方向別!B69,方向別!B228,方向別!I334)</f>
        <v>1</v>
      </c>
      <c r="J69" s="103">
        <f>SUM(方向別!C69,方向別!C228,方向別!J334)</f>
        <v>0</v>
      </c>
      <c r="K69" s="103">
        <f>SUM(方向別!D69,方向別!D228,方向別!K334)</f>
        <v>1</v>
      </c>
      <c r="L69" s="103">
        <f>SUM(方向別!E69,方向別!E228,方向別!L334)</f>
        <v>0</v>
      </c>
      <c r="M69" s="103">
        <f t="shared" si="20"/>
        <v>2</v>
      </c>
      <c r="N69" s="104">
        <f t="shared" si="21"/>
        <v>0</v>
      </c>
      <c r="O69" s="105">
        <f t="shared" si="22"/>
        <v>0.13623978201634876</v>
      </c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</row>
    <row r="70" spans="1:67" s="25" customFormat="1" ht="13.5" customHeight="1">
      <c r="A70" s="83" t="s">
        <v>81</v>
      </c>
      <c r="B70" s="103">
        <f>方向別!I176</f>
        <v>6</v>
      </c>
      <c r="C70" s="103">
        <f>方向別!J176</f>
        <v>0</v>
      </c>
      <c r="D70" s="103">
        <f>方向別!K176</f>
        <v>0</v>
      </c>
      <c r="E70" s="103">
        <f>方向別!L176</f>
        <v>0</v>
      </c>
      <c r="F70" s="103">
        <f t="shared" si="17"/>
        <v>6</v>
      </c>
      <c r="G70" s="104">
        <f t="shared" si="18"/>
        <v>0</v>
      </c>
      <c r="H70" s="105">
        <f t="shared" si="19"/>
        <v>0.25662959794696322</v>
      </c>
      <c r="I70" s="103">
        <f>SUM(方向別!B70,方向別!B229,方向別!I335)</f>
        <v>2</v>
      </c>
      <c r="J70" s="103">
        <f>SUM(方向別!C70,方向別!C229,方向別!J335)</f>
        <v>0</v>
      </c>
      <c r="K70" s="103">
        <f>SUM(方向別!D70,方向別!D229,方向別!K335)</f>
        <v>0</v>
      </c>
      <c r="L70" s="103">
        <f>SUM(方向別!E70,方向別!E229,方向別!L335)</f>
        <v>0</v>
      </c>
      <c r="M70" s="103">
        <f t="shared" si="20"/>
        <v>2</v>
      </c>
      <c r="N70" s="104">
        <f t="shared" si="21"/>
        <v>0</v>
      </c>
      <c r="O70" s="105">
        <f t="shared" si="22"/>
        <v>0.13623978201634876</v>
      </c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</row>
    <row r="71" spans="1:67" s="25" customFormat="1" ht="13.5" customHeight="1">
      <c r="A71" s="83" t="s">
        <v>82</v>
      </c>
      <c r="B71" s="103">
        <f>方向別!I177</f>
        <v>5</v>
      </c>
      <c r="C71" s="103">
        <f>方向別!J177</f>
        <v>2</v>
      </c>
      <c r="D71" s="103">
        <f>方向別!K177</f>
        <v>0</v>
      </c>
      <c r="E71" s="103">
        <f>方向別!L177</f>
        <v>0</v>
      </c>
      <c r="F71" s="103">
        <f t="shared" si="17"/>
        <v>7</v>
      </c>
      <c r="G71" s="104">
        <f t="shared" si="18"/>
        <v>28.6</v>
      </c>
      <c r="H71" s="105">
        <f t="shared" si="19"/>
        <v>0.29940119760479045</v>
      </c>
      <c r="I71" s="103">
        <f>SUM(方向別!B71,方向別!B230,方向別!I336)</f>
        <v>2</v>
      </c>
      <c r="J71" s="103">
        <f>SUM(方向別!C71,方向別!C230,方向別!J336)</f>
        <v>0</v>
      </c>
      <c r="K71" s="103">
        <f>SUM(方向別!D71,方向別!D230,方向別!K336)</f>
        <v>1</v>
      </c>
      <c r="L71" s="103">
        <f>SUM(方向別!E71,方向別!E230,方向別!L336)</f>
        <v>0</v>
      </c>
      <c r="M71" s="103">
        <f t="shared" si="20"/>
        <v>3</v>
      </c>
      <c r="N71" s="104">
        <f t="shared" si="21"/>
        <v>0</v>
      </c>
      <c r="O71" s="105">
        <f t="shared" si="22"/>
        <v>0.20435967302452315</v>
      </c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</row>
    <row r="72" spans="1:67" s="25" customFormat="1" ht="13.5" customHeight="1">
      <c r="A72" s="83" t="s">
        <v>83</v>
      </c>
      <c r="B72" s="103">
        <f>方向別!I178</f>
        <v>17</v>
      </c>
      <c r="C72" s="103">
        <f>方向別!J178</f>
        <v>5</v>
      </c>
      <c r="D72" s="103">
        <f>方向別!K178</f>
        <v>0</v>
      </c>
      <c r="E72" s="103">
        <f>方向別!L178</f>
        <v>0</v>
      </c>
      <c r="F72" s="103">
        <f t="shared" si="17"/>
        <v>22</v>
      </c>
      <c r="G72" s="104">
        <f t="shared" si="18"/>
        <v>22.7</v>
      </c>
      <c r="H72" s="105">
        <f t="shared" si="19"/>
        <v>0.94097519247219841</v>
      </c>
      <c r="I72" s="103">
        <f>SUM(方向別!B72,方向別!B231,方向別!I337)</f>
        <v>0</v>
      </c>
      <c r="J72" s="103">
        <f>SUM(方向別!C72,方向別!C231,方向別!J337)</f>
        <v>0</v>
      </c>
      <c r="K72" s="103">
        <f>SUM(方向別!D72,方向別!D231,方向別!K337)</f>
        <v>0</v>
      </c>
      <c r="L72" s="103">
        <f>SUM(方向別!E72,方向別!E231,方向別!L337)</f>
        <v>0</v>
      </c>
      <c r="M72" s="103">
        <f t="shared" si="20"/>
        <v>0</v>
      </c>
      <c r="N72" s="104">
        <f t="shared" si="21"/>
        <v>0</v>
      </c>
      <c r="O72" s="105">
        <f t="shared" si="22"/>
        <v>0</v>
      </c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</row>
    <row r="73" spans="1:67" s="22" customFormat="1" ht="13.5" customHeight="1">
      <c r="A73" s="84" t="s">
        <v>9</v>
      </c>
      <c r="B73" s="106">
        <f>方向別!I179</f>
        <v>4</v>
      </c>
      <c r="C73" s="106">
        <f>方向別!J179</f>
        <v>0</v>
      </c>
      <c r="D73" s="106">
        <f>方向別!K179</f>
        <v>0</v>
      </c>
      <c r="E73" s="106">
        <f>方向別!L179</f>
        <v>0</v>
      </c>
      <c r="F73" s="106">
        <f t="shared" ref="F73:F108" si="23">SUM(B73:E73)</f>
        <v>4</v>
      </c>
      <c r="G73" s="107">
        <f t="shared" si="18"/>
        <v>0</v>
      </c>
      <c r="H73" s="108">
        <f t="shared" ref="H73:H112" si="24">IF(F73=0,0,F73/F$112*100)</f>
        <v>0.17108639863130881</v>
      </c>
      <c r="I73" s="106">
        <f>SUM(方向別!B73,方向別!B232,方向別!I338)</f>
        <v>2</v>
      </c>
      <c r="J73" s="106">
        <f>SUM(方向別!C73,方向別!C232,方向別!J338)</f>
        <v>0</v>
      </c>
      <c r="K73" s="106">
        <f>SUM(方向別!D73,方向別!D232,方向別!K338)</f>
        <v>1</v>
      </c>
      <c r="L73" s="106">
        <f>SUM(方向別!E73,方向別!E232,方向別!L338)</f>
        <v>0</v>
      </c>
      <c r="M73" s="106">
        <f t="shared" ref="M73:M108" si="25">SUM(I73:L73)</f>
        <v>3</v>
      </c>
      <c r="N73" s="107">
        <f t="shared" si="21"/>
        <v>0</v>
      </c>
      <c r="O73" s="108">
        <f t="shared" ref="O73:O112" si="26">IF(M73=0,0,M73/M$112*100)</f>
        <v>0.20435967302452315</v>
      </c>
      <c r="P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4"/>
      <c r="BM73" s="24"/>
      <c r="BN73" s="24"/>
      <c r="BO73" s="24"/>
    </row>
    <row r="74" spans="1:67" s="22" customFormat="1" ht="13.5" customHeight="1">
      <c r="A74" s="83" t="s">
        <v>10</v>
      </c>
      <c r="B74" s="103">
        <f>方向別!I180</f>
        <v>11</v>
      </c>
      <c r="C74" s="103">
        <f>方向別!J180</f>
        <v>2</v>
      </c>
      <c r="D74" s="103">
        <f>方向別!K180</f>
        <v>0</v>
      </c>
      <c r="E74" s="103">
        <f>方向別!L180</f>
        <v>0</v>
      </c>
      <c r="F74" s="103">
        <f t="shared" si="23"/>
        <v>13</v>
      </c>
      <c r="G74" s="104">
        <f t="shared" si="18"/>
        <v>15.4</v>
      </c>
      <c r="H74" s="105">
        <f t="shared" si="24"/>
        <v>0.55603079555175361</v>
      </c>
      <c r="I74" s="103">
        <f>SUM(方向別!B74,方向別!B233,方向別!I339)</f>
        <v>1</v>
      </c>
      <c r="J74" s="103">
        <f>SUM(方向別!C74,方向別!C233,方向別!J339)</f>
        <v>0</v>
      </c>
      <c r="K74" s="103">
        <f>SUM(方向別!D74,方向別!D233,方向別!K339)</f>
        <v>1</v>
      </c>
      <c r="L74" s="103">
        <f>SUM(方向別!E74,方向別!E233,方向別!L339)</f>
        <v>0</v>
      </c>
      <c r="M74" s="103">
        <f t="shared" si="25"/>
        <v>2</v>
      </c>
      <c r="N74" s="104">
        <f t="shared" si="21"/>
        <v>0</v>
      </c>
      <c r="O74" s="105">
        <f t="shared" si="26"/>
        <v>0.13623978201634876</v>
      </c>
      <c r="P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4"/>
      <c r="BM74" s="24"/>
      <c r="BN74" s="24"/>
      <c r="BO74" s="24"/>
    </row>
    <row r="75" spans="1:67" s="22" customFormat="1" ht="13.5" customHeight="1">
      <c r="A75" s="83" t="s">
        <v>11</v>
      </c>
      <c r="B75" s="103">
        <f>方向別!I181</f>
        <v>10</v>
      </c>
      <c r="C75" s="103">
        <f>方向別!J181</f>
        <v>0</v>
      </c>
      <c r="D75" s="103">
        <f>方向別!K181</f>
        <v>0</v>
      </c>
      <c r="E75" s="103">
        <f>方向別!L181</f>
        <v>0</v>
      </c>
      <c r="F75" s="103">
        <f t="shared" si="23"/>
        <v>10</v>
      </c>
      <c r="G75" s="104">
        <f t="shared" si="18"/>
        <v>0</v>
      </c>
      <c r="H75" s="105">
        <f t="shared" si="24"/>
        <v>0.42771599657827203</v>
      </c>
      <c r="I75" s="103">
        <f>SUM(方向別!B75,方向別!B234,方向別!I340)</f>
        <v>2</v>
      </c>
      <c r="J75" s="103">
        <f>SUM(方向別!C75,方向別!C234,方向別!J340)</f>
        <v>0</v>
      </c>
      <c r="K75" s="103">
        <f>SUM(方向別!D75,方向別!D234,方向別!K340)</f>
        <v>0</v>
      </c>
      <c r="L75" s="103">
        <f>SUM(方向別!E75,方向別!E234,方向別!L340)</f>
        <v>0</v>
      </c>
      <c r="M75" s="103">
        <f t="shared" si="25"/>
        <v>2</v>
      </c>
      <c r="N75" s="104">
        <f t="shared" si="21"/>
        <v>0</v>
      </c>
      <c r="O75" s="105">
        <f t="shared" si="26"/>
        <v>0.13623978201634876</v>
      </c>
      <c r="P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4"/>
      <c r="BM75" s="24"/>
      <c r="BN75" s="24"/>
      <c r="BO75" s="24"/>
    </row>
    <row r="76" spans="1:67" s="22" customFormat="1" ht="13.5" customHeight="1">
      <c r="A76" s="83" t="s">
        <v>12</v>
      </c>
      <c r="B76" s="103">
        <f>方向別!I182</f>
        <v>8</v>
      </c>
      <c r="C76" s="103">
        <f>方向別!J182</f>
        <v>0</v>
      </c>
      <c r="D76" s="103">
        <f>方向別!K182</f>
        <v>0</v>
      </c>
      <c r="E76" s="103">
        <f>方向別!L182</f>
        <v>0</v>
      </c>
      <c r="F76" s="103">
        <f t="shared" si="23"/>
        <v>8</v>
      </c>
      <c r="G76" s="104">
        <f t="shared" si="18"/>
        <v>0</v>
      </c>
      <c r="H76" s="105">
        <f t="shared" si="24"/>
        <v>0.34217279726261762</v>
      </c>
      <c r="I76" s="103">
        <f>SUM(方向別!B76,方向別!B235,方向別!I341)</f>
        <v>5</v>
      </c>
      <c r="J76" s="103">
        <f>SUM(方向別!C76,方向別!C235,方向別!J341)</f>
        <v>0</v>
      </c>
      <c r="K76" s="103">
        <f>SUM(方向別!D76,方向別!D235,方向別!K341)</f>
        <v>0</v>
      </c>
      <c r="L76" s="103">
        <f>SUM(方向別!E76,方向別!E235,方向別!L341)</f>
        <v>0</v>
      </c>
      <c r="M76" s="103">
        <f t="shared" si="25"/>
        <v>5</v>
      </c>
      <c r="N76" s="104">
        <f t="shared" si="21"/>
        <v>0</v>
      </c>
      <c r="O76" s="105">
        <f t="shared" si="26"/>
        <v>0.34059945504087191</v>
      </c>
      <c r="P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4"/>
      <c r="BM76" s="24"/>
      <c r="BN76" s="24"/>
      <c r="BO76" s="24"/>
    </row>
    <row r="77" spans="1:67" s="22" customFormat="1" ht="13.5" customHeight="1">
      <c r="A77" s="83" t="s">
        <v>13</v>
      </c>
      <c r="B77" s="103">
        <f>方向別!I183</f>
        <v>11</v>
      </c>
      <c r="C77" s="103">
        <f>方向別!J183</f>
        <v>2</v>
      </c>
      <c r="D77" s="103">
        <f>方向別!K183</f>
        <v>1</v>
      </c>
      <c r="E77" s="103">
        <f>方向別!L183</f>
        <v>0</v>
      </c>
      <c r="F77" s="103">
        <f t="shared" si="23"/>
        <v>14</v>
      </c>
      <c r="G77" s="104">
        <f t="shared" si="18"/>
        <v>14.3</v>
      </c>
      <c r="H77" s="105">
        <f t="shared" si="24"/>
        <v>0.5988023952095809</v>
      </c>
      <c r="I77" s="103">
        <f>SUM(方向別!B77,方向別!B236,方向別!I342)</f>
        <v>1</v>
      </c>
      <c r="J77" s="103">
        <f>SUM(方向別!C77,方向別!C236,方向別!J342)</f>
        <v>0</v>
      </c>
      <c r="K77" s="103">
        <f>SUM(方向別!D77,方向別!D236,方向別!K342)</f>
        <v>1</v>
      </c>
      <c r="L77" s="103">
        <f>SUM(方向別!E77,方向別!E236,方向別!L342)</f>
        <v>0</v>
      </c>
      <c r="M77" s="103">
        <f t="shared" si="25"/>
        <v>2</v>
      </c>
      <c r="N77" s="104">
        <f t="shared" si="21"/>
        <v>0</v>
      </c>
      <c r="O77" s="105">
        <f t="shared" si="26"/>
        <v>0.13623978201634876</v>
      </c>
      <c r="P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4"/>
      <c r="BM77" s="24"/>
      <c r="BN77" s="24"/>
      <c r="BO77" s="24"/>
    </row>
    <row r="78" spans="1:67" s="23" customFormat="1" ht="13.5" customHeight="1">
      <c r="A78" s="83" t="s">
        <v>14</v>
      </c>
      <c r="B78" s="103">
        <f>方向別!I184</f>
        <v>15</v>
      </c>
      <c r="C78" s="103">
        <f>方向別!J184</f>
        <v>0</v>
      </c>
      <c r="D78" s="103">
        <f>方向別!K184</f>
        <v>0</v>
      </c>
      <c r="E78" s="103">
        <f>方向別!L184</f>
        <v>0</v>
      </c>
      <c r="F78" s="103">
        <f t="shared" si="23"/>
        <v>15</v>
      </c>
      <c r="G78" s="104">
        <f t="shared" si="18"/>
        <v>0</v>
      </c>
      <c r="H78" s="105">
        <f t="shared" si="24"/>
        <v>0.64157399486740807</v>
      </c>
      <c r="I78" s="103">
        <f>SUM(方向別!B78,方向別!B237,方向別!I343)</f>
        <v>0</v>
      </c>
      <c r="J78" s="103">
        <f>SUM(方向別!C78,方向別!C237,方向別!J343)</f>
        <v>0</v>
      </c>
      <c r="K78" s="103">
        <f>SUM(方向別!D78,方向別!D237,方向別!K343)</f>
        <v>0</v>
      </c>
      <c r="L78" s="103">
        <f>SUM(方向別!E78,方向別!E237,方向別!L343)</f>
        <v>1</v>
      </c>
      <c r="M78" s="103">
        <f t="shared" si="25"/>
        <v>1</v>
      </c>
      <c r="N78" s="104">
        <f t="shared" si="21"/>
        <v>100</v>
      </c>
      <c r="O78" s="105">
        <f t="shared" si="26"/>
        <v>6.811989100817438E-2</v>
      </c>
      <c r="BL78" s="24"/>
      <c r="BM78" s="24"/>
      <c r="BN78" s="24"/>
      <c r="BO78" s="24"/>
    </row>
    <row r="79" spans="1:67" s="25" customFormat="1" ht="13.5" customHeight="1">
      <c r="A79" s="88" t="s">
        <v>15</v>
      </c>
      <c r="B79" s="109">
        <f>SUM(B73:B78)</f>
        <v>59</v>
      </c>
      <c r="C79" s="109">
        <f>SUM(C73:C78)</f>
        <v>4</v>
      </c>
      <c r="D79" s="109">
        <f>SUM(D73:D78)</f>
        <v>1</v>
      </c>
      <c r="E79" s="109">
        <f>SUM(E73:E78)</f>
        <v>0</v>
      </c>
      <c r="F79" s="109">
        <f t="shared" si="23"/>
        <v>64</v>
      </c>
      <c r="G79" s="110">
        <f t="shared" si="18"/>
        <v>6.3</v>
      </c>
      <c r="H79" s="111">
        <f t="shared" si="24"/>
        <v>2.737382378100941</v>
      </c>
      <c r="I79" s="109">
        <f>SUM(I73:I78)</f>
        <v>11</v>
      </c>
      <c r="J79" s="109">
        <f>SUM(J73:J78)</f>
        <v>0</v>
      </c>
      <c r="K79" s="109">
        <f>SUM(K73:K78)</f>
        <v>3</v>
      </c>
      <c r="L79" s="109">
        <f>SUM(L73:L78)</f>
        <v>1</v>
      </c>
      <c r="M79" s="109">
        <f t="shared" si="25"/>
        <v>15</v>
      </c>
      <c r="N79" s="110">
        <f t="shared" si="21"/>
        <v>6.7</v>
      </c>
      <c r="O79" s="111">
        <f t="shared" si="26"/>
        <v>1.0217983651226159</v>
      </c>
      <c r="P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</row>
    <row r="80" spans="1:67" s="22" customFormat="1" ht="13.5" customHeight="1">
      <c r="A80" s="84" t="s">
        <v>16</v>
      </c>
      <c r="B80" s="106">
        <f>方向別!I186</f>
        <v>7</v>
      </c>
      <c r="C80" s="106">
        <f>方向別!J186</f>
        <v>1</v>
      </c>
      <c r="D80" s="106">
        <f>方向別!K186</f>
        <v>0</v>
      </c>
      <c r="E80" s="106">
        <f>方向別!L186</f>
        <v>0</v>
      </c>
      <c r="F80" s="106">
        <f t="shared" si="23"/>
        <v>8</v>
      </c>
      <c r="G80" s="107">
        <f t="shared" si="18"/>
        <v>12.5</v>
      </c>
      <c r="H80" s="108">
        <f t="shared" si="24"/>
        <v>0.34217279726261762</v>
      </c>
      <c r="I80" s="106">
        <f>SUM(方向別!B80,方向別!B239,方向別!I345)</f>
        <v>1</v>
      </c>
      <c r="J80" s="106">
        <f>SUM(方向別!C80,方向別!C239,方向別!J345)</f>
        <v>0</v>
      </c>
      <c r="K80" s="106">
        <f>SUM(方向別!D80,方向別!D239,方向別!K345)</f>
        <v>0</v>
      </c>
      <c r="L80" s="106">
        <f>SUM(方向別!E80,方向別!E239,方向別!L345)</f>
        <v>0</v>
      </c>
      <c r="M80" s="106">
        <f t="shared" si="25"/>
        <v>1</v>
      </c>
      <c r="N80" s="107">
        <f t="shared" si="21"/>
        <v>0</v>
      </c>
      <c r="O80" s="108">
        <f t="shared" si="26"/>
        <v>6.811989100817438E-2</v>
      </c>
      <c r="P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4"/>
      <c r="BM80" s="24"/>
      <c r="BN80" s="24"/>
      <c r="BO80" s="24"/>
    </row>
    <row r="81" spans="1:67" s="22" customFormat="1" ht="13.5" customHeight="1">
      <c r="A81" s="83" t="s">
        <v>17</v>
      </c>
      <c r="B81" s="103">
        <f>方向別!I187</f>
        <v>15</v>
      </c>
      <c r="C81" s="103">
        <f>方向別!J187</f>
        <v>1</v>
      </c>
      <c r="D81" s="103">
        <f>方向別!K187</f>
        <v>0</v>
      </c>
      <c r="E81" s="103">
        <f>方向別!L187</f>
        <v>0</v>
      </c>
      <c r="F81" s="103">
        <f t="shared" si="23"/>
        <v>16</v>
      </c>
      <c r="G81" s="104">
        <f t="shared" si="18"/>
        <v>6.3</v>
      </c>
      <c r="H81" s="105">
        <f t="shared" si="24"/>
        <v>0.68434559452523525</v>
      </c>
      <c r="I81" s="103">
        <f>SUM(方向別!B81,方向別!B240,方向別!I346)</f>
        <v>6</v>
      </c>
      <c r="J81" s="103">
        <f>SUM(方向別!C81,方向別!C240,方向別!J346)</f>
        <v>0</v>
      </c>
      <c r="K81" s="103">
        <f>SUM(方向別!D81,方向別!D240,方向別!K346)</f>
        <v>1</v>
      </c>
      <c r="L81" s="103">
        <f>SUM(方向別!E81,方向別!E240,方向別!L346)</f>
        <v>0</v>
      </c>
      <c r="M81" s="103">
        <f t="shared" si="25"/>
        <v>7</v>
      </c>
      <c r="N81" s="104">
        <f t="shared" si="21"/>
        <v>0</v>
      </c>
      <c r="O81" s="105">
        <f t="shared" si="26"/>
        <v>0.4768392370572207</v>
      </c>
      <c r="P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4"/>
      <c r="BM81" s="24"/>
      <c r="BN81" s="24"/>
      <c r="BO81" s="24"/>
    </row>
    <row r="82" spans="1:67" s="22" customFormat="1" ht="13.5" customHeight="1">
      <c r="A82" s="83" t="s">
        <v>18</v>
      </c>
      <c r="B82" s="103">
        <f>方向別!I188</f>
        <v>8</v>
      </c>
      <c r="C82" s="103">
        <f>方向別!J188</f>
        <v>0</v>
      </c>
      <c r="D82" s="103">
        <f>方向別!K188</f>
        <v>0</v>
      </c>
      <c r="E82" s="103">
        <f>方向別!L188</f>
        <v>1</v>
      </c>
      <c r="F82" s="103">
        <f t="shared" si="23"/>
        <v>9</v>
      </c>
      <c r="G82" s="104">
        <f t="shared" si="18"/>
        <v>11.1</v>
      </c>
      <c r="H82" s="105">
        <f t="shared" si="24"/>
        <v>0.3849443969204448</v>
      </c>
      <c r="I82" s="103">
        <f>SUM(方向別!B82,方向別!B241,方向別!I347)</f>
        <v>8</v>
      </c>
      <c r="J82" s="103">
        <f>SUM(方向別!C82,方向別!C241,方向別!J347)</f>
        <v>0</v>
      </c>
      <c r="K82" s="103">
        <f>SUM(方向別!D82,方向別!D241,方向別!K347)</f>
        <v>0</v>
      </c>
      <c r="L82" s="103">
        <f>SUM(方向別!E82,方向別!E241,方向別!L347)</f>
        <v>0</v>
      </c>
      <c r="M82" s="103">
        <f t="shared" si="25"/>
        <v>8</v>
      </c>
      <c r="N82" s="104">
        <f t="shared" si="21"/>
        <v>0</v>
      </c>
      <c r="O82" s="105">
        <f t="shared" si="26"/>
        <v>0.54495912806539504</v>
      </c>
      <c r="P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4"/>
      <c r="BM82" s="24"/>
      <c r="BN82" s="24"/>
      <c r="BO82" s="24"/>
    </row>
    <row r="83" spans="1:67" s="22" customFormat="1" ht="13.5" customHeight="1">
      <c r="A83" s="83" t="s">
        <v>19</v>
      </c>
      <c r="B83" s="103">
        <f>方向別!I189</f>
        <v>15</v>
      </c>
      <c r="C83" s="103">
        <f>方向別!J189</f>
        <v>2</v>
      </c>
      <c r="D83" s="103">
        <f>方向別!K189</f>
        <v>0</v>
      </c>
      <c r="E83" s="103">
        <f>方向別!L189</f>
        <v>0</v>
      </c>
      <c r="F83" s="103">
        <f t="shared" si="23"/>
        <v>17</v>
      </c>
      <c r="G83" s="104">
        <f t="shared" si="18"/>
        <v>11.8</v>
      </c>
      <c r="H83" s="105">
        <f t="shared" si="24"/>
        <v>0.72711719418306242</v>
      </c>
      <c r="I83" s="103">
        <f>SUM(方向別!B83,方向別!B242,方向別!I348)</f>
        <v>2</v>
      </c>
      <c r="J83" s="103">
        <f>SUM(方向別!C83,方向別!C242,方向別!J348)</f>
        <v>0</v>
      </c>
      <c r="K83" s="103">
        <f>SUM(方向別!D83,方向別!D242,方向別!K348)</f>
        <v>0</v>
      </c>
      <c r="L83" s="103">
        <f>SUM(方向別!E83,方向別!E242,方向別!L348)</f>
        <v>1</v>
      </c>
      <c r="M83" s="103">
        <f t="shared" si="25"/>
        <v>3</v>
      </c>
      <c r="N83" s="104">
        <f t="shared" si="21"/>
        <v>33.299999999999997</v>
      </c>
      <c r="O83" s="105">
        <f t="shared" si="26"/>
        <v>0.20435967302452315</v>
      </c>
      <c r="P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4"/>
      <c r="BM83" s="24"/>
      <c r="BN83" s="24"/>
      <c r="BO83" s="24"/>
    </row>
    <row r="84" spans="1:67" s="22" customFormat="1" ht="13.5" customHeight="1">
      <c r="A84" s="83" t="s">
        <v>20</v>
      </c>
      <c r="B84" s="103">
        <f>方向別!I190</f>
        <v>10</v>
      </c>
      <c r="C84" s="103">
        <f>方向別!J190</f>
        <v>1</v>
      </c>
      <c r="D84" s="103">
        <f>方向別!K190</f>
        <v>0</v>
      </c>
      <c r="E84" s="103">
        <f>方向別!L190</f>
        <v>0</v>
      </c>
      <c r="F84" s="103">
        <f t="shared" si="23"/>
        <v>11</v>
      </c>
      <c r="G84" s="104">
        <f t="shared" si="18"/>
        <v>9.1</v>
      </c>
      <c r="H84" s="105">
        <f t="shared" si="24"/>
        <v>0.4704875962360992</v>
      </c>
      <c r="I84" s="103">
        <f>SUM(方向別!B84,方向別!B243,方向別!I349)</f>
        <v>5</v>
      </c>
      <c r="J84" s="103">
        <f>SUM(方向別!C84,方向別!C243,方向別!J349)</f>
        <v>0</v>
      </c>
      <c r="K84" s="103">
        <f>SUM(方向別!D84,方向別!D243,方向別!K349)</f>
        <v>0</v>
      </c>
      <c r="L84" s="103">
        <f>SUM(方向別!E84,方向別!E243,方向別!L349)</f>
        <v>0</v>
      </c>
      <c r="M84" s="103">
        <f t="shared" si="25"/>
        <v>5</v>
      </c>
      <c r="N84" s="104">
        <f t="shared" si="21"/>
        <v>0</v>
      </c>
      <c r="O84" s="105">
        <f t="shared" si="26"/>
        <v>0.34059945504087191</v>
      </c>
      <c r="P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4"/>
      <c r="BM84" s="24"/>
      <c r="BN84" s="24"/>
      <c r="BO84" s="24"/>
    </row>
    <row r="85" spans="1:67" s="22" customFormat="1" ht="13.5" customHeight="1">
      <c r="A85" s="83" t="s">
        <v>21</v>
      </c>
      <c r="B85" s="103">
        <f>方向別!I191</f>
        <v>14</v>
      </c>
      <c r="C85" s="103">
        <f>方向別!J191</f>
        <v>0</v>
      </c>
      <c r="D85" s="103">
        <f>方向別!K191</f>
        <v>0</v>
      </c>
      <c r="E85" s="103">
        <f>方向別!L191</f>
        <v>0</v>
      </c>
      <c r="F85" s="103">
        <f t="shared" si="23"/>
        <v>14</v>
      </c>
      <c r="G85" s="104">
        <f t="shared" si="18"/>
        <v>0</v>
      </c>
      <c r="H85" s="105">
        <f t="shared" si="24"/>
        <v>0.5988023952095809</v>
      </c>
      <c r="I85" s="103">
        <f>SUM(方向別!B85,方向別!B244,方向別!I350)</f>
        <v>4</v>
      </c>
      <c r="J85" s="103">
        <f>SUM(方向別!C85,方向別!C244,方向別!J350)</f>
        <v>0</v>
      </c>
      <c r="K85" s="103">
        <f>SUM(方向別!D85,方向別!D244,方向別!K350)</f>
        <v>1</v>
      </c>
      <c r="L85" s="103">
        <f>SUM(方向別!E85,方向別!E244,方向別!L350)</f>
        <v>0</v>
      </c>
      <c r="M85" s="103">
        <f t="shared" si="25"/>
        <v>5</v>
      </c>
      <c r="N85" s="104">
        <f t="shared" si="21"/>
        <v>0</v>
      </c>
      <c r="O85" s="105">
        <f t="shared" si="26"/>
        <v>0.34059945504087191</v>
      </c>
      <c r="P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4"/>
      <c r="BM85" s="24"/>
      <c r="BN85" s="24"/>
      <c r="BO85" s="24"/>
    </row>
    <row r="86" spans="1:67" s="22" customFormat="1" ht="13.5" customHeight="1">
      <c r="A86" s="88" t="s">
        <v>15</v>
      </c>
      <c r="B86" s="109">
        <f>SUM(B80:B85)</f>
        <v>69</v>
      </c>
      <c r="C86" s="109">
        <f>SUM(C80:C85)</f>
        <v>5</v>
      </c>
      <c r="D86" s="109">
        <f>SUM(D80:D85)</f>
        <v>0</v>
      </c>
      <c r="E86" s="109">
        <f>SUM(E80:E85)</f>
        <v>1</v>
      </c>
      <c r="F86" s="109">
        <f t="shared" si="23"/>
        <v>75</v>
      </c>
      <c r="G86" s="110">
        <f t="shared" si="18"/>
        <v>8</v>
      </c>
      <c r="H86" s="111">
        <f t="shared" si="24"/>
        <v>3.20786997433704</v>
      </c>
      <c r="I86" s="109">
        <f>SUM(I80:I85)</f>
        <v>26</v>
      </c>
      <c r="J86" s="109">
        <f>SUM(J80:J85)</f>
        <v>0</v>
      </c>
      <c r="K86" s="109">
        <f>SUM(K80:K85)</f>
        <v>2</v>
      </c>
      <c r="L86" s="109">
        <f>SUM(L80:L85)</f>
        <v>1</v>
      </c>
      <c r="M86" s="109">
        <f t="shared" si="25"/>
        <v>29</v>
      </c>
      <c r="N86" s="110">
        <f t="shared" si="21"/>
        <v>3.4</v>
      </c>
      <c r="O86" s="111">
        <f t="shared" si="26"/>
        <v>1.9754768392370572</v>
      </c>
      <c r="P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4"/>
      <c r="BM86" s="24"/>
      <c r="BN86" s="24"/>
      <c r="BO86" s="24"/>
    </row>
    <row r="87" spans="1:67" s="22" customFormat="1" ht="13.5" customHeight="1">
      <c r="A87" s="83" t="s">
        <v>22</v>
      </c>
      <c r="B87" s="103">
        <f>方向別!I193</f>
        <v>87</v>
      </c>
      <c r="C87" s="103">
        <f>方向別!J193</f>
        <v>9</v>
      </c>
      <c r="D87" s="103">
        <f>方向別!K193</f>
        <v>2</v>
      </c>
      <c r="E87" s="103">
        <f>方向別!L193</f>
        <v>1</v>
      </c>
      <c r="F87" s="103">
        <f t="shared" si="23"/>
        <v>99</v>
      </c>
      <c r="G87" s="104">
        <f t="shared" si="18"/>
        <v>10.1</v>
      </c>
      <c r="H87" s="105">
        <f t="shared" si="24"/>
        <v>4.2343883661248931</v>
      </c>
      <c r="I87" s="103">
        <f>SUM(方向別!B87,方向別!B246,方向別!I352)</f>
        <v>73</v>
      </c>
      <c r="J87" s="103">
        <f>SUM(方向別!C87,方向別!C246,方向別!J352)</f>
        <v>0</v>
      </c>
      <c r="K87" s="103">
        <f>SUM(方向別!D87,方向別!D246,方向別!K352)</f>
        <v>3</v>
      </c>
      <c r="L87" s="103">
        <f>SUM(方向別!E87,方向別!E246,方向別!L352)</f>
        <v>0</v>
      </c>
      <c r="M87" s="103">
        <f t="shared" si="25"/>
        <v>76</v>
      </c>
      <c r="N87" s="104">
        <f t="shared" si="21"/>
        <v>0</v>
      </c>
      <c r="O87" s="105">
        <f t="shared" si="26"/>
        <v>5.1771117166212539</v>
      </c>
      <c r="P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4"/>
      <c r="BM87" s="24"/>
      <c r="BN87" s="24"/>
      <c r="BO87" s="24"/>
    </row>
    <row r="88" spans="1:67" s="22" customFormat="1" ht="13.5" customHeight="1">
      <c r="A88" s="83" t="s">
        <v>23</v>
      </c>
      <c r="B88" s="103">
        <f>方向別!I194</f>
        <v>150</v>
      </c>
      <c r="C88" s="103">
        <f>方向別!J194</f>
        <v>6</v>
      </c>
      <c r="D88" s="103">
        <f>方向別!K194</f>
        <v>2</v>
      </c>
      <c r="E88" s="103">
        <f>方向別!L194</f>
        <v>0</v>
      </c>
      <c r="F88" s="103">
        <f t="shared" si="23"/>
        <v>158</v>
      </c>
      <c r="G88" s="104">
        <f t="shared" si="18"/>
        <v>3.8</v>
      </c>
      <c r="H88" s="105">
        <f t="shared" si="24"/>
        <v>6.7579127459366974</v>
      </c>
      <c r="I88" s="103">
        <f>SUM(方向別!B88,方向別!B247,方向別!I353)</f>
        <v>103</v>
      </c>
      <c r="J88" s="103">
        <f>SUM(方向別!C88,方向別!C247,方向別!J353)</f>
        <v>0</v>
      </c>
      <c r="K88" s="103">
        <f>SUM(方向別!D88,方向別!D247,方向別!K353)</f>
        <v>2</v>
      </c>
      <c r="L88" s="103">
        <f>SUM(方向別!E88,方向別!E247,方向別!L353)</f>
        <v>0</v>
      </c>
      <c r="M88" s="103">
        <f t="shared" si="25"/>
        <v>105</v>
      </c>
      <c r="N88" s="104">
        <f t="shared" si="21"/>
        <v>0</v>
      </c>
      <c r="O88" s="105">
        <f t="shared" si="26"/>
        <v>7.1525885558583111</v>
      </c>
      <c r="P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4"/>
      <c r="BM88" s="24"/>
      <c r="BN88" s="24"/>
      <c r="BO88" s="24"/>
    </row>
    <row r="89" spans="1:67" s="22" customFormat="1" ht="13.5" customHeight="1">
      <c r="A89" s="83" t="s">
        <v>24</v>
      </c>
      <c r="B89" s="103">
        <f>方向別!I195</f>
        <v>166</v>
      </c>
      <c r="C89" s="103">
        <f>方向別!J195</f>
        <v>6</v>
      </c>
      <c r="D89" s="103">
        <f>方向別!K195</f>
        <v>1</v>
      </c>
      <c r="E89" s="103">
        <f>方向別!L195</f>
        <v>1</v>
      </c>
      <c r="F89" s="103">
        <f t="shared" si="23"/>
        <v>174</v>
      </c>
      <c r="G89" s="104">
        <f t="shared" si="18"/>
        <v>4</v>
      </c>
      <c r="H89" s="105">
        <f t="shared" si="24"/>
        <v>7.442258340461934</v>
      </c>
      <c r="I89" s="103">
        <f>SUM(方向別!B89,方向別!B248,方向別!I354)</f>
        <v>102</v>
      </c>
      <c r="J89" s="103">
        <f>SUM(方向別!C89,方向別!C248,方向別!J354)</f>
        <v>0</v>
      </c>
      <c r="K89" s="103">
        <f>SUM(方向別!D89,方向別!D248,方向別!K354)</f>
        <v>2</v>
      </c>
      <c r="L89" s="103">
        <f>SUM(方向別!E89,方向別!E248,方向別!L354)</f>
        <v>1</v>
      </c>
      <c r="M89" s="103">
        <f t="shared" si="25"/>
        <v>105</v>
      </c>
      <c r="N89" s="104">
        <f t="shared" si="21"/>
        <v>1</v>
      </c>
      <c r="O89" s="105">
        <f t="shared" si="26"/>
        <v>7.1525885558583111</v>
      </c>
      <c r="P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4"/>
      <c r="BM89" s="24"/>
      <c r="BN89" s="24"/>
      <c r="BO89" s="24"/>
    </row>
    <row r="90" spans="1:67" s="22" customFormat="1" ht="13.5" customHeight="1">
      <c r="A90" s="83" t="s">
        <v>25</v>
      </c>
      <c r="B90" s="103">
        <f>方向別!I196</f>
        <v>179</v>
      </c>
      <c r="C90" s="103">
        <f>方向別!J196</f>
        <v>5</v>
      </c>
      <c r="D90" s="103">
        <f>方向別!K196</f>
        <v>3</v>
      </c>
      <c r="E90" s="103">
        <f>方向別!L196</f>
        <v>2</v>
      </c>
      <c r="F90" s="103">
        <f t="shared" si="23"/>
        <v>189</v>
      </c>
      <c r="G90" s="104">
        <f t="shared" si="18"/>
        <v>3.7</v>
      </c>
      <c r="H90" s="105">
        <f t="shared" si="24"/>
        <v>8.0838323353293404</v>
      </c>
      <c r="I90" s="103">
        <f>SUM(方向別!B90,方向別!B249,方向別!I355)</f>
        <v>106</v>
      </c>
      <c r="J90" s="103">
        <f>SUM(方向別!C90,方向別!C249,方向別!J355)</f>
        <v>0</v>
      </c>
      <c r="K90" s="103">
        <f>SUM(方向別!D90,方向別!D249,方向別!K355)</f>
        <v>6</v>
      </c>
      <c r="L90" s="103">
        <f>SUM(方向別!E90,方向別!E249,方向別!L355)</f>
        <v>0</v>
      </c>
      <c r="M90" s="103">
        <f t="shared" si="25"/>
        <v>112</v>
      </c>
      <c r="N90" s="104">
        <f t="shared" si="21"/>
        <v>0</v>
      </c>
      <c r="O90" s="105">
        <f t="shared" si="26"/>
        <v>7.6294277929155312</v>
      </c>
      <c r="P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4"/>
      <c r="BM90" s="24"/>
      <c r="BN90" s="24"/>
      <c r="BO90" s="24"/>
    </row>
    <row r="91" spans="1:67" s="22" customFormat="1" ht="13.5" customHeight="1">
      <c r="A91" s="83" t="s">
        <v>26</v>
      </c>
      <c r="B91" s="103">
        <f>方向別!I197</f>
        <v>174</v>
      </c>
      <c r="C91" s="103">
        <f>方向別!J197</f>
        <v>6</v>
      </c>
      <c r="D91" s="103">
        <f>方向別!K197</f>
        <v>4</v>
      </c>
      <c r="E91" s="103">
        <f>方向別!L197</f>
        <v>0</v>
      </c>
      <c r="F91" s="103">
        <f t="shared" si="23"/>
        <v>184</v>
      </c>
      <c r="G91" s="104">
        <f t="shared" si="18"/>
        <v>3.3</v>
      </c>
      <c r="H91" s="105">
        <f t="shared" si="24"/>
        <v>7.8699743370402055</v>
      </c>
      <c r="I91" s="103">
        <f>SUM(方向別!B91,方向別!B250,方向別!I356)</f>
        <v>133</v>
      </c>
      <c r="J91" s="103">
        <f>SUM(方向別!C91,方向別!C250,方向別!J356)</f>
        <v>0</v>
      </c>
      <c r="K91" s="103">
        <f>SUM(方向別!D91,方向別!D250,方向別!K356)</f>
        <v>4</v>
      </c>
      <c r="L91" s="103">
        <f>SUM(方向別!E91,方向別!E250,方向別!L356)</f>
        <v>0</v>
      </c>
      <c r="M91" s="103">
        <f t="shared" si="25"/>
        <v>137</v>
      </c>
      <c r="N91" s="104">
        <f t="shared" si="21"/>
        <v>0</v>
      </c>
      <c r="O91" s="105">
        <f t="shared" si="26"/>
        <v>9.3324250681198908</v>
      </c>
      <c r="P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4"/>
      <c r="BM91" s="24"/>
      <c r="BN91" s="24"/>
      <c r="BO91" s="24"/>
    </row>
    <row r="92" spans="1:67" s="22" customFormat="1" ht="13.5" customHeight="1">
      <c r="A92" s="83" t="s">
        <v>27</v>
      </c>
      <c r="B92" s="103">
        <f>方向別!I198</f>
        <v>156</v>
      </c>
      <c r="C92" s="103">
        <f>方向別!J198</f>
        <v>8</v>
      </c>
      <c r="D92" s="103">
        <f>方向別!K198</f>
        <v>2</v>
      </c>
      <c r="E92" s="103">
        <f>方向別!L198</f>
        <v>1</v>
      </c>
      <c r="F92" s="103">
        <f t="shared" si="23"/>
        <v>167</v>
      </c>
      <c r="G92" s="104">
        <f t="shared" si="18"/>
        <v>5.4</v>
      </c>
      <c r="H92" s="105">
        <f t="shared" si="24"/>
        <v>7.1428571428571423</v>
      </c>
      <c r="I92" s="103">
        <f>SUM(方向別!B92,方向別!B251,方向別!I357)</f>
        <v>85</v>
      </c>
      <c r="J92" s="103">
        <f>SUM(方向別!C92,方向別!C251,方向別!J357)</f>
        <v>2</v>
      </c>
      <c r="K92" s="103">
        <f>SUM(方向別!D92,方向別!D251,方向別!K357)</f>
        <v>5</v>
      </c>
      <c r="L92" s="103">
        <f>SUM(方向別!E92,方向別!E251,方向別!L357)</f>
        <v>2</v>
      </c>
      <c r="M92" s="103">
        <f t="shared" si="25"/>
        <v>94</v>
      </c>
      <c r="N92" s="104">
        <f t="shared" si="21"/>
        <v>4.3</v>
      </c>
      <c r="O92" s="105">
        <f t="shared" si="26"/>
        <v>6.4032697547683926</v>
      </c>
      <c r="P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4"/>
      <c r="BM92" s="24"/>
      <c r="BN92" s="24"/>
      <c r="BO92" s="24"/>
    </row>
    <row r="93" spans="1:67" s="22" customFormat="1" ht="13.5" customHeight="1">
      <c r="A93" s="83" t="s">
        <v>28</v>
      </c>
      <c r="B93" s="103">
        <f>方向別!I199</f>
        <v>174</v>
      </c>
      <c r="C93" s="103">
        <f>方向別!J199</f>
        <v>4</v>
      </c>
      <c r="D93" s="103">
        <f>方向別!K199</f>
        <v>3</v>
      </c>
      <c r="E93" s="103">
        <f>方向別!L199</f>
        <v>1</v>
      </c>
      <c r="F93" s="103">
        <f t="shared" si="23"/>
        <v>182</v>
      </c>
      <c r="G93" s="104">
        <f t="shared" si="18"/>
        <v>2.7</v>
      </c>
      <c r="H93" s="105">
        <f t="shared" si="24"/>
        <v>7.7844311377245514</v>
      </c>
      <c r="I93" s="103">
        <f>SUM(方向別!B93,方向別!B252,方向別!I358)</f>
        <v>133</v>
      </c>
      <c r="J93" s="103">
        <f>SUM(方向別!C93,方向別!C252,方向別!J358)</f>
        <v>0</v>
      </c>
      <c r="K93" s="103">
        <f>SUM(方向別!D93,方向別!D252,方向別!K358)</f>
        <v>1</v>
      </c>
      <c r="L93" s="103">
        <f>SUM(方向別!E93,方向別!E252,方向別!L358)</f>
        <v>3</v>
      </c>
      <c r="M93" s="103">
        <f t="shared" si="25"/>
        <v>137</v>
      </c>
      <c r="N93" s="104">
        <f t="shared" si="21"/>
        <v>2.2000000000000002</v>
      </c>
      <c r="O93" s="105">
        <f t="shared" si="26"/>
        <v>9.3324250681198908</v>
      </c>
      <c r="P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4"/>
      <c r="BM93" s="24"/>
      <c r="BN93" s="24"/>
      <c r="BO93" s="24"/>
    </row>
    <row r="94" spans="1:67" s="22" customFormat="1" ht="13.5" customHeight="1">
      <c r="A94" s="83" t="s">
        <v>51</v>
      </c>
      <c r="B94" s="103">
        <f>方向別!I200</f>
        <v>186</v>
      </c>
      <c r="C94" s="103">
        <f>方向別!J200</f>
        <v>7</v>
      </c>
      <c r="D94" s="103">
        <f>方向別!K200</f>
        <v>8</v>
      </c>
      <c r="E94" s="103">
        <f>方向別!L200</f>
        <v>1</v>
      </c>
      <c r="F94" s="103">
        <f t="shared" si="23"/>
        <v>202</v>
      </c>
      <c r="G94" s="104">
        <f t="shared" si="18"/>
        <v>4</v>
      </c>
      <c r="H94" s="105">
        <f t="shared" si="24"/>
        <v>8.6398631308810945</v>
      </c>
      <c r="I94" s="103">
        <f>SUM(方向別!B94,方向別!B253,方向別!I359)</f>
        <v>177</v>
      </c>
      <c r="J94" s="103">
        <f>SUM(方向別!C94,方向別!C253,方向別!J359)</f>
        <v>0</v>
      </c>
      <c r="K94" s="103">
        <f>SUM(方向別!D94,方向別!D253,方向別!K359)</f>
        <v>2</v>
      </c>
      <c r="L94" s="103">
        <f>SUM(方向別!E94,方向別!E253,方向別!L359)</f>
        <v>1</v>
      </c>
      <c r="M94" s="103">
        <f t="shared" si="25"/>
        <v>180</v>
      </c>
      <c r="N94" s="104">
        <f t="shared" si="21"/>
        <v>0.6</v>
      </c>
      <c r="O94" s="105">
        <f t="shared" si="26"/>
        <v>12.26158038147139</v>
      </c>
      <c r="P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4"/>
      <c r="BM94" s="24"/>
      <c r="BN94" s="24"/>
      <c r="BO94" s="24"/>
    </row>
    <row r="95" spans="1:67" s="22" customFormat="1" ht="13.5" customHeight="1">
      <c r="A95" s="84" t="s">
        <v>29</v>
      </c>
      <c r="B95" s="106">
        <f>方向別!I201</f>
        <v>41</v>
      </c>
      <c r="C95" s="106">
        <f>方向別!J201</f>
        <v>3</v>
      </c>
      <c r="D95" s="106">
        <f>方向別!K201</f>
        <v>0</v>
      </c>
      <c r="E95" s="106">
        <f>方向別!L201</f>
        <v>0</v>
      </c>
      <c r="F95" s="106">
        <f t="shared" si="23"/>
        <v>44</v>
      </c>
      <c r="G95" s="107">
        <f t="shared" si="18"/>
        <v>6.8</v>
      </c>
      <c r="H95" s="108">
        <f t="shared" si="24"/>
        <v>1.8819503849443968</v>
      </c>
      <c r="I95" s="106">
        <f>SUM(方向別!B95,方向別!B254,方向別!I360)</f>
        <v>27</v>
      </c>
      <c r="J95" s="106">
        <f>SUM(方向別!C95,方向別!C254,方向別!J360)</f>
        <v>1</v>
      </c>
      <c r="K95" s="106">
        <f>SUM(方向別!D95,方向別!D254,方向別!K360)</f>
        <v>0</v>
      </c>
      <c r="L95" s="106">
        <f>SUM(方向別!E95,方向別!E254,方向別!L360)</f>
        <v>0</v>
      </c>
      <c r="M95" s="106">
        <f t="shared" si="25"/>
        <v>28</v>
      </c>
      <c r="N95" s="107">
        <f t="shared" si="21"/>
        <v>3.6</v>
      </c>
      <c r="O95" s="108">
        <f t="shared" si="26"/>
        <v>1.9073569482288828</v>
      </c>
      <c r="P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4"/>
      <c r="BM95" s="24"/>
      <c r="BN95" s="24"/>
      <c r="BO95" s="24"/>
    </row>
    <row r="96" spans="1:67" s="22" customFormat="1" ht="13.5" customHeight="1">
      <c r="A96" s="83" t="s">
        <v>30</v>
      </c>
      <c r="B96" s="103">
        <f>方向別!I202</f>
        <v>36</v>
      </c>
      <c r="C96" s="103">
        <f>方向別!J202</f>
        <v>0</v>
      </c>
      <c r="D96" s="103">
        <f>方向別!K202</f>
        <v>1</v>
      </c>
      <c r="E96" s="103">
        <f>方向別!L202</f>
        <v>0</v>
      </c>
      <c r="F96" s="103">
        <f t="shared" si="23"/>
        <v>37</v>
      </c>
      <c r="G96" s="104">
        <f t="shared" si="18"/>
        <v>0</v>
      </c>
      <c r="H96" s="105">
        <f t="shared" si="24"/>
        <v>1.5825491873396065</v>
      </c>
      <c r="I96" s="103">
        <f>SUM(方向別!B96,方向別!B255,方向別!I361)</f>
        <v>15</v>
      </c>
      <c r="J96" s="103">
        <f>SUM(方向別!C96,方向別!C255,方向別!J361)</f>
        <v>1</v>
      </c>
      <c r="K96" s="103">
        <f>SUM(方向別!D96,方向別!D255,方向別!K361)</f>
        <v>0</v>
      </c>
      <c r="L96" s="103">
        <f>SUM(方向別!E96,方向別!E255,方向別!L361)</f>
        <v>0</v>
      </c>
      <c r="M96" s="103">
        <f t="shared" si="25"/>
        <v>16</v>
      </c>
      <c r="N96" s="104">
        <f t="shared" si="21"/>
        <v>6.3</v>
      </c>
      <c r="O96" s="105">
        <f t="shared" si="26"/>
        <v>1.0899182561307901</v>
      </c>
      <c r="P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4"/>
      <c r="BM96" s="24"/>
      <c r="BN96" s="24"/>
      <c r="BO96" s="24"/>
    </row>
    <row r="97" spans="1:67" s="22" customFormat="1" ht="13.5" customHeight="1">
      <c r="A97" s="83" t="s">
        <v>31</v>
      </c>
      <c r="B97" s="103">
        <f>方向別!I203</f>
        <v>40</v>
      </c>
      <c r="C97" s="103">
        <f>方向別!J203</f>
        <v>2</v>
      </c>
      <c r="D97" s="103">
        <f>方向別!K203</f>
        <v>0</v>
      </c>
      <c r="E97" s="103">
        <f>方向別!L203</f>
        <v>0</v>
      </c>
      <c r="F97" s="103">
        <f t="shared" si="23"/>
        <v>42</v>
      </c>
      <c r="G97" s="104">
        <f t="shared" si="18"/>
        <v>4.8</v>
      </c>
      <c r="H97" s="105">
        <f t="shared" si="24"/>
        <v>1.7964071856287425</v>
      </c>
      <c r="I97" s="103">
        <f>SUM(方向別!B97,方向別!B256,方向別!I362)</f>
        <v>24</v>
      </c>
      <c r="J97" s="103">
        <f>SUM(方向別!C97,方向別!C256,方向別!J362)</f>
        <v>1</v>
      </c>
      <c r="K97" s="103">
        <f>SUM(方向別!D97,方向別!D256,方向別!K362)</f>
        <v>0</v>
      </c>
      <c r="L97" s="103">
        <f>SUM(方向別!E97,方向別!E256,方向別!L362)</f>
        <v>1</v>
      </c>
      <c r="M97" s="103">
        <f t="shared" si="25"/>
        <v>26</v>
      </c>
      <c r="N97" s="104">
        <f t="shared" si="21"/>
        <v>7.7</v>
      </c>
      <c r="O97" s="105">
        <f t="shared" si="26"/>
        <v>1.7711171662125342</v>
      </c>
      <c r="P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4"/>
      <c r="BM97" s="24"/>
      <c r="BN97" s="24"/>
      <c r="BO97" s="24"/>
    </row>
    <row r="98" spans="1:67" s="22" customFormat="1" ht="13.5" customHeight="1">
      <c r="A98" s="83" t="s">
        <v>32</v>
      </c>
      <c r="B98" s="103">
        <f>方向別!I204</f>
        <v>46</v>
      </c>
      <c r="C98" s="103">
        <f>方向別!J204</f>
        <v>3</v>
      </c>
      <c r="D98" s="103">
        <f>方向別!K204</f>
        <v>1</v>
      </c>
      <c r="E98" s="103">
        <f>方向別!L204</f>
        <v>0</v>
      </c>
      <c r="F98" s="103">
        <f t="shared" si="23"/>
        <v>50</v>
      </c>
      <c r="G98" s="104">
        <f t="shared" si="18"/>
        <v>6</v>
      </c>
      <c r="H98" s="105">
        <f t="shared" si="24"/>
        <v>2.1385799828913603</v>
      </c>
      <c r="I98" s="103">
        <f>SUM(方向別!B98,方向別!B257,方向別!I363)</f>
        <v>18</v>
      </c>
      <c r="J98" s="103">
        <f>SUM(方向別!C98,方向別!C257,方向別!J363)</f>
        <v>0</v>
      </c>
      <c r="K98" s="103">
        <f>SUM(方向別!D98,方向別!D257,方向別!K363)</f>
        <v>3</v>
      </c>
      <c r="L98" s="103">
        <f>SUM(方向別!E98,方向別!E257,方向別!L363)</f>
        <v>1</v>
      </c>
      <c r="M98" s="103">
        <f t="shared" si="25"/>
        <v>22</v>
      </c>
      <c r="N98" s="104">
        <f t="shared" si="21"/>
        <v>4.5</v>
      </c>
      <c r="O98" s="105">
        <f t="shared" si="26"/>
        <v>1.4986376021798364</v>
      </c>
      <c r="P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4"/>
      <c r="BM98" s="24"/>
      <c r="BN98" s="24"/>
      <c r="BO98" s="24"/>
    </row>
    <row r="99" spans="1:67" s="22" customFormat="1" ht="13.5" customHeight="1">
      <c r="A99" s="83" t="s">
        <v>33</v>
      </c>
      <c r="B99" s="103">
        <f>方向別!I205</f>
        <v>56</v>
      </c>
      <c r="C99" s="103">
        <f>方向別!J205</f>
        <v>0</v>
      </c>
      <c r="D99" s="103">
        <f>方向別!K205</f>
        <v>0</v>
      </c>
      <c r="E99" s="103">
        <f>方向別!L205</f>
        <v>0</v>
      </c>
      <c r="F99" s="103">
        <f t="shared" si="23"/>
        <v>56</v>
      </c>
      <c r="G99" s="104">
        <f t="shared" si="18"/>
        <v>0</v>
      </c>
      <c r="H99" s="105">
        <f t="shared" si="24"/>
        <v>2.3952095808383236</v>
      </c>
      <c r="I99" s="103">
        <f>SUM(方向別!B99,方向別!B258,方向別!I364)</f>
        <v>26</v>
      </c>
      <c r="J99" s="103">
        <f>SUM(方向別!C99,方向別!C258,方向別!J364)</f>
        <v>0</v>
      </c>
      <c r="K99" s="103">
        <f>SUM(方向別!D99,方向別!D258,方向別!K364)</f>
        <v>1</v>
      </c>
      <c r="L99" s="103">
        <f>SUM(方向別!E99,方向別!E258,方向別!L364)</f>
        <v>1</v>
      </c>
      <c r="M99" s="103">
        <f t="shared" si="25"/>
        <v>28</v>
      </c>
      <c r="N99" s="104">
        <f t="shared" si="21"/>
        <v>3.6</v>
      </c>
      <c r="O99" s="105">
        <f t="shared" si="26"/>
        <v>1.9073569482288828</v>
      </c>
      <c r="P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4"/>
      <c r="BM99" s="24"/>
      <c r="BN99" s="24"/>
      <c r="BO99" s="24"/>
    </row>
    <row r="100" spans="1:67" s="22" customFormat="1" ht="13.5" customHeight="1">
      <c r="A100" s="83" t="s">
        <v>34</v>
      </c>
      <c r="B100" s="103">
        <f>方向別!I206</f>
        <v>42</v>
      </c>
      <c r="C100" s="103">
        <f>方向別!J206</f>
        <v>1</v>
      </c>
      <c r="D100" s="103">
        <f>方向別!K206</f>
        <v>0</v>
      </c>
      <c r="E100" s="103">
        <f>方向別!L206</f>
        <v>0</v>
      </c>
      <c r="F100" s="103">
        <f t="shared" si="23"/>
        <v>43</v>
      </c>
      <c r="G100" s="104">
        <f t="shared" si="18"/>
        <v>2.2999999999999998</v>
      </c>
      <c r="H100" s="105">
        <f t="shared" si="24"/>
        <v>1.8391787852865698</v>
      </c>
      <c r="I100" s="103">
        <f>SUM(方向別!B100,方向別!B259,方向別!I365)</f>
        <v>27</v>
      </c>
      <c r="J100" s="103">
        <f>SUM(方向別!C100,方向別!C259,方向別!J365)</f>
        <v>0</v>
      </c>
      <c r="K100" s="103">
        <f>SUM(方向別!D100,方向別!D259,方向別!K365)</f>
        <v>3</v>
      </c>
      <c r="L100" s="103">
        <f>SUM(方向別!E100,方向別!E259,方向別!L365)</f>
        <v>4</v>
      </c>
      <c r="M100" s="103">
        <f t="shared" si="25"/>
        <v>34</v>
      </c>
      <c r="N100" s="104">
        <f t="shared" si="21"/>
        <v>11.8</v>
      </c>
      <c r="O100" s="105">
        <f t="shared" si="26"/>
        <v>2.3160762942779289</v>
      </c>
      <c r="P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4"/>
      <c r="BM100" s="24"/>
      <c r="BN100" s="24"/>
      <c r="BO100" s="24"/>
    </row>
    <row r="101" spans="1:67" s="22" customFormat="1" ht="13.5" customHeight="1">
      <c r="A101" s="88" t="s">
        <v>15</v>
      </c>
      <c r="B101" s="109">
        <f>SUM(B95:B100)</f>
        <v>261</v>
      </c>
      <c r="C101" s="109">
        <f>SUM(C95:C100)</f>
        <v>9</v>
      </c>
      <c r="D101" s="109">
        <f>SUM(D95:D100)</f>
        <v>2</v>
      </c>
      <c r="E101" s="109">
        <f>SUM(E95:E100)</f>
        <v>0</v>
      </c>
      <c r="F101" s="109">
        <f t="shared" si="23"/>
        <v>272</v>
      </c>
      <c r="G101" s="110">
        <f t="shared" si="18"/>
        <v>3.3</v>
      </c>
      <c r="H101" s="111">
        <f t="shared" si="24"/>
        <v>11.633875106928999</v>
      </c>
      <c r="I101" s="109">
        <f>SUM(I95:I100)</f>
        <v>137</v>
      </c>
      <c r="J101" s="109">
        <f>SUM(J95:J100)</f>
        <v>3</v>
      </c>
      <c r="K101" s="109">
        <f>SUM(K95:K100)</f>
        <v>7</v>
      </c>
      <c r="L101" s="109">
        <f>SUM(L95:L100)</f>
        <v>7</v>
      </c>
      <c r="M101" s="109">
        <f t="shared" si="25"/>
        <v>154</v>
      </c>
      <c r="N101" s="110">
        <f t="shared" si="21"/>
        <v>6.5</v>
      </c>
      <c r="O101" s="111">
        <f t="shared" si="26"/>
        <v>10.490463215258854</v>
      </c>
      <c r="P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4"/>
      <c r="BM101" s="24"/>
      <c r="BN101" s="24"/>
      <c r="BO101" s="24"/>
    </row>
    <row r="102" spans="1:67" s="23" customFormat="1" ht="13.5" customHeight="1">
      <c r="A102" s="84" t="s">
        <v>35</v>
      </c>
      <c r="B102" s="106">
        <f>方向別!I208</f>
        <v>37</v>
      </c>
      <c r="C102" s="106">
        <f>方向別!J208</f>
        <v>0</v>
      </c>
      <c r="D102" s="106">
        <f>方向別!K208</f>
        <v>0</v>
      </c>
      <c r="E102" s="106">
        <f>方向別!L208</f>
        <v>1</v>
      </c>
      <c r="F102" s="106">
        <f t="shared" si="23"/>
        <v>38</v>
      </c>
      <c r="G102" s="107">
        <f t="shared" si="18"/>
        <v>2.6</v>
      </c>
      <c r="H102" s="108">
        <f t="shared" si="24"/>
        <v>1.6253207869974338</v>
      </c>
      <c r="I102" s="106">
        <f>SUM(方向別!B102,方向別!B261,方向別!I367)</f>
        <v>16</v>
      </c>
      <c r="J102" s="106">
        <f>SUM(方向別!C102,方向別!C261,方向別!J367)</f>
        <v>0</v>
      </c>
      <c r="K102" s="106">
        <f>SUM(方向別!D102,方向別!D261,方向別!K367)</f>
        <v>2</v>
      </c>
      <c r="L102" s="106">
        <f>SUM(方向別!E102,方向別!E261,方向別!L367)</f>
        <v>0</v>
      </c>
      <c r="M102" s="106">
        <f t="shared" si="25"/>
        <v>18</v>
      </c>
      <c r="N102" s="107">
        <f t="shared" si="21"/>
        <v>0</v>
      </c>
      <c r="O102" s="108">
        <f t="shared" si="26"/>
        <v>1.2261580381471391</v>
      </c>
      <c r="BL102" s="24"/>
      <c r="BM102" s="24"/>
      <c r="BN102" s="24"/>
      <c r="BO102" s="24"/>
    </row>
    <row r="103" spans="1:67" s="25" customFormat="1" ht="13.5" customHeight="1">
      <c r="A103" s="83" t="s">
        <v>36</v>
      </c>
      <c r="B103" s="103">
        <f>方向別!I209</f>
        <v>34</v>
      </c>
      <c r="C103" s="103">
        <f>方向別!J209</f>
        <v>1</v>
      </c>
      <c r="D103" s="103">
        <f>方向別!K209</f>
        <v>0</v>
      </c>
      <c r="E103" s="103">
        <f>方向別!L209</f>
        <v>0</v>
      </c>
      <c r="F103" s="103">
        <f t="shared" si="23"/>
        <v>35</v>
      </c>
      <c r="G103" s="104">
        <f t="shared" si="18"/>
        <v>2.9</v>
      </c>
      <c r="H103" s="105">
        <f t="shared" si="24"/>
        <v>1.4970059880239521</v>
      </c>
      <c r="I103" s="103">
        <f>SUM(方向別!B103,方向別!B262,方向別!I368)</f>
        <v>20</v>
      </c>
      <c r="J103" s="103">
        <f>SUM(方向別!C103,方向別!C262,方向別!J368)</f>
        <v>0</v>
      </c>
      <c r="K103" s="103">
        <f>SUM(方向別!D103,方向別!D262,方向別!K368)</f>
        <v>0</v>
      </c>
      <c r="L103" s="103">
        <f>SUM(方向別!E103,方向別!E262,方向別!L368)</f>
        <v>0</v>
      </c>
      <c r="M103" s="103">
        <f t="shared" si="25"/>
        <v>20</v>
      </c>
      <c r="N103" s="104">
        <f t="shared" si="21"/>
        <v>0</v>
      </c>
      <c r="O103" s="105">
        <f t="shared" si="26"/>
        <v>1.3623978201634876</v>
      </c>
      <c r="P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</row>
    <row r="104" spans="1:67" s="22" customFormat="1" ht="13.5" customHeight="1">
      <c r="A104" s="83" t="s">
        <v>37</v>
      </c>
      <c r="B104" s="103">
        <f>方向別!I210</f>
        <v>42</v>
      </c>
      <c r="C104" s="103">
        <f>方向別!J210</f>
        <v>1</v>
      </c>
      <c r="D104" s="103">
        <f>方向別!K210</f>
        <v>1</v>
      </c>
      <c r="E104" s="103">
        <f>方向別!L210</f>
        <v>0</v>
      </c>
      <c r="F104" s="103">
        <f t="shared" si="23"/>
        <v>44</v>
      </c>
      <c r="G104" s="104">
        <f t="shared" si="18"/>
        <v>2.2999999999999998</v>
      </c>
      <c r="H104" s="105">
        <f t="shared" si="24"/>
        <v>1.8819503849443968</v>
      </c>
      <c r="I104" s="103">
        <f>SUM(方向別!B104,方向別!B263,方向別!I369)</f>
        <v>14</v>
      </c>
      <c r="J104" s="103">
        <f>SUM(方向別!C104,方向別!C263,方向別!J369)</f>
        <v>0</v>
      </c>
      <c r="K104" s="103">
        <f>SUM(方向別!D104,方向別!D263,方向別!K369)</f>
        <v>1</v>
      </c>
      <c r="L104" s="103">
        <f>SUM(方向別!E104,方向別!E263,方向別!L369)</f>
        <v>0</v>
      </c>
      <c r="M104" s="103">
        <f t="shared" si="25"/>
        <v>15</v>
      </c>
      <c r="N104" s="104">
        <f t="shared" si="21"/>
        <v>0</v>
      </c>
      <c r="O104" s="105">
        <f t="shared" si="26"/>
        <v>1.0217983651226159</v>
      </c>
      <c r="P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4"/>
      <c r="BM104" s="24"/>
      <c r="BN104" s="24"/>
      <c r="BO104" s="24"/>
    </row>
    <row r="105" spans="1:67" s="22" customFormat="1" ht="13.5" customHeight="1">
      <c r="A105" s="83" t="s">
        <v>38</v>
      </c>
      <c r="B105" s="103">
        <f>方向別!I211</f>
        <v>32</v>
      </c>
      <c r="C105" s="103">
        <f>方向別!J211</f>
        <v>0</v>
      </c>
      <c r="D105" s="103">
        <f>方向別!K211</f>
        <v>0</v>
      </c>
      <c r="E105" s="103">
        <f>方向別!L211</f>
        <v>0</v>
      </c>
      <c r="F105" s="103">
        <f t="shared" si="23"/>
        <v>32</v>
      </c>
      <c r="G105" s="104">
        <f t="shared" si="18"/>
        <v>0</v>
      </c>
      <c r="H105" s="105">
        <f t="shared" si="24"/>
        <v>1.3686911890504705</v>
      </c>
      <c r="I105" s="103">
        <f>SUM(方向別!B105,方向別!B264,方向別!I370)</f>
        <v>5</v>
      </c>
      <c r="J105" s="103">
        <f>SUM(方向別!C105,方向別!C264,方向別!J370)</f>
        <v>0</v>
      </c>
      <c r="K105" s="103">
        <f>SUM(方向別!D105,方向別!D264,方向別!K370)</f>
        <v>0</v>
      </c>
      <c r="L105" s="103">
        <f>SUM(方向別!E105,方向別!E264,方向別!L370)</f>
        <v>0</v>
      </c>
      <c r="M105" s="103">
        <f t="shared" si="25"/>
        <v>5</v>
      </c>
      <c r="N105" s="104">
        <f t="shared" si="21"/>
        <v>0</v>
      </c>
      <c r="O105" s="105">
        <f t="shared" si="26"/>
        <v>0.34059945504087191</v>
      </c>
      <c r="P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4"/>
      <c r="BM105" s="24"/>
      <c r="BN105" s="24"/>
      <c r="BO105" s="24"/>
    </row>
    <row r="106" spans="1:67" s="22" customFormat="1" ht="13.5" customHeight="1">
      <c r="A106" s="83" t="s">
        <v>39</v>
      </c>
      <c r="B106" s="103">
        <f>方向別!I212</f>
        <v>31</v>
      </c>
      <c r="C106" s="103">
        <f>方向別!J212</f>
        <v>2</v>
      </c>
      <c r="D106" s="103">
        <f>方向別!K212</f>
        <v>1</v>
      </c>
      <c r="E106" s="103">
        <f>方向別!L212</f>
        <v>0</v>
      </c>
      <c r="F106" s="103">
        <f t="shared" si="23"/>
        <v>34</v>
      </c>
      <c r="G106" s="104">
        <f t="shared" si="18"/>
        <v>5.9</v>
      </c>
      <c r="H106" s="105">
        <f t="shared" si="24"/>
        <v>1.4542343883661248</v>
      </c>
      <c r="I106" s="103">
        <f>SUM(方向別!B106,方向別!B265,方向別!I371)</f>
        <v>35</v>
      </c>
      <c r="J106" s="103">
        <f>SUM(方向別!C106,方向別!C265,方向別!J371)</f>
        <v>1</v>
      </c>
      <c r="K106" s="103">
        <f>SUM(方向別!D106,方向別!D265,方向別!K371)</f>
        <v>0</v>
      </c>
      <c r="L106" s="103">
        <f>SUM(方向別!E106,方向別!E265,方向別!L371)</f>
        <v>2</v>
      </c>
      <c r="M106" s="103">
        <f t="shared" si="25"/>
        <v>38</v>
      </c>
      <c r="N106" s="104">
        <f t="shared" si="21"/>
        <v>7.9</v>
      </c>
      <c r="O106" s="105">
        <f t="shared" si="26"/>
        <v>2.588555858310627</v>
      </c>
      <c r="P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4"/>
      <c r="BM106" s="24"/>
      <c r="BN106" s="24"/>
      <c r="BO106" s="24"/>
    </row>
    <row r="107" spans="1:67" s="22" customFormat="1" ht="13.5" customHeight="1">
      <c r="A107" s="83" t="s">
        <v>40</v>
      </c>
      <c r="B107" s="103">
        <f>方向別!I213</f>
        <v>34</v>
      </c>
      <c r="C107" s="103">
        <f>方向別!J213</f>
        <v>0</v>
      </c>
      <c r="D107" s="103">
        <f>方向別!K213</f>
        <v>2</v>
      </c>
      <c r="E107" s="103">
        <f>方向別!L213</f>
        <v>0</v>
      </c>
      <c r="F107" s="103">
        <f t="shared" si="23"/>
        <v>36</v>
      </c>
      <c r="G107" s="104">
        <f t="shared" si="18"/>
        <v>0</v>
      </c>
      <c r="H107" s="105">
        <f t="shared" si="24"/>
        <v>1.5397775876817792</v>
      </c>
      <c r="I107" s="103">
        <f>SUM(方向別!B107,方向別!B266,方向別!I372)</f>
        <v>7</v>
      </c>
      <c r="J107" s="103">
        <f>SUM(方向別!C107,方向別!C266,方向別!J372)</f>
        <v>1</v>
      </c>
      <c r="K107" s="103">
        <f>SUM(方向別!D107,方向別!D266,方向別!K372)</f>
        <v>0</v>
      </c>
      <c r="L107" s="103">
        <f>SUM(方向別!E107,方向別!E266,方向別!L372)</f>
        <v>0</v>
      </c>
      <c r="M107" s="103">
        <f t="shared" si="25"/>
        <v>8</v>
      </c>
      <c r="N107" s="104">
        <f t="shared" si="21"/>
        <v>12.5</v>
      </c>
      <c r="O107" s="105">
        <f t="shared" si="26"/>
        <v>0.54495912806539504</v>
      </c>
      <c r="P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4"/>
      <c r="BM107" s="24"/>
      <c r="BN107" s="24"/>
      <c r="BO107" s="24"/>
    </row>
    <row r="108" spans="1:67" s="22" customFormat="1" ht="13.5" customHeight="1">
      <c r="A108" s="88" t="s">
        <v>15</v>
      </c>
      <c r="B108" s="109">
        <f>SUM(B102:B107)</f>
        <v>210</v>
      </c>
      <c r="C108" s="109">
        <f>SUM(C102:C107)</f>
        <v>4</v>
      </c>
      <c r="D108" s="109">
        <f>SUM(D102:D107)</f>
        <v>4</v>
      </c>
      <c r="E108" s="109">
        <f>SUM(E102:E107)</f>
        <v>1</v>
      </c>
      <c r="F108" s="109">
        <f t="shared" si="23"/>
        <v>219</v>
      </c>
      <c r="G108" s="110">
        <f t="shared" si="18"/>
        <v>2.2999999999999998</v>
      </c>
      <c r="H108" s="111">
        <f t="shared" si="24"/>
        <v>9.3669803250641568</v>
      </c>
      <c r="I108" s="109">
        <f>SUM(I102:I107)</f>
        <v>97</v>
      </c>
      <c r="J108" s="109">
        <f>SUM(J102:J107)</f>
        <v>2</v>
      </c>
      <c r="K108" s="109">
        <f>SUM(K102:K107)</f>
        <v>3</v>
      </c>
      <c r="L108" s="109">
        <f>SUM(L102:L107)</f>
        <v>2</v>
      </c>
      <c r="M108" s="109">
        <f t="shared" si="25"/>
        <v>104</v>
      </c>
      <c r="N108" s="110">
        <f t="shared" si="21"/>
        <v>3.8</v>
      </c>
      <c r="O108" s="111">
        <f t="shared" si="26"/>
        <v>7.0844686648501369</v>
      </c>
      <c r="P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4"/>
      <c r="BM108" s="24"/>
      <c r="BN108" s="24"/>
      <c r="BO108" s="24"/>
    </row>
    <row r="109" spans="1:67" s="25" customFormat="1" ht="13.5" customHeight="1">
      <c r="A109" s="79" t="s">
        <v>84</v>
      </c>
      <c r="B109" s="103">
        <f>方向別!I215</f>
        <v>133</v>
      </c>
      <c r="C109" s="103">
        <f>方向別!J215</f>
        <v>5</v>
      </c>
      <c r="D109" s="103">
        <f>方向別!K215</f>
        <v>3</v>
      </c>
      <c r="E109" s="103">
        <f>方向別!L215</f>
        <v>0</v>
      </c>
      <c r="F109" s="103">
        <f t="shared" ref="F109:F111" si="27">SUM(B109:E109)</f>
        <v>141</v>
      </c>
      <c r="G109" s="104">
        <f t="shared" ref="G109:G111" si="28">IF(SUM(C109,E109)=0,0,ROUND(SUM(C109,E109)/F109*100,1))</f>
        <v>3.5</v>
      </c>
      <c r="H109" s="105">
        <f t="shared" si="24"/>
        <v>6.030795551753636</v>
      </c>
      <c r="I109" s="103">
        <f>SUM(方向別!B109,方向別!B268,方向別!I374)</f>
        <v>52</v>
      </c>
      <c r="J109" s="103">
        <f>SUM(方向別!C109,方向別!C268,方向別!J374)</f>
        <v>0</v>
      </c>
      <c r="K109" s="103">
        <f>SUM(方向別!D109,方向別!D268,方向別!K374)</f>
        <v>0</v>
      </c>
      <c r="L109" s="103">
        <f>SUM(方向別!E109,方向別!E268,方向別!L374)</f>
        <v>0</v>
      </c>
      <c r="M109" s="103">
        <f t="shared" ref="M109:M111" si="29">SUM(I109:L109)</f>
        <v>52</v>
      </c>
      <c r="N109" s="104">
        <f t="shared" ref="N109:N111" si="30">IF(SUM(J109,L109)=0,0,ROUND(SUM(J109,L109)/M109*100,1))</f>
        <v>0</v>
      </c>
      <c r="O109" s="105">
        <f t="shared" si="26"/>
        <v>3.5422343324250685</v>
      </c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</row>
    <row r="110" spans="1:67" s="25" customFormat="1" ht="13.5" customHeight="1">
      <c r="A110" s="83" t="s">
        <v>85</v>
      </c>
      <c r="B110" s="103">
        <f>方向別!I216</f>
        <v>83</v>
      </c>
      <c r="C110" s="103">
        <f>方向別!J216</f>
        <v>5</v>
      </c>
      <c r="D110" s="103">
        <f>方向別!K216</f>
        <v>3</v>
      </c>
      <c r="E110" s="103">
        <f>方向別!L216</f>
        <v>0</v>
      </c>
      <c r="F110" s="103">
        <f t="shared" si="27"/>
        <v>91</v>
      </c>
      <c r="G110" s="104">
        <f t="shared" si="28"/>
        <v>5.5</v>
      </c>
      <c r="H110" s="105">
        <f t="shared" si="24"/>
        <v>3.8922155688622757</v>
      </c>
      <c r="I110" s="103">
        <f>SUM(方向別!B110,方向別!B269,方向別!I375)</f>
        <v>24</v>
      </c>
      <c r="J110" s="103">
        <f>SUM(方向別!C110,方向別!C269,方向別!J375)</f>
        <v>0</v>
      </c>
      <c r="K110" s="103">
        <f>SUM(方向別!D110,方向別!D269,方向別!K375)</f>
        <v>0</v>
      </c>
      <c r="L110" s="103">
        <f>SUM(方向別!E110,方向別!E269,方向別!L375)</f>
        <v>0</v>
      </c>
      <c r="M110" s="103">
        <f t="shared" si="29"/>
        <v>24</v>
      </c>
      <c r="N110" s="104">
        <f t="shared" si="30"/>
        <v>0</v>
      </c>
      <c r="O110" s="105">
        <f t="shared" si="26"/>
        <v>1.6348773841961852</v>
      </c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</row>
    <row r="111" spans="1:67" s="25" customFormat="1" ht="13.5" customHeight="1">
      <c r="A111" s="83" t="s">
        <v>86</v>
      </c>
      <c r="B111" s="103">
        <f>方向別!I217</f>
        <v>30</v>
      </c>
      <c r="C111" s="103">
        <f>方向別!J217</f>
        <v>4</v>
      </c>
      <c r="D111" s="103">
        <f>方向別!K217</f>
        <v>0</v>
      </c>
      <c r="E111" s="103">
        <f>方向別!L217</f>
        <v>0</v>
      </c>
      <c r="F111" s="103">
        <f t="shared" si="27"/>
        <v>34</v>
      </c>
      <c r="G111" s="104">
        <f t="shared" si="28"/>
        <v>11.8</v>
      </c>
      <c r="H111" s="105">
        <f t="shared" si="24"/>
        <v>1.4542343883661248</v>
      </c>
      <c r="I111" s="103">
        <f>SUM(方向別!B111,方向別!B270,方向別!I376)</f>
        <v>46</v>
      </c>
      <c r="J111" s="103">
        <f>SUM(方向別!C111,方向別!C270,方向別!J376)</f>
        <v>0</v>
      </c>
      <c r="K111" s="103">
        <f>SUM(方向別!D111,方向別!D270,方向別!K376)</f>
        <v>0</v>
      </c>
      <c r="L111" s="103">
        <f>SUM(方向別!E111,方向別!E270,方向別!L376)</f>
        <v>2</v>
      </c>
      <c r="M111" s="103">
        <f t="shared" si="29"/>
        <v>48</v>
      </c>
      <c r="N111" s="104">
        <f t="shared" si="30"/>
        <v>4.2</v>
      </c>
      <c r="O111" s="105">
        <f t="shared" si="26"/>
        <v>3.2697547683923704</v>
      </c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</row>
    <row r="112" spans="1:67" s="22" customFormat="1" ht="13.5" customHeight="1">
      <c r="A112" s="88" t="s">
        <v>41</v>
      </c>
      <c r="B112" s="109">
        <f>SUM(B64:B72,B79,B86:B94,B101,B108:B111)</f>
        <v>2192</v>
      </c>
      <c r="C112" s="109">
        <f t="shared" ref="C112" si="31">SUM(C64:C72,C79,C86:C94,C101,C108:C111)</f>
        <v>98</v>
      </c>
      <c r="D112" s="109">
        <f t="shared" ref="D112" si="32">SUM(D64:D72,D79,D86:D94,D101,D108:D111)</f>
        <v>39</v>
      </c>
      <c r="E112" s="109">
        <f t="shared" ref="E112" si="33">SUM(E64:E72,E79,E86:E94,E101,E108:E111)</f>
        <v>9</v>
      </c>
      <c r="F112" s="109">
        <f t="shared" ref="F112" si="34">SUM(B112:E112)</f>
        <v>2338</v>
      </c>
      <c r="G112" s="110">
        <f>IF(SUM(C112,E112)=0,0,ROUND(SUM(C112,E112)/F112*100,1))</f>
        <v>4.5999999999999996</v>
      </c>
      <c r="H112" s="111">
        <f t="shared" si="24"/>
        <v>100</v>
      </c>
      <c r="I112" s="109">
        <f>SUM(I64:I72,I79,I86:I94,I101,I108:I111)</f>
        <v>1392</v>
      </c>
      <c r="J112" s="109">
        <f t="shared" ref="J112" si="35">SUM(J64:J72,J79,J86:J94,J101,J108:J111)</f>
        <v>7</v>
      </c>
      <c r="K112" s="109">
        <f t="shared" ref="K112" si="36">SUM(K64:K72,K79,K86:K94,K101,K108:K111)</f>
        <v>49</v>
      </c>
      <c r="L112" s="109">
        <f t="shared" ref="L112" si="37">SUM(L64:L72,L79,L86:L94,L101,L108:L111)</f>
        <v>20</v>
      </c>
      <c r="M112" s="109">
        <f t="shared" ref="M112" si="38">SUM(I112:L112)</f>
        <v>1468</v>
      </c>
      <c r="N112" s="110">
        <f>IF(SUM(J112,L112)=0,0,ROUND(SUM(J112,L112)/M112*100,1))</f>
        <v>1.8</v>
      </c>
      <c r="O112" s="111">
        <f t="shared" si="26"/>
        <v>100</v>
      </c>
      <c r="P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4"/>
      <c r="BM112" s="24"/>
      <c r="BN112" s="24"/>
      <c r="BO112" s="24"/>
    </row>
    <row r="113" spans="1:67" s="22" customFormat="1" ht="13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4"/>
      <c r="BM113" s="24"/>
      <c r="BN113" s="24"/>
      <c r="BO113" s="24"/>
    </row>
    <row r="114" spans="1:67" s="22" customFormat="1" ht="13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4"/>
      <c r="BM114" s="24"/>
      <c r="BN114" s="24"/>
      <c r="BO114" s="24"/>
    </row>
    <row r="115" spans="1:67" s="22" customFormat="1" ht="13.5" customHeight="1">
      <c r="A115" s="69" t="s">
        <v>0</v>
      </c>
      <c r="B115" s="70" t="s">
        <v>63</v>
      </c>
      <c r="C115" s="71"/>
      <c r="D115" s="71"/>
      <c r="E115" s="71"/>
      <c r="F115" s="71"/>
      <c r="G115" s="71"/>
      <c r="H115" s="72"/>
      <c r="I115" s="70" t="s">
        <v>62</v>
      </c>
      <c r="J115" s="71"/>
      <c r="K115" s="71"/>
      <c r="L115" s="71"/>
      <c r="M115" s="71"/>
      <c r="N115" s="71"/>
      <c r="O115" s="72"/>
      <c r="P115" s="27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4"/>
      <c r="BM115" s="24"/>
      <c r="BN115" s="24"/>
      <c r="BO115" s="24"/>
    </row>
    <row r="116" spans="1:67" s="22" customFormat="1" ht="39" customHeight="1">
      <c r="A116" s="73" t="s">
        <v>1</v>
      </c>
      <c r="B116" s="74" t="s">
        <v>2</v>
      </c>
      <c r="C116" s="75" t="s">
        <v>3</v>
      </c>
      <c r="D116" s="76" t="s">
        <v>4</v>
      </c>
      <c r="E116" s="75" t="s">
        <v>5</v>
      </c>
      <c r="F116" s="76" t="s">
        <v>6</v>
      </c>
      <c r="G116" s="76" t="s">
        <v>7</v>
      </c>
      <c r="H116" s="77" t="s">
        <v>8</v>
      </c>
      <c r="I116" s="74" t="s">
        <v>2</v>
      </c>
      <c r="J116" s="76" t="s">
        <v>3</v>
      </c>
      <c r="K116" s="76" t="s">
        <v>4</v>
      </c>
      <c r="L116" s="75" t="s">
        <v>5</v>
      </c>
      <c r="M116" s="76" t="s">
        <v>6</v>
      </c>
      <c r="N116" s="76" t="s">
        <v>7</v>
      </c>
      <c r="O116" s="78" t="s">
        <v>8</v>
      </c>
      <c r="P116" s="26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4"/>
      <c r="BM116" s="24"/>
      <c r="BN116" s="24"/>
      <c r="BO116" s="24"/>
    </row>
    <row r="117" spans="1:67" s="25" customFormat="1" ht="13.5" customHeight="1">
      <c r="A117" s="79" t="s">
        <v>75</v>
      </c>
      <c r="B117" s="103">
        <f>方向別!I276</f>
        <v>179</v>
      </c>
      <c r="C117" s="103">
        <f>方向別!J276</f>
        <v>2</v>
      </c>
      <c r="D117" s="103">
        <f>方向別!K276</f>
        <v>8</v>
      </c>
      <c r="E117" s="103">
        <f>方向別!L276</f>
        <v>1</v>
      </c>
      <c r="F117" s="103">
        <f t="shared" ref="F117:F125" si="39">SUM(B117:E117)</f>
        <v>190</v>
      </c>
      <c r="G117" s="104">
        <f t="shared" ref="G117:G161" si="40">IF(SUM(C117,E117)=0,0,ROUND(SUM(C117,E117)/F117*100,1))</f>
        <v>1.6</v>
      </c>
      <c r="H117" s="105">
        <f t="shared" ref="H117:H125" si="41">IF(F117=0,0,F117/F$165*100)</f>
        <v>2.4914765276685022</v>
      </c>
      <c r="I117" s="103">
        <f>SUM(方向別!I11,方向別!B170,方向別!B329)</f>
        <v>185</v>
      </c>
      <c r="J117" s="103">
        <f>SUM(方向別!J11,方向別!C170,方向別!C329)</f>
        <v>5</v>
      </c>
      <c r="K117" s="103">
        <f>SUM(方向別!K11,方向別!D170,方向別!D329)</f>
        <v>12</v>
      </c>
      <c r="L117" s="103">
        <f>SUM(方向別!L11,方向別!E170,方向別!E329)</f>
        <v>3</v>
      </c>
      <c r="M117" s="103">
        <f t="shared" ref="M117:M125" si="42">SUM(I117:L117)</f>
        <v>205</v>
      </c>
      <c r="N117" s="104">
        <f t="shared" ref="N117:N161" si="43">IF(SUM(J117,L117)=0,0,ROUND(SUM(J117,L117)/M117*100,1))</f>
        <v>3.9</v>
      </c>
      <c r="O117" s="105">
        <f t="shared" ref="O117:O125" si="44">IF(M117=0,0,M117/M$165*100)</f>
        <v>2.4924012158054709</v>
      </c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</row>
    <row r="118" spans="1:67" s="25" customFormat="1" ht="13.5" customHeight="1">
      <c r="A118" s="83" t="s">
        <v>76</v>
      </c>
      <c r="B118" s="103">
        <f>方向別!I277</f>
        <v>75</v>
      </c>
      <c r="C118" s="103">
        <f>方向別!J277</f>
        <v>0</v>
      </c>
      <c r="D118" s="103">
        <f>方向別!K277</f>
        <v>5</v>
      </c>
      <c r="E118" s="103">
        <f>方向別!L277</f>
        <v>2</v>
      </c>
      <c r="F118" s="103">
        <f t="shared" si="39"/>
        <v>82</v>
      </c>
      <c r="G118" s="104">
        <f t="shared" si="40"/>
        <v>2.4</v>
      </c>
      <c r="H118" s="105">
        <f t="shared" si="41"/>
        <v>1.0752688172043012</v>
      </c>
      <c r="I118" s="103">
        <f>SUM(方向別!I12,方向別!B171,方向別!B330)</f>
        <v>121</v>
      </c>
      <c r="J118" s="103">
        <f>SUM(方向別!J12,方向別!C171,方向別!C330)</f>
        <v>2</v>
      </c>
      <c r="K118" s="103">
        <f>SUM(方向別!K12,方向別!D171,方向別!D330)</f>
        <v>7</v>
      </c>
      <c r="L118" s="103">
        <f>SUM(方向別!L12,方向別!E171,方向別!E330)</f>
        <v>5</v>
      </c>
      <c r="M118" s="103">
        <f t="shared" si="42"/>
        <v>135</v>
      </c>
      <c r="N118" s="104">
        <f t="shared" si="43"/>
        <v>5.2</v>
      </c>
      <c r="O118" s="105">
        <f t="shared" si="44"/>
        <v>1.6413373860182372</v>
      </c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</row>
    <row r="119" spans="1:67" s="25" customFormat="1" ht="13.5" customHeight="1">
      <c r="A119" s="83" t="s">
        <v>77</v>
      </c>
      <c r="B119" s="103">
        <f>方向別!I278</f>
        <v>56</v>
      </c>
      <c r="C119" s="103">
        <f>方向別!J278</f>
        <v>0</v>
      </c>
      <c r="D119" s="103">
        <f>方向別!K278</f>
        <v>4</v>
      </c>
      <c r="E119" s="103">
        <f>方向別!L278</f>
        <v>4</v>
      </c>
      <c r="F119" s="103">
        <f t="shared" si="39"/>
        <v>64</v>
      </c>
      <c r="G119" s="104">
        <f t="shared" si="40"/>
        <v>6.3</v>
      </c>
      <c r="H119" s="105">
        <f t="shared" si="41"/>
        <v>0.83923419879360084</v>
      </c>
      <c r="I119" s="103">
        <f>SUM(方向別!I13,方向別!B172,方向別!B331)</f>
        <v>74</v>
      </c>
      <c r="J119" s="103">
        <f>SUM(方向別!J13,方向別!C172,方向別!C331)</f>
        <v>0</v>
      </c>
      <c r="K119" s="103">
        <f>SUM(方向別!K13,方向別!D172,方向別!D331)</f>
        <v>8</v>
      </c>
      <c r="L119" s="103">
        <f>SUM(方向別!L13,方向別!E172,方向別!E331)</f>
        <v>5</v>
      </c>
      <c r="M119" s="103">
        <f t="shared" si="42"/>
        <v>87</v>
      </c>
      <c r="N119" s="104">
        <f t="shared" si="43"/>
        <v>5.7</v>
      </c>
      <c r="O119" s="105">
        <f t="shared" si="44"/>
        <v>1.0577507598784195</v>
      </c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</row>
    <row r="120" spans="1:67" s="25" customFormat="1" ht="13.5" customHeight="1">
      <c r="A120" s="83" t="s">
        <v>78</v>
      </c>
      <c r="B120" s="103">
        <f>方向別!I279</f>
        <v>36</v>
      </c>
      <c r="C120" s="103">
        <f>方向別!J279</f>
        <v>1</v>
      </c>
      <c r="D120" s="103">
        <f>方向別!K279</f>
        <v>3</v>
      </c>
      <c r="E120" s="103">
        <f>方向別!L279</f>
        <v>3</v>
      </c>
      <c r="F120" s="103">
        <f t="shared" si="39"/>
        <v>43</v>
      </c>
      <c r="G120" s="104">
        <f t="shared" si="40"/>
        <v>9.3000000000000007</v>
      </c>
      <c r="H120" s="105">
        <f t="shared" si="41"/>
        <v>0.56386047731445066</v>
      </c>
      <c r="I120" s="103">
        <f>SUM(方向別!I14,方向別!B173,方向別!B332)</f>
        <v>90</v>
      </c>
      <c r="J120" s="103">
        <f>SUM(方向別!J14,方向別!C173,方向別!C332)</f>
        <v>0</v>
      </c>
      <c r="K120" s="103">
        <f>SUM(方向別!K14,方向別!D173,方向別!D332)</f>
        <v>2</v>
      </c>
      <c r="L120" s="103">
        <f>SUM(方向別!L14,方向別!E173,方向別!E332)</f>
        <v>6</v>
      </c>
      <c r="M120" s="103">
        <f t="shared" si="42"/>
        <v>98</v>
      </c>
      <c r="N120" s="104">
        <f t="shared" si="43"/>
        <v>6.1</v>
      </c>
      <c r="O120" s="105">
        <f t="shared" si="44"/>
        <v>1.1914893617021276</v>
      </c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</row>
    <row r="121" spans="1:67" s="25" customFormat="1" ht="13.5" customHeight="1">
      <c r="A121" s="83" t="s">
        <v>79</v>
      </c>
      <c r="B121" s="103">
        <f>方向別!I280</f>
        <v>38</v>
      </c>
      <c r="C121" s="103">
        <f>方向別!J280</f>
        <v>0</v>
      </c>
      <c r="D121" s="103">
        <f>方向別!K280</f>
        <v>2</v>
      </c>
      <c r="E121" s="103">
        <f>方向別!L280</f>
        <v>1</v>
      </c>
      <c r="F121" s="103">
        <f t="shared" si="39"/>
        <v>41</v>
      </c>
      <c r="G121" s="104">
        <f t="shared" si="40"/>
        <v>2.4</v>
      </c>
      <c r="H121" s="105">
        <f t="shared" si="41"/>
        <v>0.53763440860215062</v>
      </c>
      <c r="I121" s="103">
        <f>SUM(方向別!I15,方向別!B174,方向別!B333)</f>
        <v>47</v>
      </c>
      <c r="J121" s="103">
        <f>SUM(方向別!J15,方向別!C174,方向別!C333)</f>
        <v>0</v>
      </c>
      <c r="K121" s="103">
        <f>SUM(方向別!K15,方向別!D174,方向別!D333)</f>
        <v>1</v>
      </c>
      <c r="L121" s="103">
        <f>SUM(方向別!L15,方向別!E174,方向別!E333)</f>
        <v>4</v>
      </c>
      <c r="M121" s="103">
        <f t="shared" si="42"/>
        <v>52</v>
      </c>
      <c r="N121" s="104">
        <f t="shared" si="43"/>
        <v>7.7</v>
      </c>
      <c r="O121" s="105">
        <f t="shared" si="44"/>
        <v>0.63221884498480241</v>
      </c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</row>
    <row r="122" spans="1:67" s="25" customFormat="1" ht="13.5" customHeight="1">
      <c r="A122" s="83" t="s">
        <v>80</v>
      </c>
      <c r="B122" s="103">
        <f>方向別!I281</f>
        <v>27</v>
      </c>
      <c r="C122" s="103">
        <f>方向別!J281</f>
        <v>0</v>
      </c>
      <c r="D122" s="103">
        <f>方向別!K281</f>
        <v>1</v>
      </c>
      <c r="E122" s="103">
        <f>方向別!L281</f>
        <v>3</v>
      </c>
      <c r="F122" s="103">
        <f t="shared" si="39"/>
        <v>31</v>
      </c>
      <c r="G122" s="104">
        <f t="shared" si="40"/>
        <v>9.6999999999999993</v>
      </c>
      <c r="H122" s="105">
        <f t="shared" si="41"/>
        <v>0.40650406504065045</v>
      </c>
      <c r="I122" s="103">
        <f>SUM(方向別!I16,方向別!B175,方向別!B334)</f>
        <v>38</v>
      </c>
      <c r="J122" s="103">
        <f>SUM(方向別!J16,方向別!C175,方向別!C334)</f>
        <v>0</v>
      </c>
      <c r="K122" s="103">
        <f>SUM(方向別!K16,方向別!D175,方向別!D334)</f>
        <v>3</v>
      </c>
      <c r="L122" s="103">
        <f>SUM(方向別!L16,方向別!E175,方向別!E334)</f>
        <v>12</v>
      </c>
      <c r="M122" s="103">
        <f t="shared" si="42"/>
        <v>53</v>
      </c>
      <c r="N122" s="104">
        <f t="shared" si="43"/>
        <v>22.6</v>
      </c>
      <c r="O122" s="105">
        <f t="shared" si="44"/>
        <v>0.64437689969604861</v>
      </c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</row>
    <row r="123" spans="1:67" s="25" customFormat="1" ht="13.5" customHeight="1">
      <c r="A123" s="83" t="s">
        <v>81</v>
      </c>
      <c r="B123" s="103">
        <f>方向別!I282</f>
        <v>28</v>
      </c>
      <c r="C123" s="103">
        <f>方向別!J282</f>
        <v>0</v>
      </c>
      <c r="D123" s="103">
        <f>方向別!K282</f>
        <v>5</v>
      </c>
      <c r="E123" s="103">
        <f>方向別!L282</f>
        <v>1</v>
      </c>
      <c r="F123" s="103">
        <f t="shared" si="39"/>
        <v>34</v>
      </c>
      <c r="G123" s="104">
        <f t="shared" si="40"/>
        <v>2.9</v>
      </c>
      <c r="H123" s="105">
        <f t="shared" si="41"/>
        <v>0.44584316810910046</v>
      </c>
      <c r="I123" s="103">
        <f>SUM(方向別!I17,方向別!B176,方向別!B335)</f>
        <v>43</v>
      </c>
      <c r="J123" s="103">
        <f>SUM(方向別!J17,方向別!C176,方向別!C335)</f>
        <v>0</v>
      </c>
      <c r="K123" s="103">
        <f>SUM(方向別!K17,方向別!D176,方向別!D335)</f>
        <v>2</v>
      </c>
      <c r="L123" s="103">
        <f>SUM(方向別!L17,方向別!E176,方向別!E335)</f>
        <v>8</v>
      </c>
      <c r="M123" s="103">
        <f t="shared" si="42"/>
        <v>53</v>
      </c>
      <c r="N123" s="104">
        <f t="shared" si="43"/>
        <v>15.1</v>
      </c>
      <c r="O123" s="105">
        <f t="shared" si="44"/>
        <v>0.64437689969604861</v>
      </c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</row>
    <row r="124" spans="1:67" s="25" customFormat="1" ht="13.5" customHeight="1">
      <c r="A124" s="83" t="s">
        <v>82</v>
      </c>
      <c r="B124" s="103">
        <f>方向別!I283</f>
        <v>71</v>
      </c>
      <c r="C124" s="103">
        <f>方向別!J283</f>
        <v>0</v>
      </c>
      <c r="D124" s="103">
        <f>方向別!K283</f>
        <v>6</v>
      </c>
      <c r="E124" s="103">
        <f>方向別!L283</f>
        <v>8</v>
      </c>
      <c r="F124" s="103">
        <f t="shared" si="39"/>
        <v>85</v>
      </c>
      <c r="G124" s="104">
        <f t="shared" si="40"/>
        <v>9.4</v>
      </c>
      <c r="H124" s="105">
        <f t="shared" si="41"/>
        <v>1.1146079202727512</v>
      </c>
      <c r="I124" s="103">
        <f>SUM(方向別!I18,方向別!B177,方向別!B336)</f>
        <v>78</v>
      </c>
      <c r="J124" s="103">
        <f>SUM(方向別!J18,方向別!C177,方向別!C336)</f>
        <v>1</v>
      </c>
      <c r="K124" s="103">
        <f>SUM(方向別!K18,方向別!D177,方向別!D336)</f>
        <v>6</v>
      </c>
      <c r="L124" s="103">
        <f>SUM(方向別!L18,方向別!E177,方向別!E336)</f>
        <v>11</v>
      </c>
      <c r="M124" s="103">
        <f t="shared" si="42"/>
        <v>96</v>
      </c>
      <c r="N124" s="104">
        <f t="shared" si="43"/>
        <v>12.5</v>
      </c>
      <c r="O124" s="105">
        <f t="shared" si="44"/>
        <v>1.1671732522796352</v>
      </c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</row>
    <row r="125" spans="1:67" s="25" customFormat="1" ht="13.5" customHeight="1">
      <c r="A125" s="83" t="s">
        <v>83</v>
      </c>
      <c r="B125" s="103">
        <f>方向別!I284</f>
        <v>128</v>
      </c>
      <c r="C125" s="103">
        <f>方向別!J284</f>
        <v>4</v>
      </c>
      <c r="D125" s="103">
        <f>方向別!K284</f>
        <v>7</v>
      </c>
      <c r="E125" s="103">
        <f>方向別!L284</f>
        <v>13</v>
      </c>
      <c r="F125" s="103">
        <f t="shared" si="39"/>
        <v>152</v>
      </c>
      <c r="G125" s="104">
        <f t="shared" si="40"/>
        <v>11.2</v>
      </c>
      <c r="H125" s="105">
        <f t="shared" si="41"/>
        <v>1.993181222134802</v>
      </c>
      <c r="I125" s="103">
        <f>SUM(方向別!I19,方向別!B178,方向別!B337)</f>
        <v>163</v>
      </c>
      <c r="J125" s="103">
        <f>SUM(方向別!J19,方向別!C178,方向別!C337)</f>
        <v>7</v>
      </c>
      <c r="K125" s="103">
        <f>SUM(方向別!K19,方向別!D178,方向別!D337)</f>
        <v>21</v>
      </c>
      <c r="L125" s="103">
        <f>SUM(方向別!L19,方向別!E178,方向別!E337)</f>
        <v>8</v>
      </c>
      <c r="M125" s="103">
        <f t="shared" si="42"/>
        <v>199</v>
      </c>
      <c r="N125" s="104">
        <f t="shared" si="43"/>
        <v>7.5</v>
      </c>
      <c r="O125" s="105">
        <f t="shared" si="44"/>
        <v>2.4194528875379939</v>
      </c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</row>
    <row r="126" spans="1:67" s="22" customFormat="1" ht="13.5" customHeight="1">
      <c r="A126" s="84" t="s">
        <v>9</v>
      </c>
      <c r="B126" s="106">
        <f>方向別!I285</f>
        <v>24</v>
      </c>
      <c r="C126" s="106">
        <f>方向別!J285</f>
        <v>1</v>
      </c>
      <c r="D126" s="106">
        <f>方向別!K285</f>
        <v>3</v>
      </c>
      <c r="E126" s="106">
        <f>方向別!L285</f>
        <v>1</v>
      </c>
      <c r="F126" s="106">
        <f t="shared" ref="F126:F161" si="45">SUM(B126:E126)</f>
        <v>29</v>
      </c>
      <c r="G126" s="107">
        <f t="shared" si="40"/>
        <v>6.9</v>
      </c>
      <c r="H126" s="108">
        <f t="shared" ref="H126:H165" si="46">IF(F126=0,0,F126/F$165*100)</f>
        <v>0.38027799632835035</v>
      </c>
      <c r="I126" s="106">
        <f>SUM(方向別!I20,方向別!B179,方向別!B338)</f>
        <v>36</v>
      </c>
      <c r="J126" s="106">
        <f>SUM(方向別!J20,方向別!C179,方向別!C338)</f>
        <v>0</v>
      </c>
      <c r="K126" s="106">
        <f>SUM(方向別!K20,方向別!D179,方向別!D338)</f>
        <v>0</v>
      </c>
      <c r="L126" s="106">
        <f>SUM(方向別!L20,方向別!E179,方向別!E338)</f>
        <v>1</v>
      </c>
      <c r="M126" s="106">
        <f t="shared" ref="M126:M161" si="47">SUM(I126:L126)</f>
        <v>37</v>
      </c>
      <c r="N126" s="107">
        <f t="shared" si="43"/>
        <v>2.7</v>
      </c>
      <c r="O126" s="108">
        <f t="shared" ref="O126:O165" si="48">IF(M126=0,0,M126/M$165*100)</f>
        <v>0.44984802431610948</v>
      </c>
      <c r="P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4"/>
      <c r="BM126" s="24"/>
      <c r="BN126" s="24"/>
      <c r="BO126" s="24"/>
    </row>
    <row r="127" spans="1:67" s="22" customFormat="1" ht="13.5" customHeight="1">
      <c r="A127" s="83" t="s">
        <v>10</v>
      </c>
      <c r="B127" s="103">
        <f>方向別!I286</f>
        <v>31</v>
      </c>
      <c r="C127" s="103">
        <f>方向別!J286</f>
        <v>1</v>
      </c>
      <c r="D127" s="103">
        <f>方向別!K286</f>
        <v>3</v>
      </c>
      <c r="E127" s="103">
        <f>方向別!L286</f>
        <v>1</v>
      </c>
      <c r="F127" s="103">
        <f t="shared" si="45"/>
        <v>36</v>
      </c>
      <c r="G127" s="104">
        <f t="shared" si="40"/>
        <v>5.6</v>
      </c>
      <c r="H127" s="105">
        <f t="shared" si="46"/>
        <v>0.47206923682140045</v>
      </c>
      <c r="I127" s="103">
        <f>SUM(方向別!I21,方向別!B180,方向別!B339)</f>
        <v>53</v>
      </c>
      <c r="J127" s="103">
        <f>SUM(方向別!J21,方向別!C180,方向別!C339)</f>
        <v>5</v>
      </c>
      <c r="K127" s="103">
        <f>SUM(方向別!K21,方向別!D180,方向別!D339)</f>
        <v>2</v>
      </c>
      <c r="L127" s="103">
        <f>SUM(方向別!L21,方向別!E180,方向別!E339)</f>
        <v>1</v>
      </c>
      <c r="M127" s="103">
        <f t="shared" si="47"/>
        <v>61</v>
      </c>
      <c r="N127" s="104">
        <f t="shared" si="43"/>
        <v>9.8000000000000007</v>
      </c>
      <c r="O127" s="105">
        <f t="shared" si="48"/>
        <v>0.74164133738601823</v>
      </c>
      <c r="P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4"/>
      <c r="BM127" s="24"/>
      <c r="BN127" s="24"/>
      <c r="BO127" s="24"/>
    </row>
    <row r="128" spans="1:67" s="22" customFormat="1" ht="13.5" customHeight="1">
      <c r="A128" s="83" t="s">
        <v>11</v>
      </c>
      <c r="B128" s="103">
        <f>方向別!I287</f>
        <v>26</v>
      </c>
      <c r="C128" s="103">
        <f>方向別!J287</f>
        <v>0</v>
      </c>
      <c r="D128" s="103">
        <f>方向別!K287</f>
        <v>0</v>
      </c>
      <c r="E128" s="103">
        <f>方向別!L287</f>
        <v>5</v>
      </c>
      <c r="F128" s="103">
        <f t="shared" si="45"/>
        <v>31</v>
      </c>
      <c r="G128" s="104">
        <f t="shared" si="40"/>
        <v>16.100000000000001</v>
      </c>
      <c r="H128" s="105">
        <f t="shared" si="46"/>
        <v>0.40650406504065045</v>
      </c>
      <c r="I128" s="103">
        <f>SUM(方向別!I22,方向別!B181,方向別!B340)</f>
        <v>60</v>
      </c>
      <c r="J128" s="103">
        <f>SUM(方向別!J22,方向別!C181,方向別!C340)</f>
        <v>1</v>
      </c>
      <c r="K128" s="103">
        <f>SUM(方向別!K22,方向別!D181,方向別!D340)</f>
        <v>0</v>
      </c>
      <c r="L128" s="103">
        <f>SUM(方向別!L22,方向別!E181,方向別!E340)</f>
        <v>3</v>
      </c>
      <c r="M128" s="103">
        <f t="shared" si="47"/>
        <v>64</v>
      </c>
      <c r="N128" s="104">
        <f t="shared" si="43"/>
        <v>6.3</v>
      </c>
      <c r="O128" s="105">
        <f t="shared" si="48"/>
        <v>0.77811550151975684</v>
      </c>
      <c r="P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4"/>
      <c r="BM128" s="24"/>
      <c r="BN128" s="24"/>
      <c r="BO128" s="24"/>
    </row>
    <row r="129" spans="1:67" s="22" customFormat="1" ht="13.5" customHeight="1">
      <c r="A129" s="83" t="s">
        <v>12</v>
      </c>
      <c r="B129" s="103">
        <f>方向別!I288</f>
        <v>41</v>
      </c>
      <c r="C129" s="103">
        <f>方向別!J288</f>
        <v>1</v>
      </c>
      <c r="D129" s="103">
        <f>方向別!K288</f>
        <v>4</v>
      </c>
      <c r="E129" s="103">
        <f>方向別!L288</f>
        <v>3</v>
      </c>
      <c r="F129" s="103">
        <f t="shared" si="45"/>
        <v>49</v>
      </c>
      <c r="G129" s="104">
        <f t="shared" si="40"/>
        <v>8.1999999999999993</v>
      </c>
      <c r="H129" s="105">
        <f t="shared" si="46"/>
        <v>0.64253868345135068</v>
      </c>
      <c r="I129" s="103">
        <f>SUM(方向別!I23,方向別!B182,方向別!B341)</f>
        <v>63</v>
      </c>
      <c r="J129" s="103">
        <f>SUM(方向別!J23,方向別!C182,方向別!C341)</f>
        <v>2</v>
      </c>
      <c r="K129" s="103">
        <f>SUM(方向別!K23,方向別!D182,方向別!D341)</f>
        <v>0</v>
      </c>
      <c r="L129" s="103">
        <f>SUM(方向別!L23,方向別!E182,方向別!E341)</f>
        <v>2</v>
      </c>
      <c r="M129" s="103">
        <f t="shared" si="47"/>
        <v>67</v>
      </c>
      <c r="N129" s="104">
        <f t="shared" si="43"/>
        <v>6</v>
      </c>
      <c r="O129" s="105">
        <f t="shared" si="48"/>
        <v>0.81458966565349544</v>
      </c>
      <c r="P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4"/>
      <c r="BM129" s="24"/>
      <c r="BN129" s="24"/>
      <c r="BO129" s="24"/>
    </row>
    <row r="130" spans="1:67" s="22" customFormat="1" ht="13.5" customHeight="1">
      <c r="A130" s="83" t="s">
        <v>13</v>
      </c>
      <c r="B130" s="103">
        <f>方向別!I289</f>
        <v>41</v>
      </c>
      <c r="C130" s="103">
        <f>方向別!J289</f>
        <v>1</v>
      </c>
      <c r="D130" s="103">
        <f>方向別!K289</f>
        <v>2</v>
      </c>
      <c r="E130" s="103">
        <f>方向別!L289</f>
        <v>3</v>
      </c>
      <c r="F130" s="103">
        <f t="shared" si="45"/>
        <v>47</v>
      </c>
      <c r="G130" s="104">
        <f t="shared" si="40"/>
        <v>8.5</v>
      </c>
      <c r="H130" s="105">
        <f t="shared" si="46"/>
        <v>0.61631261473905063</v>
      </c>
      <c r="I130" s="103">
        <f>SUM(方向別!I24,方向別!B183,方向別!B342)</f>
        <v>67</v>
      </c>
      <c r="J130" s="103">
        <f>SUM(方向別!J24,方向別!C183,方向別!C342)</f>
        <v>2</v>
      </c>
      <c r="K130" s="103">
        <f>SUM(方向別!K24,方向別!D183,方向別!D342)</f>
        <v>3</v>
      </c>
      <c r="L130" s="103">
        <f>SUM(方向別!L24,方向別!E183,方向別!E342)</f>
        <v>4</v>
      </c>
      <c r="M130" s="103">
        <f t="shared" si="47"/>
        <v>76</v>
      </c>
      <c r="N130" s="104">
        <f t="shared" si="43"/>
        <v>7.9</v>
      </c>
      <c r="O130" s="105">
        <f t="shared" si="48"/>
        <v>0.92401215805471126</v>
      </c>
      <c r="P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4"/>
      <c r="BM130" s="24"/>
      <c r="BN130" s="24"/>
      <c r="BO130" s="24"/>
    </row>
    <row r="131" spans="1:67" s="22" customFormat="1" ht="13.5" customHeight="1">
      <c r="A131" s="83" t="s">
        <v>14</v>
      </c>
      <c r="B131" s="103">
        <f>方向別!I290</f>
        <v>46</v>
      </c>
      <c r="C131" s="103">
        <f>方向別!J290</f>
        <v>1</v>
      </c>
      <c r="D131" s="103">
        <f>方向別!K290</f>
        <v>3</v>
      </c>
      <c r="E131" s="103">
        <f>方向別!L290</f>
        <v>5</v>
      </c>
      <c r="F131" s="103">
        <f t="shared" si="45"/>
        <v>55</v>
      </c>
      <c r="G131" s="104">
        <f t="shared" si="40"/>
        <v>10.9</v>
      </c>
      <c r="H131" s="105">
        <f t="shared" si="46"/>
        <v>0.72121688958825081</v>
      </c>
      <c r="I131" s="103">
        <f>SUM(方向別!I25,方向別!B184,方向別!B343)</f>
        <v>69</v>
      </c>
      <c r="J131" s="103">
        <f>SUM(方向別!J25,方向別!C184,方向別!C343)</f>
        <v>2</v>
      </c>
      <c r="K131" s="103">
        <f>SUM(方向別!K25,方向別!D184,方向別!D343)</f>
        <v>4</v>
      </c>
      <c r="L131" s="103">
        <f>SUM(方向別!L25,方向別!E184,方向別!E343)</f>
        <v>6</v>
      </c>
      <c r="M131" s="103">
        <f t="shared" si="47"/>
        <v>81</v>
      </c>
      <c r="N131" s="104">
        <f t="shared" si="43"/>
        <v>9.9</v>
      </c>
      <c r="O131" s="105">
        <f t="shared" si="48"/>
        <v>0.98480243161094216</v>
      </c>
      <c r="P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4"/>
      <c r="BM131" s="24"/>
      <c r="BN131" s="24"/>
      <c r="BO131" s="24"/>
    </row>
    <row r="132" spans="1:67" s="22" customFormat="1" ht="13.5" customHeight="1">
      <c r="A132" s="88" t="s">
        <v>15</v>
      </c>
      <c r="B132" s="109">
        <f>SUM(B126:B131)</f>
        <v>209</v>
      </c>
      <c r="C132" s="109">
        <f>SUM(C126:C131)</f>
        <v>5</v>
      </c>
      <c r="D132" s="109">
        <f>SUM(D126:D131)</f>
        <v>15</v>
      </c>
      <c r="E132" s="109">
        <f>SUM(E126:E131)</f>
        <v>18</v>
      </c>
      <c r="F132" s="109">
        <f t="shared" si="45"/>
        <v>247</v>
      </c>
      <c r="G132" s="110">
        <f t="shared" si="40"/>
        <v>9.3000000000000007</v>
      </c>
      <c r="H132" s="111">
        <f t="shared" si="46"/>
        <v>3.2389194859690531</v>
      </c>
      <c r="I132" s="109">
        <f>SUM(I126:I131)</f>
        <v>348</v>
      </c>
      <c r="J132" s="109">
        <f>SUM(J126:J131)</f>
        <v>12</v>
      </c>
      <c r="K132" s="109">
        <f>SUM(K126:K131)</f>
        <v>9</v>
      </c>
      <c r="L132" s="109">
        <f>SUM(L126:L131)</f>
        <v>17</v>
      </c>
      <c r="M132" s="109">
        <f t="shared" si="47"/>
        <v>386</v>
      </c>
      <c r="N132" s="110">
        <f t="shared" si="43"/>
        <v>7.5</v>
      </c>
      <c r="O132" s="111">
        <f t="shared" si="48"/>
        <v>4.693009118541033</v>
      </c>
      <c r="P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4"/>
      <c r="BM132" s="24"/>
      <c r="BN132" s="24"/>
      <c r="BO132" s="24"/>
    </row>
    <row r="133" spans="1:67" s="22" customFormat="1" ht="13.5" customHeight="1">
      <c r="A133" s="84" t="s">
        <v>16</v>
      </c>
      <c r="B133" s="106">
        <f>方向別!I292</f>
        <v>46</v>
      </c>
      <c r="C133" s="106">
        <f>方向別!J292</f>
        <v>1</v>
      </c>
      <c r="D133" s="106">
        <f>方向別!K292</f>
        <v>4</v>
      </c>
      <c r="E133" s="106">
        <f>方向別!L292</f>
        <v>1</v>
      </c>
      <c r="F133" s="106">
        <f t="shared" si="45"/>
        <v>52</v>
      </c>
      <c r="G133" s="107">
        <f t="shared" si="40"/>
        <v>3.8</v>
      </c>
      <c r="H133" s="108">
        <f t="shared" si="46"/>
        <v>0.68187778651980069</v>
      </c>
      <c r="I133" s="106">
        <f>SUM(方向別!I27,方向別!B186,方向別!B345)</f>
        <v>72</v>
      </c>
      <c r="J133" s="106">
        <f>SUM(方向別!J27,方向別!C186,方向別!C345)</f>
        <v>2</v>
      </c>
      <c r="K133" s="106">
        <f>SUM(方向別!K27,方向別!D186,方向別!D345)</f>
        <v>2</v>
      </c>
      <c r="L133" s="106">
        <f>SUM(方向別!L27,方向別!E186,方向別!E345)</f>
        <v>4</v>
      </c>
      <c r="M133" s="106">
        <f t="shared" si="47"/>
        <v>80</v>
      </c>
      <c r="N133" s="107">
        <f t="shared" si="43"/>
        <v>7.5</v>
      </c>
      <c r="O133" s="108">
        <f t="shared" si="48"/>
        <v>0.97264437689969607</v>
      </c>
      <c r="P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4"/>
      <c r="BM133" s="24"/>
      <c r="BN133" s="24"/>
      <c r="BO133" s="24"/>
    </row>
    <row r="134" spans="1:67" s="22" customFormat="1" ht="13.5" customHeight="1">
      <c r="A134" s="83" t="s">
        <v>17</v>
      </c>
      <c r="B134" s="103">
        <f>方向別!I293</f>
        <v>41</v>
      </c>
      <c r="C134" s="103">
        <f>方向別!J293</f>
        <v>1</v>
      </c>
      <c r="D134" s="103">
        <f>方向別!K293</f>
        <v>6</v>
      </c>
      <c r="E134" s="103">
        <f>方向別!L293</f>
        <v>1</v>
      </c>
      <c r="F134" s="103">
        <f t="shared" si="45"/>
        <v>49</v>
      </c>
      <c r="G134" s="104">
        <f t="shared" si="40"/>
        <v>4.0999999999999996</v>
      </c>
      <c r="H134" s="105">
        <f t="shared" si="46"/>
        <v>0.64253868345135068</v>
      </c>
      <c r="I134" s="103">
        <f>SUM(方向別!I28,方向別!B187,方向別!B346)</f>
        <v>66</v>
      </c>
      <c r="J134" s="103">
        <f>SUM(方向別!J28,方向別!C187,方向別!C346)</f>
        <v>2</v>
      </c>
      <c r="K134" s="103">
        <f>SUM(方向別!K28,方向別!D187,方向別!D346)</f>
        <v>2</v>
      </c>
      <c r="L134" s="103">
        <f>SUM(方向別!L28,方向別!E187,方向別!E346)</f>
        <v>2</v>
      </c>
      <c r="M134" s="103">
        <f t="shared" si="47"/>
        <v>72</v>
      </c>
      <c r="N134" s="104">
        <f t="shared" si="43"/>
        <v>5.6</v>
      </c>
      <c r="O134" s="105">
        <f t="shared" si="48"/>
        <v>0.87537993920972634</v>
      </c>
      <c r="P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4"/>
      <c r="BM134" s="24"/>
      <c r="BN134" s="24"/>
      <c r="BO134" s="24"/>
    </row>
    <row r="135" spans="1:67" s="22" customFormat="1" ht="13.5" customHeight="1">
      <c r="A135" s="83" t="s">
        <v>18</v>
      </c>
      <c r="B135" s="103">
        <f>方向別!I294</f>
        <v>32</v>
      </c>
      <c r="C135" s="103">
        <f>方向別!J294</f>
        <v>2</v>
      </c>
      <c r="D135" s="103">
        <f>方向別!K294</f>
        <v>1</v>
      </c>
      <c r="E135" s="103">
        <f>方向別!L294</f>
        <v>2</v>
      </c>
      <c r="F135" s="103">
        <f t="shared" si="45"/>
        <v>37</v>
      </c>
      <c r="G135" s="104">
        <f t="shared" si="40"/>
        <v>10.8</v>
      </c>
      <c r="H135" s="105">
        <f t="shared" si="46"/>
        <v>0.48518227117755053</v>
      </c>
      <c r="I135" s="103">
        <f>SUM(方向別!I29,方向別!B188,方向別!B347)</f>
        <v>60</v>
      </c>
      <c r="J135" s="103">
        <f>SUM(方向別!J29,方向別!C188,方向別!C347)</f>
        <v>0</v>
      </c>
      <c r="K135" s="103">
        <f>SUM(方向別!K29,方向別!D188,方向別!D347)</f>
        <v>1</v>
      </c>
      <c r="L135" s="103">
        <f>SUM(方向別!L29,方向別!E188,方向別!E347)</f>
        <v>2</v>
      </c>
      <c r="M135" s="103">
        <f t="shared" si="47"/>
        <v>63</v>
      </c>
      <c r="N135" s="104">
        <f t="shared" si="43"/>
        <v>3.2</v>
      </c>
      <c r="O135" s="105">
        <f t="shared" si="48"/>
        <v>0.76595744680851063</v>
      </c>
      <c r="P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4"/>
      <c r="BM135" s="24"/>
      <c r="BN135" s="24"/>
      <c r="BO135" s="24"/>
    </row>
    <row r="136" spans="1:67" s="22" customFormat="1" ht="13.5" customHeight="1">
      <c r="A136" s="83" t="s">
        <v>19</v>
      </c>
      <c r="B136" s="103">
        <f>方向別!I295</f>
        <v>52</v>
      </c>
      <c r="C136" s="103">
        <f>方向別!J295</f>
        <v>0</v>
      </c>
      <c r="D136" s="103">
        <f>方向別!K295</f>
        <v>2</v>
      </c>
      <c r="E136" s="103">
        <f>方向別!L295</f>
        <v>0</v>
      </c>
      <c r="F136" s="103">
        <f t="shared" si="45"/>
        <v>54</v>
      </c>
      <c r="G136" s="104">
        <f t="shared" si="40"/>
        <v>0</v>
      </c>
      <c r="H136" s="105">
        <f t="shared" si="46"/>
        <v>0.70810385523210073</v>
      </c>
      <c r="I136" s="103">
        <f>SUM(方向別!I30,方向別!B189,方向別!B348)</f>
        <v>85</v>
      </c>
      <c r="J136" s="103">
        <f>SUM(方向別!J30,方向別!C189,方向別!C348)</f>
        <v>1</v>
      </c>
      <c r="K136" s="103">
        <f>SUM(方向別!K30,方向別!D189,方向別!D348)</f>
        <v>0</v>
      </c>
      <c r="L136" s="103">
        <f>SUM(方向別!L30,方向別!E189,方向別!E348)</f>
        <v>4</v>
      </c>
      <c r="M136" s="103">
        <f t="shared" si="47"/>
        <v>90</v>
      </c>
      <c r="N136" s="104">
        <f t="shared" si="43"/>
        <v>5.6</v>
      </c>
      <c r="O136" s="105">
        <f t="shared" si="48"/>
        <v>1.094224924012158</v>
      </c>
      <c r="P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4"/>
      <c r="BM136" s="24"/>
      <c r="BN136" s="24"/>
      <c r="BO136" s="24"/>
    </row>
    <row r="137" spans="1:67" s="22" customFormat="1" ht="13.5" customHeight="1">
      <c r="A137" s="83" t="s">
        <v>20</v>
      </c>
      <c r="B137" s="103">
        <f>方向別!I296</f>
        <v>58</v>
      </c>
      <c r="C137" s="103">
        <f>方向別!J296</f>
        <v>0</v>
      </c>
      <c r="D137" s="103">
        <f>方向別!K296</f>
        <v>3</v>
      </c>
      <c r="E137" s="103">
        <f>方向別!L296</f>
        <v>4</v>
      </c>
      <c r="F137" s="103">
        <f t="shared" si="45"/>
        <v>65</v>
      </c>
      <c r="G137" s="104">
        <f t="shared" si="40"/>
        <v>6.2</v>
      </c>
      <c r="H137" s="105">
        <f t="shared" si="46"/>
        <v>0.85234723314975092</v>
      </c>
      <c r="I137" s="103">
        <f>SUM(方向別!I31,方向別!B190,方向別!B349)</f>
        <v>91</v>
      </c>
      <c r="J137" s="103">
        <f>SUM(方向別!J31,方向別!C190,方向別!C349)</f>
        <v>2</v>
      </c>
      <c r="K137" s="103">
        <f>SUM(方向別!K31,方向別!D190,方向別!D349)</f>
        <v>2</v>
      </c>
      <c r="L137" s="103">
        <f>SUM(方向別!L31,方向別!E190,方向別!E349)</f>
        <v>3</v>
      </c>
      <c r="M137" s="103">
        <f t="shared" si="47"/>
        <v>98</v>
      </c>
      <c r="N137" s="104">
        <f t="shared" si="43"/>
        <v>5.0999999999999996</v>
      </c>
      <c r="O137" s="105">
        <f t="shared" si="48"/>
        <v>1.1914893617021276</v>
      </c>
      <c r="P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4"/>
      <c r="BM137" s="24"/>
      <c r="BN137" s="24"/>
      <c r="BO137" s="24"/>
    </row>
    <row r="138" spans="1:67" s="22" customFormat="1" ht="13.5" customHeight="1">
      <c r="A138" s="83" t="s">
        <v>21</v>
      </c>
      <c r="B138" s="103">
        <f>方向別!I297</f>
        <v>37</v>
      </c>
      <c r="C138" s="103">
        <f>方向別!J297</f>
        <v>0</v>
      </c>
      <c r="D138" s="103">
        <f>方向別!K297</f>
        <v>4</v>
      </c>
      <c r="E138" s="103">
        <f>方向別!L297</f>
        <v>1</v>
      </c>
      <c r="F138" s="103">
        <f t="shared" si="45"/>
        <v>42</v>
      </c>
      <c r="G138" s="104">
        <f t="shared" si="40"/>
        <v>2.4</v>
      </c>
      <c r="H138" s="105">
        <f t="shared" si="46"/>
        <v>0.55074744295830058</v>
      </c>
      <c r="I138" s="103">
        <f>SUM(方向別!I32,方向別!B191,方向別!B350)</f>
        <v>84</v>
      </c>
      <c r="J138" s="103">
        <f>SUM(方向別!J32,方向別!C191,方向別!C350)</f>
        <v>0</v>
      </c>
      <c r="K138" s="103">
        <f>SUM(方向別!K32,方向別!D191,方向別!D350)</f>
        <v>0</v>
      </c>
      <c r="L138" s="103">
        <f>SUM(方向別!L32,方向別!E191,方向別!E350)</f>
        <v>1</v>
      </c>
      <c r="M138" s="103">
        <f t="shared" si="47"/>
        <v>85</v>
      </c>
      <c r="N138" s="104">
        <f t="shared" si="43"/>
        <v>1.2</v>
      </c>
      <c r="O138" s="105">
        <f t="shared" si="48"/>
        <v>1.0334346504559271</v>
      </c>
      <c r="P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4"/>
      <c r="BM138" s="24"/>
      <c r="BN138" s="24"/>
      <c r="BO138" s="24"/>
    </row>
    <row r="139" spans="1:67" s="22" customFormat="1" ht="13.5" customHeight="1">
      <c r="A139" s="88" t="s">
        <v>15</v>
      </c>
      <c r="B139" s="109">
        <f>SUM(B133:B138)</f>
        <v>266</v>
      </c>
      <c r="C139" s="109">
        <f>SUM(C133:C138)</f>
        <v>4</v>
      </c>
      <c r="D139" s="109">
        <f>SUM(D133:D138)</f>
        <v>20</v>
      </c>
      <c r="E139" s="109">
        <f>SUM(E133:E138)</f>
        <v>9</v>
      </c>
      <c r="F139" s="109">
        <f t="shared" si="45"/>
        <v>299</v>
      </c>
      <c r="G139" s="110">
        <f t="shared" si="40"/>
        <v>4.3</v>
      </c>
      <c r="H139" s="111">
        <f t="shared" si="46"/>
        <v>3.920797272488854</v>
      </c>
      <c r="I139" s="109">
        <f>SUM(I133:I138)</f>
        <v>458</v>
      </c>
      <c r="J139" s="109">
        <f>SUM(J133:J138)</f>
        <v>7</v>
      </c>
      <c r="K139" s="109">
        <f>SUM(K133:K138)</f>
        <v>7</v>
      </c>
      <c r="L139" s="109">
        <f>SUM(L133:L138)</f>
        <v>16</v>
      </c>
      <c r="M139" s="109">
        <f t="shared" si="47"/>
        <v>488</v>
      </c>
      <c r="N139" s="110">
        <f t="shared" si="43"/>
        <v>4.7</v>
      </c>
      <c r="O139" s="111">
        <f t="shared" si="48"/>
        <v>5.9331306990881458</v>
      </c>
      <c r="P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4"/>
      <c r="BM139" s="24"/>
      <c r="BN139" s="24"/>
      <c r="BO139" s="24"/>
    </row>
    <row r="140" spans="1:67" s="22" customFormat="1" ht="13.5" customHeight="1">
      <c r="A140" s="83" t="s">
        <v>22</v>
      </c>
      <c r="B140" s="103">
        <f>方向別!I299</f>
        <v>332</v>
      </c>
      <c r="C140" s="103">
        <f>方向別!J299</f>
        <v>8</v>
      </c>
      <c r="D140" s="103">
        <f>方向別!K299</f>
        <v>23</v>
      </c>
      <c r="E140" s="103">
        <f>方向別!L299</f>
        <v>7</v>
      </c>
      <c r="F140" s="103">
        <f t="shared" si="45"/>
        <v>370</v>
      </c>
      <c r="G140" s="104">
        <f t="shared" si="40"/>
        <v>4.0999999999999996</v>
      </c>
      <c r="H140" s="105">
        <f t="shared" si="46"/>
        <v>4.8518227117755046</v>
      </c>
      <c r="I140" s="103">
        <f>SUM(方向別!I34,方向別!B193,方向別!B352)</f>
        <v>527</v>
      </c>
      <c r="J140" s="103">
        <f>SUM(方向別!J34,方向別!C193,方向別!C352)</f>
        <v>14</v>
      </c>
      <c r="K140" s="103">
        <f>SUM(方向別!K34,方向別!D193,方向別!D352)</f>
        <v>16</v>
      </c>
      <c r="L140" s="103">
        <f>SUM(方向別!L34,方向別!E193,方向別!E352)</f>
        <v>9</v>
      </c>
      <c r="M140" s="103">
        <f t="shared" si="47"/>
        <v>566</v>
      </c>
      <c r="N140" s="104">
        <f t="shared" si="43"/>
        <v>4.0999999999999996</v>
      </c>
      <c r="O140" s="105">
        <f t="shared" si="48"/>
        <v>6.8814589665653498</v>
      </c>
      <c r="P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4"/>
      <c r="BM140" s="24"/>
      <c r="BN140" s="24"/>
      <c r="BO140" s="24"/>
    </row>
    <row r="141" spans="1:67" s="22" customFormat="1" ht="13.5" customHeight="1">
      <c r="A141" s="83" t="s">
        <v>23</v>
      </c>
      <c r="B141" s="103">
        <f>方向別!I300</f>
        <v>450</v>
      </c>
      <c r="C141" s="103">
        <f>方向別!J300</f>
        <v>5</v>
      </c>
      <c r="D141" s="103">
        <f>方向別!K300</f>
        <v>7</v>
      </c>
      <c r="E141" s="103">
        <f>方向別!L300</f>
        <v>11</v>
      </c>
      <c r="F141" s="103">
        <f t="shared" si="45"/>
        <v>473</v>
      </c>
      <c r="G141" s="104">
        <f t="shared" si="40"/>
        <v>3.4</v>
      </c>
      <c r="H141" s="105">
        <f t="shared" si="46"/>
        <v>6.2024652504589568</v>
      </c>
      <c r="I141" s="103">
        <f>SUM(方向別!I35,方向別!B194,方向別!B353)</f>
        <v>594</v>
      </c>
      <c r="J141" s="103">
        <f>SUM(方向別!J35,方向別!C194,方向別!C353)</f>
        <v>12</v>
      </c>
      <c r="K141" s="103">
        <f>SUM(方向別!K35,方向別!D194,方向別!D353)</f>
        <v>27</v>
      </c>
      <c r="L141" s="103">
        <f>SUM(方向別!L35,方向別!E194,方向別!E353)</f>
        <v>14</v>
      </c>
      <c r="M141" s="103">
        <f t="shared" si="47"/>
        <v>647</v>
      </c>
      <c r="N141" s="104">
        <f t="shared" si="43"/>
        <v>4</v>
      </c>
      <c r="O141" s="105">
        <f t="shared" si="48"/>
        <v>7.8662613981762917</v>
      </c>
      <c r="P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4"/>
      <c r="BM141" s="24"/>
      <c r="BN141" s="24"/>
      <c r="BO141" s="24"/>
    </row>
    <row r="142" spans="1:67" s="22" customFormat="1" ht="13.5" customHeight="1">
      <c r="A142" s="83" t="s">
        <v>24</v>
      </c>
      <c r="B142" s="103">
        <f>方向別!I301</f>
        <v>467</v>
      </c>
      <c r="C142" s="103">
        <f>方向別!J301</f>
        <v>4</v>
      </c>
      <c r="D142" s="103">
        <f>方向別!K301</f>
        <v>8</v>
      </c>
      <c r="E142" s="103">
        <f>方向別!L301</f>
        <v>13</v>
      </c>
      <c r="F142" s="103">
        <f t="shared" si="45"/>
        <v>492</v>
      </c>
      <c r="G142" s="104">
        <f t="shared" si="40"/>
        <v>3.5</v>
      </c>
      <c r="H142" s="105">
        <f t="shared" si="46"/>
        <v>6.4516129032258061</v>
      </c>
      <c r="I142" s="103">
        <f>SUM(方向別!I36,方向別!B195,方向別!B354)</f>
        <v>555</v>
      </c>
      <c r="J142" s="103">
        <f>SUM(方向別!J36,方向別!C195,方向別!C354)</f>
        <v>8</v>
      </c>
      <c r="K142" s="103">
        <f>SUM(方向別!K36,方向別!D195,方向別!D354)</f>
        <v>22</v>
      </c>
      <c r="L142" s="103">
        <f>SUM(方向別!L36,方向別!E195,方向別!E354)</f>
        <v>10</v>
      </c>
      <c r="M142" s="103">
        <f t="shared" si="47"/>
        <v>595</v>
      </c>
      <c r="N142" s="104">
        <f t="shared" si="43"/>
        <v>3</v>
      </c>
      <c r="O142" s="105">
        <f t="shared" si="48"/>
        <v>7.2340425531914887</v>
      </c>
      <c r="P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4"/>
      <c r="BM142" s="24"/>
      <c r="BN142" s="24"/>
      <c r="BO142" s="24"/>
    </row>
    <row r="143" spans="1:67" s="22" customFormat="1" ht="13.5" customHeight="1">
      <c r="A143" s="83" t="s">
        <v>25</v>
      </c>
      <c r="B143" s="103">
        <f>方向別!I302</f>
        <v>520</v>
      </c>
      <c r="C143" s="103">
        <f>方向別!J302</f>
        <v>3</v>
      </c>
      <c r="D143" s="103">
        <f>方向別!K302</f>
        <v>23</v>
      </c>
      <c r="E143" s="103">
        <f>方向別!L302</f>
        <v>6</v>
      </c>
      <c r="F143" s="103">
        <f t="shared" si="45"/>
        <v>552</v>
      </c>
      <c r="G143" s="104">
        <f t="shared" si="40"/>
        <v>1.6</v>
      </c>
      <c r="H143" s="105">
        <f t="shared" si="46"/>
        <v>7.2383949645948071</v>
      </c>
      <c r="I143" s="103">
        <f>SUM(方向別!I37,方向別!B196,方向別!B355)</f>
        <v>560</v>
      </c>
      <c r="J143" s="103">
        <f>SUM(方向別!J37,方向別!C196,方向別!C355)</f>
        <v>7</v>
      </c>
      <c r="K143" s="103">
        <f>SUM(方向別!K37,方向別!D196,方向別!D355)</f>
        <v>31</v>
      </c>
      <c r="L143" s="103">
        <f>SUM(方向別!L37,方向別!E196,方向別!E355)</f>
        <v>7</v>
      </c>
      <c r="M143" s="103">
        <f t="shared" si="47"/>
        <v>605</v>
      </c>
      <c r="N143" s="104">
        <f t="shared" si="43"/>
        <v>2.2999999999999998</v>
      </c>
      <c r="O143" s="105">
        <f t="shared" si="48"/>
        <v>7.3556231003039514</v>
      </c>
      <c r="P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4"/>
      <c r="BM143" s="24"/>
      <c r="BN143" s="24"/>
      <c r="BO143" s="24"/>
    </row>
    <row r="144" spans="1:67" s="22" customFormat="1" ht="13.5" customHeight="1">
      <c r="A144" s="83" t="s">
        <v>26</v>
      </c>
      <c r="B144" s="103">
        <f>方向別!I303</f>
        <v>460</v>
      </c>
      <c r="C144" s="103">
        <f>方向別!J303</f>
        <v>5</v>
      </c>
      <c r="D144" s="103">
        <f>方向別!K303</f>
        <v>24</v>
      </c>
      <c r="E144" s="103">
        <f>方向別!L303</f>
        <v>16</v>
      </c>
      <c r="F144" s="103">
        <f t="shared" si="45"/>
        <v>505</v>
      </c>
      <c r="G144" s="104">
        <f t="shared" si="40"/>
        <v>4.2</v>
      </c>
      <c r="H144" s="105">
        <f t="shared" si="46"/>
        <v>6.6220823498557566</v>
      </c>
      <c r="I144" s="103">
        <f>SUM(方向別!I38,方向別!B197,方向別!B356)</f>
        <v>537</v>
      </c>
      <c r="J144" s="103">
        <f>SUM(方向別!J38,方向別!C197,方向別!C356)</f>
        <v>8</v>
      </c>
      <c r="K144" s="103">
        <f>SUM(方向別!K38,方向別!D197,方向別!D356)</f>
        <v>11</v>
      </c>
      <c r="L144" s="103">
        <f>SUM(方向別!L38,方向別!E197,方向別!E356)</f>
        <v>8</v>
      </c>
      <c r="M144" s="103">
        <f t="shared" si="47"/>
        <v>564</v>
      </c>
      <c r="N144" s="104">
        <f t="shared" si="43"/>
        <v>2.8</v>
      </c>
      <c r="O144" s="105">
        <f t="shared" si="48"/>
        <v>6.8571428571428577</v>
      </c>
      <c r="P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4"/>
      <c r="BM144" s="24"/>
      <c r="BN144" s="24"/>
      <c r="BO144" s="24"/>
    </row>
    <row r="145" spans="1:67" s="22" customFormat="1" ht="13.5" customHeight="1">
      <c r="A145" s="83" t="s">
        <v>27</v>
      </c>
      <c r="B145" s="103">
        <f>方向別!I304</f>
        <v>517</v>
      </c>
      <c r="C145" s="103">
        <f>方向別!J304</f>
        <v>4</v>
      </c>
      <c r="D145" s="103">
        <f>方向別!K304</f>
        <v>25</v>
      </c>
      <c r="E145" s="103">
        <f>方向別!L304</f>
        <v>8</v>
      </c>
      <c r="F145" s="103">
        <f t="shared" si="45"/>
        <v>554</v>
      </c>
      <c r="G145" s="104">
        <f t="shared" si="40"/>
        <v>2.2000000000000002</v>
      </c>
      <c r="H145" s="105">
        <f t="shared" si="46"/>
        <v>7.2646210333071073</v>
      </c>
      <c r="I145" s="103">
        <f>SUM(方向別!I39,方向別!B198,方向別!B357)</f>
        <v>533</v>
      </c>
      <c r="J145" s="103">
        <f>SUM(方向別!J39,方向別!C198,方向別!C357)</f>
        <v>8</v>
      </c>
      <c r="K145" s="103">
        <f>SUM(方向別!K39,方向別!D198,方向別!D357)</f>
        <v>9</v>
      </c>
      <c r="L145" s="103">
        <f>SUM(方向別!L39,方向別!E198,方向別!E357)</f>
        <v>8</v>
      </c>
      <c r="M145" s="103">
        <f t="shared" si="47"/>
        <v>558</v>
      </c>
      <c r="N145" s="104">
        <f t="shared" si="43"/>
        <v>2.9</v>
      </c>
      <c r="O145" s="105">
        <f t="shared" si="48"/>
        <v>6.7841945288753802</v>
      </c>
      <c r="P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4"/>
      <c r="BM145" s="24"/>
      <c r="BN145" s="24"/>
      <c r="BO145" s="24"/>
    </row>
    <row r="146" spans="1:67" s="22" customFormat="1" ht="13.5" customHeight="1">
      <c r="A146" s="83" t="s">
        <v>28</v>
      </c>
      <c r="B146" s="103">
        <f>方向別!I305</f>
        <v>592</v>
      </c>
      <c r="C146" s="103">
        <f>方向別!J305</f>
        <v>4</v>
      </c>
      <c r="D146" s="103">
        <f>方向別!K305</f>
        <v>26</v>
      </c>
      <c r="E146" s="103">
        <f>方向別!L305</f>
        <v>15</v>
      </c>
      <c r="F146" s="103">
        <f t="shared" si="45"/>
        <v>637</v>
      </c>
      <c r="G146" s="104">
        <f t="shared" si="40"/>
        <v>3</v>
      </c>
      <c r="H146" s="105">
        <f t="shared" si="46"/>
        <v>8.3530028848675588</v>
      </c>
      <c r="I146" s="103">
        <f>SUM(方向別!I40,方向別!B199,方向別!B358)</f>
        <v>543</v>
      </c>
      <c r="J146" s="103">
        <f>SUM(方向別!J40,方向別!C199,方向別!C358)</f>
        <v>9</v>
      </c>
      <c r="K146" s="103">
        <f>SUM(方向別!K40,方向別!D199,方向別!D358)</f>
        <v>13</v>
      </c>
      <c r="L146" s="103">
        <f>SUM(方向別!L40,方向別!E199,方向別!E358)</f>
        <v>8</v>
      </c>
      <c r="M146" s="103">
        <f t="shared" si="47"/>
        <v>573</v>
      </c>
      <c r="N146" s="104">
        <f t="shared" si="43"/>
        <v>3</v>
      </c>
      <c r="O146" s="105">
        <f t="shared" si="48"/>
        <v>6.966565349544072</v>
      </c>
      <c r="P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4"/>
      <c r="BM146" s="24"/>
      <c r="BN146" s="24"/>
      <c r="BO146" s="24"/>
    </row>
    <row r="147" spans="1:67" s="22" customFormat="1" ht="13.5" customHeight="1">
      <c r="A147" s="83" t="s">
        <v>51</v>
      </c>
      <c r="B147" s="103">
        <f>方向別!I306</f>
        <v>652</v>
      </c>
      <c r="C147" s="103">
        <f>方向別!J306</f>
        <v>6</v>
      </c>
      <c r="D147" s="103">
        <f>方向別!K306</f>
        <v>17</v>
      </c>
      <c r="E147" s="103">
        <f>方向別!L306</f>
        <v>9</v>
      </c>
      <c r="F147" s="103">
        <f t="shared" si="45"/>
        <v>684</v>
      </c>
      <c r="G147" s="104">
        <f t="shared" si="40"/>
        <v>2.2000000000000002</v>
      </c>
      <c r="H147" s="105">
        <f t="shared" si="46"/>
        <v>8.9693154996066085</v>
      </c>
      <c r="I147" s="103">
        <f>SUM(方向別!I41,方向別!B200,方向別!B359)</f>
        <v>450</v>
      </c>
      <c r="J147" s="103">
        <f>SUM(方向別!J41,方向別!C200,方向別!C359)</f>
        <v>9</v>
      </c>
      <c r="K147" s="103">
        <f>SUM(方向別!K41,方向別!D200,方向別!D359)</f>
        <v>21</v>
      </c>
      <c r="L147" s="103">
        <f>SUM(方向別!L41,方向別!E200,方向別!E359)</f>
        <v>4</v>
      </c>
      <c r="M147" s="103">
        <f t="shared" si="47"/>
        <v>484</v>
      </c>
      <c r="N147" s="104">
        <f t="shared" si="43"/>
        <v>2.7</v>
      </c>
      <c r="O147" s="105">
        <f t="shared" si="48"/>
        <v>5.8844984802431615</v>
      </c>
      <c r="P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4"/>
      <c r="BM147" s="24"/>
      <c r="BN147" s="24"/>
      <c r="BO147" s="24"/>
    </row>
    <row r="148" spans="1:67" s="22" customFormat="1" ht="13.5" customHeight="1">
      <c r="A148" s="84" t="s">
        <v>29</v>
      </c>
      <c r="B148" s="106">
        <f>方向別!I307</f>
        <v>140</v>
      </c>
      <c r="C148" s="106">
        <f>方向別!J307</f>
        <v>1</v>
      </c>
      <c r="D148" s="106">
        <f>方向別!K307</f>
        <v>1</v>
      </c>
      <c r="E148" s="106">
        <f>方向別!L307</f>
        <v>0</v>
      </c>
      <c r="F148" s="106">
        <f t="shared" si="45"/>
        <v>142</v>
      </c>
      <c r="G148" s="107">
        <f t="shared" si="40"/>
        <v>0.7</v>
      </c>
      <c r="H148" s="108">
        <f t="shared" si="46"/>
        <v>1.8620508785733019</v>
      </c>
      <c r="I148" s="106">
        <f>SUM(方向別!I42,方向別!B201,方向別!B360)</f>
        <v>84</v>
      </c>
      <c r="J148" s="106">
        <f>SUM(方向別!J42,方向別!C201,方向別!C360)</f>
        <v>2</v>
      </c>
      <c r="K148" s="106">
        <f>SUM(方向別!K42,方向別!D201,方向別!D360)</f>
        <v>3</v>
      </c>
      <c r="L148" s="106">
        <f>SUM(方向別!L42,方向別!E201,方向別!E360)</f>
        <v>2</v>
      </c>
      <c r="M148" s="106">
        <f t="shared" si="47"/>
        <v>91</v>
      </c>
      <c r="N148" s="107">
        <f t="shared" si="43"/>
        <v>4.4000000000000004</v>
      </c>
      <c r="O148" s="108">
        <f t="shared" si="48"/>
        <v>1.1063829787234043</v>
      </c>
      <c r="P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4"/>
      <c r="BM148" s="24"/>
      <c r="BN148" s="24"/>
      <c r="BO148" s="24"/>
    </row>
    <row r="149" spans="1:67" s="22" customFormat="1" ht="13.5" customHeight="1">
      <c r="A149" s="83" t="s">
        <v>30</v>
      </c>
      <c r="B149" s="103">
        <f>方向別!I308</f>
        <v>98</v>
      </c>
      <c r="C149" s="103">
        <f>方向別!J308</f>
        <v>0</v>
      </c>
      <c r="D149" s="103">
        <f>方向別!K308</f>
        <v>2</v>
      </c>
      <c r="E149" s="103">
        <f>方向別!L308</f>
        <v>0</v>
      </c>
      <c r="F149" s="103">
        <f t="shared" si="45"/>
        <v>100</v>
      </c>
      <c r="G149" s="104">
        <f t="shared" si="40"/>
        <v>0</v>
      </c>
      <c r="H149" s="105">
        <f t="shared" si="46"/>
        <v>1.3113034356150013</v>
      </c>
      <c r="I149" s="103">
        <f>SUM(方向別!I43,方向別!B202,方向別!B361)</f>
        <v>84</v>
      </c>
      <c r="J149" s="103">
        <f>SUM(方向別!J43,方向別!C202,方向別!C361)</f>
        <v>1</v>
      </c>
      <c r="K149" s="103">
        <f>SUM(方向別!K43,方向別!D202,方向別!D361)</f>
        <v>3</v>
      </c>
      <c r="L149" s="103">
        <f>SUM(方向別!L43,方向別!E202,方向別!E361)</f>
        <v>0</v>
      </c>
      <c r="M149" s="103">
        <f t="shared" si="47"/>
        <v>88</v>
      </c>
      <c r="N149" s="104">
        <f t="shared" si="43"/>
        <v>1.1000000000000001</v>
      </c>
      <c r="O149" s="105">
        <f t="shared" si="48"/>
        <v>1.0699088145896656</v>
      </c>
      <c r="P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4"/>
      <c r="BM149" s="24"/>
      <c r="BN149" s="24"/>
      <c r="BO149" s="24"/>
    </row>
    <row r="150" spans="1:67" s="22" customFormat="1" ht="13.5" customHeight="1">
      <c r="A150" s="83" t="s">
        <v>31</v>
      </c>
      <c r="B150" s="103">
        <f>方向別!I309</f>
        <v>113</v>
      </c>
      <c r="C150" s="103">
        <f>方向別!J309</f>
        <v>2</v>
      </c>
      <c r="D150" s="103">
        <f>方向別!K309</f>
        <v>3</v>
      </c>
      <c r="E150" s="103">
        <f>方向別!L309</f>
        <v>1</v>
      </c>
      <c r="F150" s="103">
        <f t="shared" si="45"/>
        <v>119</v>
      </c>
      <c r="G150" s="104">
        <f t="shared" si="40"/>
        <v>2.5</v>
      </c>
      <c r="H150" s="105">
        <f t="shared" si="46"/>
        <v>1.5604510883818514</v>
      </c>
      <c r="I150" s="103">
        <f>SUM(方向別!I44,方向別!B203,方向別!B362)</f>
        <v>93</v>
      </c>
      <c r="J150" s="103">
        <f>SUM(方向別!J44,方向別!C203,方向別!C362)</f>
        <v>4</v>
      </c>
      <c r="K150" s="103">
        <f>SUM(方向別!K44,方向別!D203,方向別!D362)</f>
        <v>2</v>
      </c>
      <c r="L150" s="103">
        <f>SUM(方向別!L44,方向別!E203,方向別!E362)</f>
        <v>0</v>
      </c>
      <c r="M150" s="103">
        <f t="shared" si="47"/>
        <v>99</v>
      </c>
      <c r="N150" s="104">
        <f t="shared" si="43"/>
        <v>4</v>
      </c>
      <c r="O150" s="105">
        <f t="shared" si="48"/>
        <v>1.2036474164133737</v>
      </c>
      <c r="P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4"/>
      <c r="BM150" s="24"/>
      <c r="BN150" s="24"/>
      <c r="BO150" s="24"/>
    </row>
    <row r="151" spans="1:67" s="22" customFormat="1" ht="13.5" customHeight="1">
      <c r="A151" s="83" t="s">
        <v>32</v>
      </c>
      <c r="B151" s="103">
        <f>方向別!I310</f>
        <v>102</v>
      </c>
      <c r="C151" s="103">
        <f>方向別!J310</f>
        <v>1</v>
      </c>
      <c r="D151" s="103">
        <f>方向別!K310</f>
        <v>0</v>
      </c>
      <c r="E151" s="103">
        <f>方向別!L310</f>
        <v>3</v>
      </c>
      <c r="F151" s="103">
        <f t="shared" si="45"/>
        <v>106</v>
      </c>
      <c r="G151" s="104">
        <f t="shared" si="40"/>
        <v>3.8</v>
      </c>
      <c r="H151" s="105">
        <f t="shared" si="46"/>
        <v>1.3899816417519015</v>
      </c>
      <c r="I151" s="103">
        <f>SUM(方向別!I45,方向別!B204,方向別!B363)</f>
        <v>94</v>
      </c>
      <c r="J151" s="103">
        <f>SUM(方向別!J45,方向別!C204,方向別!C363)</f>
        <v>3</v>
      </c>
      <c r="K151" s="103">
        <f>SUM(方向別!K45,方向別!D204,方向別!D363)</f>
        <v>3</v>
      </c>
      <c r="L151" s="103">
        <f>SUM(方向別!L45,方向別!E204,方向別!E363)</f>
        <v>0</v>
      </c>
      <c r="M151" s="103">
        <f t="shared" si="47"/>
        <v>100</v>
      </c>
      <c r="N151" s="104">
        <f t="shared" si="43"/>
        <v>3</v>
      </c>
      <c r="O151" s="105">
        <f t="shared" si="48"/>
        <v>1.21580547112462</v>
      </c>
      <c r="P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4"/>
      <c r="BM151" s="24"/>
      <c r="BN151" s="24"/>
      <c r="BO151" s="24"/>
    </row>
    <row r="152" spans="1:67" s="22" customFormat="1" ht="13.5" customHeight="1">
      <c r="A152" s="83" t="s">
        <v>33</v>
      </c>
      <c r="B152" s="103">
        <f>方向別!I311</f>
        <v>114</v>
      </c>
      <c r="C152" s="103">
        <f>方向別!J311</f>
        <v>2</v>
      </c>
      <c r="D152" s="103">
        <f>方向別!K311</f>
        <v>2</v>
      </c>
      <c r="E152" s="103">
        <f>方向別!L311</f>
        <v>0</v>
      </c>
      <c r="F152" s="103">
        <f t="shared" si="45"/>
        <v>118</v>
      </c>
      <c r="G152" s="104">
        <f t="shared" si="40"/>
        <v>1.7</v>
      </c>
      <c r="H152" s="105">
        <f t="shared" si="46"/>
        <v>1.5473380540257016</v>
      </c>
      <c r="I152" s="103">
        <f>SUM(方向別!I46,方向別!B205,方向別!B364)</f>
        <v>90</v>
      </c>
      <c r="J152" s="103">
        <f>SUM(方向別!J46,方向別!C205,方向別!C364)</f>
        <v>1</v>
      </c>
      <c r="K152" s="103">
        <f>SUM(方向別!K46,方向別!D205,方向別!D364)</f>
        <v>3</v>
      </c>
      <c r="L152" s="103">
        <f>SUM(方向別!L46,方向別!E205,方向別!E364)</f>
        <v>0</v>
      </c>
      <c r="M152" s="103">
        <f t="shared" si="47"/>
        <v>94</v>
      </c>
      <c r="N152" s="104">
        <f t="shared" si="43"/>
        <v>1.1000000000000001</v>
      </c>
      <c r="O152" s="105">
        <f t="shared" si="48"/>
        <v>1.1428571428571428</v>
      </c>
      <c r="P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4"/>
      <c r="BM152" s="24"/>
      <c r="BN152" s="24"/>
      <c r="BO152" s="24"/>
    </row>
    <row r="153" spans="1:67" s="22" customFormat="1" ht="13.5" customHeight="1">
      <c r="A153" s="83" t="s">
        <v>34</v>
      </c>
      <c r="B153" s="103">
        <f>方向別!I312</f>
        <v>98</v>
      </c>
      <c r="C153" s="103">
        <f>方向別!J312</f>
        <v>1</v>
      </c>
      <c r="D153" s="103">
        <f>方向別!K312</f>
        <v>2</v>
      </c>
      <c r="E153" s="103">
        <f>方向別!L312</f>
        <v>4</v>
      </c>
      <c r="F153" s="103">
        <f t="shared" si="45"/>
        <v>105</v>
      </c>
      <c r="G153" s="104">
        <f t="shared" si="40"/>
        <v>4.8</v>
      </c>
      <c r="H153" s="105">
        <f t="shared" si="46"/>
        <v>1.3768686073957515</v>
      </c>
      <c r="I153" s="103">
        <f>SUM(方向別!I47,方向別!B206,方向別!B365)</f>
        <v>66</v>
      </c>
      <c r="J153" s="103">
        <f>SUM(方向別!J47,方向別!C206,方向別!C365)</f>
        <v>2</v>
      </c>
      <c r="K153" s="103">
        <f>SUM(方向別!K47,方向別!D206,方向別!D365)</f>
        <v>2</v>
      </c>
      <c r="L153" s="103">
        <f>SUM(方向別!L47,方向別!E206,方向別!E365)</f>
        <v>0</v>
      </c>
      <c r="M153" s="103">
        <f t="shared" si="47"/>
        <v>70</v>
      </c>
      <c r="N153" s="104">
        <f t="shared" si="43"/>
        <v>2.9</v>
      </c>
      <c r="O153" s="105">
        <f t="shared" si="48"/>
        <v>0.85106382978723405</v>
      </c>
      <c r="P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4"/>
      <c r="BM153" s="24"/>
      <c r="BN153" s="24"/>
      <c r="BO153" s="24"/>
    </row>
    <row r="154" spans="1:67" s="22" customFormat="1" ht="13.5" customHeight="1">
      <c r="A154" s="88" t="s">
        <v>15</v>
      </c>
      <c r="B154" s="109">
        <f>SUM(B148:B153)</f>
        <v>665</v>
      </c>
      <c r="C154" s="109">
        <f>SUM(C148:C153)</f>
        <v>7</v>
      </c>
      <c r="D154" s="109">
        <f>SUM(D148:D153)</f>
        <v>10</v>
      </c>
      <c r="E154" s="109">
        <f>SUM(E148:E153)</f>
        <v>8</v>
      </c>
      <c r="F154" s="109">
        <f t="shared" si="45"/>
        <v>690</v>
      </c>
      <c r="G154" s="110">
        <f t="shared" si="40"/>
        <v>2.2000000000000002</v>
      </c>
      <c r="H154" s="111">
        <f t="shared" si="46"/>
        <v>9.0479937057435098</v>
      </c>
      <c r="I154" s="109">
        <f>SUM(I148:I153)</f>
        <v>511</v>
      </c>
      <c r="J154" s="109">
        <f>SUM(J148:J153)</f>
        <v>13</v>
      </c>
      <c r="K154" s="109">
        <f>SUM(K148:K153)</f>
        <v>16</v>
      </c>
      <c r="L154" s="109">
        <f>SUM(L148:L153)</f>
        <v>2</v>
      </c>
      <c r="M154" s="109">
        <f t="shared" si="47"/>
        <v>542</v>
      </c>
      <c r="N154" s="110">
        <f t="shared" si="43"/>
        <v>2.8</v>
      </c>
      <c r="O154" s="111">
        <f t="shared" si="48"/>
        <v>6.589665653495441</v>
      </c>
      <c r="P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4"/>
      <c r="BM154" s="24"/>
      <c r="BN154" s="24"/>
      <c r="BO154" s="24"/>
    </row>
    <row r="155" spans="1:67" s="22" customFormat="1" ht="13.5" customHeight="1">
      <c r="A155" s="84" t="s">
        <v>35</v>
      </c>
      <c r="B155" s="106">
        <f>方向別!I314</f>
        <v>101</v>
      </c>
      <c r="C155" s="106">
        <f>方向別!J314</f>
        <v>1</v>
      </c>
      <c r="D155" s="106">
        <f>方向別!K314</f>
        <v>8</v>
      </c>
      <c r="E155" s="106">
        <f>方向別!L314</f>
        <v>3</v>
      </c>
      <c r="F155" s="106">
        <f t="shared" si="45"/>
        <v>113</v>
      </c>
      <c r="G155" s="107">
        <f t="shared" si="40"/>
        <v>3.5</v>
      </c>
      <c r="H155" s="108">
        <f t="shared" si="46"/>
        <v>1.4817728822449516</v>
      </c>
      <c r="I155" s="106">
        <f>SUM(方向別!I49,方向別!B208,方向別!B367)</f>
        <v>82</v>
      </c>
      <c r="J155" s="106">
        <f>SUM(方向別!J49,方向別!C208,方向別!C367)</f>
        <v>1</v>
      </c>
      <c r="K155" s="106">
        <f>SUM(方向別!K49,方向別!D208,方向別!D367)</f>
        <v>4</v>
      </c>
      <c r="L155" s="106">
        <f>SUM(方向別!L49,方向別!E208,方向別!E367)</f>
        <v>3</v>
      </c>
      <c r="M155" s="106">
        <f t="shared" si="47"/>
        <v>90</v>
      </c>
      <c r="N155" s="107">
        <f t="shared" si="43"/>
        <v>4.4000000000000004</v>
      </c>
      <c r="O155" s="108">
        <f t="shared" si="48"/>
        <v>1.094224924012158</v>
      </c>
      <c r="P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4"/>
      <c r="BM155" s="24"/>
      <c r="BN155" s="24"/>
      <c r="BO155" s="24"/>
    </row>
    <row r="156" spans="1:67" s="22" customFormat="1" ht="13.5" customHeight="1">
      <c r="A156" s="83" t="s">
        <v>36</v>
      </c>
      <c r="B156" s="103">
        <f>方向別!I315</f>
        <v>72</v>
      </c>
      <c r="C156" s="103">
        <f>方向別!J315</f>
        <v>1</v>
      </c>
      <c r="D156" s="103">
        <f>方向別!K315</f>
        <v>3</v>
      </c>
      <c r="E156" s="103">
        <f>方向別!L315</f>
        <v>1</v>
      </c>
      <c r="F156" s="103">
        <f t="shared" si="45"/>
        <v>77</v>
      </c>
      <c r="G156" s="104">
        <f t="shared" si="40"/>
        <v>2.6</v>
      </c>
      <c r="H156" s="105">
        <f t="shared" si="46"/>
        <v>1.0097036454235511</v>
      </c>
      <c r="I156" s="103">
        <f>SUM(方向別!I50,方向別!B209,方向別!B368)</f>
        <v>85</v>
      </c>
      <c r="J156" s="103">
        <f>SUM(方向別!J50,方向別!C209,方向別!C368)</f>
        <v>2</v>
      </c>
      <c r="K156" s="103">
        <f>SUM(方向別!K50,方向別!D209,方向別!D368)</f>
        <v>4</v>
      </c>
      <c r="L156" s="103">
        <f>SUM(方向別!L50,方向別!E209,方向別!E368)</f>
        <v>0</v>
      </c>
      <c r="M156" s="103">
        <f t="shared" si="47"/>
        <v>91</v>
      </c>
      <c r="N156" s="104">
        <f t="shared" si="43"/>
        <v>2.2000000000000002</v>
      </c>
      <c r="O156" s="105">
        <f t="shared" si="48"/>
        <v>1.1063829787234043</v>
      </c>
      <c r="P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4"/>
      <c r="BM156" s="24"/>
      <c r="BN156" s="24"/>
      <c r="BO156" s="24"/>
    </row>
    <row r="157" spans="1:67" s="22" customFormat="1" ht="13.5" customHeight="1">
      <c r="A157" s="83" t="s">
        <v>37</v>
      </c>
      <c r="B157" s="103">
        <f>方向別!I316</f>
        <v>91</v>
      </c>
      <c r="C157" s="103">
        <f>方向別!J316</f>
        <v>2</v>
      </c>
      <c r="D157" s="103">
        <f>方向別!K316</f>
        <v>5</v>
      </c>
      <c r="E157" s="103">
        <f>方向別!L316</f>
        <v>0</v>
      </c>
      <c r="F157" s="103">
        <f t="shared" si="45"/>
        <v>98</v>
      </c>
      <c r="G157" s="104">
        <f t="shared" si="40"/>
        <v>2</v>
      </c>
      <c r="H157" s="105">
        <f t="shared" si="46"/>
        <v>1.2850773669027014</v>
      </c>
      <c r="I157" s="103">
        <f>SUM(方向別!I51,方向別!B210,方向別!B369)</f>
        <v>67</v>
      </c>
      <c r="J157" s="103">
        <f>SUM(方向別!J51,方向別!C210,方向別!C369)</f>
        <v>1</v>
      </c>
      <c r="K157" s="103">
        <f>SUM(方向別!K51,方向別!D210,方向別!D369)</f>
        <v>2</v>
      </c>
      <c r="L157" s="103">
        <f>SUM(方向別!L51,方向別!E210,方向別!E369)</f>
        <v>2</v>
      </c>
      <c r="M157" s="103">
        <f t="shared" si="47"/>
        <v>72</v>
      </c>
      <c r="N157" s="104">
        <f t="shared" si="43"/>
        <v>4.2</v>
      </c>
      <c r="O157" s="105">
        <f t="shared" si="48"/>
        <v>0.87537993920972634</v>
      </c>
      <c r="P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4"/>
      <c r="BM157" s="24"/>
      <c r="BN157" s="24"/>
      <c r="BO157" s="24"/>
    </row>
    <row r="158" spans="1:67" s="22" customFormat="1" ht="13.5" customHeight="1">
      <c r="A158" s="83" t="s">
        <v>38</v>
      </c>
      <c r="B158" s="103">
        <f>方向別!I317</f>
        <v>104</v>
      </c>
      <c r="C158" s="103">
        <f>方向別!J317</f>
        <v>1</v>
      </c>
      <c r="D158" s="103">
        <f>方向別!K317</f>
        <v>5</v>
      </c>
      <c r="E158" s="103">
        <f>方向別!L317</f>
        <v>0</v>
      </c>
      <c r="F158" s="103">
        <f t="shared" si="45"/>
        <v>110</v>
      </c>
      <c r="G158" s="104">
        <f t="shared" si="40"/>
        <v>0.9</v>
      </c>
      <c r="H158" s="105">
        <f t="shared" si="46"/>
        <v>1.4424337791765016</v>
      </c>
      <c r="I158" s="103">
        <f>SUM(方向別!I52,方向別!B211,方向別!B370)</f>
        <v>64</v>
      </c>
      <c r="J158" s="103">
        <f>SUM(方向別!J52,方向別!C211,方向別!C370)</f>
        <v>2</v>
      </c>
      <c r="K158" s="103">
        <f>SUM(方向別!K52,方向別!D211,方向別!D370)</f>
        <v>5</v>
      </c>
      <c r="L158" s="103">
        <f>SUM(方向別!L52,方向別!E211,方向別!E370)</f>
        <v>0</v>
      </c>
      <c r="M158" s="103">
        <f t="shared" si="47"/>
        <v>71</v>
      </c>
      <c r="N158" s="104">
        <f t="shared" si="43"/>
        <v>2.8</v>
      </c>
      <c r="O158" s="105">
        <f t="shared" si="48"/>
        <v>0.86322188449848036</v>
      </c>
      <c r="P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4"/>
      <c r="BM158" s="24"/>
      <c r="BN158" s="24"/>
      <c r="BO158" s="24"/>
    </row>
    <row r="159" spans="1:67" s="22" customFormat="1" ht="13.5" customHeight="1">
      <c r="A159" s="83" t="s">
        <v>39</v>
      </c>
      <c r="B159" s="103">
        <f>方向別!I318</f>
        <v>111</v>
      </c>
      <c r="C159" s="103">
        <f>方向別!J318</f>
        <v>0</v>
      </c>
      <c r="D159" s="103">
        <f>方向別!K318</f>
        <v>2</v>
      </c>
      <c r="E159" s="103">
        <f>方向別!L318</f>
        <v>1</v>
      </c>
      <c r="F159" s="103">
        <f t="shared" si="45"/>
        <v>114</v>
      </c>
      <c r="G159" s="104">
        <f t="shared" si="40"/>
        <v>0.9</v>
      </c>
      <c r="H159" s="105">
        <f t="shared" si="46"/>
        <v>1.4948859166011015</v>
      </c>
      <c r="I159" s="103">
        <f>SUM(方向別!I53,方向別!B212,方向別!B371)</f>
        <v>76</v>
      </c>
      <c r="J159" s="103">
        <f>SUM(方向別!J53,方向別!C212,方向別!C371)</f>
        <v>2</v>
      </c>
      <c r="K159" s="103">
        <f>SUM(方向別!K53,方向別!D212,方向別!D371)</f>
        <v>2</v>
      </c>
      <c r="L159" s="103">
        <f>SUM(方向別!L53,方向別!E212,方向別!E371)</f>
        <v>0</v>
      </c>
      <c r="M159" s="103">
        <f t="shared" si="47"/>
        <v>80</v>
      </c>
      <c r="N159" s="104">
        <f t="shared" si="43"/>
        <v>2.5</v>
      </c>
      <c r="O159" s="105">
        <f t="shared" si="48"/>
        <v>0.97264437689969607</v>
      </c>
      <c r="P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4"/>
      <c r="BM159" s="24"/>
      <c r="BN159" s="24"/>
      <c r="BO159" s="24"/>
    </row>
    <row r="160" spans="1:67" s="22" customFormat="1" ht="13.5" customHeight="1">
      <c r="A160" s="83" t="s">
        <v>40</v>
      </c>
      <c r="B160" s="103">
        <f>方向別!I319</f>
        <v>69</v>
      </c>
      <c r="C160" s="103">
        <f>方向別!J319</f>
        <v>1</v>
      </c>
      <c r="D160" s="103">
        <f>方向別!K319</f>
        <v>1</v>
      </c>
      <c r="E160" s="103">
        <f>方向別!L319</f>
        <v>0</v>
      </c>
      <c r="F160" s="103">
        <f t="shared" si="45"/>
        <v>71</v>
      </c>
      <c r="G160" s="104">
        <f t="shared" si="40"/>
        <v>1.4</v>
      </c>
      <c r="H160" s="105">
        <f t="shared" si="46"/>
        <v>0.93102543928665094</v>
      </c>
      <c r="I160" s="103">
        <f>SUM(方向別!I54,方向別!B213,方向別!B372)</f>
        <v>71</v>
      </c>
      <c r="J160" s="103">
        <f>SUM(方向別!J54,方向別!C213,方向別!C372)</f>
        <v>2</v>
      </c>
      <c r="K160" s="103">
        <f>SUM(方向別!K54,方向別!D213,方向別!D372)</f>
        <v>2</v>
      </c>
      <c r="L160" s="103">
        <f>SUM(方向別!L54,方向別!E213,方向別!E372)</f>
        <v>1</v>
      </c>
      <c r="M160" s="103">
        <f t="shared" si="47"/>
        <v>76</v>
      </c>
      <c r="N160" s="104">
        <f t="shared" si="43"/>
        <v>3.9</v>
      </c>
      <c r="O160" s="105">
        <f t="shared" si="48"/>
        <v>0.92401215805471126</v>
      </c>
      <c r="P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4"/>
      <c r="BM160" s="24"/>
      <c r="BN160" s="24"/>
      <c r="BO160" s="24"/>
    </row>
    <row r="161" spans="1:67" s="22" customFormat="1" ht="13.5" customHeight="1">
      <c r="A161" s="88" t="s">
        <v>15</v>
      </c>
      <c r="B161" s="109">
        <f>SUM(B155:B160)</f>
        <v>548</v>
      </c>
      <c r="C161" s="109">
        <f>SUM(C155:C160)</f>
        <v>6</v>
      </c>
      <c r="D161" s="109">
        <f>SUM(D155:D160)</f>
        <v>24</v>
      </c>
      <c r="E161" s="109">
        <f>SUM(E155:E160)</f>
        <v>5</v>
      </c>
      <c r="F161" s="109">
        <f t="shared" si="45"/>
        <v>583</v>
      </c>
      <c r="G161" s="110">
        <f t="shared" si="40"/>
        <v>1.9</v>
      </c>
      <c r="H161" s="111">
        <f t="shared" si="46"/>
        <v>7.6448990296354573</v>
      </c>
      <c r="I161" s="109">
        <f>SUM(I155:I160)</f>
        <v>445</v>
      </c>
      <c r="J161" s="109">
        <f>SUM(J155:J160)</f>
        <v>10</v>
      </c>
      <c r="K161" s="109">
        <f>SUM(K155:K160)</f>
        <v>19</v>
      </c>
      <c r="L161" s="109">
        <f>SUM(L155:L160)</f>
        <v>6</v>
      </c>
      <c r="M161" s="109">
        <f t="shared" si="47"/>
        <v>480</v>
      </c>
      <c r="N161" s="110">
        <f t="shared" si="43"/>
        <v>3.3</v>
      </c>
      <c r="O161" s="111">
        <f t="shared" si="48"/>
        <v>5.8358662613981762</v>
      </c>
      <c r="P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4"/>
      <c r="BM161" s="24"/>
      <c r="BN161" s="24"/>
      <c r="BO161" s="24"/>
    </row>
    <row r="162" spans="1:67" s="25" customFormat="1" ht="13.5" customHeight="1">
      <c r="A162" s="79" t="s">
        <v>84</v>
      </c>
      <c r="B162" s="103">
        <f>方向別!I321</f>
        <v>338</v>
      </c>
      <c r="C162" s="103">
        <f>方向別!J321</f>
        <v>4</v>
      </c>
      <c r="D162" s="103">
        <f>方向別!K321</f>
        <v>11</v>
      </c>
      <c r="E162" s="103">
        <f>方向別!L321</f>
        <v>4</v>
      </c>
      <c r="F162" s="103">
        <f t="shared" ref="F162:F164" si="49">SUM(B162:E162)</f>
        <v>357</v>
      </c>
      <c r="G162" s="104">
        <f t="shared" ref="G162:G164" si="50">IF(SUM(C162,E162)=0,0,ROUND(SUM(C162,E162)/F162*100,1))</f>
        <v>2.2000000000000002</v>
      </c>
      <c r="H162" s="105">
        <f t="shared" si="46"/>
        <v>4.6813532651455549</v>
      </c>
      <c r="I162" s="103">
        <f>SUM(方向別!I56,方向別!B215,方向別!B374)</f>
        <v>302</v>
      </c>
      <c r="J162" s="103">
        <f>SUM(方向別!J56,方向別!C215,方向別!C374)</f>
        <v>9</v>
      </c>
      <c r="K162" s="103">
        <f>SUM(方向別!K56,方向別!D215,方向別!D374)</f>
        <v>7</v>
      </c>
      <c r="L162" s="103">
        <f>SUM(方向別!L56,方向別!E215,方向別!E374)</f>
        <v>5</v>
      </c>
      <c r="M162" s="103">
        <f t="shared" ref="M162:M164" si="51">SUM(I162:L162)</f>
        <v>323</v>
      </c>
      <c r="N162" s="104">
        <f t="shared" ref="N162:N164" si="52">IF(SUM(J162,L162)=0,0,ROUND(SUM(J162,L162)/M162*100,1))</f>
        <v>4.3</v>
      </c>
      <c r="O162" s="105">
        <f t="shared" si="48"/>
        <v>3.9270516717325226</v>
      </c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</row>
    <row r="163" spans="1:67" s="25" customFormat="1" ht="13.5" customHeight="1">
      <c r="A163" s="83" t="s">
        <v>85</v>
      </c>
      <c r="B163" s="103">
        <f>方向別!I322</f>
        <v>252</v>
      </c>
      <c r="C163" s="103">
        <f>方向別!J322</f>
        <v>2</v>
      </c>
      <c r="D163" s="103">
        <f>方向別!K322</f>
        <v>6</v>
      </c>
      <c r="E163" s="103">
        <f>方向別!L322</f>
        <v>0</v>
      </c>
      <c r="F163" s="103">
        <f t="shared" si="49"/>
        <v>260</v>
      </c>
      <c r="G163" s="104">
        <f t="shared" si="50"/>
        <v>0.8</v>
      </c>
      <c r="H163" s="105">
        <f t="shared" si="46"/>
        <v>3.4093889325990037</v>
      </c>
      <c r="I163" s="103">
        <f>SUM(方向別!I57,方向別!B216,方向別!B375)</f>
        <v>222</v>
      </c>
      <c r="J163" s="103">
        <f>SUM(方向別!J57,方向別!C216,方向別!C375)</f>
        <v>7</v>
      </c>
      <c r="K163" s="103">
        <f>SUM(方向別!K57,方向別!D216,方向別!D375)</f>
        <v>8</v>
      </c>
      <c r="L163" s="103">
        <f>SUM(方向別!L57,方向別!E216,方向別!E375)</f>
        <v>1</v>
      </c>
      <c r="M163" s="103">
        <f t="shared" si="51"/>
        <v>238</v>
      </c>
      <c r="N163" s="104">
        <f t="shared" si="52"/>
        <v>3.4</v>
      </c>
      <c r="O163" s="105">
        <f t="shared" si="48"/>
        <v>2.8936170212765959</v>
      </c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</row>
    <row r="164" spans="1:67" s="25" customFormat="1" ht="13.5" customHeight="1">
      <c r="A164" s="83" t="s">
        <v>86</v>
      </c>
      <c r="B164" s="103">
        <f>方向別!I323</f>
        <v>187</v>
      </c>
      <c r="C164" s="103">
        <f>方向別!J323</f>
        <v>3</v>
      </c>
      <c r="D164" s="103">
        <f>方向別!K323</f>
        <v>10</v>
      </c>
      <c r="E164" s="103">
        <f>方向別!L323</f>
        <v>1</v>
      </c>
      <c r="F164" s="103">
        <f t="shared" si="49"/>
        <v>201</v>
      </c>
      <c r="G164" s="104">
        <f t="shared" si="50"/>
        <v>2</v>
      </c>
      <c r="H164" s="105">
        <f t="shared" si="46"/>
        <v>2.6357199055861527</v>
      </c>
      <c r="I164" s="103">
        <f>SUM(方向別!I58,方向別!B217,方向別!B376)</f>
        <v>183</v>
      </c>
      <c r="J164" s="103">
        <f>SUM(方向別!J58,方向別!C217,方向別!C376)</f>
        <v>7</v>
      </c>
      <c r="K164" s="103">
        <f>SUM(方向別!K58,方向別!D217,方向別!D376)</f>
        <v>7</v>
      </c>
      <c r="L164" s="103">
        <f>SUM(方向別!L58,方向別!E217,方向別!E376)</f>
        <v>1</v>
      </c>
      <c r="M164" s="103">
        <f t="shared" si="51"/>
        <v>198</v>
      </c>
      <c r="N164" s="104">
        <f t="shared" si="52"/>
        <v>4</v>
      </c>
      <c r="O164" s="105">
        <f t="shared" si="48"/>
        <v>2.4072948328267474</v>
      </c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</row>
    <row r="165" spans="1:67" s="22" customFormat="1" ht="13.5" customHeight="1">
      <c r="A165" s="88" t="s">
        <v>41</v>
      </c>
      <c r="B165" s="109">
        <f>SUM(B117:B125,B132,B139:B147,B154,B161:B164)</f>
        <v>7093</v>
      </c>
      <c r="C165" s="109">
        <f t="shared" ref="C165" si="53">SUM(C117:C125,C132,C139:C147,C154,C161:C164)</f>
        <v>77</v>
      </c>
      <c r="D165" s="109">
        <f t="shared" ref="D165" si="54">SUM(D117:D125,D132,D139:D147,D154,D161:D164)</f>
        <v>290</v>
      </c>
      <c r="E165" s="109">
        <f t="shared" ref="E165" si="55">SUM(E117:E125,E132,E139:E147,E154,E161:E164)</f>
        <v>166</v>
      </c>
      <c r="F165" s="109">
        <f t="shared" ref="F165" si="56">SUM(B165:E165)</f>
        <v>7626</v>
      </c>
      <c r="G165" s="110">
        <f>IF(SUM(C165,E165)=0,0,ROUND(SUM(C165,E165)/F165*100,1))</f>
        <v>3.2</v>
      </c>
      <c r="H165" s="111">
        <f t="shared" si="46"/>
        <v>100</v>
      </c>
      <c r="I165" s="109">
        <f>SUM(I117:I125,I132,I139:I147,I154,I161:I164)</f>
        <v>7607</v>
      </c>
      <c r="J165" s="109">
        <f t="shared" ref="J165" si="57">SUM(J117:J125,J132,J139:J147,J154,J161:J164)</f>
        <v>155</v>
      </c>
      <c r="K165" s="109">
        <f t="shared" ref="K165" si="58">SUM(K117:K125,K132,K139:K147,K154,K161:K164)</f>
        <v>285</v>
      </c>
      <c r="L165" s="109">
        <f t="shared" ref="L165" si="59">SUM(L117:L125,L132,L139:L147,L154,L161:L164)</f>
        <v>178</v>
      </c>
      <c r="M165" s="109">
        <f t="shared" ref="M165" si="60">SUM(I165:L165)</f>
        <v>8225</v>
      </c>
      <c r="N165" s="110">
        <f>IF(SUM(J165,L165)=0,0,ROUND(SUM(J165,L165)/M165*100,1))</f>
        <v>4</v>
      </c>
      <c r="O165" s="111">
        <f t="shared" si="48"/>
        <v>100</v>
      </c>
      <c r="P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4"/>
      <c r="BM165" s="24"/>
      <c r="BN165" s="24"/>
      <c r="BO165" s="24"/>
    </row>
    <row r="166" spans="1:67" s="22" customFormat="1" ht="13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4"/>
      <c r="BM166" s="24"/>
      <c r="BN166" s="24"/>
      <c r="BO166" s="24"/>
    </row>
    <row r="167" spans="1:67" s="22" customFormat="1" ht="13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4"/>
      <c r="BM167" s="24"/>
      <c r="BN167" s="24"/>
      <c r="BO167" s="24"/>
    </row>
    <row r="168" spans="1:67" s="22" customFormat="1" ht="13.5" customHeight="1">
      <c r="A168" s="31" t="s">
        <v>0</v>
      </c>
      <c r="B168" s="30" t="s">
        <v>61</v>
      </c>
      <c r="C168" s="29"/>
      <c r="D168" s="29"/>
      <c r="E168" s="29"/>
      <c r="F168" s="29"/>
      <c r="G168" s="29"/>
      <c r="H168" s="28"/>
      <c r="I168" s="30" t="s">
        <v>60</v>
      </c>
      <c r="J168" s="29"/>
      <c r="K168" s="29"/>
      <c r="L168" s="29"/>
      <c r="M168" s="29"/>
      <c r="N168" s="29"/>
      <c r="O168" s="28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4"/>
      <c r="BM168" s="24"/>
      <c r="BN168" s="24"/>
      <c r="BO168" s="24"/>
    </row>
    <row r="169" spans="1:67" s="22" customFormat="1" ht="39" customHeight="1">
      <c r="A169" s="73" t="s">
        <v>1</v>
      </c>
      <c r="B169" s="74" t="s">
        <v>2</v>
      </c>
      <c r="C169" s="75" t="s">
        <v>3</v>
      </c>
      <c r="D169" s="76" t="s">
        <v>4</v>
      </c>
      <c r="E169" s="75" t="s">
        <v>5</v>
      </c>
      <c r="F169" s="76" t="s">
        <v>6</v>
      </c>
      <c r="G169" s="76" t="s">
        <v>7</v>
      </c>
      <c r="H169" s="77" t="s">
        <v>8</v>
      </c>
      <c r="I169" s="74" t="s">
        <v>2</v>
      </c>
      <c r="J169" s="76" t="s">
        <v>3</v>
      </c>
      <c r="K169" s="76" t="s">
        <v>4</v>
      </c>
      <c r="L169" s="75" t="s">
        <v>5</v>
      </c>
      <c r="M169" s="76" t="s">
        <v>6</v>
      </c>
      <c r="N169" s="76" t="s">
        <v>7</v>
      </c>
      <c r="O169" s="78" t="s">
        <v>8</v>
      </c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4"/>
      <c r="BM169" s="24"/>
      <c r="BN169" s="24"/>
      <c r="BO169" s="24"/>
    </row>
    <row r="170" spans="1:67" s="25" customFormat="1" ht="13.5" customHeight="1">
      <c r="A170" s="79" t="s">
        <v>75</v>
      </c>
      <c r="B170" s="103">
        <f>方向別!I382</f>
        <v>50</v>
      </c>
      <c r="C170" s="103">
        <f>方向別!J382</f>
        <v>4</v>
      </c>
      <c r="D170" s="103">
        <f>方向別!K382</f>
        <v>6</v>
      </c>
      <c r="E170" s="103">
        <f>方向別!L382</f>
        <v>1</v>
      </c>
      <c r="F170" s="103">
        <f t="shared" ref="F170:F178" si="61">SUM(B170:E170)</f>
        <v>61</v>
      </c>
      <c r="G170" s="104">
        <f t="shared" ref="G170:G214" si="62">IF(SUM(C170,E170)=0,0,ROUND(SUM(C170,E170)/F170*100,1))</f>
        <v>8.1999999999999993</v>
      </c>
      <c r="H170" s="105">
        <f t="shared" ref="H170:H178" si="63">IF(F170=0,0,F170/F$218*100)</f>
        <v>2.0178630499503805</v>
      </c>
      <c r="I170" s="103">
        <f>SUM(方向別!B11,方向別!I117,方向別!B276)</f>
        <v>62</v>
      </c>
      <c r="J170" s="103">
        <f>SUM(方向別!C11,方向別!J117,方向別!C276)</f>
        <v>1</v>
      </c>
      <c r="K170" s="103">
        <f>SUM(方向別!D11,方向別!K117,方向別!D276)</f>
        <v>3</v>
      </c>
      <c r="L170" s="103">
        <f>SUM(方向別!E11,方向別!L117,方向別!E276)</f>
        <v>0</v>
      </c>
      <c r="M170" s="103">
        <f t="shared" ref="M170:M178" si="64">SUM(I170:L170)</f>
        <v>66</v>
      </c>
      <c r="N170" s="104">
        <f t="shared" ref="N170:N214" si="65">IF(SUM(J170,L170)=0,0,ROUND(SUM(J170,L170)/M170*100,1))</f>
        <v>1.5</v>
      </c>
      <c r="O170" s="105">
        <f t="shared" ref="O170:O178" si="66">IF(M170=0,0,M170/M$218*100)</f>
        <v>2.480270574971815</v>
      </c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</row>
    <row r="171" spans="1:67" s="25" customFormat="1" ht="13.5" customHeight="1">
      <c r="A171" s="83" t="s">
        <v>76</v>
      </c>
      <c r="B171" s="103">
        <f>方向別!I383</f>
        <v>30</v>
      </c>
      <c r="C171" s="103">
        <f>方向別!J383</f>
        <v>0</v>
      </c>
      <c r="D171" s="103">
        <f>方向別!K383</f>
        <v>3</v>
      </c>
      <c r="E171" s="103">
        <f>方向別!L383</f>
        <v>2</v>
      </c>
      <c r="F171" s="103">
        <f t="shared" si="61"/>
        <v>35</v>
      </c>
      <c r="G171" s="104">
        <f t="shared" si="62"/>
        <v>5.7</v>
      </c>
      <c r="H171" s="105">
        <f t="shared" si="63"/>
        <v>1.1577902745616937</v>
      </c>
      <c r="I171" s="103">
        <f>SUM(方向別!B12,方向別!I118,方向別!B277)</f>
        <v>25</v>
      </c>
      <c r="J171" s="103">
        <f>SUM(方向別!C12,方向別!J118,方向別!C277)</f>
        <v>0</v>
      </c>
      <c r="K171" s="103">
        <f>SUM(方向別!D12,方向別!K118,方向別!D277)</f>
        <v>0</v>
      </c>
      <c r="L171" s="103">
        <f>SUM(方向別!E12,方向別!L118,方向別!E277)</f>
        <v>0</v>
      </c>
      <c r="M171" s="103">
        <f t="shared" si="64"/>
        <v>25</v>
      </c>
      <c r="N171" s="104">
        <f t="shared" si="65"/>
        <v>0</v>
      </c>
      <c r="O171" s="105">
        <f t="shared" si="66"/>
        <v>0.9394964299135663</v>
      </c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</row>
    <row r="172" spans="1:67" s="25" customFormat="1" ht="13.5" customHeight="1">
      <c r="A172" s="83" t="s">
        <v>77</v>
      </c>
      <c r="B172" s="103">
        <f>方向別!I384</f>
        <v>26</v>
      </c>
      <c r="C172" s="103">
        <f>方向別!J384</f>
        <v>0</v>
      </c>
      <c r="D172" s="103">
        <f>方向別!K384</f>
        <v>3</v>
      </c>
      <c r="E172" s="103">
        <f>方向別!L384</f>
        <v>0</v>
      </c>
      <c r="F172" s="103">
        <f t="shared" si="61"/>
        <v>29</v>
      </c>
      <c r="G172" s="104">
        <f t="shared" si="62"/>
        <v>0</v>
      </c>
      <c r="H172" s="105">
        <f t="shared" si="63"/>
        <v>0.95931194177968893</v>
      </c>
      <c r="I172" s="103">
        <f>SUM(方向別!B13,方向別!I119,方向別!B278)</f>
        <v>19</v>
      </c>
      <c r="J172" s="103">
        <f>SUM(方向別!C13,方向別!J119,方向別!C278)</f>
        <v>0</v>
      </c>
      <c r="K172" s="103">
        <f>SUM(方向別!D13,方向別!K119,方向別!D278)</f>
        <v>2</v>
      </c>
      <c r="L172" s="103">
        <f>SUM(方向別!E13,方向別!L119,方向別!E278)</f>
        <v>1</v>
      </c>
      <c r="M172" s="103">
        <f t="shared" si="64"/>
        <v>22</v>
      </c>
      <c r="N172" s="104">
        <f t="shared" si="65"/>
        <v>4.5</v>
      </c>
      <c r="O172" s="105">
        <f t="shared" si="66"/>
        <v>0.8267568583239383</v>
      </c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</row>
    <row r="173" spans="1:67" s="25" customFormat="1" ht="13.5" customHeight="1">
      <c r="A173" s="83" t="s">
        <v>78</v>
      </c>
      <c r="B173" s="103">
        <f>方向別!I385</f>
        <v>29</v>
      </c>
      <c r="C173" s="103">
        <f>方向別!J385</f>
        <v>0</v>
      </c>
      <c r="D173" s="103">
        <f>方向別!K385</f>
        <v>1</v>
      </c>
      <c r="E173" s="103">
        <f>方向別!L385</f>
        <v>1</v>
      </c>
      <c r="F173" s="103">
        <f t="shared" si="61"/>
        <v>31</v>
      </c>
      <c r="G173" s="104">
        <f t="shared" si="62"/>
        <v>3.2</v>
      </c>
      <c r="H173" s="105">
        <f t="shared" si="63"/>
        <v>1.0254713860403573</v>
      </c>
      <c r="I173" s="103">
        <f>SUM(方向別!B14,方向別!I120,方向別!B279)</f>
        <v>16</v>
      </c>
      <c r="J173" s="103">
        <f>SUM(方向別!C14,方向別!J120,方向別!C279)</f>
        <v>0</v>
      </c>
      <c r="K173" s="103">
        <f>SUM(方向別!D14,方向別!K120,方向別!D279)</f>
        <v>2</v>
      </c>
      <c r="L173" s="103">
        <f>SUM(方向別!E14,方向別!L120,方向別!E279)</f>
        <v>0</v>
      </c>
      <c r="M173" s="103">
        <f t="shared" si="64"/>
        <v>18</v>
      </c>
      <c r="N173" s="104">
        <f t="shared" si="65"/>
        <v>0</v>
      </c>
      <c r="O173" s="105">
        <f t="shared" si="66"/>
        <v>0.67643742953776775</v>
      </c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</row>
    <row r="174" spans="1:67" s="25" customFormat="1" ht="13.5" customHeight="1">
      <c r="A174" s="83" t="s">
        <v>79</v>
      </c>
      <c r="B174" s="103">
        <f>方向別!I386</f>
        <v>8</v>
      </c>
      <c r="C174" s="103">
        <f>方向別!J386</f>
        <v>0</v>
      </c>
      <c r="D174" s="103">
        <f>方向別!K386</f>
        <v>0</v>
      </c>
      <c r="E174" s="103">
        <f>方向別!L386</f>
        <v>0</v>
      </c>
      <c r="F174" s="103">
        <f t="shared" si="61"/>
        <v>8</v>
      </c>
      <c r="G174" s="104">
        <f t="shared" si="62"/>
        <v>0</v>
      </c>
      <c r="H174" s="105">
        <f t="shared" si="63"/>
        <v>0.26463777704267288</v>
      </c>
      <c r="I174" s="103">
        <f>SUM(方向別!B15,方向別!I121,方向別!B280)</f>
        <v>8</v>
      </c>
      <c r="J174" s="103">
        <f>SUM(方向別!C15,方向別!J121,方向別!C280)</f>
        <v>0</v>
      </c>
      <c r="K174" s="103">
        <f>SUM(方向別!D15,方向別!K121,方向別!D280)</f>
        <v>0</v>
      </c>
      <c r="L174" s="103">
        <f>SUM(方向別!E15,方向別!L121,方向別!E280)</f>
        <v>0</v>
      </c>
      <c r="M174" s="103">
        <f t="shared" si="64"/>
        <v>8</v>
      </c>
      <c r="N174" s="104">
        <f t="shared" si="65"/>
        <v>0</v>
      </c>
      <c r="O174" s="105">
        <f t="shared" si="66"/>
        <v>0.30063885757234121</v>
      </c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</row>
    <row r="175" spans="1:67" s="25" customFormat="1" ht="13.5" customHeight="1">
      <c r="A175" s="83" t="s">
        <v>80</v>
      </c>
      <c r="B175" s="103">
        <f>方向別!I387</f>
        <v>11</v>
      </c>
      <c r="C175" s="103">
        <f>方向別!J387</f>
        <v>0</v>
      </c>
      <c r="D175" s="103">
        <f>方向別!K387</f>
        <v>0</v>
      </c>
      <c r="E175" s="103">
        <f>方向別!L387</f>
        <v>0</v>
      </c>
      <c r="F175" s="103">
        <f t="shared" si="61"/>
        <v>11</v>
      </c>
      <c r="G175" s="104">
        <f t="shared" si="62"/>
        <v>0</v>
      </c>
      <c r="H175" s="105">
        <f t="shared" si="63"/>
        <v>0.36387694343367516</v>
      </c>
      <c r="I175" s="103">
        <f>SUM(方向別!B16,方向別!I122,方向別!B281)</f>
        <v>3</v>
      </c>
      <c r="J175" s="103">
        <f>SUM(方向別!C16,方向別!J122,方向別!C281)</f>
        <v>0</v>
      </c>
      <c r="K175" s="103">
        <f>SUM(方向別!D16,方向別!K122,方向別!D281)</f>
        <v>0</v>
      </c>
      <c r="L175" s="103">
        <f>SUM(方向別!E16,方向別!L122,方向別!E281)</f>
        <v>1</v>
      </c>
      <c r="M175" s="103">
        <f t="shared" si="64"/>
        <v>4</v>
      </c>
      <c r="N175" s="104">
        <f t="shared" si="65"/>
        <v>25</v>
      </c>
      <c r="O175" s="105">
        <f t="shared" si="66"/>
        <v>0.15031942878617061</v>
      </c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</row>
    <row r="176" spans="1:67" s="25" customFormat="1" ht="13.5" customHeight="1">
      <c r="A176" s="83" t="s">
        <v>81</v>
      </c>
      <c r="B176" s="103">
        <f>方向別!I388</f>
        <v>19</v>
      </c>
      <c r="C176" s="103">
        <f>方向別!J388</f>
        <v>0</v>
      </c>
      <c r="D176" s="103">
        <f>方向別!K388</f>
        <v>1</v>
      </c>
      <c r="E176" s="103">
        <f>方向別!L388</f>
        <v>0</v>
      </c>
      <c r="F176" s="103">
        <f t="shared" si="61"/>
        <v>20</v>
      </c>
      <c r="G176" s="104">
        <f t="shared" si="62"/>
        <v>0</v>
      </c>
      <c r="H176" s="105">
        <f t="shared" si="63"/>
        <v>0.6615944426066821</v>
      </c>
      <c r="I176" s="103">
        <f>SUM(方向別!B17,方向別!I123,方向別!B282)</f>
        <v>11</v>
      </c>
      <c r="J176" s="103">
        <f>SUM(方向別!C17,方向別!J123,方向別!C282)</f>
        <v>0</v>
      </c>
      <c r="K176" s="103">
        <f>SUM(方向別!D17,方向別!K123,方向別!D282)</f>
        <v>1</v>
      </c>
      <c r="L176" s="103">
        <f>SUM(方向別!E17,方向別!L123,方向別!E282)</f>
        <v>1</v>
      </c>
      <c r="M176" s="103">
        <f t="shared" si="64"/>
        <v>13</v>
      </c>
      <c r="N176" s="104">
        <f t="shared" si="65"/>
        <v>7.7</v>
      </c>
      <c r="O176" s="105">
        <f t="shared" si="66"/>
        <v>0.48853814355505448</v>
      </c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</row>
    <row r="177" spans="1:67" s="25" customFormat="1" ht="13.5" customHeight="1">
      <c r="A177" s="83" t="s">
        <v>82</v>
      </c>
      <c r="B177" s="103">
        <f>方向別!I389</f>
        <v>34</v>
      </c>
      <c r="C177" s="103">
        <f>方向別!J389</f>
        <v>0</v>
      </c>
      <c r="D177" s="103">
        <f>方向別!K389</f>
        <v>2</v>
      </c>
      <c r="E177" s="103">
        <f>方向別!L389</f>
        <v>1</v>
      </c>
      <c r="F177" s="103">
        <f t="shared" si="61"/>
        <v>37</v>
      </c>
      <c r="G177" s="104">
        <f t="shared" si="62"/>
        <v>2.7</v>
      </c>
      <c r="H177" s="105">
        <f t="shared" si="63"/>
        <v>1.2239497188223618</v>
      </c>
      <c r="I177" s="103">
        <f>SUM(方向別!B18,方向別!I124,方向別!B283)</f>
        <v>18</v>
      </c>
      <c r="J177" s="103">
        <f>SUM(方向別!C18,方向別!J124,方向別!C283)</f>
        <v>1</v>
      </c>
      <c r="K177" s="103">
        <f>SUM(方向別!D18,方向別!K124,方向別!D283)</f>
        <v>2</v>
      </c>
      <c r="L177" s="103">
        <f>SUM(方向別!E18,方向別!L124,方向別!E283)</f>
        <v>0</v>
      </c>
      <c r="M177" s="103">
        <f t="shared" si="64"/>
        <v>21</v>
      </c>
      <c r="N177" s="104">
        <f t="shared" si="65"/>
        <v>4.8</v>
      </c>
      <c r="O177" s="105">
        <f t="shared" si="66"/>
        <v>0.78917700112739564</v>
      </c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</row>
    <row r="178" spans="1:67" s="25" customFormat="1" ht="13.5" customHeight="1">
      <c r="A178" s="83" t="s">
        <v>83</v>
      </c>
      <c r="B178" s="103">
        <f>方向別!I390</f>
        <v>51</v>
      </c>
      <c r="C178" s="103">
        <f>方向別!J390</f>
        <v>2</v>
      </c>
      <c r="D178" s="103">
        <f>方向別!K390</f>
        <v>1</v>
      </c>
      <c r="E178" s="103">
        <f>方向別!L390</f>
        <v>0</v>
      </c>
      <c r="F178" s="103">
        <f t="shared" si="61"/>
        <v>54</v>
      </c>
      <c r="G178" s="104">
        <f t="shared" si="62"/>
        <v>3.7</v>
      </c>
      <c r="H178" s="105">
        <f t="shared" si="63"/>
        <v>1.7863049950380416</v>
      </c>
      <c r="I178" s="103">
        <f>SUM(方向別!B19,方向別!I125,方向別!B284)</f>
        <v>33</v>
      </c>
      <c r="J178" s="103">
        <f>SUM(方向別!C19,方向別!J125,方向別!C284)</f>
        <v>6</v>
      </c>
      <c r="K178" s="103">
        <f>SUM(方向別!D19,方向別!K125,方向別!D284)</f>
        <v>1</v>
      </c>
      <c r="L178" s="103">
        <f>SUM(方向別!E19,方向別!L125,方向別!E284)</f>
        <v>2</v>
      </c>
      <c r="M178" s="103">
        <f t="shared" si="64"/>
        <v>42</v>
      </c>
      <c r="N178" s="104">
        <f t="shared" si="65"/>
        <v>19</v>
      </c>
      <c r="O178" s="105">
        <f t="shared" si="66"/>
        <v>1.5783540022547913</v>
      </c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</row>
    <row r="179" spans="1:67" s="22" customFormat="1" ht="13.5" customHeight="1">
      <c r="A179" s="84" t="s">
        <v>9</v>
      </c>
      <c r="B179" s="106">
        <f>方向別!I391</f>
        <v>6</v>
      </c>
      <c r="C179" s="106">
        <f>方向別!J391</f>
        <v>0</v>
      </c>
      <c r="D179" s="106">
        <f>方向別!K391</f>
        <v>0</v>
      </c>
      <c r="E179" s="106">
        <f>方向別!L391</f>
        <v>1</v>
      </c>
      <c r="F179" s="106">
        <f t="shared" ref="F179:F214" si="67">SUM(B179:E179)</f>
        <v>7</v>
      </c>
      <c r="G179" s="107">
        <f t="shared" si="62"/>
        <v>14.3</v>
      </c>
      <c r="H179" s="108">
        <f t="shared" ref="H179:H218" si="68">IF(F179=0,0,F179/F$218*100)</f>
        <v>0.23155805491233872</v>
      </c>
      <c r="I179" s="106">
        <f>SUM(方向別!B20,方向別!I126,方向別!B285)</f>
        <v>5</v>
      </c>
      <c r="J179" s="106">
        <f>SUM(方向別!C20,方向別!J126,方向別!C285)</f>
        <v>1</v>
      </c>
      <c r="K179" s="106">
        <f>SUM(方向別!D20,方向別!K126,方向別!D285)</f>
        <v>1</v>
      </c>
      <c r="L179" s="106">
        <f>SUM(方向別!E20,方向別!L126,方向別!E285)</f>
        <v>0</v>
      </c>
      <c r="M179" s="106">
        <f t="shared" ref="M179:M214" si="69">SUM(I179:L179)</f>
        <v>7</v>
      </c>
      <c r="N179" s="107">
        <f t="shared" si="65"/>
        <v>14.3</v>
      </c>
      <c r="O179" s="108">
        <f t="shared" ref="O179:O218" si="70">IF(M179=0,0,M179/M$218*100)</f>
        <v>0.26305900037579855</v>
      </c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4"/>
      <c r="BM179" s="24"/>
      <c r="BN179" s="24"/>
      <c r="BO179" s="24"/>
    </row>
    <row r="180" spans="1:67" s="22" customFormat="1" ht="13.5" customHeight="1">
      <c r="A180" s="83" t="s">
        <v>10</v>
      </c>
      <c r="B180" s="103">
        <f>方向別!I392</f>
        <v>21</v>
      </c>
      <c r="C180" s="103">
        <f>方向別!J392</f>
        <v>1</v>
      </c>
      <c r="D180" s="103">
        <f>方向別!K392</f>
        <v>3</v>
      </c>
      <c r="E180" s="103">
        <f>方向別!L392</f>
        <v>0</v>
      </c>
      <c r="F180" s="103">
        <f t="shared" si="67"/>
        <v>25</v>
      </c>
      <c r="G180" s="104">
        <f t="shared" si="62"/>
        <v>4</v>
      </c>
      <c r="H180" s="105">
        <f t="shared" si="68"/>
        <v>0.8269930532583526</v>
      </c>
      <c r="I180" s="103">
        <f>SUM(方向別!B21,方向別!I127,方向別!B286)</f>
        <v>13</v>
      </c>
      <c r="J180" s="103">
        <f>SUM(方向別!C21,方向別!J127,方向別!C286)</f>
        <v>1</v>
      </c>
      <c r="K180" s="103">
        <f>SUM(方向別!D21,方向別!K127,方向別!D286)</f>
        <v>2</v>
      </c>
      <c r="L180" s="103">
        <f>SUM(方向別!E21,方向別!L127,方向別!E286)</f>
        <v>0</v>
      </c>
      <c r="M180" s="103">
        <f t="shared" si="69"/>
        <v>16</v>
      </c>
      <c r="N180" s="104">
        <f t="shared" si="65"/>
        <v>6.3</v>
      </c>
      <c r="O180" s="105">
        <f t="shared" si="70"/>
        <v>0.60127771514468242</v>
      </c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4"/>
      <c r="BM180" s="24"/>
      <c r="BN180" s="24"/>
      <c r="BO180" s="24"/>
    </row>
    <row r="181" spans="1:67" s="22" customFormat="1" ht="13.5" customHeight="1">
      <c r="A181" s="83" t="s">
        <v>11</v>
      </c>
      <c r="B181" s="103">
        <f>方向別!I393</f>
        <v>14</v>
      </c>
      <c r="C181" s="103">
        <f>方向別!J393</f>
        <v>0</v>
      </c>
      <c r="D181" s="103">
        <f>方向別!K393</f>
        <v>0</v>
      </c>
      <c r="E181" s="103">
        <f>方向別!L393</f>
        <v>0</v>
      </c>
      <c r="F181" s="103">
        <f t="shared" si="67"/>
        <v>14</v>
      </c>
      <c r="G181" s="104">
        <f t="shared" si="62"/>
        <v>0</v>
      </c>
      <c r="H181" s="105">
        <f t="shared" si="68"/>
        <v>0.46311610982467744</v>
      </c>
      <c r="I181" s="103">
        <f>SUM(方向別!B22,方向別!I128,方向別!B287)</f>
        <v>12</v>
      </c>
      <c r="J181" s="103">
        <f>SUM(方向別!C22,方向別!J128,方向別!C287)</f>
        <v>0</v>
      </c>
      <c r="K181" s="103">
        <f>SUM(方向別!D22,方向別!K128,方向別!D287)</f>
        <v>0</v>
      </c>
      <c r="L181" s="103">
        <f>SUM(方向別!E22,方向別!L128,方向別!E287)</f>
        <v>0</v>
      </c>
      <c r="M181" s="103">
        <f t="shared" si="69"/>
        <v>12</v>
      </c>
      <c r="N181" s="104">
        <f t="shared" si="65"/>
        <v>0</v>
      </c>
      <c r="O181" s="105">
        <f t="shared" si="70"/>
        <v>0.45095828635851182</v>
      </c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</row>
    <row r="182" spans="1:67" s="22" customFormat="1" ht="13.5" customHeight="1">
      <c r="A182" s="83" t="s">
        <v>12</v>
      </c>
      <c r="B182" s="103">
        <f>方向別!I394</f>
        <v>25</v>
      </c>
      <c r="C182" s="103">
        <f>方向別!J394</f>
        <v>2</v>
      </c>
      <c r="D182" s="103">
        <f>方向別!K394</f>
        <v>1</v>
      </c>
      <c r="E182" s="103">
        <f>方向別!L394</f>
        <v>1</v>
      </c>
      <c r="F182" s="103">
        <f t="shared" si="67"/>
        <v>29</v>
      </c>
      <c r="G182" s="104">
        <f t="shared" si="62"/>
        <v>10.3</v>
      </c>
      <c r="H182" s="105">
        <f t="shared" si="68"/>
        <v>0.95931194177968893</v>
      </c>
      <c r="I182" s="103">
        <f>SUM(方向別!B23,方向別!I129,方向別!B288)</f>
        <v>5</v>
      </c>
      <c r="J182" s="103">
        <f>SUM(方向別!C23,方向別!J129,方向別!C288)</f>
        <v>0</v>
      </c>
      <c r="K182" s="103">
        <f>SUM(方向別!D23,方向別!K129,方向別!D288)</f>
        <v>1</v>
      </c>
      <c r="L182" s="103">
        <f>SUM(方向別!E23,方向別!L129,方向別!E288)</f>
        <v>0</v>
      </c>
      <c r="M182" s="103">
        <f t="shared" si="69"/>
        <v>6</v>
      </c>
      <c r="N182" s="104">
        <f t="shared" si="65"/>
        <v>0</v>
      </c>
      <c r="O182" s="105">
        <f t="shared" si="70"/>
        <v>0.22547914317925591</v>
      </c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</row>
    <row r="183" spans="1:67" s="22" customFormat="1" ht="13.5" customHeight="1">
      <c r="A183" s="83" t="s">
        <v>13</v>
      </c>
      <c r="B183" s="103">
        <f>方向別!I395</f>
        <v>23</v>
      </c>
      <c r="C183" s="103">
        <f>方向別!J395</f>
        <v>0</v>
      </c>
      <c r="D183" s="103">
        <f>方向別!K395</f>
        <v>2</v>
      </c>
      <c r="E183" s="103">
        <f>方向別!L395</f>
        <v>2</v>
      </c>
      <c r="F183" s="103">
        <f t="shared" si="67"/>
        <v>27</v>
      </c>
      <c r="G183" s="104">
        <f t="shared" si="62"/>
        <v>7.4</v>
      </c>
      <c r="H183" s="105">
        <f t="shared" si="68"/>
        <v>0.89315249751902082</v>
      </c>
      <c r="I183" s="103">
        <f>SUM(方向別!B24,方向別!I130,方向別!B289)</f>
        <v>17</v>
      </c>
      <c r="J183" s="103">
        <f>SUM(方向別!C24,方向別!J130,方向別!C289)</f>
        <v>1</v>
      </c>
      <c r="K183" s="103">
        <f>SUM(方向別!D24,方向別!K130,方向別!D289)</f>
        <v>1</v>
      </c>
      <c r="L183" s="103">
        <f>SUM(方向別!E24,方向別!L130,方向別!E289)</f>
        <v>0</v>
      </c>
      <c r="M183" s="103">
        <f t="shared" si="69"/>
        <v>19</v>
      </c>
      <c r="N183" s="104">
        <f t="shared" si="65"/>
        <v>5.3</v>
      </c>
      <c r="O183" s="105">
        <f t="shared" si="70"/>
        <v>0.71401728673431042</v>
      </c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</row>
    <row r="184" spans="1:67" s="22" customFormat="1" ht="13.5" customHeight="1">
      <c r="A184" s="83" t="s">
        <v>14</v>
      </c>
      <c r="B184" s="103">
        <f>方向別!I396</f>
        <v>23</v>
      </c>
      <c r="C184" s="103">
        <f>方向別!J396</f>
        <v>2</v>
      </c>
      <c r="D184" s="103">
        <f>方向別!K396</f>
        <v>2</v>
      </c>
      <c r="E184" s="103">
        <f>方向別!L396</f>
        <v>3</v>
      </c>
      <c r="F184" s="103">
        <f t="shared" si="67"/>
        <v>30</v>
      </c>
      <c r="G184" s="104">
        <f t="shared" si="62"/>
        <v>16.7</v>
      </c>
      <c r="H184" s="105">
        <f t="shared" si="68"/>
        <v>0.99239166391002309</v>
      </c>
      <c r="I184" s="103">
        <f>SUM(方向別!B25,方向別!I131,方向別!B290)</f>
        <v>16</v>
      </c>
      <c r="J184" s="103">
        <f>SUM(方向別!C25,方向別!J131,方向別!C290)</f>
        <v>1</v>
      </c>
      <c r="K184" s="103">
        <f>SUM(方向別!D25,方向別!K131,方向別!D290)</f>
        <v>1</v>
      </c>
      <c r="L184" s="103">
        <f>SUM(方向別!E25,方向別!L131,方向別!E290)</f>
        <v>0</v>
      </c>
      <c r="M184" s="103">
        <f t="shared" si="69"/>
        <v>18</v>
      </c>
      <c r="N184" s="104">
        <f t="shared" si="65"/>
        <v>5.6</v>
      </c>
      <c r="O184" s="105">
        <f t="shared" si="70"/>
        <v>0.67643742953776775</v>
      </c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</row>
    <row r="185" spans="1:67" s="22" customFormat="1" ht="13.5" customHeight="1">
      <c r="A185" s="88" t="s">
        <v>15</v>
      </c>
      <c r="B185" s="109">
        <f>SUM(B179:B184)</f>
        <v>112</v>
      </c>
      <c r="C185" s="109">
        <f>SUM(C179:C184)</f>
        <v>5</v>
      </c>
      <c r="D185" s="109">
        <f>SUM(D179:D184)</f>
        <v>8</v>
      </c>
      <c r="E185" s="109">
        <f>SUM(E179:E184)</f>
        <v>7</v>
      </c>
      <c r="F185" s="109">
        <f t="shared" si="67"/>
        <v>132</v>
      </c>
      <c r="G185" s="110">
        <f t="shared" si="62"/>
        <v>9.1</v>
      </c>
      <c r="H185" s="111">
        <f t="shared" si="68"/>
        <v>4.3665233212041024</v>
      </c>
      <c r="I185" s="109">
        <f>SUM(I179:I184)</f>
        <v>68</v>
      </c>
      <c r="J185" s="109">
        <f>SUM(J179:J184)</f>
        <v>4</v>
      </c>
      <c r="K185" s="109">
        <f>SUM(K179:K184)</f>
        <v>6</v>
      </c>
      <c r="L185" s="109">
        <f>SUM(L179:L184)</f>
        <v>0</v>
      </c>
      <c r="M185" s="109">
        <f t="shared" si="69"/>
        <v>78</v>
      </c>
      <c r="N185" s="110">
        <f t="shared" si="65"/>
        <v>5.0999999999999996</v>
      </c>
      <c r="O185" s="111">
        <f t="shared" si="70"/>
        <v>2.931228861330327</v>
      </c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</row>
    <row r="186" spans="1:67" s="22" customFormat="1" ht="13.5" customHeight="1">
      <c r="A186" s="84" t="s">
        <v>16</v>
      </c>
      <c r="B186" s="106">
        <f>方向別!I398</f>
        <v>13</v>
      </c>
      <c r="C186" s="106">
        <f>方向別!J398</f>
        <v>0</v>
      </c>
      <c r="D186" s="106">
        <f>方向別!K398</f>
        <v>0</v>
      </c>
      <c r="E186" s="106">
        <f>方向別!L398</f>
        <v>0</v>
      </c>
      <c r="F186" s="106">
        <f t="shared" si="67"/>
        <v>13</v>
      </c>
      <c r="G186" s="107">
        <f t="shared" si="62"/>
        <v>0</v>
      </c>
      <c r="H186" s="108">
        <f t="shared" si="68"/>
        <v>0.43003638769434333</v>
      </c>
      <c r="I186" s="106">
        <f>SUM(方向別!B27,方向別!I133,方向別!B292)</f>
        <v>10</v>
      </c>
      <c r="J186" s="106">
        <f>SUM(方向別!C27,方向別!J133,方向別!C292)</f>
        <v>1</v>
      </c>
      <c r="K186" s="106">
        <f>SUM(方向別!D27,方向別!K133,方向別!D292)</f>
        <v>1</v>
      </c>
      <c r="L186" s="106">
        <f>SUM(方向別!E27,方向別!L133,方向別!E292)</f>
        <v>0</v>
      </c>
      <c r="M186" s="106">
        <f t="shared" si="69"/>
        <v>12</v>
      </c>
      <c r="N186" s="107">
        <f t="shared" si="65"/>
        <v>8.3000000000000007</v>
      </c>
      <c r="O186" s="108">
        <f t="shared" si="70"/>
        <v>0.45095828635851182</v>
      </c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</row>
    <row r="187" spans="1:67" s="22" customFormat="1" ht="13.5" customHeight="1">
      <c r="A187" s="83" t="s">
        <v>17</v>
      </c>
      <c r="B187" s="103">
        <f>方向別!I399</f>
        <v>25</v>
      </c>
      <c r="C187" s="103">
        <f>方向別!J399</f>
        <v>1</v>
      </c>
      <c r="D187" s="103">
        <f>方向別!K399</f>
        <v>0</v>
      </c>
      <c r="E187" s="103">
        <f>方向別!L399</f>
        <v>2</v>
      </c>
      <c r="F187" s="103">
        <f t="shared" si="67"/>
        <v>28</v>
      </c>
      <c r="G187" s="104">
        <f t="shared" si="62"/>
        <v>10.7</v>
      </c>
      <c r="H187" s="105">
        <f t="shared" si="68"/>
        <v>0.92623221964935487</v>
      </c>
      <c r="I187" s="103">
        <f>SUM(方向別!B28,方向別!I134,方向別!B293)</f>
        <v>17</v>
      </c>
      <c r="J187" s="103">
        <f>SUM(方向別!C28,方向別!J134,方向別!C293)</f>
        <v>2</v>
      </c>
      <c r="K187" s="103">
        <f>SUM(方向別!D28,方向別!K134,方向別!D293)</f>
        <v>4</v>
      </c>
      <c r="L187" s="103">
        <f>SUM(方向別!E28,方向別!L134,方向別!E293)</f>
        <v>1</v>
      </c>
      <c r="M187" s="103">
        <f t="shared" si="69"/>
        <v>24</v>
      </c>
      <c r="N187" s="104">
        <f t="shared" si="65"/>
        <v>12.5</v>
      </c>
      <c r="O187" s="105">
        <f t="shared" si="70"/>
        <v>0.90191657271702363</v>
      </c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</row>
    <row r="188" spans="1:67" s="22" customFormat="1" ht="13.5" customHeight="1">
      <c r="A188" s="83" t="s">
        <v>18</v>
      </c>
      <c r="B188" s="103">
        <f>方向別!I400</f>
        <v>41</v>
      </c>
      <c r="C188" s="103">
        <f>方向別!J400</f>
        <v>0</v>
      </c>
      <c r="D188" s="103">
        <f>方向別!K400</f>
        <v>1</v>
      </c>
      <c r="E188" s="103">
        <f>方向別!L400</f>
        <v>0</v>
      </c>
      <c r="F188" s="103">
        <f t="shared" si="67"/>
        <v>42</v>
      </c>
      <c r="G188" s="104">
        <f t="shared" si="62"/>
        <v>0</v>
      </c>
      <c r="H188" s="105">
        <f t="shared" si="68"/>
        <v>1.3893483294740323</v>
      </c>
      <c r="I188" s="103">
        <f>SUM(方向別!B29,方向別!I135,方向別!B294)</f>
        <v>10</v>
      </c>
      <c r="J188" s="103">
        <f>SUM(方向別!C29,方向別!J135,方向別!C294)</f>
        <v>1</v>
      </c>
      <c r="K188" s="103">
        <f>SUM(方向別!D29,方向別!K135,方向別!D294)</f>
        <v>1</v>
      </c>
      <c r="L188" s="103">
        <f>SUM(方向別!E29,方向別!L135,方向別!E294)</f>
        <v>3</v>
      </c>
      <c r="M188" s="103">
        <f t="shared" si="69"/>
        <v>15</v>
      </c>
      <c r="N188" s="104">
        <f t="shared" si="65"/>
        <v>26.7</v>
      </c>
      <c r="O188" s="105">
        <f t="shared" si="70"/>
        <v>0.56369785794813976</v>
      </c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</row>
    <row r="189" spans="1:67" s="22" customFormat="1" ht="13.5" customHeight="1">
      <c r="A189" s="83" t="s">
        <v>19</v>
      </c>
      <c r="B189" s="103">
        <f>方向別!I401</f>
        <v>24</v>
      </c>
      <c r="C189" s="103">
        <f>方向別!J401</f>
        <v>0</v>
      </c>
      <c r="D189" s="103">
        <f>方向別!K401</f>
        <v>0</v>
      </c>
      <c r="E189" s="103">
        <f>方向別!L401</f>
        <v>2</v>
      </c>
      <c r="F189" s="103">
        <f t="shared" si="67"/>
        <v>26</v>
      </c>
      <c r="G189" s="104">
        <f t="shared" si="62"/>
        <v>7.7</v>
      </c>
      <c r="H189" s="105">
        <f t="shared" si="68"/>
        <v>0.86007277538868665</v>
      </c>
      <c r="I189" s="103">
        <f>SUM(方向別!B30,方向別!I136,方向別!B295)</f>
        <v>18</v>
      </c>
      <c r="J189" s="103">
        <f>SUM(方向別!C30,方向別!J136,方向別!C295)</f>
        <v>1</v>
      </c>
      <c r="K189" s="103">
        <f>SUM(方向別!D30,方向別!K136,方向別!D295)</f>
        <v>0</v>
      </c>
      <c r="L189" s="103">
        <f>SUM(方向別!E30,方向別!L136,方向別!E295)</f>
        <v>0</v>
      </c>
      <c r="M189" s="103">
        <f t="shared" si="69"/>
        <v>19</v>
      </c>
      <c r="N189" s="104">
        <f t="shared" si="65"/>
        <v>5.3</v>
      </c>
      <c r="O189" s="105">
        <f t="shared" si="70"/>
        <v>0.71401728673431042</v>
      </c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</row>
    <row r="190" spans="1:67" s="22" customFormat="1" ht="13.5" customHeight="1">
      <c r="A190" s="83" t="s">
        <v>20</v>
      </c>
      <c r="B190" s="103">
        <f>方向別!I402</f>
        <v>39</v>
      </c>
      <c r="C190" s="103">
        <f>方向別!J402</f>
        <v>1</v>
      </c>
      <c r="D190" s="103">
        <f>方向別!K402</f>
        <v>1</v>
      </c>
      <c r="E190" s="103">
        <f>方向別!L402</f>
        <v>1</v>
      </c>
      <c r="F190" s="103">
        <f t="shared" si="67"/>
        <v>42</v>
      </c>
      <c r="G190" s="104">
        <f t="shared" si="62"/>
        <v>4.8</v>
      </c>
      <c r="H190" s="105">
        <f t="shared" si="68"/>
        <v>1.3893483294740323</v>
      </c>
      <c r="I190" s="103">
        <f>SUM(方向別!B31,方向別!I137,方向別!B296)</f>
        <v>7</v>
      </c>
      <c r="J190" s="103">
        <f>SUM(方向別!C31,方向別!J137,方向別!C296)</f>
        <v>0</v>
      </c>
      <c r="K190" s="103">
        <f>SUM(方向別!D31,方向別!K137,方向別!D296)</f>
        <v>0</v>
      </c>
      <c r="L190" s="103">
        <f>SUM(方向別!E31,方向別!L137,方向別!E296)</f>
        <v>2</v>
      </c>
      <c r="M190" s="103">
        <f t="shared" si="69"/>
        <v>9</v>
      </c>
      <c r="N190" s="104">
        <f t="shared" si="65"/>
        <v>22.2</v>
      </c>
      <c r="O190" s="105">
        <f t="shared" si="70"/>
        <v>0.33821871476888388</v>
      </c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</row>
    <row r="191" spans="1:67" s="22" customFormat="1" ht="13.5" customHeight="1">
      <c r="A191" s="83" t="s">
        <v>21</v>
      </c>
      <c r="B191" s="103">
        <f>方向別!I403</f>
        <v>21</v>
      </c>
      <c r="C191" s="103">
        <f>方向別!J403</f>
        <v>0</v>
      </c>
      <c r="D191" s="103">
        <f>方向別!K403</f>
        <v>2</v>
      </c>
      <c r="E191" s="103">
        <f>方向別!L403</f>
        <v>0</v>
      </c>
      <c r="F191" s="103">
        <f t="shared" si="67"/>
        <v>23</v>
      </c>
      <c r="G191" s="104">
        <f t="shared" si="62"/>
        <v>0</v>
      </c>
      <c r="H191" s="105">
        <f t="shared" si="68"/>
        <v>0.76083360899768437</v>
      </c>
      <c r="I191" s="103">
        <f>SUM(方向別!B32,方向別!I138,方向別!B297)</f>
        <v>13</v>
      </c>
      <c r="J191" s="103">
        <f>SUM(方向別!C32,方向別!J138,方向別!C297)</f>
        <v>0</v>
      </c>
      <c r="K191" s="103">
        <f>SUM(方向別!D32,方向別!K138,方向別!D297)</f>
        <v>0</v>
      </c>
      <c r="L191" s="103">
        <f>SUM(方向別!E32,方向別!L138,方向別!E297)</f>
        <v>2</v>
      </c>
      <c r="M191" s="103">
        <f t="shared" si="69"/>
        <v>15</v>
      </c>
      <c r="N191" s="104">
        <f t="shared" si="65"/>
        <v>13.3</v>
      </c>
      <c r="O191" s="105">
        <f t="shared" si="70"/>
        <v>0.56369785794813976</v>
      </c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</row>
    <row r="192" spans="1:67" s="22" customFormat="1" ht="13.5" customHeight="1">
      <c r="A192" s="88" t="s">
        <v>15</v>
      </c>
      <c r="B192" s="109">
        <f>SUM(B186:B191)</f>
        <v>163</v>
      </c>
      <c r="C192" s="109">
        <f>SUM(C186:C191)</f>
        <v>2</v>
      </c>
      <c r="D192" s="109">
        <f>SUM(D186:D191)</f>
        <v>4</v>
      </c>
      <c r="E192" s="109">
        <f>SUM(E186:E191)</f>
        <v>5</v>
      </c>
      <c r="F192" s="109">
        <f t="shared" si="67"/>
        <v>174</v>
      </c>
      <c r="G192" s="110">
        <f t="shared" si="62"/>
        <v>4</v>
      </c>
      <c r="H192" s="111">
        <f t="shared" si="68"/>
        <v>5.7558716506781344</v>
      </c>
      <c r="I192" s="109">
        <f>SUM(I186:I191)</f>
        <v>75</v>
      </c>
      <c r="J192" s="109">
        <f>SUM(J186:J191)</f>
        <v>5</v>
      </c>
      <c r="K192" s="109">
        <f>SUM(K186:K191)</f>
        <v>6</v>
      </c>
      <c r="L192" s="109">
        <f>SUM(L186:L191)</f>
        <v>8</v>
      </c>
      <c r="M192" s="109">
        <f t="shared" si="69"/>
        <v>94</v>
      </c>
      <c r="N192" s="110">
        <f t="shared" si="65"/>
        <v>13.8</v>
      </c>
      <c r="O192" s="111">
        <f t="shared" si="70"/>
        <v>3.5325065764750092</v>
      </c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</row>
    <row r="193" spans="1:63" s="22" customFormat="1" ht="13.5" customHeight="1">
      <c r="A193" s="83" t="s">
        <v>22</v>
      </c>
      <c r="B193" s="103">
        <f>方向別!I405</f>
        <v>255</v>
      </c>
      <c r="C193" s="103">
        <f>方向別!J405</f>
        <v>4</v>
      </c>
      <c r="D193" s="103">
        <f>方向別!K405</f>
        <v>4</v>
      </c>
      <c r="E193" s="103">
        <f>方向別!L405</f>
        <v>3</v>
      </c>
      <c r="F193" s="103">
        <f t="shared" si="67"/>
        <v>266</v>
      </c>
      <c r="G193" s="104">
        <f t="shared" si="62"/>
        <v>2.6</v>
      </c>
      <c r="H193" s="105">
        <f t="shared" si="68"/>
        <v>8.7992060866688711</v>
      </c>
      <c r="I193" s="103">
        <f>SUM(方向別!B34,方向別!I140,方向別!B299)</f>
        <v>79</v>
      </c>
      <c r="J193" s="103">
        <f>SUM(方向別!C34,方向別!J140,方向別!C299)</f>
        <v>7</v>
      </c>
      <c r="K193" s="103">
        <f>SUM(方向別!D34,方向別!K140,方向別!D299)</f>
        <v>5</v>
      </c>
      <c r="L193" s="103">
        <f>SUM(方向別!E34,方向別!L140,方向別!E299)</f>
        <v>5</v>
      </c>
      <c r="M193" s="103">
        <f t="shared" si="69"/>
        <v>96</v>
      </c>
      <c r="N193" s="104">
        <f t="shared" si="65"/>
        <v>12.5</v>
      </c>
      <c r="O193" s="105">
        <f t="shared" si="70"/>
        <v>3.6076662908680945</v>
      </c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</row>
    <row r="194" spans="1:63" s="22" customFormat="1" ht="13.5" customHeight="1">
      <c r="A194" s="83" t="s">
        <v>23</v>
      </c>
      <c r="B194" s="103">
        <f>方向別!I406</f>
        <v>218</v>
      </c>
      <c r="C194" s="103">
        <f>方向別!J406</f>
        <v>7</v>
      </c>
      <c r="D194" s="103">
        <f>方向別!K406</f>
        <v>9</v>
      </c>
      <c r="E194" s="103">
        <f>方向別!L406</f>
        <v>5</v>
      </c>
      <c r="F194" s="103">
        <f t="shared" si="67"/>
        <v>239</v>
      </c>
      <c r="G194" s="104">
        <f t="shared" si="62"/>
        <v>5</v>
      </c>
      <c r="H194" s="105">
        <f t="shared" si="68"/>
        <v>7.9060535891498516</v>
      </c>
      <c r="I194" s="103">
        <f>SUM(方向別!B35,方向別!I141,方向別!B300)</f>
        <v>170</v>
      </c>
      <c r="J194" s="103">
        <f>SUM(方向別!C35,方向別!J141,方向別!C300)</f>
        <v>4</v>
      </c>
      <c r="K194" s="103">
        <f>SUM(方向別!D35,方向別!K141,方向別!D300)</f>
        <v>2</v>
      </c>
      <c r="L194" s="103">
        <f>SUM(方向別!E35,方向別!L141,方向別!E300)</f>
        <v>3</v>
      </c>
      <c r="M194" s="103">
        <f t="shared" si="69"/>
        <v>179</v>
      </c>
      <c r="N194" s="104">
        <f t="shared" si="65"/>
        <v>3.9</v>
      </c>
      <c r="O194" s="105">
        <f t="shared" si="70"/>
        <v>6.726794438181134</v>
      </c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</row>
    <row r="195" spans="1:63" s="22" customFormat="1" ht="13.5" customHeight="1">
      <c r="A195" s="83" t="s">
        <v>24</v>
      </c>
      <c r="B195" s="103">
        <f>方向別!I407</f>
        <v>225</v>
      </c>
      <c r="C195" s="103">
        <f>方向別!J407</f>
        <v>2</v>
      </c>
      <c r="D195" s="103">
        <f>方向別!K407</f>
        <v>7</v>
      </c>
      <c r="E195" s="103">
        <f>方向別!L407</f>
        <v>3</v>
      </c>
      <c r="F195" s="103">
        <f t="shared" si="67"/>
        <v>237</v>
      </c>
      <c r="G195" s="104">
        <f t="shared" si="62"/>
        <v>2.1</v>
      </c>
      <c r="H195" s="105">
        <f t="shared" si="68"/>
        <v>7.8398941448891826</v>
      </c>
      <c r="I195" s="103">
        <f>SUM(方向別!B36,方向別!I142,方向別!B301)</f>
        <v>173</v>
      </c>
      <c r="J195" s="103">
        <f>SUM(方向別!C36,方向別!J142,方向別!C301)</f>
        <v>5</v>
      </c>
      <c r="K195" s="103">
        <f>SUM(方向別!D36,方向別!K142,方向別!D301)</f>
        <v>2</v>
      </c>
      <c r="L195" s="103">
        <f>SUM(方向別!E36,方向別!L142,方向別!E301)</f>
        <v>5</v>
      </c>
      <c r="M195" s="103">
        <f t="shared" si="69"/>
        <v>185</v>
      </c>
      <c r="N195" s="104">
        <f t="shared" si="65"/>
        <v>5.4</v>
      </c>
      <c r="O195" s="105">
        <f t="shared" si="70"/>
        <v>6.9522735813603909</v>
      </c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</row>
    <row r="196" spans="1:63" s="22" customFormat="1" ht="13.5" customHeight="1">
      <c r="A196" s="83" t="s">
        <v>25</v>
      </c>
      <c r="B196" s="103">
        <f>方向別!I408</f>
        <v>208</v>
      </c>
      <c r="C196" s="103">
        <f>方向別!J408</f>
        <v>3</v>
      </c>
      <c r="D196" s="103">
        <f>方向別!K408</f>
        <v>10</v>
      </c>
      <c r="E196" s="103">
        <f>方向別!L408</f>
        <v>4</v>
      </c>
      <c r="F196" s="103">
        <f t="shared" si="67"/>
        <v>225</v>
      </c>
      <c r="G196" s="104">
        <f t="shared" si="62"/>
        <v>3.1</v>
      </c>
      <c r="H196" s="105">
        <f t="shared" si="68"/>
        <v>7.4429374793251739</v>
      </c>
      <c r="I196" s="103">
        <f>SUM(方向別!B37,方向別!I143,方向別!B302)</f>
        <v>179</v>
      </c>
      <c r="J196" s="103">
        <f>SUM(方向別!C37,方向別!J143,方向別!C302)</f>
        <v>3</v>
      </c>
      <c r="K196" s="103">
        <f>SUM(方向別!D37,方向別!K143,方向別!D302)</f>
        <v>2</v>
      </c>
      <c r="L196" s="103">
        <f>SUM(方向別!E37,方向別!L143,方向別!E302)</f>
        <v>0</v>
      </c>
      <c r="M196" s="103">
        <f t="shared" si="69"/>
        <v>184</v>
      </c>
      <c r="N196" s="104">
        <f t="shared" si="65"/>
        <v>1.6</v>
      </c>
      <c r="O196" s="105">
        <f t="shared" si="70"/>
        <v>6.9146937241638478</v>
      </c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</row>
    <row r="197" spans="1:63" s="22" customFormat="1" ht="13.5" customHeight="1">
      <c r="A197" s="83" t="s">
        <v>26</v>
      </c>
      <c r="B197" s="103">
        <f>方向別!I409</f>
        <v>192</v>
      </c>
      <c r="C197" s="103">
        <f>方向別!J409</f>
        <v>3</v>
      </c>
      <c r="D197" s="103">
        <f>方向別!K409</f>
        <v>4</v>
      </c>
      <c r="E197" s="103">
        <f>方向別!L409</f>
        <v>5</v>
      </c>
      <c r="F197" s="103">
        <f t="shared" si="67"/>
        <v>204</v>
      </c>
      <c r="G197" s="104">
        <f t="shared" si="62"/>
        <v>3.9</v>
      </c>
      <c r="H197" s="105">
        <f t="shared" si="68"/>
        <v>6.748263314588157</v>
      </c>
      <c r="I197" s="103">
        <f>SUM(方向別!B38,方向別!I144,方向別!B303)</f>
        <v>195</v>
      </c>
      <c r="J197" s="103">
        <f>SUM(方向別!C38,方向別!J144,方向別!C303)</f>
        <v>6</v>
      </c>
      <c r="K197" s="103">
        <f>SUM(方向別!D38,方向別!K144,方向別!D303)</f>
        <v>11</v>
      </c>
      <c r="L197" s="103">
        <f>SUM(方向別!E38,方向別!L144,方向別!E303)</f>
        <v>6</v>
      </c>
      <c r="M197" s="103">
        <f t="shared" si="69"/>
        <v>218</v>
      </c>
      <c r="N197" s="104">
        <f t="shared" si="65"/>
        <v>5.5</v>
      </c>
      <c r="O197" s="105">
        <f t="shared" si="70"/>
        <v>8.1924088688462984</v>
      </c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</row>
    <row r="198" spans="1:63" s="22" customFormat="1" ht="13.5" customHeight="1">
      <c r="A198" s="83" t="s">
        <v>27</v>
      </c>
      <c r="B198" s="103">
        <f>方向別!I410</f>
        <v>196</v>
      </c>
      <c r="C198" s="103">
        <f>方向別!J410</f>
        <v>2</v>
      </c>
      <c r="D198" s="103">
        <f>方向別!K410</f>
        <v>5</v>
      </c>
      <c r="E198" s="103">
        <f>方向別!L410</f>
        <v>5</v>
      </c>
      <c r="F198" s="103">
        <f t="shared" si="67"/>
        <v>208</v>
      </c>
      <c r="G198" s="104">
        <f t="shared" si="62"/>
        <v>3.4</v>
      </c>
      <c r="H198" s="105">
        <f t="shared" si="68"/>
        <v>6.8805822031094932</v>
      </c>
      <c r="I198" s="103">
        <f>SUM(方向別!B39,方向別!I145,方向別!B304)</f>
        <v>145</v>
      </c>
      <c r="J198" s="103">
        <f>SUM(方向別!C39,方向別!J145,方向別!C304)</f>
        <v>6</v>
      </c>
      <c r="K198" s="103">
        <f>SUM(方向別!D39,方向別!K145,方向別!D304)</f>
        <v>8</v>
      </c>
      <c r="L198" s="103">
        <f>SUM(方向別!E39,方向別!L145,方向別!E304)</f>
        <v>3</v>
      </c>
      <c r="M198" s="103">
        <f t="shared" si="69"/>
        <v>162</v>
      </c>
      <c r="N198" s="104">
        <f t="shared" si="65"/>
        <v>5.6</v>
      </c>
      <c r="O198" s="105">
        <f t="shared" si="70"/>
        <v>6.0879368658399091</v>
      </c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</row>
    <row r="199" spans="1:63" s="22" customFormat="1" ht="13.5" customHeight="1">
      <c r="A199" s="83" t="s">
        <v>28</v>
      </c>
      <c r="B199" s="103">
        <f>方向別!I411</f>
        <v>201</v>
      </c>
      <c r="C199" s="103">
        <f>方向別!J411</f>
        <v>4</v>
      </c>
      <c r="D199" s="103">
        <f>方向別!K411</f>
        <v>4</v>
      </c>
      <c r="E199" s="103">
        <f>方向別!L411</f>
        <v>2</v>
      </c>
      <c r="F199" s="103">
        <f t="shared" si="67"/>
        <v>211</v>
      </c>
      <c r="G199" s="104">
        <f t="shared" si="62"/>
        <v>2.8</v>
      </c>
      <c r="H199" s="105">
        <f t="shared" si="68"/>
        <v>6.9798213695004971</v>
      </c>
      <c r="I199" s="103">
        <f>SUM(方向別!B40,方向別!I146,方向別!B305)</f>
        <v>177</v>
      </c>
      <c r="J199" s="103">
        <f>SUM(方向別!C40,方向別!J146,方向別!C305)</f>
        <v>2</v>
      </c>
      <c r="K199" s="103">
        <f>SUM(方向別!D40,方向別!K146,方向別!D305)</f>
        <v>10</v>
      </c>
      <c r="L199" s="103">
        <f>SUM(方向別!E40,方向別!L146,方向別!E305)</f>
        <v>5</v>
      </c>
      <c r="M199" s="103">
        <f t="shared" si="69"/>
        <v>194</v>
      </c>
      <c r="N199" s="104">
        <f t="shared" si="65"/>
        <v>3.6</v>
      </c>
      <c r="O199" s="105">
        <f t="shared" si="70"/>
        <v>7.2904922961292753</v>
      </c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</row>
    <row r="200" spans="1:63" s="22" customFormat="1" ht="13.5" customHeight="1">
      <c r="A200" s="83" t="s">
        <v>51</v>
      </c>
      <c r="B200" s="103">
        <f>方向別!I412</f>
        <v>216</v>
      </c>
      <c r="C200" s="103">
        <f>方向別!J412</f>
        <v>2</v>
      </c>
      <c r="D200" s="103">
        <f>方向別!K412</f>
        <v>9</v>
      </c>
      <c r="E200" s="103">
        <f>方向別!L412</f>
        <v>0</v>
      </c>
      <c r="F200" s="103">
        <f t="shared" si="67"/>
        <v>227</v>
      </c>
      <c r="G200" s="104">
        <f t="shared" si="62"/>
        <v>0.9</v>
      </c>
      <c r="H200" s="105">
        <f t="shared" si="68"/>
        <v>7.509096923585842</v>
      </c>
      <c r="I200" s="103">
        <f>SUM(方向別!B41,方向別!I147,方向別!B306)</f>
        <v>208</v>
      </c>
      <c r="J200" s="103">
        <f>SUM(方向別!C41,方向別!J147,方向別!C306)</f>
        <v>3</v>
      </c>
      <c r="K200" s="103">
        <f>SUM(方向別!D41,方向別!K147,方向別!D306)</f>
        <v>17</v>
      </c>
      <c r="L200" s="103">
        <f>SUM(方向別!E41,方向別!L147,方向別!E306)</f>
        <v>2</v>
      </c>
      <c r="M200" s="103">
        <f t="shared" si="69"/>
        <v>230</v>
      </c>
      <c r="N200" s="104">
        <f t="shared" si="65"/>
        <v>2.2000000000000002</v>
      </c>
      <c r="O200" s="105">
        <f t="shared" si="70"/>
        <v>8.6433671552048104</v>
      </c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</row>
    <row r="201" spans="1:63" s="22" customFormat="1" ht="13.5" customHeight="1">
      <c r="A201" s="84" t="s">
        <v>29</v>
      </c>
      <c r="B201" s="106">
        <f>方向別!I413</f>
        <v>45</v>
      </c>
      <c r="C201" s="106">
        <f>方向別!J413</f>
        <v>1</v>
      </c>
      <c r="D201" s="106">
        <f>方向別!K413</f>
        <v>1</v>
      </c>
      <c r="E201" s="106">
        <f>方向別!L413</f>
        <v>0</v>
      </c>
      <c r="F201" s="106">
        <f t="shared" si="67"/>
        <v>47</v>
      </c>
      <c r="G201" s="107">
        <f t="shared" si="62"/>
        <v>2.1</v>
      </c>
      <c r="H201" s="108">
        <f t="shared" si="68"/>
        <v>1.5547469401257028</v>
      </c>
      <c r="I201" s="106">
        <f>SUM(方向別!B42,方向別!I148,方向別!B307)</f>
        <v>51</v>
      </c>
      <c r="J201" s="106">
        <f>SUM(方向別!C42,方向別!J148,方向別!C307)</f>
        <v>2</v>
      </c>
      <c r="K201" s="106">
        <f>SUM(方向別!D42,方向別!K148,方向別!D307)</f>
        <v>0</v>
      </c>
      <c r="L201" s="106">
        <f>SUM(方向別!E42,方向別!L148,方向別!E307)</f>
        <v>0</v>
      </c>
      <c r="M201" s="106">
        <f t="shared" si="69"/>
        <v>53</v>
      </c>
      <c r="N201" s="107">
        <f t="shared" si="65"/>
        <v>3.8</v>
      </c>
      <c r="O201" s="108">
        <f t="shared" si="70"/>
        <v>1.9917324314167606</v>
      </c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</row>
    <row r="202" spans="1:63" s="22" customFormat="1" ht="13.5" customHeight="1">
      <c r="A202" s="83" t="s">
        <v>30</v>
      </c>
      <c r="B202" s="103">
        <f>方向別!I414</f>
        <v>30</v>
      </c>
      <c r="C202" s="103">
        <f>方向別!J414</f>
        <v>1</v>
      </c>
      <c r="D202" s="103">
        <f>方向別!K414</f>
        <v>1</v>
      </c>
      <c r="E202" s="103">
        <f>方向別!L414</f>
        <v>0</v>
      </c>
      <c r="F202" s="103">
        <f t="shared" si="67"/>
        <v>32</v>
      </c>
      <c r="G202" s="104">
        <f t="shared" si="62"/>
        <v>3.1</v>
      </c>
      <c r="H202" s="105">
        <f t="shared" si="68"/>
        <v>1.0585511081706915</v>
      </c>
      <c r="I202" s="103">
        <f>SUM(方向別!B43,方向別!I149,方向別!B308)</f>
        <v>39</v>
      </c>
      <c r="J202" s="103">
        <f>SUM(方向別!C43,方向別!J149,方向別!C308)</f>
        <v>0</v>
      </c>
      <c r="K202" s="103">
        <f>SUM(方向別!D43,方向別!K149,方向別!D308)</f>
        <v>0</v>
      </c>
      <c r="L202" s="103">
        <f>SUM(方向別!E43,方向別!L149,方向別!E308)</f>
        <v>0</v>
      </c>
      <c r="M202" s="103">
        <f t="shared" si="69"/>
        <v>39</v>
      </c>
      <c r="N202" s="104">
        <f t="shared" si="65"/>
        <v>0</v>
      </c>
      <c r="O202" s="105">
        <f t="shared" si="70"/>
        <v>1.4656144306651635</v>
      </c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</row>
    <row r="203" spans="1:63" s="22" customFormat="1" ht="13.5" customHeight="1">
      <c r="A203" s="83" t="s">
        <v>31</v>
      </c>
      <c r="B203" s="103">
        <f>方向別!I415</f>
        <v>35</v>
      </c>
      <c r="C203" s="103">
        <f>方向別!J415</f>
        <v>3</v>
      </c>
      <c r="D203" s="103">
        <f>方向別!K415</f>
        <v>0</v>
      </c>
      <c r="E203" s="103">
        <f>方向別!L415</f>
        <v>0</v>
      </c>
      <c r="F203" s="103">
        <f t="shared" si="67"/>
        <v>38</v>
      </c>
      <c r="G203" s="104">
        <f t="shared" si="62"/>
        <v>7.9</v>
      </c>
      <c r="H203" s="105">
        <f t="shared" si="68"/>
        <v>1.2570294409526961</v>
      </c>
      <c r="I203" s="103">
        <f>SUM(方向別!B44,方向別!I150,方向別!B309)</f>
        <v>50</v>
      </c>
      <c r="J203" s="103">
        <f>SUM(方向別!C44,方向別!J150,方向別!C309)</f>
        <v>1</v>
      </c>
      <c r="K203" s="103">
        <f>SUM(方向別!D44,方向別!K150,方向別!D309)</f>
        <v>2</v>
      </c>
      <c r="L203" s="103">
        <f>SUM(方向別!E44,方向別!L150,方向別!E309)</f>
        <v>0</v>
      </c>
      <c r="M203" s="103">
        <f t="shared" si="69"/>
        <v>53</v>
      </c>
      <c r="N203" s="104">
        <f t="shared" si="65"/>
        <v>1.9</v>
      </c>
      <c r="O203" s="105">
        <f t="shared" si="70"/>
        <v>1.9917324314167606</v>
      </c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</row>
    <row r="204" spans="1:63" s="22" customFormat="1" ht="13.5" customHeight="1">
      <c r="A204" s="83" t="s">
        <v>32</v>
      </c>
      <c r="B204" s="103">
        <f>方向別!I416</f>
        <v>38</v>
      </c>
      <c r="C204" s="103">
        <f>方向別!J416</f>
        <v>1</v>
      </c>
      <c r="D204" s="103">
        <f>方向別!K416</f>
        <v>1</v>
      </c>
      <c r="E204" s="103">
        <f>方向別!L416</f>
        <v>1</v>
      </c>
      <c r="F204" s="103">
        <f t="shared" si="67"/>
        <v>41</v>
      </c>
      <c r="G204" s="104">
        <f t="shared" si="62"/>
        <v>4.9000000000000004</v>
      </c>
      <c r="H204" s="105">
        <f t="shared" si="68"/>
        <v>1.3562686073436983</v>
      </c>
      <c r="I204" s="103">
        <f>SUM(方向別!B45,方向別!I151,方向別!B310)</f>
        <v>50</v>
      </c>
      <c r="J204" s="103">
        <f>SUM(方向別!C45,方向別!J151,方向別!C310)</f>
        <v>2</v>
      </c>
      <c r="K204" s="103">
        <f>SUM(方向別!D45,方向別!K151,方向別!D310)</f>
        <v>1</v>
      </c>
      <c r="L204" s="103">
        <f>SUM(方向別!E45,方向別!L151,方向別!E310)</f>
        <v>0</v>
      </c>
      <c r="M204" s="103">
        <f t="shared" si="69"/>
        <v>53</v>
      </c>
      <c r="N204" s="104">
        <f t="shared" si="65"/>
        <v>3.8</v>
      </c>
      <c r="O204" s="105">
        <f t="shared" si="70"/>
        <v>1.9917324314167606</v>
      </c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</row>
    <row r="205" spans="1:63" s="22" customFormat="1" ht="13.5" customHeight="1">
      <c r="A205" s="83" t="s">
        <v>33</v>
      </c>
      <c r="B205" s="103">
        <f>方向別!I417</f>
        <v>38</v>
      </c>
      <c r="C205" s="103">
        <f>方向別!J417</f>
        <v>0</v>
      </c>
      <c r="D205" s="103">
        <f>方向別!K417</f>
        <v>1</v>
      </c>
      <c r="E205" s="103">
        <f>方向別!L417</f>
        <v>1</v>
      </c>
      <c r="F205" s="103">
        <f t="shared" si="67"/>
        <v>40</v>
      </c>
      <c r="G205" s="104">
        <f t="shared" si="62"/>
        <v>2.5</v>
      </c>
      <c r="H205" s="105">
        <f t="shared" si="68"/>
        <v>1.3231888852133642</v>
      </c>
      <c r="I205" s="103">
        <f>SUM(方向別!B46,方向別!I152,方向別!B311)</f>
        <v>54</v>
      </c>
      <c r="J205" s="103">
        <f>SUM(方向別!C46,方向別!J152,方向別!C311)</f>
        <v>2</v>
      </c>
      <c r="K205" s="103">
        <f>SUM(方向別!D46,方向別!K152,方向別!D311)</f>
        <v>0</v>
      </c>
      <c r="L205" s="103">
        <f>SUM(方向別!E46,方向別!L152,方向別!E311)</f>
        <v>0</v>
      </c>
      <c r="M205" s="103">
        <f t="shared" si="69"/>
        <v>56</v>
      </c>
      <c r="N205" s="104">
        <f t="shared" si="65"/>
        <v>3.6</v>
      </c>
      <c r="O205" s="105">
        <f t="shared" si="70"/>
        <v>2.1044720030063884</v>
      </c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</row>
    <row r="206" spans="1:63" s="22" customFormat="1" ht="13.5" customHeight="1">
      <c r="A206" s="83" t="s">
        <v>34</v>
      </c>
      <c r="B206" s="103">
        <f>方向別!I418</f>
        <v>22</v>
      </c>
      <c r="C206" s="103">
        <f>方向別!J418</f>
        <v>1</v>
      </c>
      <c r="D206" s="103">
        <f>方向別!K418</f>
        <v>2</v>
      </c>
      <c r="E206" s="103">
        <f>方向別!L418</f>
        <v>0</v>
      </c>
      <c r="F206" s="103">
        <f t="shared" si="67"/>
        <v>25</v>
      </c>
      <c r="G206" s="104">
        <f t="shared" si="62"/>
        <v>4</v>
      </c>
      <c r="H206" s="105">
        <f t="shared" si="68"/>
        <v>0.8269930532583526</v>
      </c>
      <c r="I206" s="103">
        <f>SUM(方向別!B47,方向別!I153,方向別!B312)</f>
        <v>45</v>
      </c>
      <c r="J206" s="103">
        <f>SUM(方向別!C47,方向別!J153,方向別!C312)</f>
        <v>0</v>
      </c>
      <c r="K206" s="103">
        <f>SUM(方向別!D47,方向別!K153,方向別!D312)</f>
        <v>1</v>
      </c>
      <c r="L206" s="103">
        <f>SUM(方向別!E47,方向別!L153,方向別!E312)</f>
        <v>0</v>
      </c>
      <c r="M206" s="103">
        <f t="shared" si="69"/>
        <v>46</v>
      </c>
      <c r="N206" s="104">
        <f t="shared" si="65"/>
        <v>0</v>
      </c>
      <c r="O206" s="105">
        <f t="shared" si="70"/>
        <v>1.7286734310409619</v>
      </c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</row>
    <row r="207" spans="1:63" s="22" customFormat="1" ht="13.5" customHeight="1">
      <c r="A207" s="88" t="s">
        <v>15</v>
      </c>
      <c r="B207" s="109">
        <f>SUM(B201:B206)</f>
        <v>208</v>
      </c>
      <c r="C207" s="109">
        <f>SUM(C201:C206)</f>
        <v>7</v>
      </c>
      <c r="D207" s="109">
        <f>SUM(D201:D206)</f>
        <v>6</v>
      </c>
      <c r="E207" s="109">
        <f>SUM(E201:E206)</f>
        <v>2</v>
      </c>
      <c r="F207" s="109">
        <f t="shared" si="67"/>
        <v>223</v>
      </c>
      <c r="G207" s="110">
        <f t="shared" si="62"/>
        <v>4</v>
      </c>
      <c r="H207" s="111">
        <f t="shared" si="68"/>
        <v>7.3767780350645058</v>
      </c>
      <c r="I207" s="109">
        <f>SUM(I201:I206)</f>
        <v>289</v>
      </c>
      <c r="J207" s="109">
        <f>SUM(J201:J206)</f>
        <v>7</v>
      </c>
      <c r="K207" s="109">
        <f>SUM(K201:K206)</f>
        <v>4</v>
      </c>
      <c r="L207" s="109">
        <f>SUM(L201:L206)</f>
        <v>0</v>
      </c>
      <c r="M207" s="109">
        <f t="shared" si="69"/>
        <v>300</v>
      </c>
      <c r="N207" s="110">
        <f t="shared" si="65"/>
        <v>2.2999999999999998</v>
      </c>
      <c r="O207" s="111">
        <f t="shared" si="70"/>
        <v>11.273957158962796</v>
      </c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</row>
    <row r="208" spans="1:63" s="22" customFormat="1" ht="13.5" customHeight="1">
      <c r="A208" s="84" t="s">
        <v>35</v>
      </c>
      <c r="B208" s="106">
        <f>方向別!I420</f>
        <v>36</v>
      </c>
      <c r="C208" s="106">
        <f>方向別!J420</f>
        <v>0</v>
      </c>
      <c r="D208" s="106">
        <f>方向別!K420</f>
        <v>2</v>
      </c>
      <c r="E208" s="106">
        <f>方向別!L420</f>
        <v>2</v>
      </c>
      <c r="F208" s="106">
        <f t="shared" si="67"/>
        <v>40</v>
      </c>
      <c r="G208" s="107">
        <f t="shared" si="62"/>
        <v>5</v>
      </c>
      <c r="H208" s="108">
        <f t="shared" si="68"/>
        <v>1.3231888852133642</v>
      </c>
      <c r="I208" s="106">
        <f>SUM(方向別!B49,方向別!I155,方向別!B314)</f>
        <v>48</v>
      </c>
      <c r="J208" s="106">
        <f>SUM(方向別!C49,方向別!J155,方向別!C314)</f>
        <v>1</v>
      </c>
      <c r="K208" s="106">
        <f>SUM(方向別!D49,方向別!K155,方向別!D314)</f>
        <v>2</v>
      </c>
      <c r="L208" s="106">
        <f>SUM(方向別!E49,方向別!L155,方向別!E314)</f>
        <v>3</v>
      </c>
      <c r="M208" s="106">
        <f t="shared" si="69"/>
        <v>54</v>
      </c>
      <c r="N208" s="107">
        <f t="shared" si="65"/>
        <v>7.4</v>
      </c>
      <c r="O208" s="108">
        <f t="shared" si="70"/>
        <v>2.029312288613303</v>
      </c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</row>
    <row r="209" spans="1:67" s="22" customFormat="1" ht="13.5" customHeight="1">
      <c r="A209" s="83" t="s">
        <v>36</v>
      </c>
      <c r="B209" s="103">
        <f>方向別!I421</f>
        <v>27</v>
      </c>
      <c r="C209" s="103">
        <f>方向別!J421</f>
        <v>1</v>
      </c>
      <c r="D209" s="103">
        <f>方向別!K421</f>
        <v>0</v>
      </c>
      <c r="E209" s="103">
        <f>方向別!L421</f>
        <v>0</v>
      </c>
      <c r="F209" s="103">
        <f t="shared" si="67"/>
        <v>28</v>
      </c>
      <c r="G209" s="104">
        <f t="shared" si="62"/>
        <v>3.6</v>
      </c>
      <c r="H209" s="105">
        <f t="shared" si="68"/>
        <v>0.92623221964935487</v>
      </c>
      <c r="I209" s="103">
        <f>SUM(方向別!B50,方向別!I156,方向別!B315)</f>
        <v>48</v>
      </c>
      <c r="J209" s="103">
        <f>SUM(方向別!C50,方向別!J156,方向別!C315)</f>
        <v>1</v>
      </c>
      <c r="K209" s="103">
        <f>SUM(方向別!D50,方向別!K156,方向別!D315)</f>
        <v>0</v>
      </c>
      <c r="L209" s="103">
        <f>SUM(方向別!E50,方向別!L156,方向別!E315)</f>
        <v>0</v>
      </c>
      <c r="M209" s="103">
        <f t="shared" si="69"/>
        <v>49</v>
      </c>
      <c r="N209" s="104">
        <f t="shared" si="65"/>
        <v>2</v>
      </c>
      <c r="O209" s="105">
        <f t="shared" si="70"/>
        <v>1.8414130026305899</v>
      </c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</row>
    <row r="210" spans="1:67" s="22" customFormat="1" ht="13.5" customHeight="1">
      <c r="A210" s="83" t="s">
        <v>37</v>
      </c>
      <c r="B210" s="103">
        <f>方向別!I422</f>
        <v>27</v>
      </c>
      <c r="C210" s="103">
        <f>方向別!J422</f>
        <v>0</v>
      </c>
      <c r="D210" s="103">
        <f>方向別!K422</f>
        <v>3</v>
      </c>
      <c r="E210" s="103">
        <f>方向別!L422</f>
        <v>0</v>
      </c>
      <c r="F210" s="103">
        <f t="shared" si="67"/>
        <v>30</v>
      </c>
      <c r="G210" s="104">
        <f t="shared" si="62"/>
        <v>0</v>
      </c>
      <c r="H210" s="105">
        <f t="shared" si="68"/>
        <v>0.99239166391002309</v>
      </c>
      <c r="I210" s="103">
        <f>SUM(方向別!B51,方向別!I157,方向別!B316)</f>
        <v>50</v>
      </c>
      <c r="J210" s="103">
        <f>SUM(方向別!C51,方向別!J157,方向別!C316)</f>
        <v>1</v>
      </c>
      <c r="K210" s="103">
        <f>SUM(方向別!D51,方向別!K157,方向別!D316)</f>
        <v>4</v>
      </c>
      <c r="L210" s="103">
        <f>SUM(方向別!E51,方向別!L157,方向別!E316)</f>
        <v>0</v>
      </c>
      <c r="M210" s="103">
        <f t="shared" si="69"/>
        <v>55</v>
      </c>
      <c r="N210" s="104">
        <f t="shared" si="65"/>
        <v>1.8</v>
      </c>
      <c r="O210" s="105">
        <f t="shared" si="70"/>
        <v>2.0668921458098457</v>
      </c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</row>
    <row r="211" spans="1:67" s="22" customFormat="1" ht="13.5" customHeight="1">
      <c r="A211" s="83" t="s">
        <v>38</v>
      </c>
      <c r="B211" s="103">
        <f>方向別!I423</f>
        <v>22</v>
      </c>
      <c r="C211" s="103">
        <f>方向別!J423</f>
        <v>2</v>
      </c>
      <c r="D211" s="103">
        <f>方向別!K423</f>
        <v>0</v>
      </c>
      <c r="E211" s="103">
        <f>方向別!L423</f>
        <v>0</v>
      </c>
      <c r="F211" s="103">
        <f t="shared" si="67"/>
        <v>24</v>
      </c>
      <c r="G211" s="104">
        <f t="shared" si="62"/>
        <v>8.3000000000000007</v>
      </c>
      <c r="H211" s="105">
        <f t="shared" si="68"/>
        <v>0.79391333112801854</v>
      </c>
      <c r="I211" s="103">
        <f>SUM(方向別!B52,方向別!I158,方向別!B317)</f>
        <v>44</v>
      </c>
      <c r="J211" s="103">
        <f>SUM(方向別!C52,方向別!J158,方向別!C317)</f>
        <v>1</v>
      </c>
      <c r="K211" s="103">
        <f>SUM(方向別!D52,方向別!K158,方向別!D317)</f>
        <v>0</v>
      </c>
      <c r="L211" s="103">
        <f>SUM(方向別!E52,方向別!L158,方向別!E317)</f>
        <v>0</v>
      </c>
      <c r="M211" s="103">
        <f t="shared" si="69"/>
        <v>45</v>
      </c>
      <c r="N211" s="104">
        <f t="shared" si="65"/>
        <v>2.2000000000000002</v>
      </c>
      <c r="O211" s="105">
        <f t="shared" si="70"/>
        <v>1.6910935738444193</v>
      </c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</row>
    <row r="212" spans="1:67" s="22" customFormat="1" ht="13.5" customHeight="1">
      <c r="A212" s="83" t="s">
        <v>39</v>
      </c>
      <c r="B212" s="103">
        <f>方向別!I424</f>
        <v>23</v>
      </c>
      <c r="C212" s="103">
        <f>方向別!J424</f>
        <v>0</v>
      </c>
      <c r="D212" s="103">
        <f>方向別!K424</f>
        <v>1</v>
      </c>
      <c r="E212" s="103">
        <f>方向別!L424</f>
        <v>2</v>
      </c>
      <c r="F212" s="103">
        <f t="shared" si="67"/>
        <v>26</v>
      </c>
      <c r="G212" s="104">
        <f t="shared" si="62"/>
        <v>7.7</v>
      </c>
      <c r="H212" s="105">
        <f t="shared" si="68"/>
        <v>0.86007277538868665</v>
      </c>
      <c r="I212" s="103">
        <f>SUM(方向別!B53,方向別!I159,方向別!B318)</f>
        <v>30</v>
      </c>
      <c r="J212" s="103">
        <f>SUM(方向別!C53,方向別!J159,方向別!C318)</f>
        <v>0</v>
      </c>
      <c r="K212" s="103">
        <f>SUM(方向別!D53,方向別!K159,方向別!D318)</f>
        <v>2</v>
      </c>
      <c r="L212" s="103">
        <f>SUM(方向別!E53,方向別!L159,方向別!E318)</f>
        <v>0</v>
      </c>
      <c r="M212" s="103">
        <f t="shared" si="69"/>
        <v>32</v>
      </c>
      <c r="N212" s="104">
        <f t="shared" si="65"/>
        <v>0</v>
      </c>
      <c r="O212" s="105">
        <f t="shared" si="70"/>
        <v>1.2025554302893648</v>
      </c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</row>
    <row r="213" spans="1:67" s="22" customFormat="1" ht="13.5" customHeight="1">
      <c r="A213" s="83" t="s">
        <v>40</v>
      </c>
      <c r="B213" s="103">
        <f>方向別!I425</f>
        <v>20</v>
      </c>
      <c r="C213" s="103">
        <f>方向別!J425</f>
        <v>2</v>
      </c>
      <c r="D213" s="103">
        <f>方向別!K425</f>
        <v>0</v>
      </c>
      <c r="E213" s="103">
        <f>方向別!L425</f>
        <v>0</v>
      </c>
      <c r="F213" s="103">
        <f t="shared" si="67"/>
        <v>22</v>
      </c>
      <c r="G213" s="104">
        <f t="shared" si="62"/>
        <v>9.1</v>
      </c>
      <c r="H213" s="105">
        <f t="shared" si="68"/>
        <v>0.72775388686735032</v>
      </c>
      <c r="I213" s="103">
        <f>SUM(方向別!B54,方向別!I160,方向別!B319)</f>
        <v>34</v>
      </c>
      <c r="J213" s="103">
        <f>SUM(方向別!C54,方向別!J160,方向別!C319)</f>
        <v>1</v>
      </c>
      <c r="K213" s="103">
        <f>SUM(方向別!D54,方向別!K160,方向別!D319)</f>
        <v>4</v>
      </c>
      <c r="L213" s="103">
        <f>SUM(方向別!E54,方向別!L160,方向別!E319)</f>
        <v>0</v>
      </c>
      <c r="M213" s="103">
        <f t="shared" si="69"/>
        <v>39</v>
      </c>
      <c r="N213" s="104">
        <f t="shared" si="65"/>
        <v>2.6</v>
      </c>
      <c r="O213" s="105">
        <f t="shared" si="70"/>
        <v>1.4656144306651635</v>
      </c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</row>
    <row r="214" spans="1:67" s="22" customFormat="1" ht="13.5" customHeight="1">
      <c r="A214" s="88" t="s">
        <v>15</v>
      </c>
      <c r="B214" s="109">
        <f>SUM(B208:B213)</f>
        <v>155</v>
      </c>
      <c r="C214" s="109">
        <f>SUM(C208:C213)</f>
        <v>5</v>
      </c>
      <c r="D214" s="109">
        <f>SUM(D208:D213)</f>
        <v>6</v>
      </c>
      <c r="E214" s="109">
        <f>SUM(E208:E213)</f>
        <v>4</v>
      </c>
      <c r="F214" s="109">
        <f t="shared" si="67"/>
        <v>170</v>
      </c>
      <c r="G214" s="110">
        <f t="shared" si="62"/>
        <v>5.3</v>
      </c>
      <c r="H214" s="111">
        <f t="shared" si="68"/>
        <v>5.6235527621567982</v>
      </c>
      <c r="I214" s="109">
        <f>SUM(I208:I213)</f>
        <v>254</v>
      </c>
      <c r="J214" s="109">
        <f>SUM(J208:J213)</f>
        <v>5</v>
      </c>
      <c r="K214" s="109">
        <f>SUM(K208:K213)</f>
        <v>12</v>
      </c>
      <c r="L214" s="109">
        <f>SUM(L208:L213)</f>
        <v>3</v>
      </c>
      <c r="M214" s="109">
        <f t="shared" si="69"/>
        <v>274</v>
      </c>
      <c r="N214" s="110">
        <f t="shared" si="65"/>
        <v>2.9</v>
      </c>
      <c r="O214" s="111">
        <f t="shared" si="70"/>
        <v>10.296880871852688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</row>
    <row r="215" spans="1:67" s="25" customFormat="1" ht="13.5" customHeight="1">
      <c r="A215" s="79" t="s">
        <v>84</v>
      </c>
      <c r="B215" s="103">
        <f>方向別!I427</f>
        <v>93</v>
      </c>
      <c r="C215" s="103">
        <f>方向別!J427</f>
        <v>4</v>
      </c>
      <c r="D215" s="103">
        <f>方向別!K427</f>
        <v>1</v>
      </c>
      <c r="E215" s="103">
        <f>方向別!L427</f>
        <v>3</v>
      </c>
      <c r="F215" s="103">
        <f t="shared" ref="F215:F217" si="71">SUM(B215:E215)</f>
        <v>101</v>
      </c>
      <c r="G215" s="104">
        <f t="shared" ref="G215:G217" si="72">IF(SUM(C215,E215)=0,0,ROUND(SUM(C215,E215)/F215*100,1))</f>
        <v>6.9</v>
      </c>
      <c r="H215" s="105">
        <f t="shared" si="68"/>
        <v>3.3410519351637449</v>
      </c>
      <c r="I215" s="103">
        <f>SUM(方向別!B56,方向別!I162,方向別!B321)</f>
        <v>133</v>
      </c>
      <c r="J215" s="103">
        <f>SUM(方向別!C56,方向別!J162,方向別!C321)</f>
        <v>3</v>
      </c>
      <c r="K215" s="103">
        <f>SUM(方向別!D56,方向別!K162,方向別!D321)</f>
        <v>7</v>
      </c>
      <c r="L215" s="103">
        <f>SUM(方向別!E56,方向別!L162,方向別!E321)</f>
        <v>1</v>
      </c>
      <c r="M215" s="103">
        <f t="shared" ref="M215:M217" si="73">SUM(I215:L215)</f>
        <v>144</v>
      </c>
      <c r="N215" s="104">
        <f t="shared" ref="N215:N217" si="74">IF(SUM(J215,L215)=0,0,ROUND(SUM(J215,L215)/M215*100,1))</f>
        <v>2.8</v>
      </c>
      <c r="O215" s="105">
        <f t="shared" si="70"/>
        <v>5.411499436302142</v>
      </c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</row>
    <row r="216" spans="1:67" s="25" customFormat="1" ht="13.5" customHeight="1">
      <c r="A216" s="83" t="s">
        <v>85</v>
      </c>
      <c r="B216" s="103">
        <f>方向別!I428</f>
        <v>57</v>
      </c>
      <c r="C216" s="103">
        <f>方向別!J428</f>
        <v>2</v>
      </c>
      <c r="D216" s="103">
        <f>方向別!K428</f>
        <v>4</v>
      </c>
      <c r="E216" s="103">
        <f>方向別!L428</f>
        <v>0</v>
      </c>
      <c r="F216" s="103">
        <f t="shared" si="71"/>
        <v>63</v>
      </c>
      <c r="G216" s="104">
        <f t="shared" si="72"/>
        <v>3.2</v>
      </c>
      <c r="H216" s="105">
        <f t="shared" si="68"/>
        <v>2.0840224942110486</v>
      </c>
      <c r="I216" s="103">
        <f>SUM(方向別!B57,方向別!I163,方向別!B322)</f>
        <v>77</v>
      </c>
      <c r="J216" s="103">
        <f>SUM(方向別!C57,方向別!J163,方向別!C322)</f>
        <v>1</v>
      </c>
      <c r="K216" s="103">
        <f>SUM(方向別!D57,方向別!K163,方向別!D322)</f>
        <v>2</v>
      </c>
      <c r="L216" s="103">
        <f>SUM(方向別!E57,方向別!L163,方向別!E322)</f>
        <v>0</v>
      </c>
      <c r="M216" s="103">
        <f t="shared" si="73"/>
        <v>80</v>
      </c>
      <c r="N216" s="104">
        <f t="shared" si="74"/>
        <v>1.3</v>
      </c>
      <c r="O216" s="105">
        <f t="shared" si="70"/>
        <v>3.0063885757234123</v>
      </c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</row>
    <row r="217" spans="1:67" s="25" customFormat="1" ht="13.5" customHeight="1">
      <c r="A217" s="83" t="s">
        <v>86</v>
      </c>
      <c r="B217" s="103">
        <f>方向別!I429</f>
        <v>47</v>
      </c>
      <c r="C217" s="103">
        <f>方向別!J429</f>
        <v>3</v>
      </c>
      <c r="D217" s="103">
        <f>方向別!K429</f>
        <v>5</v>
      </c>
      <c r="E217" s="103">
        <f>方向別!L429</f>
        <v>2</v>
      </c>
      <c r="F217" s="103">
        <f t="shared" si="71"/>
        <v>57</v>
      </c>
      <c r="G217" s="104">
        <f t="shared" si="72"/>
        <v>8.8000000000000007</v>
      </c>
      <c r="H217" s="105">
        <f t="shared" si="68"/>
        <v>1.8855441614290438</v>
      </c>
      <c r="I217" s="103">
        <f>SUM(方向別!B58,方向別!I164,方向別!B323)</f>
        <v>17</v>
      </c>
      <c r="J217" s="103">
        <f>SUM(方向別!C58,方向別!J164,方向別!C323)</f>
        <v>2</v>
      </c>
      <c r="K217" s="103">
        <f>SUM(方向別!D58,方向別!K164,方向別!D323)</f>
        <v>3</v>
      </c>
      <c r="L217" s="103">
        <f>SUM(方向別!E58,方向別!L164,方向別!E323)</f>
        <v>2</v>
      </c>
      <c r="M217" s="103">
        <f t="shared" si="73"/>
        <v>24</v>
      </c>
      <c r="N217" s="104">
        <f t="shared" si="74"/>
        <v>16.7</v>
      </c>
      <c r="O217" s="105">
        <f t="shared" si="70"/>
        <v>0.90191657271702363</v>
      </c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</row>
    <row r="218" spans="1:67" s="22" customFormat="1" ht="13.5" customHeight="1">
      <c r="A218" s="88" t="s">
        <v>41</v>
      </c>
      <c r="B218" s="109">
        <f>SUM(B170:B178,B185,B192:B200,B207,B214:B217)</f>
        <v>2804</v>
      </c>
      <c r="C218" s="109">
        <f t="shared" ref="C218" si="75">SUM(C170:C178,C185,C192:C200,C207,C214:C217)</f>
        <v>61</v>
      </c>
      <c r="D218" s="109">
        <f t="shared" ref="D218" si="76">SUM(D170:D178,D185,D192:D200,D207,D214:D217)</f>
        <v>103</v>
      </c>
      <c r="E218" s="109">
        <f t="shared" ref="E218" si="77">SUM(E170:E178,E185,E192:E200,E207,E214:E217)</f>
        <v>55</v>
      </c>
      <c r="F218" s="109">
        <f t="shared" ref="F218" si="78">SUM(B218:E218)</f>
        <v>3023</v>
      </c>
      <c r="G218" s="110">
        <f>IF(SUM(C218,E218)=0,0,ROUND(SUM(C218,E218)/F218*100,1))</f>
        <v>3.8</v>
      </c>
      <c r="H218" s="111">
        <f t="shared" si="68"/>
        <v>100</v>
      </c>
      <c r="I218" s="109">
        <f>SUM(I170:I178,I185,I192:I200,I207,I214:I217)</f>
        <v>2434</v>
      </c>
      <c r="J218" s="109">
        <f t="shared" ref="J218" si="79">SUM(J170:J178,J185,J192:J200,J207,J214:J217)</f>
        <v>71</v>
      </c>
      <c r="K218" s="109">
        <f t="shared" ref="K218" si="80">SUM(K170:K178,K185,K192:K200,K207,K214:K217)</f>
        <v>108</v>
      </c>
      <c r="L218" s="109">
        <f t="shared" ref="L218" si="81">SUM(L170:L178,L185,L192:L200,L207,L214:L217)</f>
        <v>48</v>
      </c>
      <c r="M218" s="109">
        <f t="shared" ref="M218" si="82">SUM(I218:L218)</f>
        <v>2661</v>
      </c>
      <c r="N218" s="110">
        <f>IF(SUM(J218,L218)=0,0,ROUND(SUM(J218,L218)/M218*100,1))</f>
        <v>4.5</v>
      </c>
      <c r="O218" s="111">
        <f t="shared" si="70"/>
        <v>100</v>
      </c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</row>
    <row r="219" spans="1:67" s="22" customFormat="1" ht="12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</row>
    <row r="220" spans="1:67" s="22" customFormat="1" ht="12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</row>
    <row r="221" spans="1:67" s="23" customFormat="1" ht="12" customHeight="1">
      <c r="A221" s="69" t="s">
        <v>0</v>
      </c>
      <c r="B221" s="70"/>
      <c r="C221" s="71"/>
      <c r="D221" s="71"/>
      <c r="E221" s="71"/>
      <c r="F221" s="71"/>
      <c r="G221" s="71"/>
      <c r="H221" s="72"/>
      <c r="I221" s="70" t="s">
        <v>59</v>
      </c>
      <c r="J221" s="71"/>
      <c r="K221" s="71"/>
      <c r="L221" s="71"/>
      <c r="M221" s="71"/>
      <c r="N221" s="71"/>
      <c r="O221" s="72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</row>
    <row r="222" spans="1:67" s="25" customFormat="1" ht="39.6" customHeight="1">
      <c r="A222" s="73" t="s">
        <v>1</v>
      </c>
      <c r="B222" s="74" t="s">
        <v>2</v>
      </c>
      <c r="C222" s="75" t="s">
        <v>3</v>
      </c>
      <c r="D222" s="76" t="s">
        <v>4</v>
      </c>
      <c r="E222" s="75" t="s">
        <v>5</v>
      </c>
      <c r="F222" s="76" t="s">
        <v>6</v>
      </c>
      <c r="G222" s="76" t="s">
        <v>7</v>
      </c>
      <c r="H222" s="77" t="s">
        <v>8</v>
      </c>
      <c r="I222" s="74" t="s">
        <v>2</v>
      </c>
      <c r="J222" s="76" t="s">
        <v>3</v>
      </c>
      <c r="K222" s="76" t="s">
        <v>4</v>
      </c>
      <c r="L222" s="75" t="s">
        <v>5</v>
      </c>
      <c r="M222" s="76" t="s">
        <v>6</v>
      </c>
      <c r="N222" s="76" t="s">
        <v>7</v>
      </c>
      <c r="O222" s="78" t="s">
        <v>8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</row>
    <row r="223" spans="1:67" s="25" customFormat="1" ht="13.5" customHeight="1">
      <c r="A223" s="79" t="s">
        <v>75</v>
      </c>
      <c r="B223" s="80"/>
      <c r="C223" s="80"/>
      <c r="D223" s="80"/>
      <c r="E223" s="80"/>
      <c r="F223" s="80"/>
      <c r="G223" s="81"/>
      <c r="H223" s="82"/>
      <c r="I223" s="103">
        <f>SUM(方向別!I64,方向別!I170,方向別!I276,方向別!I382)</f>
        <v>463</v>
      </c>
      <c r="J223" s="103">
        <f>SUM(方向別!J64,方向別!J170,方向別!J276,方向別!J382)</f>
        <v>9</v>
      </c>
      <c r="K223" s="103">
        <f>SUM(方向別!K64,方向別!K170,方向別!K276,方向別!K382)</f>
        <v>28</v>
      </c>
      <c r="L223" s="103">
        <f>SUM(方向別!L64,方向別!L170,方向別!L276,方向別!L382)</f>
        <v>4</v>
      </c>
      <c r="M223" s="103">
        <f t="shared" ref="M223:M231" si="83">SUM(I223:L223)</f>
        <v>504</v>
      </c>
      <c r="N223" s="104">
        <f t="shared" ref="N223:N267" si="84">IF(SUM(J223,L223)=0,0,ROUND(SUM(J223,L223)/M223*100,1))</f>
        <v>2.6</v>
      </c>
      <c r="O223" s="105">
        <f t="shared" ref="O223:O231" si="85">IF(M223=0,0,M223/M$271*100)</f>
        <v>2.4898725422389094</v>
      </c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</row>
    <row r="224" spans="1:67" s="25" customFormat="1" ht="13.5" customHeight="1">
      <c r="A224" s="83" t="s">
        <v>76</v>
      </c>
      <c r="B224" s="80"/>
      <c r="C224" s="80"/>
      <c r="D224" s="80"/>
      <c r="E224" s="80"/>
      <c r="F224" s="80"/>
      <c r="G224" s="81"/>
      <c r="H224" s="82"/>
      <c r="I224" s="103">
        <f>SUM(方向別!I65,方向別!I171,方向別!I277,方向別!I383)</f>
        <v>237</v>
      </c>
      <c r="J224" s="103">
        <f>SUM(方向別!J65,方向別!J171,方向別!J277,方向別!J383)</f>
        <v>2</v>
      </c>
      <c r="K224" s="103">
        <f>SUM(方向別!K65,方向別!K171,方向別!K277,方向別!K383)</f>
        <v>14</v>
      </c>
      <c r="L224" s="103">
        <f>SUM(方向別!L65,方向別!L171,方向別!L277,方向別!L383)</f>
        <v>9</v>
      </c>
      <c r="M224" s="103">
        <f t="shared" si="83"/>
        <v>262</v>
      </c>
      <c r="N224" s="104">
        <f t="shared" si="84"/>
        <v>4.2</v>
      </c>
      <c r="O224" s="105">
        <f t="shared" si="85"/>
        <v>1.2943385041003852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</row>
    <row r="225" spans="1:67" s="25" customFormat="1" ht="13.5" customHeight="1">
      <c r="A225" s="83" t="s">
        <v>77</v>
      </c>
      <c r="B225" s="80"/>
      <c r="C225" s="80"/>
      <c r="D225" s="80"/>
      <c r="E225" s="80"/>
      <c r="F225" s="80"/>
      <c r="G225" s="81"/>
      <c r="H225" s="82"/>
      <c r="I225" s="103">
        <f>SUM(方向別!I66,方向別!I172,方向別!I278,方向別!I384)</f>
        <v>166</v>
      </c>
      <c r="J225" s="103">
        <f>SUM(方向別!J66,方向別!J172,方向別!J278,方向別!J384)</f>
        <v>0</v>
      </c>
      <c r="K225" s="103">
        <f>SUM(方向別!K66,方向別!K172,方向別!K278,方向別!K384)</f>
        <v>14</v>
      </c>
      <c r="L225" s="103">
        <f>SUM(方向別!L66,方向別!L172,方向別!L278,方向別!L384)</f>
        <v>9</v>
      </c>
      <c r="M225" s="103">
        <f t="shared" si="83"/>
        <v>189</v>
      </c>
      <c r="N225" s="104">
        <f t="shared" si="84"/>
        <v>4.8</v>
      </c>
      <c r="O225" s="105">
        <f t="shared" si="85"/>
        <v>0.93370220333959097</v>
      </c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</row>
    <row r="226" spans="1:67" s="25" customFormat="1" ht="13.5" customHeight="1">
      <c r="A226" s="83" t="s">
        <v>78</v>
      </c>
      <c r="B226" s="80"/>
      <c r="C226" s="80"/>
      <c r="D226" s="80"/>
      <c r="E226" s="80"/>
      <c r="F226" s="80"/>
      <c r="G226" s="81"/>
      <c r="H226" s="82"/>
      <c r="I226" s="103">
        <f>SUM(方向別!I67,方向別!I173,方向別!I279,方向別!I385)</f>
        <v>157</v>
      </c>
      <c r="J226" s="103">
        <f>SUM(方向別!J67,方向別!J173,方向別!J279,方向別!J385)</f>
        <v>1</v>
      </c>
      <c r="K226" s="103">
        <f>SUM(方向別!K67,方向別!K173,方向別!K279,方向別!K385)</f>
        <v>6</v>
      </c>
      <c r="L226" s="103">
        <f>SUM(方向別!L67,方向別!L173,方向別!L279,方向別!L385)</f>
        <v>9</v>
      </c>
      <c r="M226" s="103">
        <f t="shared" si="83"/>
        <v>173</v>
      </c>
      <c r="N226" s="104">
        <f t="shared" si="84"/>
        <v>5.8</v>
      </c>
      <c r="O226" s="105">
        <f t="shared" si="85"/>
        <v>0.85465863057010183</v>
      </c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</row>
    <row r="227" spans="1:67" s="25" customFormat="1" ht="13.5" customHeight="1">
      <c r="A227" s="83" t="s">
        <v>79</v>
      </c>
      <c r="B227" s="80"/>
      <c r="C227" s="80"/>
      <c r="D227" s="80"/>
      <c r="E227" s="80"/>
      <c r="F227" s="80"/>
      <c r="G227" s="81"/>
      <c r="H227" s="82"/>
      <c r="I227" s="103">
        <f>SUM(方向別!I68,方向別!I174,方向別!I280,方向別!I386)</f>
        <v>96</v>
      </c>
      <c r="J227" s="103">
        <f>SUM(方向別!J68,方向別!J174,方向別!J280,方向別!J386)</f>
        <v>0</v>
      </c>
      <c r="K227" s="103">
        <f>SUM(方向別!K68,方向別!K174,方向別!K280,方向別!K386)</f>
        <v>3</v>
      </c>
      <c r="L227" s="103">
        <f>SUM(方向別!L68,方向別!L174,方向別!L280,方向別!L386)</f>
        <v>5</v>
      </c>
      <c r="M227" s="103">
        <f t="shared" si="83"/>
        <v>104</v>
      </c>
      <c r="N227" s="104">
        <f t="shared" si="84"/>
        <v>4.8</v>
      </c>
      <c r="O227" s="105">
        <f t="shared" si="85"/>
        <v>0.51378322300167967</v>
      </c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</row>
    <row r="228" spans="1:67" s="25" customFormat="1" ht="13.5" customHeight="1">
      <c r="A228" s="83" t="s">
        <v>80</v>
      </c>
      <c r="B228" s="80"/>
      <c r="C228" s="80"/>
      <c r="D228" s="80"/>
      <c r="E228" s="80"/>
      <c r="F228" s="80"/>
      <c r="G228" s="81"/>
      <c r="H228" s="82"/>
      <c r="I228" s="103">
        <f>SUM(方向別!I69,方向別!I175,方向別!I281,方向別!I387)</f>
        <v>79</v>
      </c>
      <c r="J228" s="103">
        <f>SUM(方向別!J69,方向別!J175,方向別!J281,方向別!J387)</f>
        <v>0</v>
      </c>
      <c r="K228" s="103">
        <f>SUM(方向別!K69,方向別!K175,方向別!K281,方向別!K387)</f>
        <v>5</v>
      </c>
      <c r="L228" s="103">
        <f>SUM(方向別!L69,方向別!L175,方向別!L281,方向別!L387)</f>
        <v>15</v>
      </c>
      <c r="M228" s="103">
        <f t="shared" si="83"/>
        <v>99</v>
      </c>
      <c r="N228" s="104">
        <f t="shared" si="84"/>
        <v>15.2</v>
      </c>
      <c r="O228" s="105">
        <f t="shared" si="85"/>
        <v>0.48908210651121431</v>
      </c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</row>
    <row r="229" spans="1:67" s="25" customFormat="1" ht="13.5" customHeight="1">
      <c r="A229" s="83" t="s">
        <v>81</v>
      </c>
      <c r="B229" s="80"/>
      <c r="C229" s="80"/>
      <c r="D229" s="80"/>
      <c r="E229" s="80"/>
      <c r="F229" s="80"/>
      <c r="G229" s="81"/>
      <c r="H229" s="82"/>
      <c r="I229" s="103">
        <f>SUM(方向別!I70,方向別!I176,方向別!I282,方向別!I388)</f>
        <v>95</v>
      </c>
      <c r="J229" s="103">
        <f>SUM(方向別!J70,方向別!J176,方向別!J282,方向別!J388)</f>
        <v>0</v>
      </c>
      <c r="K229" s="103">
        <f>SUM(方向別!K70,方向別!K176,方向別!K282,方向別!K388)</f>
        <v>7</v>
      </c>
      <c r="L229" s="103">
        <f>SUM(方向別!L70,方向別!L176,方向別!L282,方向別!L388)</f>
        <v>10</v>
      </c>
      <c r="M229" s="103">
        <f t="shared" si="83"/>
        <v>112</v>
      </c>
      <c r="N229" s="104">
        <f t="shared" si="84"/>
        <v>8.9</v>
      </c>
      <c r="O229" s="105">
        <f t="shared" si="85"/>
        <v>0.55330500938642435</v>
      </c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</row>
    <row r="230" spans="1:67" s="25" customFormat="1" ht="13.5" customHeight="1">
      <c r="A230" s="83" t="s">
        <v>82</v>
      </c>
      <c r="B230" s="80"/>
      <c r="C230" s="80"/>
      <c r="D230" s="80"/>
      <c r="E230" s="80"/>
      <c r="F230" s="80"/>
      <c r="G230" s="81"/>
      <c r="H230" s="82"/>
      <c r="I230" s="103">
        <f>SUM(方向別!I71,方向別!I177,方向別!I283,方向別!I389)</f>
        <v>187</v>
      </c>
      <c r="J230" s="103">
        <f>SUM(方向別!J71,方向別!J177,方向別!J283,方向別!J389)</f>
        <v>2</v>
      </c>
      <c r="K230" s="103">
        <f>SUM(方向別!K71,方向別!K177,方向別!K283,方向別!K389)</f>
        <v>12</v>
      </c>
      <c r="L230" s="103">
        <f>SUM(方向別!L71,方向別!L177,方向別!L283,方向別!L389)</f>
        <v>19</v>
      </c>
      <c r="M230" s="103">
        <f t="shared" si="83"/>
        <v>220</v>
      </c>
      <c r="N230" s="104">
        <f t="shared" si="84"/>
        <v>9.5</v>
      </c>
      <c r="O230" s="105">
        <f t="shared" si="85"/>
        <v>1.0868491255804762</v>
      </c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</row>
    <row r="231" spans="1:67" s="25" customFormat="1" ht="13.5" customHeight="1">
      <c r="A231" s="83" t="s">
        <v>83</v>
      </c>
      <c r="B231" s="80"/>
      <c r="C231" s="80"/>
      <c r="D231" s="80"/>
      <c r="E231" s="80"/>
      <c r="F231" s="80"/>
      <c r="G231" s="81"/>
      <c r="H231" s="82"/>
      <c r="I231" s="103">
        <f>SUM(方向別!I72,方向別!I178,方向別!I284,方向別!I390)</f>
        <v>346</v>
      </c>
      <c r="J231" s="103">
        <f>SUM(方向別!J72,方向別!J178,方向別!J284,方向別!J390)</f>
        <v>13</v>
      </c>
      <c r="K231" s="103">
        <f>SUM(方向別!K72,方向別!K178,方向別!K284,方向別!K390)</f>
        <v>30</v>
      </c>
      <c r="L231" s="103">
        <f>SUM(方向別!L72,方向別!L178,方向別!L284,方向別!L390)</f>
        <v>22</v>
      </c>
      <c r="M231" s="103">
        <f t="shared" si="83"/>
        <v>411</v>
      </c>
      <c r="N231" s="104">
        <f t="shared" si="84"/>
        <v>8.5</v>
      </c>
      <c r="O231" s="105">
        <f t="shared" si="85"/>
        <v>2.0304317755162531</v>
      </c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</row>
    <row r="232" spans="1:67" s="22" customFormat="1" ht="13.5" customHeight="1">
      <c r="A232" s="84" t="s">
        <v>9</v>
      </c>
      <c r="B232" s="85"/>
      <c r="C232" s="85"/>
      <c r="D232" s="85"/>
      <c r="E232" s="85"/>
      <c r="F232" s="85"/>
      <c r="G232" s="86"/>
      <c r="H232" s="87"/>
      <c r="I232" s="106">
        <f>SUM(方向別!I73,方向別!I179,方向別!I285,方向別!I391)</f>
        <v>67</v>
      </c>
      <c r="J232" s="106">
        <f>SUM(方向別!J73,方向別!J179,方向別!J285,方向別!J391)</f>
        <v>1</v>
      </c>
      <c r="K232" s="106">
        <f>SUM(方向別!K73,方向別!K179,方向別!K285,方向別!K391)</f>
        <v>4</v>
      </c>
      <c r="L232" s="106">
        <f>SUM(方向別!L73,方向別!L179,方向別!L285,方向別!L391)</f>
        <v>2</v>
      </c>
      <c r="M232" s="106">
        <f t="shared" ref="M232:M267" si="86">SUM(I232:L232)</f>
        <v>74</v>
      </c>
      <c r="N232" s="107">
        <f t="shared" si="84"/>
        <v>4.0999999999999996</v>
      </c>
      <c r="O232" s="108">
        <f t="shared" ref="O232:O271" si="87">IF(M232=0,0,M232/M$271*100)</f>
        <v>0.36557652405888746</v>
      </c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</row>
    <row r="233" spans="1:67" s="22" customFormat="1" ht="13.5" customHeight="1">
      <c r="A233" s="83" t="s">
        <v>10</v>
      </c>
      <c r="B233" s="80"/>
      <c r="C233" s="80"/>
      <c r="D233" s="80"/>
      <c r="E233" s="80"/>
      <c r="F233" s="80"/>
      <c r="G233" s="81"/>
      <c r="H233" s="82"/>
      <c r="I233" s="103">
        <f>SUM(方向別!I74,方向別!I180,方向別!I286,方向別!I392)</f>
        <v>105</v>
      </c>
      <c r="J233" s="103">
        <f>SUM(方向別!J74,方向別!J180,方向別!J286,方向別!J392)</f>
        <v>6</v>
      </c>
      <c r="K233" s="103">
        <f>SUM(方向別!K74,方向別!K180,方向別!K286,方向別!K392)</f>
        <v>8</v>
      </c>
      <c r="L233" s="103">
        <f>SUM(方向別!L74,方向別!L180,方向別!L286,方向別!L392)</f>
        <v>2</v>
      </c>
      <c r="M233" s="103">
        <f t="shared" si="86"/>
        <v>121</v>
      </c>
      <c r="N233" s="104">
        <f t="shared" si="84"/>
        <v>6.6</v>
      </c>
      <c r="O233" s="105">
        <f t="shared" si="87"/>
        <v>0.597767019069262</v>
      </c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</row>
    <row r="234" spans="1:67" s="23" customFormat="1" ht="13.5" customHeight="1">
      <c r="A234" s="83" t="s">
        <v>11</v>
      </c>
      <c r="B234" s="80"/>
      <c r="C234" s="80"/>
      <c r="D234" s="80"/>
      <c r="E234" s="80"/>
      <c r="F234" s="80"/>
      <c r="G234" s="81"/>
      <c r="H234" s="82"/>
      <c r="I234" s="103">
        <f>SUM(方向別!I75,方向別!I181,方向別!I287,方向別!I393)</f>
        <v>100</v>
      </c>
      <c r="J234" s="103">
        <f>SUM(方向別!J75,方向別!J181,方向別!J287,方向別!J393)</f>
        <v>1</v>
      </c>
      <c r="K234" s="103">
        <f>SUM(方向別!K75,方向別!K181,方向別!K287,方向別!K393)</f>
        <v>0</v>
      </c>
      <c r="L234" s="103">
        <f>SUM(方向別!L75,方向別!L181,方向別!L287,方向別!L393)</f>
        <v>8</v>
      </c>
      <c r="M234" s="103">
        <f t="shared" si="86"/>
        <v>109</v>
      </c>
      <c r="N234" s="104">
        <f t="shared" si="84"/>
        <v>8.3000000000000007</v>
      </c>
      <c r="O234" s="105">
        <f t="shared" si="87"/>
        <v>0.53848433949214514</v>
      </c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</row>
    <row r="235" spans="1:67" s="25" customFormat="1" ht="13.5" customHeight="1">
      <c r="A235" s="83" t="s">
        <v>12</v>
      </c>
      <c r="B235" s="80"/>
      <c r="C235" s="80"/>
      <c r="D235" s="80"/>
      <c r="E235" s="80"/>
      <c r="F235" s="80"/>
      <c r="G235" s="81"/>
      <c r="H235" s="82"/>
      <c r="I235" s="103">
        <f>SUM(方向別!I76,方向別!I182,方向別!I288,方向別!I394)</f>
        <v>123</v>
      </c>
      <c r="J235" s="103">
        <f>SUM(方向別!J76,方向別!J182,方向別!J288,方向別!J394)</f>
        <v>3</v>
      </c>
      <c r="K235" s="103">
        <f>SUM(方向別!K76,方向別!K182,方向別!K288,方向別!K394)</f>
        <v>5</v>
      </c>
      <c r="L235" s="103">
        <f>SUM(方向別!L76,方向別!L182,方向別!L288,方向別!L394)</f>
        <v>5</v>
      </c>
      <c r="M235" s="103">
        <f t="shared" si="86"/>
        <v>136</v>
      </c>
      <c r="N235" s="104">
        <f t="shared" si="84"/>
        <v>5.9</v>
      </c>
      <c r="O235" s="105">
        <f t="shared" si="87"/>
        <v>0.67187036854065807</v>
      </c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</row>
    <row r="236" spans="1:67" s="23" customFormat="1" ht="13.5" customHeight="1">
      <c r="A236" s="83" t="s">
        <v>13</v>
      </c>
      <c r="B236" s="80"/>
      <c r="C236" s="80"/>
      <c r="D236" s="80"/>
      <c r="E236" s="80"/>
      <c r="F236" s="80"/>
      <c r="G236" s="81"/>
      <c r="H236" s="82"/>
      <c r="I236" s="103">
        <f>SUM(方向別!I77,方向別!I183,方向別!I289,方向別!I395)</f>
        <v>131</v>
      </c>
      <c r="J236" s="103">
        <f>SUM(方向別!J77,方向別!J183,方向別!J289,方向別!J395)</f>
        <v>3</v>
      </c>
      <c r="K236" s="103">
        <f>SUM(方向別!K77,方向別!K183,方向別!K289,方向別!K395)</f>
        <v>7</v>
      </c>
      <c r="L236" s="103">
        <f>SUM(方向別!L77,方向別!L183,方向別!L289,方向別!L395)</f>
        <v>7</v>
      </c>
      <c r="M236" s="103">
        <f t="shared" si="86"/>
        <v>148</v>
      </c>
      <c r="N236" s="104">
        <f t="shared" si="84"/>
        <v>6.8</v>
      </c>
      <c r="O236" s="105">
        <f t="shared" si="87"/>
        <v>0.73115304811777493</v>
      </c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</row>
    <row r="237" spans="1:67" s="23" customFormat="1" ht="13.5" customHeight="1">
      <c r="A237" s="83" t="s">
        <v>14</v>
      </c>
      <c r="B237" s="80"/>
      <c r="C237" s="80"/>
      <c r="D237" s="80"/>
      <c r="E237" s="80"/>
      <c r="F237" s="80"/>
      <c r="G237" s="81"/>
      <c r="H237" s="82"/>
      <c r="I237" s="103">
        <f>SUM(方向別!I78,方向別!I184,方向別!I290,方向別!I396)</f>
        <v>134</v>
      </c>
      <c r="J237" s="103">
        <f>SUM(方向別!J78,方向別!J184,方向別!J290,方向別!J396)</f>
        <v>3</v>
      </c>
      <c r="K237" s="103">
        <f>SUM(方向別!K78,方向別!K184,方向別!K290,方向別!K396)</f>
        <v>7</v>
      </c>
      <c r="L237" s="103">
        <f>SUM(方向別!L78,方向別!L184,方向別!L290,方向別!L396)</f>
        <v>13</v>
      </c>
      <c r="M237" s="103">
        <f t="shared" si="86"/>
        <v>157</v>
      </c>
      <c r="N237" s="104">
        <f t="shared" si="84"/>
        <v>10.199999999999999</v>
      </c>
      <c r="O237" s="105">
        <f t="shared" si="87"/>
        <v>0.77561505780061257</v>
      </c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</row>
    <row r="238" spans="1:67" s="23" customFormat="1" ht="13.5" customHeight="1">
      <c r="A238" s="88" t="s">
        <v>15</v>
      </c>
      <c r="B238" s="89"/>
      <c r="C238" s="89"/>
      <c r="D238" s="89"/>
      <c r="E238" s="89"/>
      <c r="F238" s="89"/>
      <c r="G238" s="90"/>
      <c r="H238" s="91"/>
      <c r="I238" s="109">
        <f>SUM(方向別!I79,方向別!I185,方向別!I291,方向別!I397)</f>
        <v>660</v>
      </c>
      <c r="J238" s="109">
        <f>SUM(方向別!J79,方向別!J185,方向別!J291,方向別!J397)</f>
        <v>17</v>
      </c>
      <c r="K238" s="109">
        <f>SUM(方向別!K79,方向別!K185,方向別!K291,方向別!K397)</f>
        <v>31</v>
      </c>
      <c r="L238" s="109">
        <f>SUM(方向別!L79,方向別!L185,方向別!L291,方向別!L397)</f>
        <v>37</v>
      </c>
      <c r="M238" s="109">
        <f t="shared" si="86"/>
        <v>745</v>
      </c>
      <c r="N238" s="110">
        <f t="shared" si="84"/>
        <v>7.2</v>
      </c>
      <c r="O238" s="111">
        <f t="shared" si="87"/>
        <v>3.6804663570793399</v>
      </c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</row>
    <row r="239" spans="1:67" s="25" customFormat="1" ht="13.5" customHeight="1">
      <c r="A239" s="84" t="s">
        <v>16</v>
      </c>
      <c r="B239" s="85"/>
      <c r="C239" s="85"/>
      <c r="D239" s="85"/>
      <c r="E239" s="85"/>
      <c r="F239" s="85"/>
      <c r="G239" s="86"/>
      <c r="H239" s="87"/>
      <c r="I239" s="106">
        <f>SUM(方向別!I80,方向別!I186,方向別!I292,方向別!I398)</f>
        <v>135</v>
      </c>
      <c r="J239" s="106">
        <f>SUM(方向別!J80,方向別!J186,方向別!J292,方向別!J398)</f>
        <v>3</v>
      </c>
      <c r="K239" s="106">
        <f>SUM(方向別!K80,方向別!K186,方向別!K292,方向別!K398)</f>
        <v>6</v>
      </c>
      <c r="L239" s="106">
        <f>SUM(方向別!L80,方向別!L186,方向別!L292,方向別!L398)</f>
        <v>5</v>
      </c>
      <c r="M239" s="106">
        <f t="shared" si="86"/>
        <v>149</v>
      </c>
      <c r="N239" s="107">
        <f t="shared" si="84"/>
        <v>5.4</v>
      </c>
      <c r="O239" s="108">
        <f t="shared" si="87"/>
        <v>0.736093271415868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</row>
    <row r="240" spans="1:67" s="25" customFormat="1" ht="13.5" customHeight="1">
      <c r="A240" s="83" t="s">
        <v>17</v>
      </c>
      <c r="B240" s="80"/>
      <c r="C240" s="80"/>
      <c r="D240" s="80"/>
      <c r="E240" s="80"/>
      <c r="F240" s="80"/>
      <c r="G240" s="81"/>
      <c r="H240" s="82"/>
      <c r="I240" s="103">
        <f>SUM(方向別!I81,方向別!I187,方向別!I293,方向別!I399)</f>
        <v>138</v>
      </c>
      <c r="J240" s="103">
        <f>SUM(方向別!J81,方向別!J187,方向別!J293,方向別!J399)</f>
        <v>4</v>
      </c>
      <c r="K240" s="103">
        <f>SUM(方向別!K81,方向別!K187,方向別!K293,方向別!K399)</f>
        <v>9</v>
      </c>
      <c r="L240" s="103">
        <f>SUM(方向別!L81,方向別!L187,方向別!L293,方向別!L399)</f>
        <v>5</v>
      </c>
      <c r="M240" s="103">
        <f t="shared" si="86"/>
        <v>156</v>
      </c>
      <c r="N240" s="104">
        <f t="shared" si="84"/>
        <v>5.8</v>
      </c>
      <c r="O240" s="105">
        <f t="shared" si="87"/>
        <v>0.7706748345025195</v>
      </c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</row>
    <row r="241" spans="1:67" s="25" customFormat="1" ht="13.5" customHeight="1">
      <c r="A241" s="83" t="s">
        <v>18</v>
      </c>
      <c r="B241" s="80"/>
      <c r="C241" s="80"/>
      <c r="D241" s="80"/>
      <c r="E241" s="80"/>
      <c r="F241" s="80"/>
      <c r="G241" s="81"/>
      <c r="H241" s="82"/>
      <c r="I241" s="103">
        <f>SUM(方向別!I82,方向別!I188,方向別!I294,方向別!I400)</f>
        <v>133</v>
      </c>
      <c r="J241" s="103">
        <f>SUM(方向別!J82,方向別!J188,方向別!J294,方向別!J400)</f>
        <v>2</v>
      </c>
      <c r="K241" s="103">
        <f>SUM(方向別!K82,方向別!K188,方向別!K294,方向別!K400)</f>
        <v>3</v>
      </c>
      <c r="L241" s="103">
        <f>SUM(方向別!L82,方向別!L188,方向別!L294,方向別!L400)</f>
        <v>5</v>
      </c>
      <c r="M241" s="103">
        <f t="shared" si="86"/>
        <v>143</v>
      </c>
      <c r="N241" s="104">
        <f t="shared" si="84"/>
        <v>4.9000000000000004</v>
      </c>
      <c r="O241" s="105">
        <f t="shared" si="87"/>
        <v>0.70645193162730957</v>
      </c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</row>
    <row r="242" spans="1:67" s="23" customFormat="1" ht="13.5" customHeight="1">
      <c r="A242" s="83" t="s">
        <v>19</v>
      </c>
      <c r="B242" s="80"/>
      <c r="C242" s="80"/>
      <c r="D242" s="80"/>
      <c r="E242" s="80"/>
      <c r="F242" s="80"/>
      <c r="G242" s="81"/>
      <c r="H242" s="82"/>
      <c r="I242" s="103">
        <f>SUM(方向別!I83,方向別!I189,方向別!I295,方向別!I401)</f>
        <v>165</v>
      </c>
      <c r="J242" s="103">
        <f>SUM(方向別!J83,方向別!J189,方向別!J295,方向別!J401)</f>
        <v>2</v>
      </c>
      <c r="K242" s="103">
        <f>SUM(方向別!K83,方向別!K189,方向別!K295,方向別!K401)</f>
        <v>2</v>
      </c>
      <c r="L242" s="103">
        <f>SUM(方向別!L83,方向別!L189,方向別!L295,方向別!L401)</f>
        <v>5</v>
      </c>
      <c r="M242" s="103">
        <f t="shared" si="86"/>
        <v>174</v>
      </c>
      <c r="N242" s="104">
        <f t="shared" si="84"/>
        <v>4</v>
      </c>
      <c r="O242" s="105">
        <f t="shared" si="87"/>
        <v>0.8595988538681949</v>
      </c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</row>
    <row r="243" spans="1:67" s="25" customFormat="1" ht="13.5" customHeight="1">
      <c r="A243" s="83" t="s">
        <v>20</v>
      </c>
      <c r="B243" s="80"/>
      <c r="C243" s="80"/>
      <c r="D243" s="80"/>
      <c r="E243" s="80"/>
      <c r="F243" s="80"/>
      <c r="G243" s="81"/>
      <c r="H243" s="82"/>
      <c r="I243" s="103">
        <f>SUM(方向別!I84,方向別!I190,方向別!I296,方向別!I402)</f>
        <v>169</v>
      </c>
      <c r="J243" s="103">
        <f>SUM(方向別!J84,方向別!J190,方向別!J296,方向別!J402)</f>
        <v>2</v>
      </c>
      <c r="K243" s="103">
        <f>SUM(方向別!K84,方向別!K190,方向別!K296,方向別!K402)</f>
        <v>6</v>
      </c>
      <c r="L243" s="103">
        <f>SUM(方向別!L84,方向別!L190,方向別!L296,方向別!L402)</f>
        <v>7</v>
      </c>
      <c r="M243" s="103">
        <f t="shared" si="86"/>
        <v>184</v>
      </c>
      <c r="N243" s="104">
        <f t="shared" si="84"/>
        <v>4.9000000000000004</v>
      </c>
      <c r="O243" s="105">
        <f t="shared" si="87"/>
        <v>0.90900108684912551</v>
      </c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</row>
    <row r="244" spans="1:67" s="23" customFormat="1" ht="13.5" customHeight="1">
      <c r="A244" s="83" t="s">
        <v>21</v>
      </c>
      <c r="B244" s="80"/>
      <c r="C244" s="80"/>
      <c r="D244" s="80"/>
      <c r="E244" s="80"/>
      <c r="F244" s="80"/>
      <c r="G244" s="81"/>
      <c r="H244" s="82"/>
      <c r="I244" s="103">
        <f>SUM(方向別!I85,方向別!I191,方向別!I297,方向別!I403)</f>
        <v>143</v>
      </c>
      <c r="J244" s="103">
        <f>SUM(方向別!J85,方向別!J191,方向別!J297,方向別!J403)</f>
        <v>0</v>
      </c>
      <c r="K244" s="103">
        <f>SUM(方向別!K85,方向別!K191,方向別!K297,方向別!K403)</f>
        <v>6</v>
      </c>
      <c r="L244" s="103">
        <f>SUM(方向別!L85,方向別!L191,方向別!L297,方向別!L403)</f>
        <v>4</v>
      </c>
      <c r="M244" s="103">
        <f t="shared" si="86"/>
        <v>153</v>
      </c>
      <c r="N244" s="104">
        <f t="shared" si="84"/>
        <v>2.6</v>
      </c>
      <c r="O244" s="105">
        <f t="shared" si="87"/>
        <v>0.75585416460824029</v>
      </c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</row>
    <row r="245" spans="1:67" s="25" customFormat="1" ht="13.5" customHeight="1">
      <c r="A245" s="88" t="s">
        <v>15</v>
      </c>
      <c r="B245" s="89"/>
      <c r="C245" s="89"/>
      <c r="D245" s="89"/>
      <c r="E245" s="89"/>
      <c r="F245" s="89"/>
      <c r="G245" s="90"/>
      <c r="H245" s="91"/>
      <c r="I245" s="109">
        <f>SUM(方向別!I86,方向別!I192,方向別!I298,方向別!I404)</f>
        <v>883</v>
      </c>
      <c r="J245" s="109">
        <f>SUM(方向別!J86,方向別!J192,方向別!J298,方向別!J404)</f>
        <v>13</v>
      </c>
      <c r="K245" s="109">
        <f>SUM(方向別!K86,方向別!K192,方向別!K298,方向別!K404)</f>
        <v>32</v>
      </c>
      <c r="L245" s="109">
        <f>SUM(方向別!L86,方向別!L192,方向別!L298,方向別!L404)</f>
        <v>31</v>
      </c>
      <c r="M245" s="109">
        <f t="shared" si="86"/>
        <v>959</v>
      </c>
      <c r="N245" s="110">
        <f t="shared" si="84"/>
        <v>4.5999999999999996</v>
      </c>
      <c r="O245" s="111">
        <f t="shared" si="87"/>
        <v>4.7376741428712581</v>
      </c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</row>
    <row r="246" spans="1:67" s="23" customFormat="1" ht="13.5" customHeight="1">
      <c r="A246" s="83" t="s">
        <v>22</v>
      </c>
      <c r="B246" s="80"/>
      <c r="C246" s="80"/>
      <c r="D246" s="80"/>
      <c r="E246" s="80"/>
      <c r="F246" s="80"/>
      <c r="G246" s="81"/>
      <c r="H246" s="82"/>
      <c r="I246" s="103">
        <f>SUM(方向別!I87,方向別!I193,方向別!I299,方向別!I405)</f>
        <v>1069</v>
      </c>
      <c r="J246" s="103">
        <f>SUM(方向別!J87,方向別!J193,方向別!J299,方向別!J405)</f>
        <v>25</v>
      </c>
      <c r="K246" s="103">
        <f>SUM(方向別!K87,方向別!K193,方向別!K299,方向別!K405)</f>
        <v>45</v>
      </c>
      <c r="L246" s="103">
        <f>SUM(方向別!L87,方向別!L193,方向別!L299,方向別!L405)</f>
        <v>19</v>
      </c>
      <c r="M246" s="103">
        <f t="shared" si="86"/>
        <v>1158</v>
      </c>
      <c r="N246" s="104">
        <f t="shared" si="84"/>
        <v>3.8</v>
      </c>
      <c r="O246" s="105">
        <f t="shared" si="87"/>
        <v>5.7207785791917791</v>
      </c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</row>
    <row r="247" spans="1:67" s="25" customFormat="1" ht="13.5" customHeight="1">
      <c r="A247" s="83" t="s">
        <v>23</v>
      </c>
      <c r="B247" s="80"/>
      <c r="C247" s="80"/>
      <c r="D247" s="80"/>
      <c r="E247" s="80"/>
      <c r="F247" s="80"/>
      <c r="G247" s="81"/>
      <c r="H247" s="82"/>
      <c r="I247" s="103">
        <f>SUM(方向別!I88,方向別!I194,方向別!I300,方向別!I406)</f>
        <v>1317</v>
      </c>
      <c r="J247" s="103">
        <f>SUM(方向別!J88,方向別!J194,方向別!J300,方向別!J406)</f>
        <v>19</v>
      </c>
      <c r="K247" s="103">
        <f>SUM(方向別!K88,方向別!K194,方向別!K300,方向別!K406)</f>
        <v>39</v>
      </c>
      <c r="L247" s="103">
        <f>SUM(方向別!L88,方向別!L194,方向別!L300,方向別!L406)</f>
        <v>26</v>
      </c>
      <c r="M247" s="103">
        <f t="shared" si="86"/>
        <v>1401</v>
      </c>
      <c r="N247" s="104">
        <f t="shared" si="84"/>
        <v>3.2</v>
      </c>
      <c r="O247" s="105">
        <f t="shared" si="87"/>
        <v>6.9212528406283962</v>
      </c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</row>
    <row r="248" spans="1:67" s="23" customFormat="1" ht="13.5" customHeight="1">
      <c r="A248" s="83" t="s">
        <v>24</v>
      </c>
      <c r="B248" s="80"/>
      <c r="C248" s="80"/>
      <c r="D248" s="80"/>
      <c r="E248" s="80"/>
      <c r="F248" s="80"/>
      <c r="G248" s="81"/>
      <c r="H248" s="82"/>
      <c r="I248" s="103">
        <f>SUM(方向別!I89,方向別!I195,方向別!I301,方向別!I407)</f>
        <v>1327</v>
      </c>
      <c r="J248" s="103">
        <f>SUM(方向別!J89,方向別!J195,方向別!J301,方向別!J407)</f>
        <v>14</v>
      </c>
      <c r="K248" s="103">
        <f>SUM(方向別!K89,方向別!K195,方向別!K301,方向別!K407)</f>
        <v>36</v>
      </c>
      <c r="L248" s="103">
        <f>SUM(方向別!L89,方向別!L195,方向別!L301,方向別!L407)</f>
        <v>26</v>
      </c>
      <c r="M248" s="103">
        <f t="shared" si="86"/>
        <v>1403</v>
      </c>
      <c r="N248" s="104">
        <f t="shared" si="84"/>
        <v>2.9</v>
      </c>
      <c r="O248" s="105">
        <f t="shared" si="87"/>
        <v>6.9311332872245819</v>
      </c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</row>
    <row r="249" spans="1:67" s="25" customFormat="1" ht="13.5" customHeight="1">
      <c r="A249" s="83" t="s">
        <v>25</v>
      </c>
      <c r="B249" s="80"/>
      <c r="C249" s="80"/>
      <c r="D249" s="80"/>
      <c r="E249" s="80"/>
      <c r="F249" s="80"/>
      <c r="G249" s="81"/>
      <c r="H249" s="82"/>
      <c r="I249" s="103">
        <f>SUM(方向別!I90,方向別!I196,方向別!I302,方向別!I408)</f>
        <v>1399</v>
      </c>
      <c r="J249" s="103">
        <f>SUM(方向別!J90,方向別!J196,方向別!J302,方向別!J408)</f>
        <v>11</v>
      </c>
      <c r="K249" s="103">
        <f>SUM(方向別!K90,方向別!K196,方向別!K302,方向別!K408)</f>
        <v>63</v>
      </c>
      <c r="L249" s="103">
        <f>SUM(方向別!L90,方向別!L196,方向別!L302,方向別!L408)</f>
        <v>14</v>
      </c>
      <c r="M249" s="103">
        <f t="shared" si="86"/>
        <v>1487</v>
      </c>
      <c r="N249" s="104">
        <f t="shared" si="84"/>
        <v>1.7</v>
      </c>
      <c r="O249" s="105">
        <f t="shared" si="87"/>
        <v>7.3461120442644008</v>
      </c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</row>
    <row r="250" spans="1:67" s="25" customFormat="1" ht="13.5" customHeight="1">
      <c r="A250" s="83" t="s">
        <v>26</v>
      </c>
      <c r="B250" s="80"/>
      <c r="C250" s="80"/>
      <c r="D250" s="80"/>
      <c r="E250" s="80"/>
      <c r="F250" s="80"/>
      <c r="G250" s="81"/>
      <c r="H250" s="82"/>
      <c r="I250" s="103">
        <f>SUM(方向別!I91,方向別!I197,方向別!I303,方向別!I409)</f>
        <v>1332</v>
      </c>
      <c r="J250" s="103">
        <f>SUM(方向別!J91,方向別!J197,方向別!J303,方向別!J409)</f>
        <v>18</v>
      </c>
      <c r="K250" s="103">
        <f>SUM(方向別!K91,方向別!K197,方向別!K303,方向別!K409)</f>
        <v>47</v>
      </c>
      <c r="L250" s="103">
        <f>SUM(方向別!L91,方向別!L197,方向別!L303,方向別!L409)</f>
        <v>24</v>
      </c>
      <c r="M250" s="103">
        <f t="shared" si="86"/>
        <v>1421</v>
      </c>
      <c r="N250" s="104">
        <f t="shared" si="84"/>
        <v>3</v>
      </c>
      <c r="O250" s="105">
        <f t="shared" si="87"/>
        <v>7.0200573065902576</v>
      </c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</row>
    <row r="251" spans="1:67" s="25" customFormat="1" ht="13.5" customHeight="1">
      <c r="A251" s="83" t="s">
        <v>27</v>
      </c>
      <c r="B251" s="80"/>
      <c r="C251" s="80"/>
      <c r="D251" s="80"/>
      <c r="E251" s="80"/>
      <c r="F251" s="80"/>
      <c r="G251" s="81"/>
      <c r="H251" s="82"/>
      <c r="I251" s="103">
        <f>SUM(方向別!I92,方向別!I198,方向別!I304,方向別!I410)</f>
        <v>1307</v>
      </c>
      <c r="J251" s="103">
        <f>SUM(方向別!J92,方向別!J198,方向別!J304,方向別!J410)</f>
        <v>18</v>
      </c>
      <c r="K251" s="103">
        <f>SUM(方向別!K92,方向別!K198,方向別!K304,方向別!K410)</f>
        <v>46</v>
      </c>
      <c r="L251" s="103">
        <f>SUM(方向別!L92,方向別!L198,方向別!L304,方向別!L410)</f>
        <v>21</v>
      </c>
      <c r="M251" s="103">
        <f t="shared" si="86"/>
        <v>1392</v>
      </c>
      <c r="N251" s="104">
        <f t="shared" si="84"/>
        <v>2.8</v>
      </c>
      <c r="O251" s="105">
        <f t="shared" si="87"/>
        <v>6.8767908309455592</v>
      </c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</row>
    <row r="252" spans="1:67" s="23" customFormat="1" ht="13.5" customHeight="1">
      <c r="A252" s="83" t="s">
        <v>28</v>
      </c>
      <c r="B252" s="80"/>
      <c r="C252" s="80"/>
      <c r="D252" s="80"/>
      <c r="E252" s="80"/>
      <c r="F252" s="80"/>
      <c r="G252" s="81"/>
      <c r="H252" s="82"/>
      <c r="I252" s="103">
        <f>SUM(方向別!I93,方向別!I199,方向別!I305,方向別!I411)</f>
        <v>1445</v>
      </c>
      <c r="J252" s="103">
        <f>SUM(方向別!J93,方向別!J199,方向別!J305,方向別!J411)</f>
        <v>13</v>
      </c>
      <c r="K252" s="103">
        <f>SUM(方向別!K93,方向別!K199,方向別!K305,方向別!K411)</f>
        <v>46</v>
      </c>
      <c r="L252" s="103">
        <f>SUM(方向別!L93,方向別!L199,方向別!L305,方向別!L411)</f>
        <v>26</v>
      </c>
      <c r="M252" s="103">
        <f t="shared" si="86"/>
        <v>1530</v>
      </c>
      <c r="N252" s="104">
        <f t="shared" si="84"/>
        <v>2.5</v>
      </c>
      <c r="O252" s="105">
        <f t="shared" si="87"/>
        <v>7.5585416460824035</v>
      </c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</row>
    <row r="253" spans="1:67" s="23" customFormat="1" ht="13.5" customHeight="1">
      <c r="A253" s="83" t="s">
        <v>51</v>
      </c>
      <c r="B253" s="80"/>
      <c r="C253" s="80"/>
      <c r="D253" s="80"/>
      <c r="E253" s="80"/>
      <c r="F253" s="80"/>
      <c r="G253" s="81"/>
      <c r="H253" s="82"/>
      <c r="I253" s="103">
        <f>SUM(方向別!I94,方向別!I200,方向別!I306,方向別!I412)</f>
        <v>1459</v>
      </c>
      <c r="J253" s="103">
        <f>SUM(方向別!J94,方向別!J200,方向別!J306,方向別!J412)</f>
        <v>16</v>
      </c>
      <c r="K253" s="103">
        <f>SUM(方向別!K94,方向別!K200,方向別!K306,方向別!K412)</f>
        <v>55</v>
      </c>
      <c r="L253" s="103">
        <f>SUM(方向別!L94,方向別!L200,方向別!L306,方向別!L412)</f>
        <v>16</v>
      </c>
      <c r="M253" s="103">
        <f t="shared" si="86"/>
        <v>1546</v>
      </c>
      <c r="N253" s="104">
        <f t="shared" si="84"/>
        <v>2.1</v>
      </c>
      <c r="O253" s="105">
        <f t="shared" si="87"/>
        <v>7.6375852188518918</v>
      </c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</row>
    <row r="254" spans="1:67" s="23" customFormat="1" ht="13.5" customHeight="1">
      <c r="A254" s="84" t="s">
        <v>29</v>
      </c>
      <c r="B254" s="85"/>
      <c r="C254" s="85"/>
      <c r="D254" s="85"/>
      <c r="E254" s="85"/>
      <c r="F254" s="85"/>
      <c r="G254" s="86"/>
      <c r="H254" s="87"/>
      <c r="I254" s="106">
        <f>SUM(方向別!I95,方向別!I201,方向別!I307,方向別!I413)</f>
        <v>304</v>
      </c>
      <c r="J254" s="106">
        <f>SUM(方向別!J95,方向別!J201,方向別!J307,方向別!J413)</f>
        <v>5</v>
      </c>
      <c r="K254" s="106">
        <f>SUM(方向別!K95,方向別!K201,方向別!K307,方向別!K413)</f>
        <v>5</v>
      </c>
      <c r="L254" s="106">
        <f>SUM(方向別!L95,方向別!L201,方向別!L307,方向別!L413)</f>
        <v>2</v>
      </c>
      <c r="M254" s="106">
        <f t="shared" si="86"/>
        <v>316</v>
      </c>
      <c r="N254" s="107">
        <f t="shared" si="84"/>
        <v>2.2000000000000002</v>
      </c>
      <c r="O254" s="108">
        <f t="shared" si="87"/>
        <v>1.5611105621974113</v>
      </c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</row>
    <row r="255" spans="1:67" s="25" customFormat="1" ht="13.5" customHeight="1">
      <c r="A255" s="83" t="s">
        <v>30</v>
      </c>
      <c r="B255" s="80"/>
      <c r="C255" s="80"/>
      <c r="D255" s="80"/>
      <c r="E255" s="80"/>
      <c r="F255" s="80"/>
      <c r="G255" s="81"/>
      <c r="H255" s="82"/>
      <c r="I255" s="103">
        <f>SUM(方向別!I96,方向別!I202,方向別!I308,方向別!I414)</f>
        <v>238</v>
      </c>
      <c r="J255" s="103">
        <f>SUM(方向別!J96,方向別!J202,方向別!J308,方向別!J414)</f>
        <v>2</v>
      </c>
      <c r="K255" s="103">
        <f>SUM(方向別!K96,方向別!K202,方向別!K308,方向別!K414)</f>
        <v>7</v>
      </c>
      <c r="L255" s="103">
        <f>SUM(方向別!L96,方向別!L202,方向別!L308,方向別!L414)</f>
        <v>0</v>
      </c>
      <c r="M255" s="103">
        <f t="shared" si="86"/>
        <v>247</v>
      </c>
      <c r="N255" s="104">
        <f t="shared" si="84"/>
        <v>0.8</v>
      </c>
      <c r="O255" s="105">
        <f t="shared" si="87"/>
        <v>1.2202351546289891</v>
      </c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</row>
    <row r="256" spans="1:67" s="25" customFormat="1" ht="13.5" customHeight="1">
      <c r="A256" s="83" t="s">
        <v>31</v>
      </c>
      <c r="B256" s="80"/>
      <c r="C256" s="80"/>
      <c r="D256" s="80"/>
      <c r="E256" s="80"/>
      <c r="F256" s="80"/>
      <c r="G256" s="81"/>
      <c r="H256" s="82"/>
      <c r="I256" s="103">
        <f>SUM(方向別!I97,方向別!I203,方向別!I309,方向別!I415)</f>
        <v>272</v>
      </c>
      <c r="J256" s="103">
        <f>SUM(方向別!J97,方向別!J203,方向別!J309,方向別!J415)</f>
        <v>7</v>
      </c>
      <c r="K256" s="103">
        <f>SUM(方向別!K97,方向別!K203,方向別!K309,方向別!K415)</f>
        <v>6</v>
      </c>
      <c r="L256" s="103">
        <f>SUM(方向別!L97,方向別!L203,方向別!L309,方向別!L415)</f>
        <v>2</v>
      </c>
      <c r="M256" s="103">
        <f t="shared" si="86"/>
        <v>287</v>
      </c>
      <c r="N256" s="104">
        <f t="shared" si="84"/>
        <v>3.1</v>
      </c>
      <c r="O256" s="105">
        <f t="shared" si="87"/>
        <v>1.4178440865527122</v>
      </c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</row>
    <row r="257" spans="1:67" s="25" customFormat="1" ht="13.5" customHeight="1">
      <c r="A257" s="83" t="s">
        <v>32</v>
      </c>
      <c r="B257" s="80"/>
      <c r="C257" s="80"/>
      <c r="D257" s="80"/>
      <c r="E257" s="80"/>
      <c r="F257" s="80"/>
      <c r="G257" s="81"/>
      <c r="H257" s="82"/>
      <c r="I257" s="103">
        <f>SUM(方向別!I98,方向別!I204,方向別!I310,方向別!I416)</f>
        <v>265</v>
      </c>
      <c r="J257" s="103">
        <f>SUM(方向別!J98,方向別!J204,方向別!J310,方向別!J416)</f>
        <v>5</v>
      </c>
      <c r="K257" s="103">
        <f>SUM(方向別!K98,方向別!K204,方向別!K310,方向別!K416)</f>
        <v>7</v>
      </c>
      <c r="L257" s="103">
        <f>SUM(方向別!L98,方向別!L204,方向別!L310,方向別!L416)</f>
        <v>4</v>
      </c>
      <c r="M257" s="103">
        <f t="shared" si="86"/>
        <v>281</v>
      </c>
      <c r="N257" s="104">
        <f t="shared" si="84"/>
        <v>3.2</v>
      </c>
      <c r="O257" s="105">
        <f t="shared" si="87"/>
        <v>1.3882027467641538</v>
      </c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</row>
    <row r="258" spans="1:67" s="23" customFormat="1" ht="13.5" customHeight="1">
      <c r="A258" s="83" t="s">
        <v>33</v>
      </c>
      <c r="B258" s="80"/>
      <c r="C258" s="80"/>
      <c r="D258" s="80"/>
      <c r="E258" s="80"/>
      <c r="F258" s="80"/>
      <c r="G258" s="81"/>
      <c r="H258" s="82"/>
      <c r="I258" s="103">
        <f>SUM(方向別!I99,方向別!I205,方向別!I311,方向別!I417)</f>
        <v>283</v>
      </c>
      <c r="J258" s="103">
        <f>SUM(方向別!J99,方向別!J205,方向別!J311,方向別!J417)</f>
        <v>4</v>
      </c>
      <c r="K258" s="103">
        <f>SUM(方向別!K99,方向別!K205,方向別!K311,方向別!K417)</f>
        <v>6</v>
      </c>
      <c r="L258" s="103">
        <f>SUM(方向別!L99,方向別!L205,方向別!L311,方向別!L417)</f>
        <v>1</v>
      </c>
      <c r="M258" s="103">
        <f t="shared" si="86"/>
        <v>294</v>
      </c>
      <c r="N258" s="104">
        <f t="shared" si="84"/>
        <v>1.7</v>
      </c>
      <c r="O258" s="105">
        <f t="shared" si="87"/>
        <v>1.4524256496393637</v>
      </c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</row>
    <row r="259" spans="1:67" s="25" customFormat="1" ht="13.5" customHeight="1">
      <c r="A259" s="83" t="s">
        <v>34</v>
      </c>
      <c r="B259" s="80"/>
      <c r="C259" s="80"/>
      <c r="D259" s="80"/>
      <c r="E259" s="80"/>
      <c r="F259" s="80"/>
      <c r="G259" s="81"/>
      <c r="H259" s="82"/>
      <c r="I259" s="103">
        <f>SUM(方向別!I100,方向別!I206,方向別!I312,方向別!I418)</f>
        <v>215</v>
      </c>
      <c r="J259" s="103">
        <f>SUM(方向別!J100,方向別!J206,方向別!J312,方向別!J418)</f>
        <v>3</v>
      </c>
      <c r="K259" s="103">
        <f>SUM(方向別!K100,方向別!K206,方向別!K312,方向別!K418)</f>
        <v>7</v>
      </c>
      <c r="L259" s="103">
        <f>SUM(方向別!L100,方向別!L206,方向別!L312,方向別!L418)</f>
        <v>4</v>
      </c>
      <c r="M259" s="103">
        <f t="shared" si="86"/>
        <v>229</v>
      </c>
      <c r="N259" s="104">
        <f t="shared" si="84"/>
        <v>3.1</v>
      </c>
      <c r="O259" s="105">
        <f t="shared" si="87"/>
        <v>1.1313111352633138</v>
      </c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</row>
    <row r="260" spans="1:67" s="23" customFormat="1" ht="13.5" customHeight="1">
      <c r="A260" s="88" t="s">
        <v>15</v>
      </c>
      <c r="B260" s="89"/>
      <c r="C260" s="89"/>
      <c r="D260" s="89"/>
      <c r="E260" s="89"/>
      <c r="F260" s="89"/>
      <c r="G260" s="90"/>
      <c r="H260" s="91"/>
      <c r="I260" s="109">
        <f>SUM(方向別!I101,方向別!I207,方向別!I313,方向別!I419)</f>
        <v>1577</v>
      </c>
      <c r="J260" s="109">
        <f>SUM(方向別!J101,方向別!J207,方向別!J313,方向別!J419)</f>
        <v>26</v>
      </c>
      <c r="K260" s="109">
        <f>SUM(方向別!K101,方向別!K207,方向別!K313,方向別!K419)</f>
        <v>38</v>
      </c>
      <c r="L260" s="109">
        <f>SUM(方向別!L101,方向別!L207,方向別!L313,方向別!L419)</f>
        <v>13</v>
      </c>
      <c r="M260" s="109">
        <f t="shared" si="86"/>
        <v>1654</v>
      </c>
      <c r="N260" s="110">
        <f t="shared" si="84"/>
        <v>2.4</v>
      </c>
      <c r="O260" s="111">
        <f t="shared" si="87"/>
        <v>8.1711293350459435</v>
      </c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</row>
    <row r="261" spans="1:67" s="23" customFormat="1" ht="13.5" customHeight="1">
      <c r="A261" s="84" t="s">
        <v>35</v>
      </c>
      <c r="B261" s="85"/>
      <c r="C261" s="85"/>
      <c r="D261" s="85"/>
      <c r="E261" s="85"/>
      <c r="F261" s="85"/>
      <c r="G261" s="86"/>
      <c r="H261" s="87"/>
      <c r="I261" s="106">
        <f>SUM(方向別!I102,方向別!I208,方向別!I314,方向別!I420)</f>
        <v>242</v>
      </c>
      <c r="J261" s="106">
        <f>SUM(方向別!J102,方向別!J208,方向別!J314,方向別!J420)</f>
        <v>2</v>
      </c>
      <c r="K261" s="106">
        <f>SUM(方向別!K102,方向別!K208,方向別!K314,方向別!K420)</f>
        <v>14</v>
      </c>
      <c r="L261" s="106">
        <f>SUM(方向別!L102,方向別!L208,方向別!L314,方向別!L420)</f>
        <v>8</v>
      </c>
      <c r="M261" s="106">
        <f t="shared" si="86"/>
        <v>266</v>
      </c>
      <c r="N261" s="107">
        <f t="shared" si="84"/>
        <v>3.8</v>
      </c>
      <c r="O261" s="108">
        <f t="shared" si="87"/>
        <v>1.3140993972927577</v>
      </c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</row>
    <row r="262" spans="1:67" s="25" customFormat="1" ht="13.5" customHeight="1">
      <c r="A262" s="83" t="s">
        <v>36</v>
      </c>
      <c r="B262" s="80"/>
      <c r="C262" s="80"/>
      <c r="D262" s="80"/>
      <c r="E262" s="80"/>
      <c r="F262" s="80"/>
      <c r="G262" s="81"/>
      <c r="H262" s="82"/>
      <c r="I262" s="103">
        <f>SUM(方向別!I103,方向別!I209,方向別!I315,方向別!I421)</f>
        <v>214</v>
      </c>
      <c r="J262" s="103">
        <f>SUM(方向別!J103,方向別!J209,方向別!J315,方向別!J421)</f>
        <v>3</v>
      </c>
      <c r="K262" s="103">
        <f>SUM(方向別!K103,方向別!K209,方向別!K315,方向別!K421)</f>
        <v>7</v>
      </c>
      <c r="L262" s="103">
        <f>SUM(方向別!L103,方向別!L209,方向別!L315,方向別!L421)</f>
        <v>1</v>
      </c>
      <c r="M262" s="103">
        <f t="shared" si="86"/>
        <v>225</v>
      </c>
      <c r="N262" s="104">
        <f t="shared" si="84"/>
        <v>1.8</v>
      </c>
      <c r="O262" s="105">
        <f t="shared" si="87"/>
        <v>1.1115502420709416</v>
      </c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</row>
    <row r="263" spans="1:67" s="25" customFormat="1" ht="13.5" customHeight="1">
      <c r="A263" s="83" t="s">
        <v>37</v>
      </c>
      <c r="B263" s="80"/>
      <c r="C263" s="80"/>
      <c r="D263" s="80"/>
      <c r="E263" s="80"/>
      <c r="F263" s="80"/>
      <c r="G263" s="81"/>
      <c r="H263" s="82"/>
      <c r="I263" s="103">
        <f>SUM(方向別!I104,方向別!I210,方向別!I316,方向別!I422)</f>
        <v>230</v>
      </c>
      <c r="J263" s="103">
        <f>SUM(方向別!J104,方向別!J210,方向別!J316,方向別!J422)</f>
        <v>3</v>
      </c>
      <c r="K263" s="103">
        <f>SUM(方向別!K104,方向別!K210,方向別!K316,方向別!K422)</f>
        <v>12</v>
      </c>
      <c r="L263" s="103">
        <f>SUM(方向別!L104,方向別!L210,方向別!L316,方向別!L422)</f>
        <v>2</v>
      </c>
      <c r="M263" s="103">
        <f t="shared" si="86"/>
        <v>247</v>
      </c>
      <c r="N263" s="104">
        <f t="shared" si="84"/>
        <v>2</v>
      </c>
      <c r="O263" s="105">
        <f t="shared" si="87"/>
        <v>1.2202351546289891</v>
      </c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</row>
    <row r="264" spans="1:67" s="22" customFormat="1" ht="13.5" customHeight="1">
      <c r="A264" s="83" t="s">
        <v>38</v>
      </c>
      <c r="B264" s="80"/>
      <c r="C264" s="80"/>
      <c r="D264" s="80"/>
      <c r="E264" s="80"/>
      <c r="F264" s="80"/>
      <c r="G264" s="81"/>
      <c r="H264" s="82"/>
      <c r="I264" s="103">
        <f>SUM(方向別!I105,方向別!I211,方向別!I317,方向別!I423)</f>
        <v>222</v>
      </c>
      <c r="J264" s="103">
        <f>SUM(方向別!J105,方向別!J211,方向別!J317,方向別!J423)</f>
        <v>3</v>
      </c>
      <c r="K264" s="103">
        <f>SUM(方向別!K105,方向別!K211,方向別!K317,方向別!K423)</f>
        <v>10</v>
      </c>
      <c r="L264" s="103">
        <f>SUM(方向別!L105,方向別!L211,方向別!L317,方向別!L423)</f>
        <v>0</v>
      </c>
      <c r="M264" s="103">
        <f t="shared" si="86"/>
        <v>235</v>
      </c>
      <c r="N264" s="104">
        <f t="shared" si="84"/>
        <v>1.3</v>
      </c>
      <c r="O264" s="105">
        <f t="shared" si="87"/>
        <v>1.1609524750518723</v>
      </c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</row>
    <row r="265" spans="1:67" s="22" customFormat="1" ht="13.5" customHeight="1">
      <c r="A265" s="83" t="s">
        <v>39</v>
      </c>
      <c r="B265" s="80"/>
      <c r="C265" s="80"/>
      <c r="D265" s="80"/>
      <c r="E265" s="80"/>
      <c r="F265" s="80"/>
      <c r="G265" s="81"/>
      <c r="H265" s="82"/>
      <c r="I265" s="103">
        <f>SUM(方向別!I106,方向別!I212,方向別!I318,方向別!I424)</f>
        <v>236</v>
      </c>
      <c r="J265" s="103">
        <f>SUM(方向別!J106,方向別!J212,方向別!J318,方向別!J424)</f>
        <v>3</v>
      </c>
      <c r="K265" s="103">
        <f>SUM(方向別!K106,方向別!K212,方向別!K318,方向別!K424)</f>
        <v>6</v>
      </c>
      <c r="L265" s="103">
        <f>SUM(方向別!L106,方向別!L212,方向別!L318,方向別!L424)</f>
        <v>3</v>
      </c>
      <c r="M265" s="103">
        <f t="shared" si="86"/>
        <v>248</v>
      </c>
      <c r="N265" s="104">
        <f t="shared" si="84"/>
        <v>2.4</v>
      </c>
      <c r="O265" s="105">
        <f t="shared" si="87"/>
        <v>1.2251753779270824</v>
      </c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</row>
    <row r="266" spans="1:67" s="23" customFormat="1" ht="13.5" customHeight="1">
      <c r="A266" s="83" t="s">
        <v>40</v>
      </c>
      <c r="B266" s="80"/>
      <c r="C266" s="80"/>
      <c r="D266" s="80"/>
      <c r="E266" s="80"/>
      <c r="F266" s="80"/>
      <c r="G266" s="81"/>
      <c r="H266" s="82"/>
      <c r="I266" s="103">
        <f>SUM(方向別!I107,方向別!I213,方向別!I319,方向別!I425)</f>
        <v>190</v>
      </c>
      <c r="J266" s="103">
        <f>SUM(方向別!J107,方向別!J213,方向別!J319,方向別!J425)</f>
        <v>4</v>
      </c>
      <c r="K266" s="103">
        <f>SUM(方向別!K107,方向別!K213,方向別!K319,方向別!K425)</f>
        <v>7</v>
      </c>
      <c r="L266" s="103">
        <f>SUM(方向別!L107,方向別!L213,方向別!L319,方向別!L425)</f>
        <v>1</v>
      </c>
      <c r="M266" s="103">
        <f t="shared" si="86"/>
        <v>202</v>
      </c>
      <c r="N266" s="104">
        <f t="shared" si="84"/>
        <v>2.5</v>
      </c>
      <c r="O266" s="105">
        <f t="shared" si="87"/>
        <v>0.99792510621480091</v>
      </c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</row>
    <row r="267" spans="1:67" s="25" customFormat="1" ht="13.5" customHeight="1">
      <c r="A267" s="88" t="s">
        <v>15</v>
      </c>
      <c r="B267" s="89"/>
      <c r="C267" s="89"/>
      <c r="D267" s="89"/>
      <c r="E267" s="89"/>
      <c r="F267" s="89"/>
      <c r="G267" s="90"/>
      <c r="H267" s="91"/>
      <c r="I267" s="109">
        <f>SUM(I261:I266)</f>
        <v>1334</v>
      </c>
      <c r="J267" s="109">
        <f>SUM(J261:J266)</f>
        <v>18</v>
      </c>
      <c r="K267" s="109">
        <f>SUM(K261:K266)</f>
        <v>56</v>
      </c>
      <c r="L267" s="109">
        <f>SUM(L261:L266)</f>
        <v>15</v>
      </c>
      <c r="M267" s="109">
        <f t="shared" si="86"/>
        <v>1423</v>
      </c>
      <c r="N267" s="110">
        <f t="shared" si="84"/>
        <v>2.2999999999999998</v>
      </c>
      <c r="O267" s="111">
        <f t="shared" si="87"/>
        <v>7.0299377531864433</v>
      </c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</row>
    <row r="268" spans="1:67" s="25" customFormat="1" ht="13.5" customHeight="1">
      <c r="A268" s="79" t="s">
        <v>84</v>
      </c>
      <c r="B268" s="80"/>
      <c r="C268" s="80"/>
      <c r="D268" s="80"/>
      <c r="E268" s="80"/>
      <c r="F268" s="80"/>
      <c r="G268" s="81"/>
      <c r="H268" s="82"/>
      <c r="I268" s="103">
        <f>SUM(方向別!I109,方向別!I215,方向別!I321,方向別!I427)</f>
        <v>881</v>
      </c>
      <c r="J268" s="103">
        <f>SUM(方向別!J109,方向別!J215,方向別!J321,方向別!J427)</f>
        <v>14</v>
      </c>
      <c r="K268" s="103">
        <f>SUM(方向別!K109,方向別!K215,方向別!K321,方向別!K427)</f>
        <v>22</v>
      </c>
      <c r="L268" s="103">
        <f>SUM(方向別!L109,方向別!L215,方向別!L321,方向別!L427)</f>
        <v>11</v>
      </c>
      <c r="M268" s="103">
        <f t="shared" ref="M268:M270" si="88">SUM(I268:L268)</f>
        <v>928</v>
      </c>
      <c r="N268" s="104">
        <f t="shared" ref="N268:N270" si="89">IF(SUM(J268,L268)=0,0,ROUND(SUM(J268,L268)/M268*100,1))</f>
        <v>2.7</v>
      </c>
      <c r="O268" s="105">
        <f t="shared" si="87"/>
        <v>4.5845272206303722</v>
      </c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</row>
    <row r="269" spans="1:67" s="25" customFormat="1" ht="13.5" customHeight="1">
      <c r="A269" s="83" t="s">
        <v>85</v>
      </c>
      <c r="B269" s="80"/>
      <c r="C269" s="80"/>
      <c r="D269" s="80"/>
      <c r="E269" s="80"/>
      <c r="F269" s="80"/>
      <c r="G269" s="81"/>
      <c r="H269" s="82"/>
      <c r="I269" s="103">
        <f>SUM(方向別!I110,方向別!I216,方向別!I322,方向別!I428)</f>
        <v>602</v>
      </c>
      <c r="J269" s="103">
        <f>SUM(方向別!J110,方向別!J216,方向別!J322,方向別!J428)</f>
        <v>10</v>
      </c>
      <c r="K269" s="103">
        <f>SUM(方向別!K110,方向別!K216,方向別!K322,方向別!K428)</f>
        <v>20</v>
      </c>
      <c r="L269" s="103">
        <f>SUM(方向別!L110,方向別!L216,方向別!L322,方向別!L428)</f>
        <v>1</v>
      </c>
      <c r="M269" s="103">
        <f t="shared" si="88"/>
        <v>633</v>
      </c>
      <c r="N269" s="104">
        <f t="shared" si="89"/>
        <v>1.7</v>
      </c>
      <c r="O269" s="105">
        <f t="shared" si="87"/>
        <v>3.1271613476929159</v>
      </c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</row>
    <row r="270" spans="1:67" s="25" customFormat="1" ht="13.5" customHeight="1">
      <c r="A270" s="83" t="s">
        <v>86</v>
      </c>
      <c r="B270" s="80"/>
      <c r="C270" s="80"/>
      <c r="D270" s="80"/>
      <c r="E270" s="80"/>
      <c r="F270" s="80"/>
      <c r="G270" s="81"/>
      <c r="H270" s="82"/>
      <c r="I270" s="103">
        <f>SUM(方向別!I111,方向別!I217,方向別!I323,方向別!I429)</f>
        <v>446</v>
      </c>
      <c r="J270" s="103">
        <f>SUM(方向別!J111,方向別!J217,方向別!J323,方向別!J429)</f>
        <v>10</v>
      </c>
      <c r="K270" s="103">
        <f>SUM(方向別!K111,方向別!K217,方向別!K323,方向別!K429)</f>
        <v>24</v>
      </c>
      <c r="L270" s="103">
        <f>SUM(方向別!L111,方向別!L217,方向別!L323,方向別!L429)</f>
        <v>8</v>
      </c>
      <c r="M270" s="103">
        <f t="shared" si="88"/>
        <v>488</v>
      </c>
      <c r="N270" s="104">
        <f t="shared" si="89"/>
        <v>3.7</v>
      </c>
      <c r="O270" s="105">
        <f t="shared" si="87"/>
        <v>2.4108289694694198</v>
      </c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</row>
    <row r="271" spans="1:67" s="22" customFormat="1" ht="13.5" customHeight="1">
      <c r="A271" s="88" t="s">
        <v>41</v>
      </c>
      <c r="B271" s="89"/>
      <c r="C271" s="89"/>
      <c r="D271" s="89"/>
      <c r="E271" s="89"/>
      <c r="F271" s="89"/>
      <c r="G271" s="90"/>
      <c r="H271" s="91"/>
      <c r="I271" s="109">
        <f>SUM(I223:I231,I238,I245:I253,I260,I267:I270)</f>
        <v>18864</v>
      </c>
      <c r="J271" s="109">
        <f t="shared" ref="J271" si="90">SUM(J223:J231,J238,J245:J253,J260,J267:J270)</f>
        <v>269</v>
      </c>
      <c r="K271" s="109">
        <f t="shared" ref="K271" si="91">SUM(K223:K231,K238,K245:K253,K260,K267:K270)</f>
        <v>719</v>
      </c>
      <c r="L271" s="109">
        <f t="shared" ref="L271" si="92">SUM(L223:L231,L238,L245:L253,L260,L267:L270)</f>
        <v>390</v>
      </c>
      <c r="M271" s="109">
        <f t="shared" ref="M271" si="93">SUM(I271:L271)</f>
        <v>20242</v>
      </c>
      <c r="N271" s="110">
        <f>IF(SUM(J271,L271)=0,0,ROUND(SUM(J271,L271)/M271*100,1))</f>
        <v>3.3</v>
      </c>
      <c r="O271" s="111">
        <f t="shared" si="87"/>
        <v>100</v>
      </c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</row>
    <row r="272" spans="1:67" s="22" customFormat="1" ht="12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</row>
    <row r="273" spans="1:63" s="22" customFormat="1" ht="12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</row>
    <row r="274" spans="1:63" s="22" customFormat="1" ht="12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</row>
    <row r="275" spans="1:63" s="22" customFormat="1" ht="12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</row>
    <row r="276" spans="1:63" s="22" customFormat="1" ht="12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</row>
    <row r="277" spans="1:63" s="22" customFormat="1" ht="12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</row>
    <row r="278" spans="1:63" s="22" customFormat="1" ht="12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</row>
    <row r="279" spans="1:63" s="22" customFormat="1" ht="12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</row>
    <row r="280" spans="1:63" s="22" customFormat="1" ht="12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</row>
    <row r="281" spans="1:63" s="22" customFormat="1" ht="12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</row>
    <row r="282" spans="1:63" s="22" customFormat="1" ht="12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</row>
    <row r="283" spans="1:63" s="22" customFormat="1" ht="12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</row>
    <row r="284" spans="1:63" s="22" customFormat="1" ht="12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</row>
    <row r="285" spans="1:63" s="22" customFormat="1" ht="12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</row>
    <row r="286" spans="1:63" s="22" customFormat="1" ht="12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</row>
    <row r="287" spans="1:63" s="22" customFormat="1" ht="12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</row>
    <row r="288" spans="1:63" s="22" customFormat="1" ht="12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</row>
    <row r="289" spans="1:63" s="22" customFormat="1" ht="12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</row>
    <row r="290" spans="1:63" s="22" customFormat="1" ht="12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</row>
    <row r="291" spans="1:63" s="22" customFormat="1" ht="12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</row>
    <row r="292" spans="1:63" s="22" customFormat="1" ht="12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</row>
    <row r="293" spans="1:63" s="22" customFormat="1" ht="12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</row>
    <row r="294" spans="1:63" s="22" customFormat="1" ht="12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</row>
    <row r="295" spans="1:63" s="22" customFormat="1" ht="12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</row>
    <row r="296" spans="1:63" s="22" customFormat="1" ht="12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</row>
    <row r="297" spans="1:63" s="22" customFormat="1" ht="12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</row>
    <row r="298" spans="1:63" s="22" customFormat="1" ht="12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</row>
    <row r="299" spans="1:63" s="22" customFormat="1" ht="12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</row>
    <row r="300" spans="1:63" s="22" customFormat="1" ht="12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</row>
    <row r="301" spans="1:63" s="22" customFormat="1" ht="12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</row>
    <row r="302" spans="1:63" s="22" customFormat="1" ht="12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</row>
    <row r="303" spans="1:63" s="22" customFormat="1" ht="12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</row>
    <row r="304" spans="1:63" s="22" customFormat="1" ht="12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</row>
    <row r="305" spans="1:63" s="22" customFormat="1" ht="12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</row>
    <row r="306" spans="1:63" s="22" customFormat="1" ht="12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</row>
    <row r="307" spans="1:63" s="22" customFormat="1" ht="12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</row>
    <row r="308" spans="1:63" s="22" customFormat="1" ht="12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</row>
    <row r="309" spans="1:63" s="22" customFormat="1" ht="12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</row>
    <row r="310" spans="1:63" s="22" customFormat="1" ht="12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</row>
    <row r="311" spans="1:63" s="22" customFormat="1" ht="12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</row>
    <row r="312" spans="1:63" s="22" customFormat="1" ht="12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</row>
    <row r="313" spans="1:63" s="22" customFormat="1" ht="12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</row>
    <row r="314" spans="1:63" s="22" customFormat="1" ht="12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</row>
    <row r="315" spans="1:63" s="22" customFormat="1" ht="12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</row>
    <row r="316" spans="1:63" s="22" customFormat="1" ht="12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</row>
    <row r="317" spans="1:63" s="22" customFormat="1" ht="12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</row>
    <row r="318" spans="1:63" s="22" customFormat="1" ht="12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</row>
    <row r="319" spans="1:63" s="22" customFormat="1" ht="12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</row>
    <row r="320" spans="1:63" s="22" customFormat="1" ht="12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</row>
    <row r="321" spans="1:63" s="22" customFormat="1" ht="12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</row>
    <row r="322" spans="1:63" s="22" customFormat="1" ht="12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</row>
    <row r="323" spans="1:63" s="22" customFormat="1" ht="12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</row>
    <row r="324" spans="1:63" s="22" customFormat="1" ht="12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</row>
    <row r="325" spans="1:63" s="22" customFormat="1" ht="12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</row>
    <row r="326" spans="1:63" s="22" customFormat="1" ht="12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</row>
    <row r="327" spans="1:63" s="22" customFormat="1" ht="12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</row>
    <row r="328" spans="1:63" s="22" customFormat="1" ht="12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</row>
    <row r="329" spans="1:63" s="22" customFormat="1" ht="12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</row>
    <row r="330" spans="1:63" s="22" customFormat="1" ht="12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</row>
    <row r="331" spans="1:63" s="22" customFormat="1" ht="12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</row>
    <row r="332" spans="1:63" s="22" customFormat="1" ht="12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</row>
    <row r="333" spans="1:63" s="22" customFormat="1" ht="12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</row>
    <row r="334" spans="1:63" s="22" customFormat="1" ht="12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</row>
    <row r="335" spans="1:63" s="22" customFormat="1" ht="12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</row>
    <row r="336" spans="1:63" s="22" customFormat="1" ht="12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</row>
    <row r="337" spans="1:63" s="22" customFormat="1" ht="12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</row>
    <row r="338" spans="1:63" s="22" customFormat="1" ht="12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</row>
    <row r="339" spans="1:63" s="22" customFormat="1" ht="12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</row>
    <row r="340" spans="1:63" s="22" customFormat="1" ht="12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</row>
    <row r="341" spans="1:63" s="22" customFormat="1" ht="12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</row>
    <row r="342" spans="1:63" s="22" customFormat="1" ht="12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</row>
    <row r="343" spans="1:63" s="22" customFormat="1" ht="12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</row>
    <row r="344" spans="1:63" s="22" customFormat="1" ht="12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</row>
    <row r="345" spans="1:63" s="22" customFormat="1" ht="12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</row>
    <row r="346" spans="1:63" s="22" customFormat="1" ht="12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</row>
    <row r="347" spans="1:63" s="22" customFormat="1" ht="12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</row>
    <row r="348" spans="1:63" s="22" customFormat="1" ht="12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</row>
    <row r="349" spans="1:63" s="22" customFormat="1" ht="12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</row>
    <row r="350" spans="1:63" s="22" customFormat="1" ht="12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</row>
    <row r="351" spans="1:63" s="22" customFormat="1" ht="12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</row>
    <row r="352" spans="1:63" s="22" customFormat="1" ht="12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</row>
    <row r="353" spans="1:63" s="22" customFormat="1" ht="12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</row>
    <row r="354" spans="1:63" s="22" customFormat="1" ht="12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</row>
    <row r="355" spans="1:63" s="22" customFormat="1" ht="12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</row>
    <row r="356" spans="1:63" s="22" customFormat="1" ht="12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</row>
    <row r="357" spans="1:63" s="22" customFormat="1" ht="12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</row>
    <row r="358" spans="1:63" s="22" customFormat="1" ht="12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</row>
    <row r="359" spans="1:63" s="22" customFormat="1" ht="12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</row>
    <row r="360" spans="1:63" s="22" customFormat="1" ht="12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98425196850393704" bottom="0.59055118110236227" header="0.31496062992125984" footer="0.31496062992125984"/>
  <pageSetup paperSize="9" scale="80" orientation="portrait" r:id="rId1"/>
  <rowBreaks count="4" manualBreakCount="4">
    <brk id="60" max="16383" man="1"/>
    <brk id="113" max="16383" man="1"/>
    <brk id="166" max="16383" man="1"/>
    <brk id="21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21"/>
  <sheetViews>
    <sheetView showGridLines="0" view="pageBreakPreview" zoomScale="85" zoomScaleNormal="90" zoomScaleSheetLayoutView="85" workbookViewId="0">
      <selection activeCell="AD8" sqref="AD8"/>
    </sheetView>
  </sheetViews>
  <sheetFormatPr defaultRowHeight="13.5"/>
  <cols>
    <col min="1" max="1" width="10.125" style="19" customWidth="1"/>
    <col min="2" max="25" width="5.125" style="19" customWidth="1"/>
    <col min="26" max="26" width="6.875" style="19" customWidth="1"/>
    <col min="27" max="27" width="2.875" style="19" customWidth="1"/>
    <col min="28" max="28" width="3.75" style="19" customWidth="1"/>
    <col min="29" max="68" width="9" style="4"/>
    <col min="69" max="16384" width="9" style="19"/>
  </cols>
  <sheetData>
    <row r="1" spans="1:68" s="2" customFormat="1" ht="37.9" customHeight="1" thickBot="1">
      <c r="A1" s="1" t="s">
        <v>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6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</row>
    <row r="2" spans="1:68" s="6" customFormat="1" ht="15.95" customHeight="1">
      <c r="A2" s="60" t="s">
        <v>72</v>
      </c>
      <c r="B2" s="60"/>
      <c r="C2" s="60"/>
      <c r="D2" s="60"/>
      <c r="E2" s="60"/>
      <c r="F2" s="60"/>
      <c r="G2" s="60"/>
      <c r="H2" s="60"/>
      <c r="I2" s="60"/>
      <c r="J2" s="60"/>
      <c r="K2" s="5"/>
      <c r="L2" s="5"/>
      <c r="M2" s="5"/>
      <c r="N2" s="5"/>
      <c r="O2" s="5"/>
      <c r="P2" s="5"/>
      <c r="Q2" s="5"/>
      <c r="R2" s="5"/>
      <c r="S2" s="63"/>
      <c r="T2" s="62"/>
      <c r="U2" s="62"/>
      <c r="V2" s="62"/>
      <c r="W2" s="62"/>
      <c r="X2" s="62"/>
      <c r="Y2" s="62"/>
      <c r="Z2" s="61"/>
      <c r="AA2" s="65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s="6" customFormat="1" ht="16.899999999999999" customHeight="1">
      <c r="A3" s="60"/>
      <c r="B3" s="60"/>
      <c r="C3" s="60"/>
      <c r="D3" s="60"/>
      <c r="E3" s="60"/>
      <c r="F3" s="60"/>
      <c r="G3" s="60"/>
      <c r="H3" s="60"/>
      <c r="I3" s="60"/>
      <c r="J3" s="60"/>
      <c r="S3" s="58"/>
      <c r="T3" s="8"/>
      <c r="U3" s="8"/>
      <c r="V3" s="9"/>
      <c r="W3" s="9"/>
      <c r="X3" s="9"/>
      <c r="Y3" s="9"/>
      <c r="Z3" s="57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</row>
    <row r="4" spans="1:68" s="6" customFormat="1" ht="16.899999999999999" customHeight="1">
      <c r="A4" s="60" t="s">
        <v>87</v>
      </c>
      <c r="B4" s="60"/>
      <c r="C4" s="60"/>
      <c r="D4" s="60"/>
      <c r="E4" s="60"/>
      <c r="F4" s="60"/>
      <c r="G4" s="60"/>
      <c r="H4" s="60"/>
      <c r="I4" s="60"/>
      <c r="J4" s="60"/>
      <c r="S4" s="58"/>
      <c r="T4" s="9"/>
      <c r="U4" s="9"/>
      <c r="V4" s="9"/>
      <c r="W4" s="9"/>
      <c r="X4" s="9"/>
      <c r="Y4" s="9"/>
      <c r="Z4" s="57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</row>
    <row r="5" spans="1:68" s="6" customFormat="1" ht="16.899999999999999" customHeight="1">
      <c r="S5" s="58"/>
      <c r="T5" s="9"/>
      <c r="U5" s="9"/>
      <c r="V5" s="9"/>
      <c r="W5" s="9"/>
      <c r="X5" s="9"/>
      <c r="Y5" s="9"/>
      <c r="Z5" s="57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</row>
    <row r="6" spans="1:68" s="6" customFormat="1" ht="16.899999999999999" customHeight="1">
      <c r="S6" s="58"/>
      <c r="T6" s="9"/>
      <c r="U6" s="9"/>
      <c r="V6" s="9"/>
      <c r="W6" s="9"/>
      <c r="X6" s="9"/>
      <c r="Y6" s="9"/>
      <c r="Z6" s="57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</row>
    <row r="7" spans="1:68" s="6" customFormat="1" ht="16.899999999999999" customHeight="1">
      <c r="R7" s="7"/>
      <c r="S7" s="58"/>
      <c r="T7" s="9"/>
      <c r="U7" s="9"/>
      <c r="V7" s="9"/>
      <c r="W7" s="9"/>
      <c r="X7" s="9"/>
      <c r="Y7" s="9"/>
      <c r="Z7" s="57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</row>
    <row r="8" spans="1:68" s="6" customFormat="1" ht="16.899999999999999" customHeight="1">
      <c r="R8" s="7"/>
      <c r="S8" s="58"/>
      <c r="T8" s="9"/>
      <c r="U8" s="9"/>
      <c r="V8" s="9"/>
      <c r="W8" s="9"/>
      <c r="X8" s="9"/>
      <c r="Y8" s="9"/>
      <c r="Z8" s="57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</row>
    <row r="9" spans="1:68" s="6" customFormat="1" ht="16.899999999999999" customHeight="1">
      <c r="S9" s="58"/>
      <c r="T9" s="9"/>
      <c r="U9" s="9"/>
      <c r="V9" s="9"/>
      <c r="W9" s="9"/>
      <c r="X9" s="9"/>
      <c r="Y9" s="9"/>
      <c r="Z9" s="57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</row>
    <row r="10" spans="1:68" s="6" customFormat="1" ht="16.899999999999999" customHeight="1">
      <c r="S10" s="58"/>
      <c r="T10" s="9"/>
      <c r="U10" s="9"/>
      <c r="V10" s="9"/>
      <c r="W10" s="9"/>
      <c r="X10" s="9"/>
      <c r="Y10" s="9"/>
      <c r="Z10" s="57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</row>
    <row r="11" spans="1:68" s="6" customFormat="1" ht="16.899999999999999" customHeight="1">
      <c r="S11" s="58"/>
      <c r="T11" s="9"/>
      <c r="U11" s="9"/>
      <c r="V11" s="9"/>
      <c r="W11" s="9"/>
      <c r="X11" s="9"/>
      <c r="Y11" s="9"/>
      <c r="Z11" s="57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</row>
    <row r="12" spans="1:68" s="6" customFormat="1" ht="16.899999999999999" customHeight="1">
      <c r="S12" s="58"/>
      <c r="T12" s="9"/>
      <c r="U12" s="9"/>
      <c r="V12" s="9"/>
      <c r="W12" s="9"/>
      <c r="X12" s="9"/>
      <c r="Y12" s="9"/>
      <c r="Z12" s="57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</row>
    <row r="13" spans="1:68" s="6" customFormat="1" ht="16.899999999999999" customHeight="1">
      <c r="A13" s="59" t="s">
        <v>43</v>
      </c>
      <c r="B13" s="59"/>
      <c r="C13" s="59"/>
      <c r="D13" s="59"/>
      <c r="E13" s="59"/>
      <c r="F13" s="59"/>
      <c r="G13" s="59"/>
      <c r="H13" s="59"/>
      <c r="I13" s="59"/>
      <c r="J13" s="59"/>
      <c r="K13" s="8"/>
      <c r="L13" s="8"/>
      <c r="M13" s="8"/>
      <c r="S13" s="58"/>
      <c r="T13" s="9"/>
      <c r="U13" s="9"/>
      <c r="V13" s="9"/>
      <c r="W13" s="9"/>
      <c r="X13" s="9"/>
      <c r="Y13" s="9"/>
      <c r="Z13" s="57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</row>
    <row r="14" spans="1:68" s="6" customFormat="1" ht="16.899999999999999" customHeight="1">
      <c r="A14" s="9"/>
      <c r="B14" s="10" t="s">
        <v>44</v>
      </c>
      <c r="C14" s="9"/>
      <c r="D14" s="9"/>
      <c r="E14" s="9"/>
      <c r="F14" s="9"/>
      <c r="G14" s="9"/>
      <c r="H14" s="9"/>
      <c r="I14" s="9"/>
      <c r="J14" s="9"/>
      <c r="K14" s="10"/>
      <c r="L14" s="10"/>
      <c r="M14" s="10"/>
      <c r="S14" s="58"/>
      <c r="T14" s="9"/>
      <c r="U14" s="9"/>
      <c r="V14" s="9"/>
      <c r="W14" s="9"/>
      <c r="X14" s="9"/>
      <c r="Y14" s="9"/>
      <c r="Z14" s="57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</row>
    <row r="15" spans="1:68" s="6" customFormat="1" ht="16.899999999999999" customHeight="1">
      <c r="A15" s="9"/>
      <c r="B15" s="10" t="s">
        <v>45</v>
      </c>
      <c r="C15" s="9"/>
      <c r="D15" s="9"/>
      <c r="E15" s="9"/>
      <c r="F15" s="9"/>
      <c r="G15" s="9"/>
      <c r="H15" s="9"/>
      <c r="I15" s="9"/>
      <c r="J15" s="9"/>
      <c r="K15" s="10"/>
      <c r="L15" s="9"/>
      <c r="M15" s="9"/>
      <c r="S15" s="58"/>
      <c r="T15" s="9"/>
      <c r="U15" s="9"/>
      <c r="V15" s="9"/>
      <c r="W15" s="9"/>
      <c r="X15" s="9"/>
      <c r="Y15" s="9"/>
      <c r="Z15" s="57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</row>
    <row r="16" spans="1:68" s="6" customFormat="1" ht="16.899999999999999" customHeight="1">
      <c r="A16" s="9"/>
      <c r="B16" s="10" t="s">
        <v>46</v>
      </c>
      <c r="C16" s="9"/>
      <c r="D16" s="9"/>
      <c r="E16" s="9"/>
      <c r="F16" s="9"/>
      <c r="G16" s="9"/>
      <c r="H16" s="9"/>
      <c r="I16" s="9"/>
      <c r="J16" s="9"/>
      <c r="K16" s="10"/>
      <c r="L16" s="9"/>
      <c r="M16" s="9"/>
      <c r="S16" s="58"/>
      <c r="T16" s="9"/>
      <c r="U16" s="9"/>
      <c r="V16" s="9"/>
      <c r="W16" s="9"/>
      <c r="X16" s="9"/>
      <c r="Y16" s="9"/>
      <c r="Z16" s="57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</row>
    <row r="17" spans="11:68" s="11" customFormat="1" ht="15" customHeight="1" thickBot="1">
      <c r="S17" s="56"/>
      <c r="T17" s="55"/>
      <c r="U17" s="55"/>
      <c r="V17" s="55"/>
      <c r="W17" s="55"/>
      <c r="X17" s="55"/>
      <c r="Y17" s="55"/>
      <c r="Z17" s="5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</row>
    <row r="18" spans="11:68" s="11" customFormat="1" ht="15" customHeight="1"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3"/>
      <c r="V18" s="12"/>
      <c r="W18" s="12"/>
      <c r="X18" s="12"/>
      <c r="Y18" s="12"/>
      <c r="Z18" s="12"/>
      <c r="AA18" s="66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</row>
    <row r="19" spans="11:68" s="11" customFormat="1" ht="15" customHeight="1"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66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</row>
    <row r="20" spans="11:68" s="11" customFormat="1" ht="15" customHeight="1"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66"/>
      <c r="AC20" s="3"/>
      <c r="AD20" s="98" t="s">
        <v>67</v>
      </c>
      <c r="AE20" s="4"/>
      <c r="AF20" s="4"/>
      <c r="AG20" s="4"/>
      <c r="AH20" s="98" t="s">
        <v>66</v>
      </c>
      <c r="AI20" s="4"/>
      <c r="AJ20" s="4"/>
      <c r="AK20" s="4"/>
      <c r="AL20" s="98" t="s">
        <v>71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</row>
    <row r="21" spans="11:68" s="11" customFormat="1" ht="15" customHeight="1"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66"/>
      <c r="AC21" s="99"/>
      <c r="AD21" s="100" t="s">
        <v>49</v>
      </c>
      <c r="AE21" s="99" t="s">
        <v>44</v>
      </c>
      <c r="AF21" s="101" t="s">
        <v>45</v>
      </c>
      <c r="AG21" s="102" t="s">
        <v>46</v>
      </c>
      <c r="AH21" s="100" t="s">
        <v>49</v>
      </c>
      <c r="AI21" s="99" t="s">
        <v>44</v>
      </c>
      <c r="AJ21" s="99" t="s">
        <v>45</v>
      </c>
      <c r="AK21" s="102" t="s">
        <v>46</v>
      </c>
      <c r="AL21" s="100" t="s">
        <v>49</v>
      </c>
      <c r="AM21" s="99" t="s">
        <v>44</v>
      </c>
      <c r="AN21" s="99" t="s">
        <v>45</v>
      </c>
      <c r="AO21" s="102" t="s">
        <v>46</v>
      </c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</row>
    <row r="22" spans="11:68" s="11" customFormat="1" ht="15" customHeight="1"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66"/>
      <c r="AC22" s="4">
        <v>22</v>
      </c>
      <c r="AD22" s="112">
        <f t="array" ref="AD22:AG45">TRANSPOSE(B37:Y40)</f>
        <v>229</v>
      </c>
      <c r="AE22" s="113">
        <v>226</v>
      </c>
      <c r="AF22" s="114">
        <v>3</v>
      </c>
      <c r="AG22" s="115">
        <v>1.3</v>
      </c>
      <c r="AH22" s="112">
        <f t="array" ref="AH22:AK45">TRANSPOSE(B60:Y63)</f>
        <v>180</v>
      </c>
      <c r="AI22" s="113">
        <v>176</v>
      </c>
      <c r="AJ22" s="114">
        <v>4</v>
      </c>
      <c r="AK22" s="115">
        <v>2.2000000000000002</v>
      </c>
      <c r="AL22" s="112">
        <f t="array" ref="AL22:AO45">TRANSPOSE(B83:Y86)</f>
        <v>409</v>
      </c>
      <c r="AM22" s="113">
        <v>402</v>
      </c>
      <c r="AN22" s="114">
        <v>7</v>
      </c>
      <c r="AO22" s="115">
        <v>1.7</v>
      </c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</row>
    <row r="23" spans="11:68" s="11" customFormat="1" ht="15" customHeight="1"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66"/>
      <c r="AC23" s="4">
        <v>23</v>
      </c>
      <c r="AD23" s="112">
        <v>136</v>
      </c>
      <c r="AE23" s="113">
        <v>131</v>
      </c>
      <c r="AF23" s="114">
        <v>5</v>
      </c>
      <c r="AG23" s="115">
        <v>3.7</v>
      </c>
      <c r="AH23" s="112">
        <v>86</v>
      </c>
      <c r="AI23" s="113">
        <v>82</v>
      </c>
      <c r="AJ23" s="114">
        <v>4</v>
      </c>
      <c r="AK23" s="115">
        <v>4.7</v>
      </c>
      <c r="AL23" s="112">
        <v>222</v>
      </c>
      <c r="AM23" s="113">
        <v>213</v>
      </c>
      <c r="AN23" s="114">
        <v>9</v>
      </c>
      <c r="AO23" s="115">
        <v>4.0999999999999996</v>
      </c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</row>
    <row r="24" spans="11:68" s="11" customFormat="1" ht="15" customHeight="1"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66"/>
      <c r="AC24" s="4">
        <v>0</v>
      </c>
      <c r="AD24" s="112">
        <v>89</v>
      </c>
      <c r="AE24" s="113">
        <v>84</v>
      </c>
      <c r="AF24" s="114">
        <v>5</v>
      </c>
      <c r="AG24" s="115">
        <v>5.6</v>
      </c>
      <c r="AH24" s="112">
        <v>70</v>
      </c>
      <c r="AI24" s="113">
        <v>67</v>
      </c>
      <c r="AJ24" s="114">
        <v>3</v>
      </c>
      <c r="AK24" s="115">
        <v>4.3</v>
      </c>
      <c r="AL24" s="112">
        <v>159</v>
      </c>
      <c r="AM24" s="113">
        <v>151</v>
      </c>
      <c r="AN24" s="114">
        <v>8</v>
      </c>
      <c r="AO24" s="115">
        <v>5</v>
      </c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</row>
    <row r="25" spans="11:68" s="11" customFormat="1" ht="15" customHeight="1"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66"/>
      <c r="AC25" s="4">
        <v>1</v>
      </c>
      <c r="AD25" s="112">
        <v>95</v>
      </c>
      <c r="AE25" s="113">
        <v>90</v>
      </c>
      <c r="AF25" s="114">
        <v>5</v>
      </c>
      <c r="AG25" s="115">
        <v>5.3</v>
      </c>
      <c r="AH25" s="112">
        <v>50</v>
      </c>
      <c r="AI25" s="113">
        <v>46</v>
      </c>
      <c r="AJ25" s="114">
        <v>4</v>
      </c>
      <c r="AK25" s="115">
        <v>8</v>
      </c>
      <c r="AL25" s="112">
        <v>145</v>
      </c>
      <c r="AM25" s="113">
        <v>136</v>
      </c>
      <c r="AN25" s="114">
        <v>9</v>
      </c>
      <c r="AO25" s="115">
        <v>6.2</v>
      </c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</row>
    <row r="26" spans="11:68" s="11" customFormat="1" ht="15" customHeight="1"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66"/>
      <c r="AC26" s="4">
        <v>2</v>
      </c>
      <c r="AD26" s="112">
        <v>53</v>
      </c>
      <c r="AE26" s="113">
        <v>49</v>
      </c>
      <c r="AF26" s="114">
        <v>4</v>
      </c>
      <c r="AG26" s="115">
        <v>7.5</v>
      </c>
      <c r="AH26" s="112">
        <v>41</v>
      </c>
      <c r="AI26" s="113">
        <v>40</v>
      </c>
      <c r="AJ26" s="114">
        <v>1</v>
      </c>
      <c r="AK26" s="115">
        <v>2.4</v>
      </c>
      <c r="AL26" s="112">
        <v>94</v>
      </c>
      <c r="AM26" s="113">
        <v>89</v>
      </c>
      <c r="AN26" s="114">
        <v>5</v>
      </c>
      <c r="AO26" s="115">
        <v>5.3</v>
      </c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</row>
    <row r="27" spans="11:68" s="11" customFormat="1" ht="15" customHeight="1"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66"/>
      <c r="AC27" s="4">
        <v>3</v>
      </c>
      <c r="AD27" s="112">
        <v>51</v>
      </c>
      <c r="AE27" s="113">
        <v>39</v>
      </c>
      <c r="AF27" s="114">
        <v>12</v>
      </c>
      <c r="AG27" s="115">
        <v>23.5</v>
      </c>
      <c r="AH27" s="112">
        <v>40</v>
      </c>
      <c r="AI27" s="113">
        <v>38</v>
      </c>
      <c r="AJ27" s="114">
        <v>2</v>
      </c>
      <c r="AK27" s="115">
        <v>5</v>
      </c>
      <c r="AL27" s="112">
        <v>91</v>
      </c>
      <c r="AM27" s="113">
        <v>77</v>
      </c>
      <c r="AN27" s="114">
        <v>14</v>
      </c>
      <c r="AO27" s="115">
        <v>15.4</v>
      </c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</row>
    <row r="28" spans="11:68" s="11" customFormat="1" ht="15" customHeight="1"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66"/>
      <c r="AC28" s="4">
        <v>4</v>
      </c>
      <c r="AD28" s="112">
        <v>52</v>
      </c>
      <c r="AE28" s="113">
        <v>43</v>
      </c>
      <c r="AF28" s="114">
        <v>9</v>
      </c>
      <c r="AG28" s="115">
        <v>17.3</v>
      </c>
      <c r="AH28" s="112">
        <v>44</v>
      </c>
      <c r="AI28" s="113">
        <v>43</v>
      </c>
      <c r="AJ28" s="114">
        <v>1</v>
      </c>
      <c r="AK28" s="115">
        <v>2.2999999999999998</v>
      </c>
      <c r="AL28" s="112">
        <v>96</v>
      </c>
      <c r="AM28" s="113">
        <v>86</v>
      </c>
      <c r="AN28" s="114">
        <v>10</v>
      </c>
      <c r="AO28" s="115">
        <v>10.4</v>
      </c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</row>
    <row r="29" spans="11:68" s="11" customFormat="1" ht="15" customHeight="1"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66"/>
      <c r="AC29" s="4">
        <v>5</v>
      </c>
      <c r="AD29" s="112">
        <v>91</v>
      </c>
      <c r="AE29" s="113">
        <v>81</v>
      </c>
      <c r="AF29" s="114">
        <v>10</v>
      </c>
      <c r="AG29" s="115">
        <v>11</v>
      </c>
      <c r="AH29" s="112">
        <v>100</v>
      </c>
      <c r="AI29" s="113">
        <v>92</v>
      </c>
      <c r="AJ29" s="114">
        <v>8</v>
      </c>
      <c r="AK29" s="115">
        <v>8</v>
      </c>
      <c r="AL29" s="112">
        <v>191</v>
      </c>
      <c r="AM29" s="113">
        <v>173</v>
      </c>
      <c r="AN29" s="114">
        <v>18</v>
      </c>
      <c r="AO29" s="115">
        <v>9.4</v>
      </c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</row>
    <row r="30" spans="11:68" s="11" customFormat="1" ht="15" customHeight="1"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66"/>
      <c r="AC30" s="4">
        <v>6</v>
      </c>
      <c r="AD30" s="112">
        <v>183</v>
      </c>
      <c r="AE30" s="113">
        <v>172</v>
      </c>
      <c r="AF30" s="114">
        <v>11</v>
      </c>
      <c r="AG30" s="115">
        <v>6</v>
      </c>
      <c r="AH30" s="112">
        <v>170</v>
      </c>
      <c r="AI30" s="113">
        <v>158</v>
      </c>
      <c r="AJ30" s="114">
        <v>12</v>
      </c>
      <c r="AK30" s="115">
        <v>7.1</v>
      </c>
      <c r="AL30" s="112">
        <v>353</v>
      </c>
      <c r="AM30" s="113">
        <v>330</v>
      </c>
      <c r="AN30" s="114">
        <v>23</v>
      </c>
      <c r="AO30" s="115">
        <v>6.5</v>
      </c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</row>
    <row r="31" spans="11:68" s="11" customFormat="1" ht="15" customHeight="1"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66"/>
      <c r="AC31" s="4">
        <v>7</v>
      </c>
      <c r="AD31" s="112">
        <v>302</v>
      </c>
      <c r="AE31" s="113">
        <v>287</v>
      </c>
      <c r="AF31" s="114">
        <v>15</v>
      </c>
      <c r="AG31" s="115">
        <v>5</v>
      </c>
      <c r="AH31" s="112">
        <v>266</v>
      </c>
      <c r="AI31" s="113">
        <v>246</v>
      </c>
      <c r="AJ31" s="114">
        <v>20</v>
      </c>
      <c r="AK31" s="115">
        <v>7.5</v>
      </c>
      <c r="AL31" s="112">
        <v>568</v>
      </c>
      <c r="AM31" s="113">
        <v>533</v>
      </c>
      <c r="AN31" s="114">
        <v>35</v>
      </c>
      <c r="AO31" s="115">
        <v>6.2</v>
      </c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</row>
    <row r="32" spans="11:68" s="11" customFormat="1" ht="15" customHeight="1"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3"/>
      <c r="V32" s="12"/>
      <c r="W32" s="12"/>
      <c r="X32" s="12"/>
      <c r="Y32" s="12"/>
      <c r="Z32" s="12"/>
      <c r="AA32" s="66"/>
      <c r="AC32" s="4">
        <v>8</v>
      </c>
      <c r="AD32" s="112">
        <v>411</v>
      </c>
      <c r="AE32" s="113">
        <v>393</v>
      </c>
      <c r="AF32" s="114">
        <v>18</v>
      </c>
      <c r="AG32" s="115">
        <v>4.4000000000000004</v>
      </c>
      <c r="AH32" s="112">
        <v>348</v>
      </c>
      <c r="AI32" s="113">
        <v>341</v>
      </c>
      <c r="AJ32" s="114">
        <v>7</v>
      </c>
      <c r="AK32" s="115">
        <v>2</v>
      </c>
      <c r="AL32" s="112">
        <v>759</v>
      </c>
      <c r="AM32" s="113">
        <v>734</v>
      </c>
      <c r="AN32" s="114">
        <v>25</v>
      </c>
      <c r="AO32" s="115">
        <v>3.3</v>
      </c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</row>
    <row r="33" spans="1:68" s="11" customFormat="1" ht="15" customHeight="1"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66"/>
      <c r="AC33" s="4">
        <v>9</v>
      </c>
      <c r="AD33" s="112">
        <v>423</v>
      </c>
      <c r="AE33" s="113">
        <v>411</v>
      </c>
      <c r="AF33" s="114">
        <v>12</v>
      </c>
      <c r="AG33" s="115">
        <v>2.8</v>
      </c>
      <c r="AH33" s="112">
        <v>420</v>
      </c>
      <c r="AI33" s="113">
        <v>411</v>
      </c>
      <c r="AJ33" s="114">
        <v>9</v>
      </c>
      <c r="AK33" s="115">
        <v>2.1</v>
      </c>
      <c r="AL33" s="112">
        <v>843</v>
      </c>
      <c r="AM33" s="113">
        <v>822</v>
      </c>
      <c r="AN33" s="114">
        <v>21</v>
      </c>
      <c r="AO33" s="115">
        <v>2.5</v>
      </c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</row>
    <row r="34" spans="1:68" s="11" customFormat="1" ht="15" customHeight="1"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66"/>
      <c r="AC34" s="4">
        <v>10</v>
      </c>
      <c r="AD34" s="112">
        <v>531</v>
      </c>
      <c r="AE34" s="113">
        <v>520</v>
      </c>
      <c r="AF34" s="114">
        <v>11</v>
      </c>
      <c r="AG34" s="115">
        <v>2.1</v>
      </c>
      <c r="AH34" s="112">
        <v>470</v>
      </c>
      <c r="AI34" s="113">
        <v>458</v>
      </c>
      <c r="AJ34" s="114">
        <v>12</v>
      </c>
      <c r="AK34" s="115">
        <v>2.6</v>
      </c>
      <c r="AL34" s="112">
        <v>1001</v>
      </c>
      <c r="AM34" s="113">
        <v>978</v>
      </c>
      <c r="AN34" s="114">
        <v>23</v>
      </c>
      <c r="AO34" s="115">
        <v>2.2999999999999998</v>
      </c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</row>
    <row r="35" spans="1:68" s="11" customFormat="1" ht="15" customHeight="1"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66"/>
      <c r="AC35" s="4">
        <v>11</v>
      </c>
      <c r="AD35" s="112">
        <v>500</v>
      </c>
      <c r="AE35" s="113">
        <v>489</v>
      </c>
      <c r="AF35" s="114">
        <v>11</v>
      </c>
      <c r="AG35" s="115">
        <v>2.2000000000000002</v>
      </c>
      <c r="AH35" s="112">
        <v>518</v>
      </c>
      <c r="AI35" s="113">
        <v>507</v>
      </c>
      <c r="AJ35" s="114">
        <v>11</v>
      </c>
      <c r="AK35" s="115">
        <v>2.1</v>
      </c>
      <c r="AL35" s="112">
        <v>1018</v>
      </c>
      <c r="AM35" s="113">
        <v>996</v>
      </c>
      <c r="AN35" s="114">
        <v>22</v>
      </c>
      <c r="AO35" s="115">
        <v>2.2000000000000002</v>
      </c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</row>
    <row r="36" spans="1:68" s="14" customFormat="1" ht="15" customHeight="1">
      <c r="A36" s="93" t="s">
        <v>47</v>
      </c>
      <c r="B36" s="92">
        <v>22</v>
      </c>
      <c r="C36" s="53">
        <v>23</v>
      </c>
      <c r="D36" s="53">
        <v>0</v>
      </c>
      <c r="E36" s="53">
        <v>1</v>
      </c>
      <c r="F36" s="53">
        <v>2</v>
      </c>
      <c r="G36" s="53">
        <v>3</v>
      </c>
      <c r="H36" s="53">
        <v>4</v>
      </c>
      <c r="I36" s="53">
        <v>5</v>
      </c>
      <c r="J36" s="53">
        <v>6</v>
      </c>
      <c r="K36" s="53">
        <v>7</v>
      </c>
      <c r="L36" s="53">
        <v>8</v>
      </c>
      <c r="M36" s="53">
        <v>9</v>
      </c>
      <c r="N36" s="53">
        <v>10</v>
      </c>
      <c r="O36" s="53">
        <v>11</v>
      </c>
      <c r="P36" s="53">
        <v>12</v>
      </c>
      <c r="Q36" s="53">
        <v>13</v>
      </c>
      <c r="R36" s="53">
        <v>14</v>
      </c>
      <c r="S36" s="53">
        <v>15</v>
      </c>
      <c r="T36" s="53">
        <v>16</v>
      </c>
      <c r="U36" s="53">
        <v>17</v>
      </c>
      <c r="V36" s="53">
        <v>18</v>
      </c>
      <c r="W36" s="53">
        <v>19</v>
      </c>
      <c r="X36" s="53">
        <v>20</v>
      </c>
      <c r="Y36" s="96">
        <v>21</v>
      </c>
      <c r="Z36" s="97" t="s">
        <v>48</v>
      </c>
      <c r="AA36" s="52"/>
      <c r="AC36" s="4">
        <v>12</v>
      </c>
      <c r="AD36" s="112">
        <v>521</v>
      </c>
      <c r="AE36" s="113">
        <v>519</v>
      </c>
      <c r="AF36" s="114">
        <v>2</v>
      </c>
      <c r="AG36" s="115">
        <v>0.4</v>
      </c>
      <c r="AH36" s="112">
        <v>586</v>
      </c>
      <c r="AI36" s="113">
        <v>578</v>
      </c>
      <c r="AJ36" s="114">
        <v>8</v>
      </c>
      <c r="AK36" s="115">
        <v>1.4</v>
      </c>
      <c r="AL36" s="112">
        <v>1107</v>
      </c>
      <c r="AM36" s="113">
        <v>1097</v>
      </c>
      <c r="AN36" s="114">
        <v>10</v>
      </c>
      <c r="AO36" s="115">
        <v>0.9</v>
      </c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</row>
    <row r="37" spans="1:68" s="14" customFormat="1" ht="15" customHeight="1">
      <c r="A37" s="94" t="s">
        <v>49</v>
      </c>
      <c r="B37" s="116">
        <f t="shared" ref="B37:J37" si="0">SUM(B38:B39)</f>
        <v>229</v>
      </c>
      <c r="C37" s="117">
        <f t="shared" si="0"/>
        <v>136</v>
      </c>
      <c r="D37" s="117">
        <f t="shared" si="0"/>
        <v>89</v>
      </c>
      <c r="E37" s="117">
        <f t="shared" si="0"/>
        <v>95</v>
      </c>
      <c r="F37" s="117">
        <f t="shared" si="0"/>
        <v>53</v>
      </c>
      <c r="G37" s="117">
        <f t="shared" si="0"/>
        <v>51</v>
      </c>
      <c r="H37" s="117">
        <f t="shared" si="0"/>
        <v>52</v>
      </c>
      <c r="I37" s="117">
        <f t="shared" si="0"/>
        <v>91</v>
      </c>
      <c r="J37" s="117">
        <f t="shared" si="0"/>
        <v>183</v>
      </c>
      <c r="K37" s="117">
        <f>SUM(K38:K39)</f>
        <v>302</v>
      </c>
      <c r="L37" s="117">
        <f t="shared" ref="L37:U37" si="1">SUM(L38:L39)</f>
        <v>411</v>
      </c>
      <c r="M37" s="117">
        <f t="shared" si="1"/>
        <v>423</v>
      </c>
      <c r="N37" s="117">
        <f t="shared" si="1"/>
        <v>531</v>
      </c>
      <c r="O37" s="117">
        <f t="shared" si="1"/>
        <v>500</v>
      </c>
      <c r="P37" s="117">
        <f t="shared" si="1"/>
        <v>521</v>
      </c>
      <c r="Q37" s="117">
        <f t="shared" si="1"/>
        <v>528</v>
      </c>
      <c r="R37" s="117">
        <f t="shared" si="1"/>
        <v>463</v>
      </c>
      <c r="S37" s="117">
        <f t="shared" si="1"/>
        <v>500</v>
      </c>
      <c r="T37" s="117">
        <f t="shared" si="1"/>
        <v>433</v>
      </c>
      <c r="U37" s="117">
        <f t="shared" si="1"/>
        <v>469</v>
      </c>
      <c r="V37" s="117">
        <f>SUM(V38:V39)</f>
        <v>451</v>
      </c>
      <c r="W37" s="117">
        <f t="shared" ref="W37:Y37" si="2">SUM(W38:W39)</f>
        <v>329</v>
      </c>
      <c r="X37" s="117">
        <f t="shared" si="2"/>
        <v>219</v>
      </c>
      <c r="Y37" s="118">
        <f t="shared" si="2"/>
        <v>196</v>
      </c>
      <c r="Z37" s="119">
        <f>SUM(B37:Y37)</f>
        <v>7255</v>
      </c>
      <c r="AA37" s="67"/>
      <c r="AC37" s="4">
        <v>13</v>
      </c>
      <c r="AD37" s="112">
        <v>528</v>
      </c>
      <c r="AE37" s="113">
        <v>521</v>
      </c>
      <c r="AF37" s="114">
        <v>7</v>
      </c>
      <c r="AG37" s="115">
        <v>1.3</v>
      </c>
      <c r="AH37" s="112">
        <v>502</v>
      </c>
      <c r="AI37" s="113">
        <v>488</v>
      </c>
      <c r="AJ37" s="114">
        <v>14</v>
      </c>
      <c r="AK37" s="115">
        <v>2.8</v>
      </c>
      <c r="AL37" s="112">
        <v>1030</v>
      </c>
      <c r="AM37" s="113">
        <v>1009</v>
      </c>
      <c r="AN37" s="114">
        <v>21</v>
      </c>
      <c r="AO37" s="115">
        <v>2</v>
      </c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</row>
    <row r="38" spans="1:68" s="14" customFormat="1" ht="15" customHeight="1">
      <c r="A38" s="94" t="s">
        <v>44</v>
      </c>
      <c r="B38" s="116">
        <f>SUM(断面別!$B$11,断面別!$D$11)</f>
        <v>226</v>
      </c>
      <c r="C38" s="117">
        <f>SUM(断面別!$B$12,断面別!$D$12)</f>
        <v>131</v>
      </c>
      <c r="D38" s="117">
        <f>SUM(断面別!$B$13,断面別!$D$13)</f>
        <v>84</v>
      </c>
      <c r="E38" s="117">
        <f>SUM(断面別!$B$14,断面別!$D$14)</f>
        <v>90</v>
      </c>
      <c r="F38" s="117">
        <f>SUM(断面別!$B$15,断面別!$D$15)</f>
        <v>49</v>
      </c>
      <c r="G38" s="117">
        <f>SUM(断面別!$B$16,断面別!$D$16)</f>
        <v>39</v>
      </c>
      <c r="H38" s="117">
        <f>SUM(断面別!$B$17,断面別!$D$17)</f>
        <v>43</v>
      </c>
      <c r="I38" s="117">
        <f>SUM(断面別!$B$18,断面別!$D$18)</f>
        <v>81</v>
      </c>
      <c r="J38" s="117">
        <f>SUM(断面別!$B$19,断面別!$D$19)</f>
        <v>172</v>
      </c>
      <c r="K38" s="117">
        <f>SUM(断面別!$B$26,断面別!$D$26)</f>
        <v>287</v>
      </c>
      <c r="L38" s="117">
        <f>SUM(断面別!$B$33,断面別!$D$33)</f>
        <v>393</v>
      </c>
      <c r="M38" s="117">
        <f>SUM(断面別!$B$34,断面別!$D$34)</f>
        <v>411</v>
      </c>
      <c r="N38" s="117">
        <f>SUM(断面別!$B$35,断面別!$D$35)</f>
        <v>520</v>
      </c>
      <c r="O38" s="117">
        <f>SUM(断面別!$B$36,断面別!$D$36)</f>
        <v>489</v>
      </c>
      <c r="P38" s="117">
        <f>SUM(断面別!$B$37,断面別!$D$37)</f>
        <v>519</v>
      </c>
      <c r="Q38" s="117">
        <f>SUM(断面別!$B$38,断面別!$D$38)</f>
        <v>521</v>
      </c>
      <c r="R38" s="117">
        <f>SUM(断面別!$B$39,断面別!$D$39)</f>
        <v>452</v>
      </c>
      <c r="S38" s="117">
        <f>SUM(断面別!$B$40,断面別!$D$40)</f>
        <v>491</v>
      </c>
      <c r="T38" s="117">
        <f>SUM(断面別!$B$41,断面別!$D$41)</f>
        <v>426</v>
      </c>
      <c r="U38" s="117">
        <f>SUM(断面別!$B$48,断面別!$D$48)</f>
        <v>463</v>
      </c>
      <c r="V38" s="117">
        <f>SUM(断面別!$B$55,断面別!$D$55)</f>
        <v>443</v>
      </c>
      <c r="W38" s="117">
        <f>SUM(断面別!$B$56,断面別!$D$56)</f>
        <v>324</v>
      </c>
      <c r="X38" s="117">
        <f>SUM(断面別!$B$57,断面別!$D$57)</f>
        <v>217</v>
      </c>
      <c r="Y38" s="118">
        <f>SUM(断面別!$B$58,断面別!$D$58)</f>
        <v>191</v>
      </c>
      <c r="Z38" s="119">
        <f>SUM(B38:Y38)</f>
        <v>7062</v>
      </c>
      <c r="AA38" s="67"/>
      <c r="AC38" s="4">
        <v>14</v>
      </c>
      <c r="AD38" s="112">
        <v>463</v>
      </c>
      <c r="AE38" s="113">
        <v>452</v>
      </c>
      <c r="AF38" s="114">
        <v>11</v>
      </c>
      <c r="AG38" s="115">
        <v>2.4</v>
      </c>
      <c r="AH38" s="112">
        <v>578</v>
      </c>
      <c r="AI38" s="113">
        <v>568</v>
      </c>
      <c r="AJ38" s="114">
        <v>10</v>
      </c>
      <c r="AK38" s="115">
        <v>1.7</v>
      </c>
      <c r="AL38" s="112">
        <v>1041</v>
      </c>
      <c r="AM38" s="113">
        <v>1020</v>
      </c>
      <c r="AN38" s="114">
        <v>21</v>
      </c>
      <c r="AO38" s="115">
        <v>2</v>
      </c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</row>
    <row r="39" spans="1:68" s="14" customFormat="1" ht="15" customHeight="1">
      <c r="A39" s="94" t="s">
        <v>45</v>
      </c>
      <c r="B39" s="116">
        <f>SUM(断面別!$C$11,断面別!$E$11)</f>
        <v>3</v>
      </c>
      <c r="C39" s="117">
        <f>SUM(断面別!$C$12,断面別!$E$12)</f>
        <v>5</v>
      </c>
      <c r="D39" s="117">
        <f>SUM(断面別!$C$13,断面別!$E$13)</f>
        <v>5</v>
      </c>
      <c r="E39" s="117">
        <f>SUM(断面別!$C$14,断面別!$E$14)</f>
        <v>5</v>
      </c>
      <c r="F39" s="117">
        <f>SUM(断面別!$C$15,断面別!$E$15)</f>
        <v>4</v>
      </c>
      <c r="G39" s="117">
        <f>SUM(断面別!$C$16,断面別!$E$16)</f>
        <v>12</v>
      </c>
      <c r="H39" s="117">
        <f>SUM(断面別!$C$17,断面別!$E$17)</f>
        <v>9</v>
      </c>
      <c r="I39" s="117">
        <f>SUM(断面別!$C$18,断面別!$E$18)</f>
        <v>10</v>
      </c>
      <c r="J39" s="117">
        <f>SUM(断面別!$C$19,断面別!$E$19)</f>
        <v>11</v>
      </c>
      <c r="K39" s="117">
        <f>SUM(断面別!$C$26,断面別!$E$26)</f>
        <v>15</v>
      </c>
      <c r="L39" s="117">
        <f>SUM(断面別!$C$33,断面別!$E$33)</f>
        <v>18</v>
      </c>
      <c r="M39" s="117">
        <f>SUM(断面別!$C$34,断面別!$E$34)</f>
        <v>12</v>
      </c>
      <c r="N39" s="117">
        <f>SUM(断面別!$C$35,断面別!$E$35)</f>
        <v>11</v>
      </c>
      <c r="O39" s="117">
        <f>SUM(断面別!$C$36,断面別!$E$36)</f>
        <v>11</v>
      </c>
      <c r="P39" s="117">
        <f>SUM(断面別!$C$37,断面別!$E$37)</f>
        <v>2</v>
      </c>
      <c r="Q39" s="117">
        <f>SUM(断面別!$C$38,断面別!$E$38)</f>
        <v>7</v>
      </c>
      <c r="R39" s="117">
        <f>SUM(断面別!$C$39,断面別!$E$39)</f>
        <v>11</v>
      </c>
      <c r="S39" s="117">
        <f>SUM(断面別!$C$40,断面別!$E$40)</f>
        <v>9</v>
      </c>
      <c r="T39" s="117">
        <f>SUM(断面別!$C$41,断面別!$E$41)</f>
        <v>7</v>
      </c>
      <c r="U39" s="117">
        <f>SUM(断面別!$C$48,断面別!$E$48)</f>
        <v>6</v>
      </c>
      <c r="V39" s="117">
        <f>SUM(断面別!$C$55,断面別!$E$55)</f>
        <v>8</v>
      </c>
      <c r="W39" s="117">
        <f>SUM(断面別!$C$56,断面別!$E$56)</f>
        <v>5</v>
      </c>
      <c r="X39" s="117">
        <f>SUM(断面別!$C$57,断面別!$E$57)</f>
        <v>2</v>
      </c>
      <c r="Y39" s="118">
        <f>SUM(断面別!$C$58,断面別!$E$58)</f>
        <v>5</v>
      </c>
      <c r="Z39" s="119">
        <f>SUM(B39:Y39)</f>
        <v>193</v>
      </c>
      <c r="AA39" s="67"/>
      <c r="AC39" s="4">
        <v>15</v>
      </c>
      <c r="AD39" s="112">
        <v>500</v>
      </c>
      <c r="AE39" s="113">
        <v>491</v>
      </c>
      <c r="AF39" s="114">
        <v>9</v>
      </c>
      <c r="AG39" s="115">
        <v>1.8</v>
      </c>
      <c r="AH39" s="112">
        <v>626</v>
      </c>
      <c r="AI39" s="113">
        <v>614</v>
      </c>
      <c r="AJ39" s="114">
        <v>12</v>
      </c>
      <c r="AK39" s="115">
        <v>1.9</v>
      </c>
      <c r="AL39" s="112">
        <v>1126</v>
      </c>
      <c r="AM39" s="113">
        <v>1105</v>
      </c>
      <c r="AN39" s="114">
        <v>21</v>
      </c>
      <c r="AO39" s="115">
        <v>1.9</v>
      </c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</row>
    <row r="40" spans="1:68" s="14" customFormat="1" ht="15" customHeight="1">
      <c r="A40" s="95" t="s">
        <v>46</v>
      </c>
      <c r="B40" s="120">
        <f>IF(B39=0,0,ROUND(B39/B37*100,1))</f>
        <v>1.3</v>
      </c>
      <c r="C40" s="121">
        <f t="shared" ref="C40:Y40" si="3">IF(C39=0,0,ROUND(C39/C37*100,1))</f>
        <v>3.7</v>
      </c>
      <c r="D40" s="121">
        <f t="shared" si="3"/>
        <v>5.6</v>
      </c>
      <c r="E40" s="121">
        <f t="shared" si="3"/>
        <v>5.3</v>
      </c>
      <c r="F40" s="121">
        <f t="shared" si="3"/>
        <v>7.5</v>
      </c>
      <c r="G40" s="121">
        <f t="shared" si="3"/>
        <v>23.5</v>
      </c>
      <c r="H40" s="121">
        <f t="shared" si="3"/>
        <v>17.3</v>
      </c>
      <c r="I40" s="121">
        <f t="shared" si="3"/>
        <v>11</v>
      </c>
      <c r="J40" s="121">
        <f t="shared" si="3"/>
        <v>6</v>
      </c>
      <c r="K40" s="121">
        <f t="shared" si="3"/>
        <v>5</v>
      </c>
      <c r="L40" s="121">
        <f t="shared" si="3"/>
        <v>4.4000000000000004</v>
      </c>
      <c r="M40" s="121">
        <f t="shared" si="3"/>
        <v>2.8</v>
      </c>
      <c r="N40" s="121">
        <f t="shared" si="3"/>
        <v>2.1</v>
      </c>
      <c r="O40" s="121">
        <f t="shared" si="3"/>
        <v>2.2000000000000002</v>
      </c>
      <c r="P40" s="121">
        <f t="shared" si="3"/>
        <v>0.4</v>
      </c>
      <c r="Q40" s="121">
        <f t="shared" si="3"/>
        <v>1.3</v>
      </c>
      <c r="R40" s="121">
        <f t="shared" si="3"/>
        <v>2.4</v>
      </c>
      <c r="S40" s="121">
        <f t="shared" si="3"/>
        <v>1.8</v>
      </c>
      <c r="T40" s="121">
        <f t="shared" si="3"/>
        <v>1.6</v>
      </c>
      <c r="U40" s="121">
        <f t="shared" si="3"/>
        <v>1.3</v>
      </c>
      <c r="V40" s="121">
        <f t="shared" si="3"/>
        <v>1.8</v>
      </c>
      <c r="W40" s="121">
        <f t="shared" si="3"/>
        <v>1.5</v>
      </c>
      <c r="X40" s="121">
        <f t="shared" si="3"/>
        <v>0.9</v>
      </c>
      <c r="Y40" s="122">
        <f t="shared" si="3"/>
        <v>2.6</v>
      </c>
      <c r="Z40" s="123">
        <f>IF(Z39=0,0,ROUND(Z39/Z37*100,1))</f>
        <v>2.7</v>
      </c>
      <c r="AA40" s="68"/>
      <c r="AC40" s="4">
        <v>16</v>
      </c>
      <c r="AD40" s="112">
        <v>433</v>
      </c>
      <c r="AE40" s="113">
        <v>426</v>
      </c>
      <c r="AF40" s="114">
        <v>7</v>
      </c>
      <c r="AG40" s="115">
        <v>1.6</v>
      </c>
      <c r="AH40" s="112">
        <v>652</v>
      </c>
      <c r="AI40" s="113">
        <v>639</v>
      </c>
      <c r="AJ40" s="114">
        <v>13</v>
      </c>
      <c r="AK40" s="115">
        <v>2</v>
      </c>
      <c r="AL40" s="112">
        <v>1085</v>
      </c>
      <c r="AM40" s="113">
        <v>1065</v>
      </c>
      <c r="AN40" s="114">
        <v>20</v>
      </c>
      <c r="AO40" s="115">
        <v>1.8</v>
      </c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</row>
    <row r="41" spans="1:68" s="17" customFormat="1" ht="1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6"/>
      <c r="V41" s="15"/>
      <c r="W41" s="15"/>
      <c r="X41" s="15"/>
      <c r="Y41" s="15"/>
      <c r="Z41" s="15"/>
      <c r="AA41" s="15"/>
      <c r="AC41" s="4">
        <v>17</v>
      </c>
      <c r="AD41" s="112">
        <v>469</v>
      </c>
      <c r="AE41" s="113">
        <v>463</v>
      </c>
      <c r="AF41" s="114">
        <v>6</v>
      </c>
      <c r="AG41" s="115">
        <v>1.3</v>
      </c>
      <c r="AH41" s="112">
        <v>658</v>
      </c>
      <c r="AI41" s="113">
        <v>651</v>
      </c>
      <c r="AJ41" s="114">
        <v>7</v>
      </c>
      <c r="AK41" s="115">
        <v>1.1000000000000001</v>
      </c>
      <c r="AL41" s="112">
        <v>1127</v>
      </c>
      <c r="AM41" s="113">
        <v>1114</v>
      </c>
      <c r="AN41" s="114">
        <v>13</v>
      </c>
      <c r="AO41" s="115">
        <v>1.2</v>
      </c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</row>
    <row r="42" spans="1:68" s="17" customFormat="1" ht="1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C42" s="4">
        <v>18</v>
      </c>
      <c r="AD42" s="112">
        <v>451</v>
      </c>
      <c r="AE42" s="113">
        <v>443</v>
      </c>
      <c r="AF42" s="114">
        <v>8</v>
      </c>
      <c r="AG42" s="115">
        <v>1.8</v>
      </c>
      <c r="AH42" s="112">
        <v>565</v>
      </c>
      <c r="AI42" s="113">
        <v>560</v>
      </c>
      <c r="AJ42" s="114">
        <v>5</v>
      </c>
      <c r="AK42" s="115">
        <v>0.9</v>
      </c>
      <c r="AL42" s="112">
        <v>1016</v>
      </c>
      <c r="AM42" s="113">
        <v>1003</v>
      </c>
      <c r="AN42" s="114">
        <v>13</v>
      </c>
      <c r="AO42" s="115">
        <v>1.3</v>
      </c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</row>
    <row r="43" spans="1:68" s="17" customFormat="1" ht="1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C43" s="4">
        <v>19</v>
      </c>
      <c r="AD43" s="112">
        <v>329</v>
      </c>
      <c r="AE43" s="113">
        <v>324</v>
      </c>
      <c r="AF43" s="114">
        <v>5</v>
      </c>
      <c r="AG43" s="115">
        <v>1.5</v>
      </c>
      <c r="AH43" s="112">
        <v>409</v>
      </c>
      <c r="AI43" s="113">
        <v>402</v>
      </c>
      <c r="AJ43" s="114">
        <v>7</v>
      </c>
      <c r="AK43" s="115">
        <v>1.7</v>
      </c>
      <c r="AL43" s="112">
        <v>738</v>
      </c>
      <c r="AM43" s="113">
        <v>726</v>
      </c>
      <c r="AN43" s="114">
        <v>12</v>
      </c>
      <c r="AO43" s="115">
        <v>1.6</v>
      </c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</row>
    <row r="44" spans="1:68" s="17" customFormat="1" ht="1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C44" s="4">
        <v>20</v>
      </c>
      <c r="AD44" s="112">
        <v>219</v>
      </c>
      <c r="AE44" s="113">
        <v>217</v>
      </c>
      <c r="AF44" s="114">
        <v>2</v>
      </c>
      <c r="AG44" s="115">
        <v>0.9</v>
      </c>
      <c r="AH44" s="112">
        <v>291</v>
      </c>
      <c r="AI44" s="113">
        <v>289</v>
      </c>
      <c r="AJ44" s="114">
        <v>2</v>
      </c>
      <c r="AK44" s="115">
        <v>0.7</v>
      </c>
      <c r="AL44" s="112">
        <v>510</v>
      </c>
      <c r="AM44" s="113">
        <v>506</v>
      </c>
      <c r="AN44" s="114">
        <v>4</v>
      </c>
      <c r="AO44" s="115">
        <v>0.8</v>
      </c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</row>
    <row r="45" spans="1:68" s="17" customFormat="1" ht="1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C45" s="4">
        <v>21</v>
      </c>
      <c r="AD45" s="112">
        <v>196</v>
      </c>
      <c r="AE45" s="113">
        <v>191</v>
      </c>
      <c r="AF45" s="114">
        <v>5</v>
      </c>
      <c r="AG45" s="115">
        <v>2.6</v>
      </c>
      <c r="AH45" s="112">
        <v>218</v>
      </c>
      <c r="AI45" s="113">
        <v>214</v>
      </c>
      <c r="AJ45" s="114">
        <v>4</v>
      </c>
      <c r="AK45" s="115">
        <v>1.8</v>
      </c>
      <c r="AL45" s="112">
        <v>414</v>
      </c>
      <c r="AM45" s="113">
        <v>405</v>
      </c>
      <c r="AN45" s="114">
        <v>9</v>
      </c>
      <c r="AO45" s="115">
        <v>2.2000000000000002</v>
      </c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</row>
    <row r="46" spans="1:68" s="17" customFormat="1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</row>
    <row r="47" spans="1:68" s="17" customFormat="1" ht="1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C47" s="124" t="s">
        <v>88</v>
      </c>
      <c r="AD47" s="4">
        <f>SUM(AD31:AD42)</f>
        <v>5532</v>
      </c>
      <c r="AE47" s="4">
        <f t="shared" ref="AE47:AN47" si="4">SUM(AE31:AE42)</f>
        <v>5415</v>
      </c>
      <c r="AF47" s="4">
        <f t="shared" si="4"/>
        <v>117</v>
      </c>
      <c r="AG47" s="125">
        <f>AF47/AD47</f>
        <v>2.1149674620390455E-2</v>
      </c>
      <c r="AH47" s="4">
        <f t="shared" ref="AH47" si="5">SUM(AH31:AH42)</f>
        <v>6189</v>
      </c>
      <c r="AI47" s="4">
        <f t="shared" si="4"/>
        <v>6061</v>
      </c>
      <c r="AJ47" s="4">
        <f t="shared" si="4"/>
        <v>128</v>
      </c>
      <c r="AK47" s="125">
        <f t="shared" ref="AK47" si="6">AJ47/AH47</f>
        <v>2.068185490386169E-2</v>
      </c>
      <c r="AL47" s="4">
        <f t="shared" ref="AL47" si="7">SUM(AL31:AL42)</f>
        <v>11721</v>
      </c>
      <c r="AM47" s="4">
        <f t="shared" si="4"/>
        <v>11476</v>
      </c>
      <c r="AN47" s="4">
        <f t="shared" si="4"/>
        <v>245</v>
      </c>
      <c r="AO47" s="125">
        <f t="shared" ref="AO47" si="8">AN47/AL47</f>
        <v>2.0902653357222079E-2</v>
      </c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</row>
    <row r="48" spans="1:68" s="17" customFormat="1" ht="1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</row>
    <row r="49" spans="1:68" s="17" customFormat="1" ht="1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</row>
    <row r="50" spans="1:68" s="17" customFormat="1" ht="1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</row>
    <row r="51" spans="1:68" s="17" customFormat="1" ht="1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</row>
    <row r="52" spans="1:68" s="17" customFormat="1" ht="1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</row>
    <row r="53" spans="1:68" s="17" customFormat="1" ht="1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</row>
    <row r="54" spans="1:68" s="17" customFormat="1" ht="1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</row>
    <row r="55" spans="1:68" s="17" customFormat="1" ht="1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6"/>
      <c r="V55" s="15"/>
      <c r="W55" s="15"/>
      <c r="X55" s="15"/>
      <c r="Y55" s="15"/>
      <c r="Z55" s="15"/>
      <c r="AA55" s="15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</row>
    <row r="56" spans="1:68" s="17" customFormat="1" ht="1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</row>
    <row r="57" spans="1:68" s="17" customFormat="1" ht="1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</row>
    <row r="58" spans="1:68" s="17" customFormat="1" ht="1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</row>
    <row r="59" spans="1:68" s="14" customFormat="1" ht="15" customHeight="1">
      <c r="A59" s="93" t="s">
        <v>47</v>
      </c>
      <c r="B59" s="92">
        <v>22</v>
      </c>
      <c r="C59" s="53">
        <v>23</v>
      </c>
      <c r="D59" s="53">
        <v>0</v>
      </c>
      <c r="E59" s="53">
        <v>1</v>
      </c>
      <c r="F59" s="53">
        <v>2</v>
      </c>
      <c r="G59" s="53">
        <v>3</v>
      </c>
      <c r="H59" s="53">
        <v>4</v>
      </c>
      <c r="I59" s="53">
        <v>5</v>
      </c>
      <c r="J59" s="53">
        <v>6</v>
      </c>
      <c r="K59" s="53">
        <v>7</v>
      </c>
      <c r="L59" s="53">
        <v>8</v>
      </c>
      <c r="M59" s="53">
        <v>9</v>
      </c>
      <c r="N59" s="53">
        <v>10</v>
      </c>
      <c r="O59" s="53">
        <v>11</v>
      </c>
      <c r="P59" s="53">
        <v>12</v>
      </c>
      <c r="Q59" s="53">
        <v>13</v>
      </c>
      <c r="R59" s="53">
        <v>14</v>
      </c>
      <c r="S59" s="53">
        <v>15</v>
      </c>
      <c r="T59" s="53">
        <v>16</v>
      </c>
      <c r="U59" s="53">
        <v>17</v>
      </c>
      <c r="V59" s="53">
        <v>18</v>
      </c>
      <c r="W59" s="53">
        <v>19</v>
      </c>
      <c r="X59" s="53">
        <v>20</v>
      </c>
      <c r="Y59" s="96">
        <v>21</v>
      </c>
      <c r="Z59" s="97" t="s">
        <v>48</v>
      </c>
      <c r="AA59" s="52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</row>
    <row r="60" spans="1:68" s="14" customFormat="1" ht="15" customHeight="1">
      <c r="A60" s="94" t="s">
        <v>49</v>
      </c>
      <c r="B60" s="116">
        <f t="shared" ref="B60" si="9">SUM(B61:B62)</f>
        <v>180</v>
      </c>
      <c r="C60" s="117">
        <f t="shared" ref="C60" si="10">SUM(C61:C62)</f>
        <v>86</v>
      </c>
      <c r="D60" s="117">
        <f t="shared" ref="D60" si="11">SUM(D61:D62)</f>
        <v>70</v>
      </c>
      <c r="E60" s="117">
        <f t="shared" ref="E60" si="12">SUM(E61:E62)</f>
        <v>50</v>
      </c>
      <c r="F60" s="117">
        <f t="shared" ref="F60" si="13">SUM(F61:F62)</f>
        <v>41</v>
      </c>
      <c r="G60" s="117">
        <f t="shared" ref="G60" si="14">SUM(G61:G62)</f>
        <v>40</v>
      </c>
      <c r="H60" s="117">
        <f t="shared" ref="H60" si="15">SUM(H61:H62)</f>
        <v>44</v>
      </c>
      <c r="I60" s="117">
        <f t="shared" ref="I60" si="16">SUM(I61:I62)</f>
        <v>100</v>
      </c>
      <c r="J60" s="117">
        <f t="shared" ref="J60" si="17">SUM(J61:J62)</f>
        <v>170</v>
      </c>
      <c r="K60" s="117">
        <f>SUM(K61:K62)</f>
        <v>266</v>
      </c>
      <c r="L60" s="117">
        <f t="shared" ref="L60:U60" si="18">SUM(L61:L62)</f>
        <v>348</v>
      </c>
      <c r="M60" s="117">
        <f t="shared" si="18"/>
        <v>420</v>
      </c>
      <c r="N60" s="117">
        <f t="shared" si="18"/>
        <v>470</v>
      </c>
      <c r="O60" s="117">
        <f t="shared" si="18"/>
        <v>518</v>
      </c>
      <c r="P60" s="117">
        <f t="shared" si="18"/>
        <v>586</v>
      </c>
      <c r="Q60" s="117">
        <f t="shared" si="18"/>
        <v>502</v>
      </c>
      <c r="R60" s="117">
        <f t="shared" si="18"/>
        <v>578</v>
      </c>
      <c r="S60" s="117">
        <f t="shared" si="18"/>
        <v>626</v>
      </c>
      <c r="T60" s="117">
        <f t="shared" si="18"/>
        <v>652</v>
      </c>
      <c r="U60" s="117">
        <f t="shared" si="18"/>
        <v>658</v>
      </c>
      <c r="V60" s="117">
        <f>SUM(V61:V62)</f>
        <v>565</v>
      </c>
      <c r="W60" s="117">
        <f t="shared" ref="W60" si="19">SUM(W61:W62)</f>
        <v>409</v>
      </c>
      <c r="X60" s="117">
        <f t="shared" ref="X60" si="20">SUM(X61:X62)</f>
        <v>291</v>
      </c>
      <c r="Y60" s="118">
        <f t="shared" ref="Y60" si="21">SUM(Y61:Y62)</f>
        <v>218</v>
      </c>
      <c r="Z60" s="119">
        <f>SUM(B60:Y60)</f>
        <v>7888</v>
      </c>
      <c r="AA60" s="67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</row>
    <row r="61" spans="1:68" s="14" customFormat="1" ht="15" customHeight="1">
      <c r="A61" s="94" t="s">
        <v>44</v>
      </c>
      <c r="B61" s="116">
        <f>SUM(断面別!$I$11,断面別!$K$11)</f>
        <v>176</v>
      </c>
      <c r="C61" s="117">
        <f>SUM(断面別!$I$12,断面別!$K$12)</f>
        <v>82</v>
      </c>
      <c r="D61" s="117">
        <f>SUM(断面別!$I$13,断面別!$K$13)</f>
        <v>67</v>
      </c>
      <c r="E61" s="117">
        <f>SUM(断面別!$I$14,断面別!$K$14)</f>
        <v>46</v>
      </c>
      <c r="F61" s="117">
        <f>SUM(断面別!$I$15,断面別!$K$15)</f>
        <v>40</v>
      </c>
      <c r="G61" s="117">
        <f>SUM(断面別!$I$16,断面別!$K$16)</f>
        <v>38</v>
      </c>
      <c r="H61" s="117">
        <f>SUM(断面別!$I$17,断面別!$K$17)</f>
        <v>43</v>
      </c>
      <c r="I61" s="117">
        <f>SUM(断面別!$I$18,断面別!$K$18)</f>
        <v>92</v>
      </c>
      <c r="J61" s="117">
        <f>SUM(断面別!$I$19,断面別!$K$19)</f>
        <v>158</v>
      </c>
      <c r="K61" s="117">
        <f>SUM(断面別!$I$26,断面別!$K$26)</f>
        <v>246</v>
      </c>
      <c r="L61" s="117">
        <f>SUM(断面別!$I$33,断面別!$K$33)</f>
        <v>341</v>
      </c>
      <c r="M61" s="117">
        <f>SUM(断面別!$I$34,断面別!$K$34)</f>
        <v>411</v>
      </c>
      <c r="N61" s="117">
        <f>SUM(断面別!$I$35,断面別!$K$35)</f>
        <v>458</v>
      </c>
      <c r="O61" s="117">
        <f>SUM(断面別!$I$36,断面別!$K$36)</f>
        <v>507</v>
      </c>
      <c r="P61" s="117">
        <f>SUM(断面別!$I$37,断面別!$K$37)</f>
        <v>578</v>
      </c>
      <c r="Q61" s="117">
        <f>SUM(断面別!$I$38,断面別!$K$38)</f>
        <v>488</v>
      </c>
      <c r="R61" s="117">
        <f>SUM(断面別!$I$39,断面別!$K$39)</f>
        <v>568</v>
      </c>
      <c r="S61" s="117">
        <f>SUM(断面別!$I$40,断面別!$K$40)</f>
        <v>614</v>
      </c>
      <c r="T61" s="117">
        <f>SUM(断面別!$I$41,断面別!$K$41)</f>
        <v>639</v>
      </c>
      <c r="U61" s="117">
        <f>SUM(断面別!$I$48,断面別!$K$48)</f>
        <v>651</v>
      </c>
      <c r="V61" s="117">
        <f>SUM(断面別!$I$55,断面別!$K$55)</f>
        <v>560</v>
      </c>
      <c r="W61" s="117">
        <f>SUM(断面別!$I$56,断面別!$K$56)</f>
        <v>402</v>
      </c>
      <c r="X61" s="117">
        <f>SUM(断面別!$I$57,断面別!$K$57)</f>
        <v>289</v>
      </c>
      <c r="Y61" s="118">
        <f>SUM(断面別!$I$58,断面別!$K$58)</f>
        <v>214</v>
      </c>
      <c r="Z61" s="119">
        <f>SUM(B61:Y61)</f>
        <v>7708</v>
      </c>
      <c r="AA61" s="67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</row>
    <row r="62" spans="1:68" s="14" customFormat="1" ht="15" customHeight="1">
      <c r="A62" s="94" t="s">
        <v>45</v>
      </c>
      <c r="B62" s="116">
        <f>SUM(断面別!$J$11,断面別!$L$11)</f>
        <v>4</v>
      </c>
      <c r="C62" s="117">
        <f>SUM(断面別!$J$12,断面別!$L$12)</f>
        <v>4</v>
      </c>
      <c r="D62" s="117">
        <f>SUM(断面別!$J$13,断面別!$L$13)</f>
        <v>3</v>
      </c>
      <c r="E62" s="117">
        <f>SUM(断面別!$J$14,断面別!$L$14)</f>
        <v>4</v>
      </c>
      <c r="F62" s="117">
        <f>SUM(断面別!$J$15,断面別!$L$15)</f>
        <v>1</v>
      </c>
      <c r="G62" s="117">
        <f>SUM(断面別!$J$16,断面別!$L$16)</f>
        <v>2</v>
      </c>
      <c r="H62" s="117">
        <f>SUM(断面別!$J$17,断面別!$L$17)</f>
        <v>1</v>
      </c>
      <c r="I62" s="117">
        <f>SUM(断面別!$J$18,断面別!$L$18)</f>
        <v>8</v>
      </c>
      <c r="J62" s="117">
        <f>SUM(断面別!$J$19,断面別!$L$19)</f>
        <v>12</v>
      </c>
      <c r="K62" s="117">
        <f>SUM(断面別!$J$26,断面別!$L$26)</f>
        <v>20</v>
      </c>
      <c r="L62" s="117">
        <f>SUM(断面別!$J$33,断面別!$L$33)</f>
        <v>7</v>
      </c>
      <c r="M62" s="117">
        <f>SUM(断面別!$J$34,断面別!$L$34)</f>
        <v>9</v>
      </c>
      <c r="N62" s="117">
        <f>SUM(断面別!$J$35,断面別!$L$35)</f>
        <v>12</v>
      </c>
      <c r="O62" s="117">
        <f>SUM(断面別!$J$36,断面別!$L$36)</f>
        <v>11</v>
      </c>
      <c r="P62" s="117">
        <f>SUM(断面別!$J$37,断面別!$L$37)</f>
        <v>8</v>
      </c>
      <c r="Q62" s="117">
        <f>SUM(断面別!$J$38,断面別!$L$38)</f>
        <v>14</v>
      </c>
      <c r="R62" s="117">
        <f>SUM(断面別!$J$39,断面別!$L$39)</f>
        <v>10</v>
      </c>
      <c r="S62" s="117">
        <f>SUM(断面別!$J$40,断面別!$L$40)</f>
        <v>12</v>
      </c>
      <c r="T62" s="117">
        <f>SUM(断面別!$J$41,断面別!$L$41)</f>
        <v>13</v>
      </c>
      <c r="U62" s="117">
        <f>SUM(断面別!$J$48,断面別!$L$48)</f>
        <v>7</v>
      </c>
      <c r="V62" s="117">
        <f>SUM(断面別!$J$55,断面別!$L$55)</f>
        <v>5</v>
      </c>
      <c r="W62" s="117">
        <f>SUM(断面別!$J$56,断面別!$L$56)</f>
        <v>7</v>
      </c>
      <c r="X62" s="117">
        <f>SUM(断面別!$J$57,断面別!$L$57)</f>
        <v>2</v>
      </c>
      <c r="Y62" s="118">
        <f>SUM(断面別!$J$58,断面別!$L$58)</f>
        <v>4</v>
      </c>
      <c r="Z62" s="119">
        <f>SUM(B62:Y62)</f>
        <v>180</v>
      </c>
      <c r="AA62" s="67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</row>
    <row r="63" spans="1:68" s="14" customFormat="1" ht="15" customHeight="1">
      <c r="A63" s="95" t="s">
        <v>46</v>
      </c>
      <c r="B63" s="120">
        <f>IF(B62=0,0,ROUND(B62/B60*100,1))</f>
        <v>2.2000000000000002</v>
      </c>
      <c r="C63" s="121">
        <f t="shared" ref="C63:Z63" si="22">IF(C62=0,0,ROUND(C62/C60*100,1))</f>
        <v>4.7</v>
      </c>
      <c r="D63" s="121">
        <f t="shared" si="22"/>
        <v>4.3</v>
      </c>
      <c r="E63" s="121">
        <f t="shared" si="22"/>
        <v>8</v>
      </c>
      <c r="F63" s="121">
        <f t="shared" si="22"/>
        <v>2.4</v>
      </c>
      <c r="G63" s="121">
        <f t="shared" si="22"/>
        <v>5</v>
      </c>
      <c r="H63" s="121">
        <f t="shared" si="22"/>
        <v>2.2999999999999998</v>
      </c>
      <c r="I63" s="121">
        <f t="shared" si="22"/>
        <v>8</v>
      </c>
      <c r="J63" s="121">
        <f t="shared" si="22"/>
        <v>7.1</v>
      </c>
      <c r="K63" s="121">
        <f t="shared" si="22"/>
        <v>7.5</v>
      </c>
      <c r="L63" s="121">
        <f t="shared" si="22"/>
        <v>2</v>
      </c>
      <c r="M63" s="121">
        <f t="shared" si="22"/>
        <v>2.1</v>
      </c>
      <c r="N63" s="121">
        <f t="shared" si="22"/>
        <v>2.6</v>
      </c>
      <c r="O63" s="121">
        <f t="shared" si="22"/>
        <v>2.1</v>
      </c>
      <c r="P63" s="121">
        <f t="shared" si="22"/>
        <v>1.4</v>
      </c>
      <c r="Q63" s="121">
        <f t="shared" si="22"/>
        <v>2.8</v>
      </c>
      <c r="R63" s="121">
        <f t="shared" si="22"/>
        <v>1.7</v>
      </c>
      <c r="S63" s="121">
        <f t="shared" si="22"/>
        <v>1.9</v>
      </c>
      <c r="T63" s="121">
        <f t="shared" si="22"/>
        <v>2</v>
      </c>
      <c r="U63" s="121">
        <f t="shared" si="22"/>
        <v>1.1000000000000001</v>
      </c>
      <c r="V63" s="121">
        <f t="shared" si="22"/>
        <v>0.9</v>
      </c>
      <c r="W63" s="121">
        <f t="shared" si="22"/>
        <v>1.7</v>
      </c>
      <c r="X63" s="121">
        <f t="shared" si="22"/>
        <v>0.7</v>
      </c>
      <c r="Y63" s="122">
        <f t="shared" si="22"/>
        <v>1.8</v>
      </c>
      <c r="Z63" s="123">
        <f t="shared" si="22"/>
        <v>2.2999999999999998</v>
      </c>
      <c r="AA63" s="68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</row>
    <row r="64" spans="1:68" s="17" customFormat="1" ht="1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6"/>
      <c r="V64" s="15"/>
      <c r="W64" s="15"/>
      <c r="X64" s="15"/>
      <c r="Y64" s="15"/>
      <c r="Z64" s="15"/>
      <c r="AA64" s="15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</row>
    <row r="65" spans="1:68" s="17" customFormat="1" ht="1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</row>
    <row r="66" spans="1:68" s="17" customFormat="1" ht="1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</row>
    <row r="67" spans="1:68" s="17" customFormat="1" ht="1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</row>
    <row r="68" spans="1:68" s="17" customFormat="1" ht="1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</row>
    <row r="69" spans="1:68" s="17" customFormat="1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</row>
    <row r="70" spans="1:68" s="17" customFormat="1" ht="1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</row>
    <row r="71" spans="1:68" s="17" customFormat="1" ht="1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</row>
    <row r="72" spans="1:68" s="17" customFormat="1" ht="1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</row>
    <row r="73" spans="1:68" s="17" customFormat="1" ht="1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</row>
    <row r="74" spans="1:68" s="17" customFormat="1" ht="1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</row>
    <row r="75" spans="1:68" s="17" customFormat="1" ht="1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</row>
    <row r="76" spans="1:68" s="17" customFormat="1" ht="1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</row>
    <row r="77" spans="1:68" s="17" customFormat="1" ht="1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</row>
    <row r="78" spans="1:68" s="17" customFormat="1" ht="1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6"/>
      <c r="V78" s="15"/>
      <c r="W78" s="15"/>
      <c r="X78" s="15"/>
      <c r="Y78" s="15"/>
      <c r="Z78" s="15"/>
      <c r="AA78" s="15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</row>
    <row r="79" spans="1:68" s="17" customFormat="1" ht="1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</row>
    <row r="80" spans="1:68" s="17" customFormat="1" ht="1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</row>
    <row r="81" spans="1:68" s="17" customFormat="1" ht="1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</row>
    <row r="82" spans="1:68" s="14" customFormat="1" ht="15" customHeight="1">
      <c r="A82" s="93" t="s">
        <v>47</v>
      </c>
      <c r="B82" s="92">
        <v>22</v>
      </c>
      <c r="C82" s="53">
        <v>23</v>
      </c>
      <c r="D82" s="53">
        <v>0</v>
      </c>
      <c r="E82" s="53">
        <v>1</v>
      </c>
      <c r="F82" s="53">
        <v>2</v>
      </c>
      <c r="G82" s="53">
        <v>3</v>
      </c>
      <c r="H82" s="53">
        <v>4</v>
      </c>
      <c r="I82" s="53">
        <v>5</v>
      </c>
      <c r="J82" s="53">
        <v>6</v>
      </c>
      <c r="K82" s="53">
        <v>7</v>
      </c>
      <c r="L82" s="53">
        <v>8</v>
      </c>
      <c r="M82" s="53">
        <v>9</v>
      </c>
      <c r="N82" s="53">
        <v>10</v>
      </c>
      <c r="O82" s="53">
        <v>11</v>
      </c>
      <c r="P82" s="53">
        <v>12</v>
      </c>
      <c r="Q82" s="53">
        <v>13</v>
      </c>
      <c r="R82" s="53">
        <v>14</v>
      </c>
      <c r="S82" s="53">
        <v>15</v>
      </c>
      <c r="T82" s="53">
        <v>16</v>
      </c>
      <c r="U82" s="53">
        <v>17</v>
      </c>
      <c r="V82" s="53">
        <v>18</v>
      </c>
      <c r="W82" s="53">
        <v>19</v>
      </c>
      <c r="X82" s="53">
        <v>20</v>
      </c>
      <c r="Y82" s="96">
        <v>21</v>
      </c>
      <c r="Z82" s="97" t="s">
        <v>48</v>
      </c>
      <c r="AA82" s="52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</row>
    <row r="83" spans="1:68" s="14" customFormat="1" ht="15" customHeight="1">
      <c r="A83" s="94" t="s">
        <v>49</v>
      </c>
      <c r="B83" s="116">
        <f t="shared" ref="B83:J83" si="23">SUM(B84:B85)</f>
        <v>409</v>
      </c>
      <c r="C83" s="117">
        <f t="shared" si="23"/>
        <v>222</v>
      </c>
      <c r="D83" s="117">
        <f t="shared" si="23"/>
        <v>159</v>
      </c>
      <c r="E83" s="117">
        <f t="shared" si="23"/>
        <v>145</v>
      </c>
      <c r="F83" s="117">
        <f t="shared" si="23"/>
        <v>94</v>
      </c>
      <c r="G83" s="117">
        <f t="shared" si="23"/>
        <v>91</v>
      </c>
      <c r="H83" s="117">
        <f t="shared" si="23"/>
        <v>96</v>
      </c>
      <c r="I83" s="117">
        <f t="shared" si="23"/>
        <v>191</v>
      </c>
      <c r="J83" s="117">
        <f t="shared" si="23"/>
        <v>353</v>
      </c>
      <c r="K83" s="117">
        <f t="shared" ref="K83:Y83" si="24">SUM(K84:K85)</f>
        <v>568</v>
      </c>
      <c r="L83" s="117">
        <f t="shared" si="24"/>
        <v>759</v>
      </c>
      <c r="M83" s="117">
        <f t="shared" si="24"/>
        <v>843</v>
      </c>
      <c r="N83" s="117">
        <f t="shared" si="24"/>
        <v>1001</v>
      </c>
      <c r="O83" s="117">
        <f t="shared" si="24"/>
        <v>1018</v>
      </c>
      <c r="P83" s="117">
        <f t="shared" si="24"/>
        <v>1107</v>
      </c>
      <c r="Q83" s="117">
        <f t="shared" si="24"/>
        <v>1030</v>
      </c>
      <c r="R83" s="117">
        <f t="shared" si="24"/>
        <v>1041</v>
      </c>
      <c r="S83" s="117">
        <f t="shared" si="24"/>
        <v>1126</v>
      </c>
      <c r="T83" s="117">
        <f t="shared" si="24"/>
        <v>1085</v>
      </c>
      <c r="U83" s="117">
        <f t="shared" si="24"/>
        <v>1127</v>
      </c>
      <c r="V83" s="117">
        <f t="shared" si="24"/>
        <v>1016</v>
      </c>
      <c r="W83" s="117">
        <f t="shared" si="24"/>
        <v>738</v>
      </c>
      <c r="X83" s="117">
        <f t="shared" si="24"/>
        <v>510</v>
      </c>
      <c r="Y83" s="118">
        <f t="shared" si="24"/>
        <v>414</v>
      </c>
      <c r="Z83" s="119">
        <f>SUM(B83:Y83)</f>
        <v>15143</v>
      </c>
      <c r="AA83" s="67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</row>
    <row r="84" spans="1:68" s="14" customFormat="1" ht="15" customHeight="1">
      <c r="A84" s="94" t="s">
        <v>44</v>
      </c>
      <c r="B84" s="116">
        <f t="shared" ref="B84:J85" si="25">SUM(B38,B61)</f>
        <v>402</v>
      </c>
      <c r="C84" s="117">
        <f t="shared" si="25"/>
        <v>213</v>
      </c>
      <c r="D84" s="117">
        <f t="shared" si="25"/>
        <v>151</v>
      </c>
      <c r="E84" s="117">
        <f t="shared" si="25"/>
        <v>136</v>
      </c>
      <c r="F84" s="117">
        <f t="shared" si="25"/>
        <v>89</v>
      </c>
      <c r="G84" s="117">
        <f t="shared" si="25"/>
        <v>77</v>
      </c>
      <c r="H84" s="117">
        <f t="shared" si="25"/>
        <v>86</v>
      </c>
      <c r="I84" s="117">
        <f t="shared" si="25"/>
        <v>173</v>
      </c>
      <c r="J84" s="117">
        <f t="shared" si="25"/>
        <v>330</v>
      </c>
      <c r="K84" s="117">
        <f>SUM(K38,K61)</f>
        <v>533</v>
      </c>
      <c r="L84" s="117">
        <f t="shared" ref="L84:Y84" si="26">SUM(L38,L61)</f>
        <v>734</v>
      </c>
      <c r="M84" s="117">
        <f t="shared" si="26"/>
        <v>822</v>
      </c>
      <c r="N84" s="117">
        <f t="shared" si="26"/>
        <v>978</v>
      </c>
      <c r="O84" s="117">
        <f t="shared" si="26"/>
        <v>996</v>
      </c>
      <c r="P84" s="117">
        <f t="shared" si="26"/>
        <v>1097</v>
      </c>
      <c r="Q84" s="117">
        <f t="shared" si="26"/>
        <v>1009</v>
      </c>
      <c r="R84" s="117">
        <f t="shared" si="26"/>
        <v>1020</v>
      </c>
      <c r="S84" s="117">
        <f t="shared" si="26"/>
        <v>1105</v>
      </c>
      <c r="T84" s="117">
        <f t="shared" si="26"/>
        <v>1065</v>
      </c>
      <c r="U84" s="117">
        <f t="shared" si="26"/>
        <v>1114</v>
      </c>
      <c r="V84" s="117">
        <f t="shared" si="26"/>
        <v>1003</v>
      </c>
      <c r="W84" s="117">
        <f t="shared" si="26"/>
        <v>726</v>
      </c>
      <c r="X84" s="117">
        <f t="shared" si="26"/>
        <v>506</v>
      </c>
      <c r="Y84" s="118">
        <f t="shared" si="26"/>
        <v>405</v>
      </c>
      <c r="Z84" s="119">
        <f>SUM(B84:Y84)</f>
        <v>14770</v>
      </c>
      <c r="AA84" s="67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</row>
    <row r="85" spans="1:68" s="14" customFormat="1" ht="15" customHeight="1">
      <c r="A85" s="94" t="s">
        <v>45</v>
      </c>
      <c r="B85" s="116">
        <f t="shared" si="25"/>
        <v>7</v>
      </c>
      <c r="C85" s="117">
        <f t="shared" si="25"/>
        <v>9</v>
      </c>
      <c r="D85" s="117">
        <f t="shared" si="25"/>
        <v>8</v>
      </c>
      <c r="E85" s="117">
        <f t="shared" si="25"/>
        <v>9</v>
      </c>
      <c r="F85" s="117">
        <f t="shared" si="25"/>
        <v>5</v>
      </c>
      <c r="G85" s="117">
        <f t="shared" si="25"/>
        <v>14</v>
      </c>
      <c r="H85" s="117">
        <f t="shared" si="25"/>
        <v>10</v>
      </c>
      <c r="I85" s="117">
        <f t="shared" si="25"/>
        <v>18</v>
      </c>
      <c r="J85" s="117">
        <f t="shared" si="25"/>
        <v>23</v>
      </c>
      <c r="K85" s="117">
        <f t="shared" ref="K85:Y85" si="27">SUM(K39,K62)</f>
        <v>35</v>
      </c>
      <c r="L85" s="117">
        <f t="shared" si="27"/>
        <v>25</v>
      </c>
      <c r="M85" s="117">
        <f t="shared" si="27"/>
        <v>21</v>
      </c>
      <c r="N85" s="117">
        <f t="shared" si="27"/>
        <v>23</v>
      </c>
      <c r="O85" s="117">
        <f t="shared" si="27"/>
        <v>22</v>
      </c>
      <c r="P85" s="117">
        <f t="shared" si="27"/>
        <v>10</v>
      </c>
      <c r="Q85" s="117">
        <f t="shared" si="27"/>
        <v>21</v>
      </c>
      <c r="R85" s="117">
        <f t="shared" si="27"/>
        <v>21</v>
      </c>
      <c r="S85" s="117">
        <f t="shared" si="27"/>
        <v>21</v>
      </c>
      <c r="T85" s="117">
        <f t="shared" si="27"/>
        <v>20</v>
      </c>
      <c r="U85" s="117">
        <f t="shared" si="27"/>
        <v>13</v>
      </c>
      <c r="V85" s="117">
        <f t="shared" si="27"/>
        <v>13</v>
      </c>
      <c r="W85" s="117">
        <f t="shared" si="27"/>
        <v>12</v>
      </c>
      <c r="X85" s="117">
        <f t="shared" si="27"/>
        <v>4</v>
      </c>
      <c r="Y85" s="118">
        <f t="shared" si="27"/>
        <v>9</v>
      </c>
      <c r="Z85" s="119">
        <f>SUM(B85:Y85)</f>
        <v>373</v>
      </c>
      <c r="AA85" s="67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</row>
    <row r="86" spans="1:68" s="14" customFormat="1" ht="15.95" customHeight="1">
      <c r="A86" s="95" t="s">
        <v>46</v>
      </c>
      <c r="B86" s="120">
        <f>IF(B85=0,0,ROUND(B85/B83*100,1))</f>
        <v>1.7</v>
      </c>
      <c r="C86" s="121">
        <f t="shared" ref="C86:Z86" si="28">IF(C85=0,0,ROUND(C85/C83*100,1))</f>
        <v>4.0999999999999996</v>
      </c>
      <c r="D86" s="121">
        <f t="shared" si="28"/>
        <v>5</v>
      </c>
      <c r="E86" s="121">
        <f t="shared" si="28"/>
        <v>6.2</v>
      </c>
      <c r="F86" s="121">
        <f t="shared" si="28"/>
        <v>5.3</v>
      </c>
      <c r="G86" s="121">
        <f t="shared" si="28"/>
        <v>15.4</v>
      </c>
      <c r="H86" s="121">
        <f t="shared" si="28"/>
        <v>10.4</v>
      </c>
      <c r="I86" s="121">
        <f t="shared" si="28"/>
        <v>9.4</v>
      </c>
      <c r="J86" s="121">
        <f t="shared" si="28"/>
        <v>6.5</v>
      </c>
      <c r="K86" s="121">
        <f t="shared" si="28"/>
        <v>6.2</v>
      </c>
      <c r="L86" s="121">
        <f t="shared" si="28"/>
        <v>3.3</v>
      </c>
      <c r="M86" s="121">
        <f t="shared" si="28"/>
        <v>2.5</v>
      </c>
      <c r="N86" s="121">
        <f t="shared" si="28"/>
        <v>2.2999999999999998</v>
      </c>
      <c r="O86" s="121">
        <f t="shared" si="28"/>
        <v>2.2000000000000002</v>
      </c>
      <c r="P86" s="121">
        <f t="shared" si="28"/>
        <v>0.9</v>
      </c>
      <c r="Q86" s="121">
        <f t="shared" si="28"/>
        <v>2</v>
      </c>
      <c r="R86" s="121">
        <f t="shared" si="28"/>
        <v>2</v>
      </c>
      <c r="S86" s="121">
        <f t="shared" si="28"/>
        <v>1.9</v>
      </c>
      <c r="T86" s="121">
        <f t="shared" si="28"/>
        <v>1.8</v>
      </c>
      <c r="U86" s="121">
        <f t="shared" si="28"/>
        <v>1.2</v>
      </c>
      <c r="V86" s="121">
        <f t="shared" si="28"/>
        <v>1.3</v>
      </c>
      <c r="W86" s="121">
        <f t="shared" si="28"/>
        <v>1.6</v>
      </c>
      <c r="X86" s="121">
        <f t="shared" si="28"/>
        <v>0.8</v>
      </c>
      <c r="Y86" s="122">
        <f t="shared" si="28"/>
        <v>2.2000000000000002</v>
      </c>
      <c r="Z86" s="123">
        <f t="shared" si="28"/>
        <v>2.5</v>
      </c>
      <c r="AA86" s="68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</row>
    <row r="87" spans="1:68" s="14" customFormat="1" ht="12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</row>
    <row r="88" spans="1:68" s="14" customFormat="1" ht="12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</row>
    <row r="89" spans="1:68" s="11" customFormat="1" ht="15" customHeight="1"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66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</row>
    <row r="90" spans="1:68" s="11" customFormat="1" ht="15" customHeight="1"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66"/>
      <c r="AC90" s="3"/>
      <c r="AD90" s="3" t="s">
        <v>65</v>
      </c>
      <c r="AE90" s="4"/>
      <c r="AF90" s="4"/>
      <c r="AG90" s="4"/>
      <c r="AH90" s="4" t="s">
        <v>64</v>
      </c>
      <c r="AI90" s="4"/>
      <c r="AJ90" s="4"/>
      <c r="AK90" s="4"/>
      <c r="AL90" s="4" t="s">
        <v>70</v>
      </c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</row>
    <row r="91" spans="1:68" s="11" customFormat="1" ht="15" customHeight="1"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66"/>
      <c r="AC91" s="99"/>
      <c r="AD91" s="100" t="s">
        <v>49</v>
      </c>
      <c r="AE91" s="99" t="s">
        <v>44</v>
      </c>
      <c r="AF91" s="101" t="s">
        <v>45</v>
      </c>
      <c r="AG91" s="102" t="s">
        <v>46</v>
      </c>
      <c r="AH91" s="100" t="s">
        <v>49</v>
      </c>
      <c r="AI91" s="99" t="s">
        <v>44</v>
      </c>
      <c r="AJ91" s="99" t="s">
        <v>45</v>
      </c>
      <c r="AK91" s="102" t="s">
        <v>46</v>
      </c>
      <c r="AL91" s="100" t="s">
        <v>49</v>
      </c>
      <c r="AM91" s="99" t="s">
        <v>44</v>
      </c>
      <c r="AN91" s="99" t="s">
        <v>45</v>
      </c>
      <c r="AO91" s="102" t="s">
        <v>46</v>
      </c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</row>
    <row r="92" spans="1:68" s="11" customFormat="1" ht="15" customHeight="1"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66"/>
      <c r="AC92" s="4">
        <v>22</v>
      </c>
      <c r="AD92" s="112">
        <f t="array" ref="AD92:AG115">TRANSPOSE(B107:Y110)</f>
        <v>24</v>
      </c>
      <c r="AE92" s="113">
        <v>22</v>
      </c>
      <c r="AF92" s="114">
        <v>2</v>
      </c>
      <c r="AG92" s="115">
        <v>8.3000000000000007</v>
      </c>
      <c r="AH92" s="112">
        <f t="array" ref="AH92:AK115">TRANSPOSE(B130:Y133)</f>
        <v>53</v>
      </c>
      <c r="AI92" s="113">
        <v>53</v>
      </c>
      <c r="AJ92" s="114">
        <v>0</v>
      </c>
      <c r="AK92" s="115">
        <v>0</v>
      </c>
      <c r="AL92" s="112">
        <f t="array" ref="AL92:AO115">TRANSPOSE(B153:Y156)</f>
        <v>77</v>
      </c>
      <c r="AM92" s="113">
        <v>75</v>
      </c>
      <c r="AN92" s="114">
        <v>2</v>
      </c>
      <c r="AO92" s="115">
        <v>2.6</v>
      </c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</row>
    <row r="93" spans="1:68" s="11" customFormat="1" ht="15" customHeight="1"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66"/>
      <c r="AC93" s="4">
        <v>23</v>
      </c>
      <c r="AD93" s="112">
        <v>9</v>
      </c>
      <c r="AE93" s="113">
        <v>7</v>
      </c>
      <c r="AF93" s="114">
        <v>2</v>
      </c>
      <c r="AG93" s="115">
        <v>22.2</v>
      </c>
      <c r="AH93" s="112">
        <v>16</v>
      </c>
      <c r="AI93" s="113">
        <v>16</v>
      </c>
      <c r="AJ93" s="114">
        <v>0</v>
      </c>
      <c r="AK93" s="115">
        <v>0</v>
      </c>
      <c r="AL93" s="112">
        <v>25</v>
      </c>
      <c r="AM93" s="113">
        <v>23</v>
      </c>
      <c r="AN93" s="114">
        <v>2</v>
      </c>
      <c r="AO93" s="115">
        <v>8</v>
      </c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</row>
    <row r="94" spans="1:68" s="11" customFormat="1" ht="15" customHeight="1"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66"/>
      <c r="AC94" s="4">
        <v>0</v>
      </c>
      <c r="AD94" s="112">
        <v>7</v>
      </c>
      <c r="AE94" s="113">
        <v>7</v>
      </c>
      <c r="AF94" s="114">
        <v>0</v>
      </c>
      <c r="AG94" s="115">
        <v>0</v>
      </c>
      <c r="AH94" s="112">
        <v>10</v>
      </c>
      <c r="AI94" s="113">
        <v>10</v>
      </c>
      <c r="AJ94" s="114">
        <v>0</v>
      </c>
      <c r="AK94" s="115">
        <v>0</v>
      </c>
      <c r="AL94" s="112">
        <v>17</v>
      </c>
      <c r="AM94" s="113">
        <v>17</v>
      </c>
      <c r="AN94" s="114">
        <v>0</v>
      </c>
      <c r="AO94" s="115">
        <v>0</v>
      </c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</row>
    <row r="95" spans="1:68" s="11" customFormat="1" ht="15" customHeight="1"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66"/>
      <c r="AC95" s="4">
        <v>1</v>
      </c>
      <c r="AD95" s="112">
        <v>4</v>
      </c>
      <c r="AE95" s="113">
        <v>4</v>
      </c>
      <c r="AF95" s="114">
        <v>0</v>
      </c>
      <c r="AG95" s="115">
        <v>0</v>
      </c>
      <c r="AH95" s="112">
        <v>7</v>
      </c>
      <c r="AI95" s="113">
        <v>7</v>
      </c>
      <c r="AJ95" s="114">
        <v>0</v>
      </c>
      <c r="AK95" s="115">
        <v>0</v>
      </c>
      <c r="AL95" s="112">
        <v>11</v>
      </c>
      <c r="AM95" s="113">
        <v>11</v>
      </c>
      <c r="AN95" s="114">
        <v>0</v>
      </c>
      <c r="AO95" s="115">
        <v>0</v>
      </c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</row>
    <row r="96" spans="1:68" s="11" customFormat="1" ht="15" customHeight="1"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66"/>
      <c r="AC96" s="4">
        <v>2</v>
      </c>
      <c r="AD96" s="112">
        <v>2</v>
      </c>
      <c r="AE96" s="113">
        <v>2</v>
      </c>
      <c r="AF96" s="114">
        <v>0</v>
      </c>
      <c r="AG96" s="115">
        <v>0</v>
      </c>
      <c r="AH96" s="112">
        <v>3</v>
      </c>
      <c r="AI96" s="113">
        <v>3</v>
      </c>
      <c r="AJ96" s="114">
        <v>0</v>
      </c>
      <c r="AK96" s="115">
        <v>0</v>
      </c>
      <c r="AL96" s="112">
        <v>5</v>
      </c>
      <c r="AM96" s="113">
        <v>5</v>
      </c>
      <c r="AN96" s="114">
        <v>0</v>
      </c>
      <c r="AO96" s="115">
        <v>0</v>
      </c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</row>
    <row r="97" spans="1:68" s="11" customFormat="1" ht="15" customHeight="1"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66"/>
      <c r="AC97" s="4">
        <v>3</v>
      </c>
      <c r="AD97" s="112">
        <v>6</v>
      </c>
      <c r="AE97" s="113">
        <v>6</v>
      </c>
      <c r="AF97" s="114">
        <v>0</v>
      </c>
      <c r="AG97" s="115">
        <v>0</v>
      </c>
      <c r="AH97" s="112">
        <v>2</v>
      </c>
      <c r="AI97" s="113">
        <v>2</v>
      </c>
      <c r="AJ97" s="114">
        <v>0</v>
      </c>
      <c r="AK97" s="115">
        <v>0</v>
      </c>
      <c r="AL97" s="112">
        <v>8</v>
      </c>
      <c r="AM97" s="113">
        <v>8</v>
      </c>
      <c r="AN97" s="114">
        <v>0</v>
      </c>
      <c r="AO97" s="115">
        <v>0</v>
      </c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</row>
    <row r="98" spans="1:68" s="11" customFormat="1" ht="15" customHeight="1"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66"/>
      <c r="AC98" s="4">
        <v>4</v>
      </c>
      <c r="AD98" s="112">
        <v>6</v>
      </c>
      <c r="AE98" s="113">
        <v>6</v>
      </c>
      <c r="AF98" s="114">
        <v>0</v>
      </c>
      <c r="AG98" s="115">
        <v>0</v>
      </c>
      <c r="AH98" s="112">
        <v>2</v>
      </c>
      <c r="AI98" s="113">
        <v>2</v>
      </c>
      <c r="AJ98" s="114">
        <v>0</v>
      </c>
      <c r="AK98" s="115">
        <v>0</v>
      </c>
      <c r="AL98" s="112">
        <v>8</v>
      </c>
      <c r="AM98" s="113">
        <v>8</v>
      </c>
      <c r="AN98" s="114">
        <v>0</v>
      </c>
      <c r="AO98" s="115">
        <v>0</v>
      </c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</row>
    <row r="99" spans="1:68" s="11" customFormat="1" ht="15" customHeight="1"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66"/>
      <c r="AC99" s="4">
        <v>5</v>
      </c>
      <c r="AD99" s="112">
        <v>7</v>
      </c>
      <c r="AE99" s="113">
        <v>5</v>
      </c>
      <c r="AF99" s="114">
        <v>2</v>
      </c>
      <c r="AG99" s="115">
        <v>28.6</v>
      </c>
      <c r="AH99" s="112">
        <v>3</v>
      </c>
      <c r="AI99" s="113">
        <v>3</v>
      </c>
      <c r="AJ99" s="114">
        <v>0</v>
      </c>
      <c r="AK99" s="115">
        <v>0</v>
      </c>
      <c r="AL99" s="112">
        <v>10</v>
      </c>
      <c r="AM99" s="113">
        <v>8</v>
      </c>
      <c r="AN99" s="114">
        <v>2</v>
      </c>
      <c r="AO99" s="115">
        <v>20</v>
      </c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</row>
    <row r="100" spans="1:68" s="11" customFormat="1" ht="15" customHeight="1"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66"/>
      <c r="AC100" s="4">
        <v>6</v>
      </c>
      <c r="AD100" s="112">
        <v>22</v>
      </c>
      <c r="AE100" s="113">
        <v>17</v>
      </c>
      <c r="AF100" s="114">
        <v>5</v>
      </c>
      <c r="AG100" s="115">
        <v>22.7</v>
      </c>
      <c r="AH100" s="112">
        <v>0</v>
      </c>
      <c r="AI100" s="113">
        <v>0</v>
      </c>
      <c r="AJ100" s="114">
        <v>0</v>
      </c>
      <c r="AK100" s="115">
        <v>0</v>
      </c>
      <c r="AL100" s="112">
        <v>22</v>
      </c>
      <c r="AM100" s="113">
        <v>17</v>
      </c>
      <c r="AN100" s="114">
        <v>5</v>
      </c>
      <c r="AO100" s="115">
        <v>22.7</v>
      </c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</row>
    <row r="101" spans="1:68" s="11" customFormat="1" ht="15" customHeight="1"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66"/>
      <c r="AC101" s="4">
        <v>7</v>
      </c>
      <c r="AD101" s="112">
        <v>64</v>
      </c>
      <c r="AE101" s="113">
        <v>60</v>
      </c>
      <c r="AF101" s="114">
        <v>4</v>
      </c>
      <c r="AG101" s="115">
        <v>6.3</v>
      </c>
      <c r="AH101" s="112">
        <v>15</v>
      </c>
      <c r="AI101" s="113">
        <v>14</v>
      </c>
      <c r="AJ101" s="114">
        <v>1</v>
      </c>
      <c r="AK101" s="115">
        <v>6.7</v>
      </c>
      <c r="AL101" s="112">
        <v>79</v>
      </c>
      <c r="AM101" s="113">
        <v>74</v>
      </c>
      <c r="AN101" s="114">
        <v>5</v>
      </c>
      <c r="AO101" s="115">
        <v>6.3</v>
      </c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</row>
    <row r="102" spans="1:68" s="11" customFormat="1" ht="15" customHeight="1"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3"/>
      <c r="V102" s="12"/>
      <c r="W102" s="12"/>
      <c r="X102" s="12"/>
      <c r="Y102" s="12"/>
      <c r="Z102" s="12"/>
      <c r="AA102" s="66"/>
      <c r="AC102" s="4">
        <v>8</v>
      </c>
      <c r="AD102" s="112">
        <v>75</v>
      </c>
      <c r="AE102" s="113">
        <v>69</v>
      </c>
      <c r="AF102" s="114">
        <v>6</v>
      </c>
      <c r="AG102" s="115">
        <v>8</v>
      </c>
      <c r="AH102" s="112">
        <v>29</v>
      </c>
      <c r="AI102" s="113">
        <v>28</v>
      </c>
      <c r="AJ102" s="114">
        <v>1</v>
      </c>
      <c r="AK102" s="115">
        <v>3.4</v>
      </c>
      <c r="AL102" s="112">
        <v>104</v>
      </c>
      <c r="AM102" s="113">
        <v>97</v>
      </c>
      <c r="AN102" s="114">
        <v>7</v>
      </c>
      <c r="AO102" s="115">
        <v>6.7</v>
      </c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</row>
    <row r="103" spans="1:68" s="11" customFormat="1" ht="15" customHeight="1"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66"/>
      <c r="AC103" s="4">
        <v>9</v>
      </c>
      <c r="AD103" s="112">
        <v>99</v>
      </c>
      <c r="AE103" s="113">
        <v>89</v>
      </c>
      <c r="AF103" s="114">
        <v>10</v>
      </c>
      <c r="AG103" s="115">
        <v>10.1</v>
      </c>
      <c r="AH103" s="112">
        <v>76</v>
      </c>
      <c r="AI103" s="113">
        <v>76</v>
      </c>
      <c r="AJ103" s="114">
        <v>0</v>
      </c>
      <c r="AK103" s="115">
        <v>0</v>
      </c>
      <c r="AL103" s="112">
        <v>175</v>
      </c>
      <c r="AM103" s="113">
        <v>165</v>
      </c>
      <c r="AN103" s="114">
        <v>10</v>
      </c>
      <c r="AO103" s="115">
        <v>5.7</v>
      </c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</row>
    <row r="104" spans="1:68" s="11" customFormat="1" ht="15" customHeight="1"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66"/>
      <c r="AC104" s="4">
        <v>10</v>
      </c>
      <c r="AD104" s="112">
        <v>158</v>
      </c>
      <c r="AE104" s="113">
        <v>152</v>
      </c>
      <c r="AF104" s="114">
        <v>6</v>
      </c>
      <c r="AG104" s="115">
        <v>3.8</v>
      </c>
      <c r="AH104" s="112">
        <v>105</v>
      </c>
      <c r="AI104" s="113">
        <v>105</v>
      </c>
      <c r="AJ104" s="114">
        <v>0</v>
      </c>
      <c r="AK104" s="115">
        <v>0</v>
      </c>
      <c r="AL104" s="112">
        <v>263</v>
      </c>
      <c r="AM104" s="113">
        <v>257</v>
      </c>
      <c r="AN104" s="114">
        <v>6</v>
      </c>
      <c r="AO104" s="115">
        <v>2.2999999999999998</v>
      </c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</row>
    <row r="105" spans="1:68" s="11" customFormat="1" ht="15" customHeight="1"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66"/>
      <c r="AC105" s="4">
        <v>11</v>
      </c>
      <c r="AD105" s="112">
        <v>174</v>
      </c>
      <c r="AE105" s="113">
        <v>167</v>
      </c>
      <c r="AF105" s="114">
        <v>7</v>
      </c>
      <c r="AG105" s="115">
        <v>4</v>
      </c>
      <c r="AH105" s="112">
        <v>105</v>
      </c>
      <c r="AI105" s="113">
        <v>104</v>
      </c>
      <c r="AJ105" s="114">
        <v>1</v>
      </c>
      <c r="AK105" s="115">
        <v>1</v>
      </c>
      <c r="AL105" s="112">
        <v>279</v>
      </c>
      <c r="AM105" s="113">
        <v>271</v>
      </c>
      <c r="AN105" s="114">
        <v>8</v>
      </c>
      <c r="AO105" s="115">
        <v>2.9</v>
      </c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</row>
    <row r="106" spans="1:68" s="14" customFormat="1" ht="15" customHeight="1">
      <c r="A106" s="93" t="s">
        <v>47</v>
      </c>
      <c r="B106" s="92">
        <v>22</v>
      </c>
      <c r="C106" s="53">
        <v>23</v>
      </c>
      <c r="D106" s="53">
        <v>0</v>
      </c>
      <c r="E106" s="53">
        <v>1</v>
      </c>
      <c r="F106" s="53">
        <v>2</v>
      </c>
      <c r="G106" s="53">
        <v>3</v>
      </c>
      <c r="H106" s="53">
        <v>4</v>
      </c>
      <c r="I106" s="53">
        <v>5</v>
      </c>
      <c r="J106" s="53">
        <v>6</v>
      </c>
      <c r="K106" s="53">
        <v>7</v>
      </c>
      <c r="L106" s="53">
        <v>8</v>
      </c>
      <c r="M106" s="53">
        <v>9</v>
      </c>
      <c r="N106" s="53">
        <v>10</v>
      </c>
      <c r="O106" s="53">
        <v>11</v>
      </c>
      <c r="P106" s="53">
        <v>12</v>
      </c>
      <c r="Q106" s="53">
        <v>13</v>
      </c>
      <c r="R106" s="53">
        <v>14</v>
      </c>
      <c r="S106" s="53">
        <v>15</v>
      </c>
      <c r="T106" s="53">
        <v>16</v>
      </c>
      <c r="U106" s="53">
        <v>17</v>
      </c>
      <c r="V106" s="53">
        <v>18</v>
      </c>
      <c r="W106" s="53">
        <v>19</v>
      </c>
      <c r="X106" s="53">
        <v>20</v>
      </c>
      <c r="Y106" s="96">
        <v>21</v>
      </c>
      <c r="Z106" s="97" t="s">
        <v>48</v>
      </c>
      <c r="AA106" s="52"/>
      <c r="AC106" s="4">
        <v>12</v>
      </c>
      <c r="AD106" s="112">
        <v>189</v>
      </c>
      <c r="AE106" s="113">
        <v>182</v>
      </c>
      <c r="AF106" s="114">
        <v>7</v>
      </c>
      <c r="AG106" s="115">
        <v>3.7</v>
      </c>
      <c r="AH106" s="112">
        <v>112</v>
      </c>
      <c r="AI106" s="113">
        <v>112</v>
      </c>
      <c r="AJ106" s="114">
        <v>0</v>
      </c>
      <c r="AK106" s="115">
        <v>0</v>
      </c>
      <c r="AL106" s="112">
        <v>301</v>
      </c>
      <c r="AM106" s="113">
        <v>294</v>
      </c>
      <c r="AN106" s="114">
        <v>7</v>
      </c>
      <c r="AO106" s="115">
        <v>2.2999999999999998</v>
      </c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</row>
    <row r="107" spans="1:68" s="14" customFormat="1" ht="15" customHeight="1">
      <c r="A107" s="94" t="s">
        <v>49</v>
      </c>
      <c r="B107" s="116">
        <f t="shared" ref="B107:J107" si="29">SUM(B108:B109)</f>
        <v>24</v>
      </c>
      <c r="C107" s="117">
        <f t="shared" si="29"/>
        <v>9</v>
      </c>
      <c r="D107" s="117">
        <f t="shared" si="29"/>
        <v>7</v>
      </c>
      <c r="E107" s="117">
        <f t="shared" si="29"/>
        <v>4</v>
      </c>
      <c r="F107" s="117">
        <f t="shared" si="29"/>
        <v>2</v>
      </c>
      <c r="G107" s="117">
        <f t="shared" si="29"/>
        <v>6</v>
      </c>
      <c r="H107" s="117">
        <f t="shared" si="29"/>
        <v>6</v>
      </c>
      <c r="I107" s="117">
        <f t="shared" si="29"/>
        <v>7</v>
      </c>
      <c r="J107" s="117">
        <f t="shared" si="29"/>
        <v>22</v>
      </c>
      <c r="K107" s="117">
        <f t="shared" ref="K107:Y107" si="30">SUM(K108:K109)</f>
        <v>64</v>
      </c>
      <c r="L107" s="117">
        <f t="shared" si="30"/>
        <v>75</v>
      </c>
      <c r="M107" s="117">
        <f t="shared" si="30"/>
        <v>99</v>
      </c>
      <c r="N107" s="117">
        <f t="shared" si="30"/>
        <v>158</v>
      </c>
      <c r="O107" s="117">
        <f t="shared" si="30"/>
        <v>174</v>
      </c>
      <c r="P107" s="117">
        <f t="shared" si="30"/>
        <v>189</v>
      </c>
      <c r="Q107" s="117">
        <f t="shared" si="30"/>
        <v>184</v>
      </c>
      <c r="R107" s="117">
        <f t="shared" si="30"/>
        <v>167</v>
      </c>
      <c r="S107" s="117">
        <f t="shared" si="30"/>
        <v>182</v>
      </c>
      <c r="T107" s="117">
        <f t="shared" si="30"/>
        <v>202</v>
      </c>
      <c r="U107" s="117">
        <f t="shared" si="30"/>
        <v>272</v>
      </c>
      <c r="V107" s="117">
        <f t="shared" si="30"/>
        <v>219</v>
      </c>
      <c r="W107" s="117">
        <f t="shared" si="30"/>
        <v>141</v>
      </c>
      <c r="X107" s="117">
        <f t="shared" si="30"/>
        <v>91</v>
      </c>
      <c r="Y107" s="118">
        <f t="shared" si="30"/>
        <v>34</v>
      </c>
      <c r="Z107" s="119">
        <f>SUM(B107:Y107)</f>
        <v>2338</v>
      </c>
      <c r="AA107" s="67"/>
      <c r="AC107" s="4">
        <v>13</v>
      </c>
      <c r="AD107" s="112">
        <v>184</v>
      </c>
      <c r="AE107" s="113">
        <v>178</v>
      </c>
      <c r="AF107" s="114">
        <v>6</v>
      </c>
      <c r="AG107" s="115">
        <v>3.3</v>
      </c>
      <c r="AH107" s="112">
        <v>137</v>
      </c>
      <c r="AI107" s="113">
        <v>137</v>
      </c>
      <c r="AJ107" s="114">
        <v>0</v>
      </c>
      <c r="AK107" s="115">
        <v>0</v>
      </c>
      <c r="AL107" s="112">
        <v>321</v>
      </c>
      <c r="AM107" s="113">
        <v>315</v>
      </c>
      <c r="AN107" s="114">
        <v>6</v>
      </c>
      <c r="AO107" s="115">
        <v>1.9</v>
      </c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</row>
    <row r="108" spans="1:68" s="14" customFormat="1" ht="15" customHeight="1">
      <c r="A108" s="94" t="s">
        <v>44</v>
      </c>
      <c r="B108" s="116">
        <f>SUM(断面別!$B$64,断面別!$D$64)</f>
        <v>22</v>
      </c>
      <c r="C108" s="117">
        <f>SUM(断面別!$B$65,断面別!$D$65)</f>
        <v>7</v>
      </c>
      <c r="D108" s="117">
        <f>SUM(断面別!$B$66,断面別!$D$66)</f>
        <v>7</v>
      </c>
      <c r="E108" s="117">
        <f>SUM(断面別!$B$67,断面別!$D$67)</f>
        <v>4</v>
      </c>
      <c r="F108" s="117">
        <f>SUM(断面別!$B$68,断面別!$D$68)</f>
        <v>2</v>
      </c>
      <c r="G108" s="117">
        <f>SUM(断面別!$B$69,断面別!$D$69)</f>
        <v>6</v>
      </c>
      <c r="H108" s="117">
        <f>SUM(断面別!$B$70,断面別!$D$70)</f>
        <v>6</v>
      </c>
      <c r="I108" s="117">
        <f>SUM(断面別!$B$71,断面別!$D$71)</f>
        <v>5</v>
      </c>
      <c r="J108" s="117">
        <f>SUM(断面別!$B$72,断面別!$D$72)</f>
        <v>17</v>
      </c>
      <c r="K108" s="117">
        <f>SUM(断面別!$B$79,断面別!$D$79)</f>
        <v>60</v>
      </c>
      <c r="L108" s="117">
        <f>SUM(断面別!$B$86,断面別!$D$86)</f>
        <v>69</v>
      </c>
      <c r="M108" s="117">
        <f>SUM(断面別!$B$87,断面別!$D$87)</f>
        <v>89</v>
      </c>
      <c r="N108" s="117">
        <f>SUM(断面別!$B$88,断面別!$D$88)</f>
        <v>152</v>
      </c>
      <c r="O108" s="117">
        <f>SUM(断面別!$B$89,断面別!$D$89)</f>
        <v>167</v>
      </c>
      <c r="P108" s="117">
        <f>SUM(断面別!$B$90,断面別!$D$90)</f>
        <v>182</v>
      </c>
      <c r="Q108" s="117">
        <f>SUM(断面別!$B$91,断面別!$D$91)</f>
        <v>178</v>
      </c>
      <c r="R108" s="117">
        <f>SUM(断面別!$B$92,断面別!$D$92)</f>
        <v>158</v>
      </c>
      <c r="S108" s="117">
        <f>SUM(断面別!$B$93,断面別!$D$93)</f>
        <v>177</v>
      </c>
      <c r="T108" s="117">
        <f>SUM(断面別!$B$94,断面別!$D$94)</f>
        <v>194</v>
      </c>
      <c r="U108" s="117">
        <f>SUM(断面別!$B$101,断面別!$D$101)</f>
        <v>263</v>
      </c>
      <c r="V108" s="117">
        <f>SUM(断面別!$B$108,断面別!$D$108)</f>
        <v>214</v>
      </c>
      <c r="W108" s="117">
        <f>SUM(断面別!$B$109,断面別!$D$109)</f>
        <v>136</v>
      </c>
      <c r="X108" s="117">
        <f>SUM(断面別!$B$110,断面別!$D$110)</f>
        <v>86</v>
      </c>
      <c r="Y108" s="118">
        <f>SUM(断面別!$B$111,断面別!$D$111)</f>
        <v>30</v>
      </c>
      <c r="Z108" s="119">
        <f>SUM(B108:Y108)</f>
        <v>2231</v>
      </c>
      <c r="AA108" s="67"/>
      <c r="AC108" s="4">
        <v>14</v>
      </c>
      <c r="AD108" s="112">
        <v>167</v>
      </c>
      <c r="AE108" s="113">
        <v>158</v>
      </c>
      <c r="AF108" s="114">
        <v>9</v>
      </c>
      <c r="AG108" s="115">
        <v>5.4</v>
      </c>
      <c r="AH108" s="112">
        <v>94</v>
      </c>
      <c r="AI108" s="113">
        <v>90</v>
      </c>
      <c r="AJ108" s="114">
        <v>4</v>
      </c>
      <c r="AK108" s="115">
        <v>4.3</v>
      </c>
      <c r="AL108" s="112">
        <v>261</v>
      </c>
      <c r="AM108" s="113">
        <v>248</v>
      </c>
      <c r="AN108" s="114">
        <v>13</v>
      </c>
      <c r="AO108" s="115">
        <v>5</v>
      </c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</row>
    <row r="109" spans="1:68" s="14" customFormat="1" ht="15" customHeight="1">
      <c r="A109" s="94" t="s">
        <v>45</v>
      </c>
      <c r="B109" s="116">
        <f>SUM(断面別!$C$64,断面別!$E$64)</f>
        <v>2</v>
      </c>
      <c r="C109" s="117">
        <f>SUM(断面別!$C$65,断面別!$E$65)</f>
        <v>2</v>
      </c>
      <c r="D109" s="117">
        <f>SUM(断面別!$C$66,断面別!$E$66)</f>
        <v>0</v>
      </c>
      <c r="E109" s="117">
        <f>SUM(断面別!$C$67,断面別!$E$67)</f>
        <v>0</v>
      </c>
      <c r="F109" s="117">
        <f>SUM(断面別!$C$68,断面別!$E$68)</f>
        <v>0</v>
      </c>
      <c r="G109" s="117">
        <f>SUM(断面別!$C$69,断面別!$E$69)</f>
        <v>0</v>
      </c>
      <c r="H109" s="117">
        <f>SUM(断面別!$C$70,断面別!$E$70)</f>
        <v>0</v>
      </c>
      <c r="I109" s="117">
        <f>SUM(断面別!$C$71,断面別!$E$71)</f>
        <v>2</v>
      </c>
      <c r="J109" s="117">
        <f>SUM(断面別!$C$72,断面別!$E$72)</f>
        <v>5</v>
      </c>
      <c r="K109" s="117">
        <f>SUM(断面別!$C$79,断面別!$E$79)</f>
        <v>4</v>
      </c>
      <c r="L109" s="117">
        <f>SUM(断面別!$C$86,断面別!$E$86)</f>
        <v>6</v>
      </c>
      <c r="M109" s="117">
        <f>SUM(断面別!$C$87,断面別!$E$87)</f>
        <v>10</v>
      </c>
      <c r="N109" s="117">
        <f>SUM(断面別!$C$88,断面別!$E$88)</f>
        <v>6</v>
      </c>
      <c r="O109" s="117">
        <f>SUM(断面別!$C$89,断面別!$E$89)</f>
        <v>7</v>
      </c>
      <c r="P109" s="117">
        <f>SUM(断面別!$C$90,断面別!$E$90)</f>
        <v>7</v>
      </c>
      <c r="Q109" s="117">
        <f>SUM(断面別!$C$91,断面別!$E$91)</f>
        <v>6</v>
      </c>
      <c r="R109" s="117">
        <f>SUM(断面別!$C$92,断面別!$E$92)</f>
        <v>9</v>
      </c>
      <c r="S109" s="117">
        <f>SUM(断面別!$C$93,断面別!$E$93)</f>
        <v>5</v>
      </c>
      <c r="T109" s="117">
        <f>SUM(断面別!$C$94,断面別!$E$94)</f>
        <v>8</v>
      </c>
      <c r="U109" s="117">
        <f>SUM(断面別!$C$101,断面別!$E$101)</f>
        <v>9</v>
      </c>
      <c r="V109" s="117">
        <f>SUM(断面別!$C$108,断面別!$E$108)</f>
        <v>5</v>
      </c>
      <c r="W109" s="117">
        <f>SUM(断面別!$C$109,断面別!$E$109)</f>
        <v>5</v>
      </c>
      <c r="X109" s="117">
        <f>SUM(断面別!$C$110,断面別!$E$110)</f>
        <v>5</v>
      </c>
      <c r="Y109" s="118">
        <f>SUM(断面別!$C$111,断面別!$E$111)</f>
        <v>4</v>
      </c>
      <c r="Z109" s="119">
        <f>SUM(B109:Y109)</f>
        <v>107</v>
      </c>
      <c r="AA109" s="67"/>
      <c r="AC109" s="4">
        <v>15</v>
      </c>
      <c r="AD109" s="112">
        <v>182</v>
      </c>
      <c r="AE109" s="113">
        <v>177</v>
      </c>
      <c r="AF109" s="114">
        <v>5</v>
      </c>
      <c r="AG109" s="115">
        <v>2.7</v>
      </c>
      <c r="AH109" s="112">
        <v>137</v>
      </c>
      <c r="AI109" s="113">
        <v>134</v>
      </c>
      <c r="AJ109" s="114">
        <v>3</v>
      </c>
      <c r="AK109" s="115">
        <v>2.2000000000000002</v>
      </c>
      <c r="AL109" s="112">
        <v>319</v>
      </c>
      <c r="AM109" s="113">
        <v>311</v>
      </c>
      <c r="AN109" s="114">
        <v>8</v>
      </c>
      <c r="AO109" s="115">
        <v>2.5</v>
      </c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</row>
    <row r="110" spans="1:68" s="14" customFormat="1" ht="15" customHeight="1">
      <c r="A110" s="95" t="s">
        <v>46</v>
      </c>
      <c r="B110" s="120">
        <f>IF(B109=0,0,ROUND(B109/B107*100,1))</f>
        <v>8.3000000000000007</v>
      </c>
      <c r="C110" s="121">
        <f t="shared" ref="C110" si="31">IF(C109=0,0,ROUND(C109/C107*100,1))</f>
        <v>22.2</v>
      </c>
      <c r="D110" s="121">
        <f t="shared" ref="D110" si="32">IF(D109=0,0,ROUND(D109/D107*100,1))</f>
        <v>0</v>
      </c>
      <c r="E110" s="121">
        <f t="shared" ref="E110" si="33">IF(E109=0,0,ROUND(E109/E107*100,1))</f>
        <v>0</v>
      </c>
      <c r="F110" s="121">
        <f t="shared" ref="F110" si="34">IF(F109=0,0,ROUND(F109/F107*100,1))</f>
        <v>0</v>
      </c>
      <c r="G110" s="121">
        <f t="shared" ref="G110" si="35">IF(G109=0,0,ROUND(G109/G107*100,1))</f>
        <v>0</v>
      </c>
      <c r="H110" s="121">
        <f t="shared" ref="H110" si="36">IF(H109=0,0,ROUND(H109/H107*100,1))</f>
        <v>0</v>
      </c>
      <c r="I110" s="121">
        <f t="shared" ref="I110" si="37">IF(I109=0,0,ROUND(I109/I107*100,1))</f>
        <v>28.6</v>
      </c>
      <c r="J110" s="121">
        <f t="shared" ref="J110" si="38">IF(J109=0,0,ROUND(J109/J107*100,1))</f>
        <v>22.7</v>
      </c>
      <c r="K110" s="121">
        <f t="shared" ref="K110" si="39">IF(K109=0,0,ROUND(K109/K107*100,1))</f>
        <v>6.3</v>
      </c>
      <c r="L110" s="121">
        <f t="shared" ref="L110" si="40">IF(L109=0,0,ROUND(L109/L107*100,1))</f>
        <v>8</v>
      </c>
      <c r="M110" s="121">
        <f t="shared" ref="M110" si="41">IF(M109=0,0,ROUND(M109/M107*100,1))</f>
        <v>10.1</v>
      </c>
      <c r="N110" s="121">
        <f t="shared" ref="N110" si="42">IF(N109=0,0,ROUND(N109/N107*100,1))</f>
        <v>3.8</v>
      </c>
      <c r="O110" s="121">
        <f t="shared" ref="O110" si="43">IF(O109=0,0,ROUND(O109/O107*100,1))</f>
        <v>4</v>
      </c>
      <c r="P110" s="121">
        <f t="shared" ref="P110" si="44">IF(P109=0,0,ROUND(P109/P107*100,1))</f>
        <v>3.7</v>
      </c>
      <c r="Q110" s="121">
        <f t="shared" ref="Q110" si="45">IF(Q109=0,0,ROUND(Q109/Q107*100,1))</f>
        <v>3.3</v>
      </c>
      <c r="R110" s="121">
        <f t="shared" ref="R110" si="46">IF(R109=0,0,ROUND(R109/R107*100,1))</f>
        <v>5.4</v>
      </c>
      <c r="S110" s="121">
        <f t="shared" ref="S110" si="47">IF(S109=0,0,ROUND(S109/S107*100,1))</f>
        <v>2.7</v>
      </c>
      <c r="T110" s="121">
        <f t="shared" ref="T110" si="48">IF(T109=0,0,ROUND(T109/T107*100,1))</f>
        <v>4</v>
      </c>
      <c r="U110" s="121">
        <f t="shared" ref="U110" si="49">IF(U109=0,0,ROUND(U109/U107*100,1))</f>
        <v>3.3</v>
      </c>
      <c r="V110" s="121">
        <f t="shared" ref="V110" si="50">IF(V109=0,0,ROUND(V109/V107*100,1))</f>
        <v>2.2999999999999998</v>
      </c>
      <c r="W110" s="121">
        <f t="shared" ref="W110" si="51">IF(W109=0,0,ROUND(W109/W107*100,1))</f>
        <v>3.5</v>
      </c>
      <c r="X110" s="121">
        <f t="shared" ref="X110" si="52">IF(X109=0,0,ROUND(X109/X107*100,1))</f>
        <v>5.5</v>
      </c>
      <c r="Y110" s="122">
        <f t="shared" ref="Y110" si="53">IF(Y109=0,0,ROUND(Y109/Y107*100,1))</f>
        <v>11.8</v>
      </c>
      <c r="Z110" s="123">
        <f t="shared" ref="Z110" si="54">IF(Z109=0,0,ROUND(Z109/Z107*100,1))</f>
        <v>4.5999999999999996</v>
      </c>
      <c r="AA110" s="68"/>
      <c r="AC110" s="4">
        <v>16</v>
      </c>
      <c r="AD110" s="112">
        <v>202</v>
      </c>
      <c r="AE110" s="113">
        <v>194</v>
      </c>
      <c r="AF110" s="114">
        <v>8</v>
      </c>
      <c r="AG110" s="115">
        <v>4</v>
      </c>
      <c r="AH110" s="112">
        <v>180</v>
      </c>
      <c r="AI110" s="113">
        <v>179</v>
      </c>
      <c r="AJ110" s="114">
        <v>1</v>
      </c>
      <c r="AK110" s="115">
        <v>0.6</v>
      </c>
      <c r="AL110" s="112">
        <v>382</v>
      </c>
      <c r="AM110" s="113">
        <v>373</v>
      </c>
      <c r="AN110" s="114">
        <v>9</v>
      </c>
      <c r="AO110" s="115">
        <v>2.4</v>
      </c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</row>
    <row r="111" spans="1:68" s="17" customFormat="1" ht="1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6"/>
      <c r="V111" s="15"/>
      <c r="W111" s="15"/>
      <c r="X111" s="15"/>
      <c r="Y111" s="15"/>
      <c r="Z111" s="15"/>
      <c r="AA111" s="15"/>
      <c r="AC111" s="4">
        <v>17</v>
      </c>
      <c r="AD111" s="112">
        <v>272</v>
      </c>
      <c r="AE111" s="113">
        <v>263</v>
      </c>
      <c r="AF111" s="114">
        <v>9</v>
      </c>
      <c r="AG111" s="115">
        <v>3.3</v>
      </c>
      <c r="AH111" s="112">
        <v>154</v>
      </c>
      <c r="AI111" s="113">
        <v>144</v>
      </c>
      <c r="AJ111" s="114">
        <v>10</v>
      </c>
      <c r="AK111" s="115">
        <v>6.5</v>
      </c>
      <c r="AL111" s="112">
        <v>426</v>
      </c>
      <c r="AM111" s="113">
        <v>407</v>
      </c>
      <c r="AN111" s="114">
        <v>19</v>
      </c>
      <c r="AO111" s="115">
        <v>4.5</v>
      </c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</row>
    <row r="112" spans="1:68" s="17" customFormat="1" ht="1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C112" s="4">
        <v>18</v>
      </c>
      <c r="AD112" s="112">
        <v>219</v>
      </c>
      <c r="AE112" s="113">
        <v>214</v>
      </c>
      <c r="AF112" s="114">
        <v>5</v>
      </c>
      <c r="AG112" s="115">
        <v>2.2999999999999998</v>
      </c>
      <c r="AH112" s="112">
        <v>104</v>
      </c>
      <c r="AI112" s="113">
        <v>100</v>
      </c>
      <c r="AJ112" s="114">
        <v>4</v>
      </c>
      <c r="AK112" s="115">
        <v>3.8</v>
      </c>
      <c r="AL112" s="112">
        <v>323</v>
      </c>
      <c r="AM112" s="113">
        <v>314</v>
      </c>
      <c r="AN112" s="114">
        <v>9</v>
      </c>
      <c r="AO112" s="115">
        <v>2.8</v>
      </c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</row>
    <row r="113" spans="1:68" s="17" customFormat="1" ht="1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C113" s="4">
        <v>19</v>
      </c>
      <c r="AD113" s="112">
        <v>141</v>
      </c>
      <c r="AE113" s="113">
        <v>136</v>
      </c>
      <c r="AF113" s="114">
        <v>5</v>
      </c>
      <c r="AG113" s="115">
        <v>3.5</v>
      </c>
      <c r="AH113" s="112">
        <v>52</v>
      </c>
      <c r="AI113" s="113">
        <v>52</v>
      </c>
      <c r="AJ113" s="114">
        <v>0</v>
      </c>
      <c r="AK113" s="115">
        <v>0</v>
      </c>
      <c r="AL113" s="112">
        <v>193</v>
      </c>
      <c r="AM113" s="113">
        <v>188</v>
      </c>
      <c r="AN113" s="114">
        <v>5</v>
      </c>
      <c r="AO113" s="115">
        <v>2.6</v>
      </c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</row>
    <row r="114" spans="1:68" s="17" customFormat="1" ht="1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C114" s="4">
        <v>20</v>
      </c>
      <c r="AD114" s="112">
        <v>91</v>
      </c>
      <c r="AE114" s="113">
        <v>86</v>
      </c>
      <c r="AF114" s="114">
        <v>5</v>
      </c>
      <c r="AG114" s="115">
        <v>5.5</v>
      </c>
      <c r="AH114" s="112">
        <v>24</v>
      </c>
      <c r="AI114" s="113">
        <v>24</v>
      </c>
      <c r="AJ114" s="114">
        <v>0</v>
      </c>
      <c r="AK114" s="115">
        <v>0</v>
      </c>
      <c r="AL114" s="112">
        <v>115</v>
      </c>
      <c r="AM114" s="113">
        <v>110</v>
      </c>
      <c r="AN114" s="114">
        <v>5</v>
      </c>
      <c r="AO114" s="115">
        <v>4.3</v>
      </c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</row>
    <row r="115" spans="1:68" s="17" customFormat="1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C115" s="4">
        <v>21</v>
      </c>
      <c r="AD115" s="112">
        <v>34</v>
      </c>
      <c r="AE115" s="113">
        <v>30</v>
      </c>
      <c r="AF115" s="114">
        <v>4</v>
      </c>
      <c r="AG115" s="115">
        <v>11.8</v>
      </c>
      <c r="AH115" s="112">
        <v>48</v>
      </c>
      <c r="AI115" s="113">
        <v>46</v>
      </c>
      <c r="AJ115" s="114">
        <v>2</v>
      </c>
      <c r="AK115" s="115">
        <v>4.2</v>
      </c>
      <c r="AL115" s="112">
        <v>82</v>
      </c>
      <c r="AM115" s="113">
        <v>76</v>
      </c>
      <c r="AN115" s="114">
        <v>6</v>
      </c>
      <c r="AO115" s="115">
        <v>7.3</v>
      </c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</row>
    <row r="116" spans="1:68" s="17" customFormat="1" ht="1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</row>
    <row r="117" spans="1:68" s="17" customFormat="1" ht="1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C117" s="124" t="s">
        <v>88</v>
      </c>
      <c r="AD117" s="4">
        <f>SUM(AD101:AD112)</f>
        <v>1985</v>
      </c>
      <c r="AE117" s="4">
        <f t="shared" ref="AE117:AN117" si="55">SUM(AE101:AE112)</f>
        <v>1903</v>
      </c>
      <c r="AF117" s="4">
        <f t="shared" si="55"/>
        <v>82</v>
      </c>
      <c r="AG117" s="125">
        <f>AF117/AD117</f>
        <v>4.1309823677581861E-2</v>
      </c>
      <c r="AH117" s="4">
        <f t="shared" ref="AH117" si="56">SUM(AH101:AH112)</f>
        <v>1248</v>
      </c>
      <c r="AI117" s="4">
        <f t="shared" si="55"/>
        <v>1223</v>
      </c>
      <c r="AJ117" s="4">
        <f t="shared" si="55"/>
        <v>25</v>
      </c>
      <c r="AK117" s="125">
        <f t="shared" ref="AK117" si="57">AJ117/AH117</f>
        <v>2.0032051282051284E-2</v>
      </c>
      <c r="AL117" s="4">
        <f t="shared" ref="AL117" si="58">SUM(AL101:AL112)</f>
        <v>3233</v>
      </c>
      <c r="AM117" s="4">
        <f t="shared" si="55"/>
        <v>3126</v>
      </c>
      <c r="AN117" s="4">
        <f t="shared" si="55"/>
        <v>107</v>
      </c>
      <c r="AO117" s="125">
        <f t="shared" ref="AO117" si="59">AN117/AL117</f>
        <v>3.3096195484070522E-2</v>
      </c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</row>
    <row r="118" spans="1:68" s="17" customFormat="1" ht="1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</row>
    <row r="119" spans="1:68" s="17" customFormat="1" ht="1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</row>
    <row r="120" spans="1:68" s="17" customFormat="1" ht="1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</row>
    <row r="121" spans="1:68" s="17" customFormat="1" ht="1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</row>
    <row r="122" spans="1:68" s="17" customFormat="1" ht="1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</row>
    <row r="123" spans="1:68" s="17" customFormat="1" ht="1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</row>
    <row r="124" spans="1:68" s="17" customFormat="1" ht="1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</row>
    <row r="125" spans="1:68" s="17" customFormat="1" ht="1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6"/>
      <c r="V125" s="15"/>
      <c r="W125" s="15"/>
      <c r="X125" s="15"/>
      <c r="Y125" s="15"/>
      <c r="Z125" s="15"/>
      <c r="AA125" s="15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</row>
    <row r="126" spans="1:68" s="17" customFormat="1" ht="1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</row>
    <row r="127" spans="1:68" s="17" customFormat="1" ht="1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</row>
    <row r="128" spans="1:68" s="17" customFormat="1" ht="1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</row>
    <row r="129" spans="1:68" s="14" customFormat="1" ht="15" customHeight="1">
      <c r="A129" s="93" t="s">
        <v>47</v>
      </c>
      <c r="B129" s="92">
        <v>22</v>
      </c>
      <c r="C129" s="53">
        <v>23</v>
      </c>
      <c r="D129" s="53">
        <v>0</v>
      </c>
      <c r="E129" s="53">
        <v>1</v>
      </c>
      <c r="F129" s="53">
        <v>2</v>
      </c>
      <c r="G129" s="53">
        <v>3</v>
      </c>
      <c r="H129" s="53">
        <v>4</v>
      </c>
      <c r="I129" s="53">
        <v>5</v>
      </c>
      <c r="J129" s="53">
        <v>6</v>
      </c>
      <c r="K129" s="53">
        <v>7</v>
      </c>
      <c r="L129" s="53">
        <v>8</v>
      </c>
      <c r="M129" s="53">
        <v>9</v>
      </c>
      <c r="N129" s="53">
        <v>10</v>
      </c>
      <c r="O129" s="53">
        <v>11</v>
      </c>
      <c r="P129" s="53">
        <v>12</v>
      </c>
      <c r="Q129" s="53">
        <v>13</v>
      </c>
      <c r="R129" s="53">
        <v>14</v>
      </c>
      <c r="S129" s="53">
        <v>15</v>
      </c>
      <c r="T129" s="53">
        <v>16</v>
      </c>
      <c r="U129" s="53">
        <v>17</v>
      </c>
      <c r="V129" s="53">
        <v>18</v>
      </c>
      <c r="W129" s="53">
        <v>19</v>
      </c>
      <c r="X129" s="53">
        <v>20</v>
      </c>
      <c r="Y129" s="96">
        <v>21</v>
      </c>
      <c r="Z129" s="97" t="s">
        <v>48</v>
      </c>
      <c r="AA129" s="52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</row>
    <row r="130" spans="1:68" s="14" customFormat="1" ht="15" customHeight="1">
      <c r="A130" s="94" t="s">
        <v>49</v>
      </c>
      <c r="B130" s="116">
        <f t="shared" ref="B130:J130" si="60">SUM(B131:B132)</f>
        <v>53</v>
      </c>
      <c r="C130" s="117">
        <f t="shared" si="60"/>
        <v>16</v>
      </c>
      <c r="D130" s="117">
        <f t="shared" si="60"/>
        <v>10</v>
      </c>
      <c r="E130" s="117">
        <f t="shared" si="60"/>
        <v>7</v>
      </c>
      <c r="F130" s="117">
        <f t="shared" si="60"/>
        <v>3</v>
      </c>
      <c r="G130" s="117">
        <f t="shared" si="60"/>
        <v>2</v>
      </c>
      <c r="H130" s="117">
        <f t="shared" si="60"/>
        <v>2</v>
      </c>
      <c r="I130" s="117">
        <f t="shared" si="60"/>
        <v>3</v>
      </c>
      <c r="J130" s="117">
        <f t="shared" si="60"/>
        <v>0</v>
      </c>
      <c r="K130" s="117">
        <f t="shared" ref="K130:Y130" si="61">SUM(K131:K132)</f>
        <v>15</v>
      </c>
      <c r="L130" s="117">
        <f t="shared" si="61"/>
        <v>29</v>
      </c>
      <c r="M130" s="117">
        <f t="shared" si="61"/>
        <v>76</v>
      </c>
      <c r="N130" s="117">
        <f t="shared" si="61"/>
        <v>105</v>
      </c>
      <c r="O130" s="117">
        <f t="shared" si="61"/>
        <v>105</v>
      </c>
      <c r="P130" s="117">
        <f t="shared" si="61"/>
        <v>112</v>
      </c>
      <c r="Q130" s="117">
        <f t="shared" si="61"/>
        <v>137</v>
      </c>
      <c r="R130" s="117">
        <f t="shared" si="61"/>
        <v>94</v>
      </c>
      <c r="S130" s="117">
        <f t="shared" si="61"/>
        <v>137</v>
      </c>
      <c r="T130" s="117">
        <f t="shared" si="61"/>
        <v>180</v>
      </c>
      <c r="U130" s="117">
        <f t="shared" si="61"/>
        <v>154</v>
      </c>
      <c r="V130" s="117">
        <f t="shared" si="61"/>
        <v>104</v>
      </c>
      <c r="W130" s="117">
        <f t="shared" si="61"/>
        <v>52</v>
      </c>
      <c r="X130" s="117">
        <f t="shared" si="61"/>
        <v>24</v>
      </c>
      <c r="Y130" s="118">
        <f t="shared" si="61"/>
        <v>48</v>
      </c>
      <c r="Z130" s="119">
        <f>SUM(B130:Y130)</f>
        <v>1468</v>
      </c>
      <c r="AA130" s="67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</row>
    <row r="131" spans="1:68" s="14" customFormat="1" ht="15" customHeight="1">
      <c r="A131" s="94" t="s">
        <v>44</v>
      </c>
      <c r="B131" s="116">
        <f>SUM(断面別!$I$64,断面別!$K$64)</f>
        <v>53</v>
      </c>
      <c r="C131" s="117">
        <f>SUM(断面別!$I$65,断面別!$K$65)</f>
        <v>16</v>
      </c>
      <c r="D131" s="117">
        <f>SUM(断面別!$I$66,断面別!$K$66)</f>
        <v>10</v>
      </c>
      <c r="E131" s="117">
        <f>SUM(断面別!$I$67,断面別!$K$67)</f>
        <v>7</v>
      </c>
      <c r="F131" s="117">
        <f>SUM(断面別!$I$68,断面別!$K$68)</f>
        <v>3</v>
      </c>
      <c r="G131" s="117">
        <f>SUM(断面別!$I$69,断面別!$K$69)</f>
        <v>2</v>
      </c>
      <c r="H131" s="117">
        <f>SUM(断面別!$I$70,断面別!$K$70)</f>
        <v>2</v>
      </c>
      <c r="I131" s="117">
        <f>SUM(断面別!$I$71,断面別!$K$71)</f>
        <v>3</v>
      </c>
      <c r="J131" s="117">
        <f>SUM(断面別!$I$72,断面別!$K$72)</f>
        <v>0</v>
      </c>
      <c r="K131" s="117">
        <f>SUM(断面別!$I$79,断面別!$K$79)</f>
        <v>14</v>
      </c>
      <c r="L131" s="117">
        <f>SUM(断面別!$I$86,断面別!$K$86)</f>
        <v>28</v>
      </c>
      <c r="M131" s="117">
        <f>SUM(断面別!$I$87,断面別!$K$87)</f>
        <v>76</v>
      </c>
      <c r="N131" s="117">
        <f>SUM(断面別!$I$88,断面別!$K$88)</f>
        <v>105</v>
      </c>
      <c r="O131" s="117">
        <f>SUM(断面別!$I$89,断面別!$K$89)</f>
        <v>104</v>
      </c>
      <c r="P131" s="117">
        <f>SUM(断面別!$I$90,断面別!$K$90)</f>
        <v>112</v>
      </c>
      <c r="Q131" s="117">
        <f>SUM(断面別!$I$91,断面別!$K$91)</f>
        <v>137</v>
      </c>
      <c r="R131" s="117">
        <f>SUM(断面別!$I$92,断面別!$K$92)</f>
        <v>90</v>
      </c>
      <c r="S131" s="117">
        <f>SUM(断面別!$I$93,断面別!$K$93)</f>
        <v>134</v>
      </c>
      <c r="T131" s="117">
        <f>SUM(断面別!$I$94,断面別!$K$94)</f>
        <v>179</v>
      </c>
      <c r="U131" s="117">
        <f>SUM(断面別!$I$101,断面別!$K$101)</f>
        <v>144</v>
      </c>
      <c r="V131" s="117">
        <f>SUM(断面別!$I$108,断面別!$K$108)</f>
        <v>100</v>
      </c>
      <c r="W131" s="117">
        <f>SUM(断面別!$I$109,断面別!$K$109)</f>
        <v>52</v>
      </c>
      <c r="X131" s="117">
        <f>SUM(断面別!$I$110,断面別!$K$110)</f>
        <v>24</v>
      </c>
      <c r="Y131" s="118">
        <f>SUM(断面別!$I$111,断面別!$K$111)</f>
        <v>46</v>
      </c>
      <c r="Z131" s="119">
        <f>SUM(B131:Y131)</f>
        <v>1441</v>
      </c>
      <c r="AA131" s="67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</row>
    <row r="132" spans="1:68" s="14" customFormat="1" ht="15" customHeight="1">
      <c r="A132" s="94" t="s">
        <v>45</v>
      </c>
      <c r="B132" s="116">
        <f>SUM(断面別!$J$64,断面別!$L$64)</f>
        <v>0</v>
      </c>
      <c r="C132" s="117">
        <f>SUM(断面別!$J$65,断面別!$L$65)</f>
        <v>0</v>
      </c>
      <c r="D132" s="117">
        <f>SUM(断面別!$J$66,断面別!$L$66)</f>
        <v>0</v>
      </c>
      <c r="E132" s="117">
        <f>SUM(断面別!$J$67,断面別!$L$67)</f>
        <v>0</v>
      </c>
      <c r="F132" s="117">
        <f>SUM(断面別!$J$68,断面別!$L$68)</f>
        <v>0</v>
      </c>
      <c r="G132" s="117">
        <f>SUM(断面別!$J$69,断面別!$L$69)</f>
        <v>0</v>
      </c>
      <c r="H132" s="117">
        <f>SUM(断面別!$J$70,断面別!$L$70)</f>
        <v>0</v>
      </c>
      <c r="I132" s="117">
        <f>SUM(断面別!$J$71,断面別!$L$71)</f>
        <v>0</v>
      </c>
      <c r="J132" s="117">
        <f>SUM(断面別!$J$72,断面別!$L$72)</f>
        <v>0</v>
      </c>
      <c r="K132" s="117">
        <f>SUM(断面別!$J$79,断面別!$L$79)</f>
        <v>1</v>
      </c>
      <c r="L132" s="117">
        <f>SUM(断面別!$J$86,断面別!$L$86)</f>
        <v>1</v>
      </c>
      <c r="M132" s="117">
        <f>SUM(断面別!$J$87,断面別!$L$87)</f>
        <v>0</v>
      </c>
      <c r="N132" s="117">
        <f>SUM(断面別!$J$88,断面別!$L$88)</f>
        <v>0</v>
      </c>
      <c r="O132" s="117">
        <f>SUM(断面別!$J$89,断面別!$L$89)</f>
        <v>1</v>
      </c>
      <c r="P132" s="117">
        <f>SUM(断面別!$J$90,断面別!$L$90)</f>
        <v>0</v>
      </c>
      <c r="Q132" s="117">
        <f>SUM(断面別!$J$91,断面別!$L$91)</f>
        <v>0</v>
      </c>
      <c r="R132" s="117">
        <f>SUM(断面別!$J$92,断面別!$L$92)</f>
        <v>4</v>
      </c>
      <c r="S132" s="117">
        <f>SUM(断面別!$J$93,断面別!$L$93)</f>
        <v>3</v>
      </c>
      <c r="T132" s="117">
        <f>SUM(断面別!$J$94,断面別!$L$94)</f>
        <v>1</v>
      </c>
      <c r="U132" s="117">
        <f>SUM(断面別!$J$101,断面別!$L$101)</f>
        <v>10</v>
      </c>
      <c r="V132" s="117">
        <f>SUM(断面別!$J$108,断面別!$L$108)</f>
        <v>4</v>
      </c>
      <c r="W132" s="117">
        <f>SUM(断面別!$J$109,断面別!$L$109)</f>
        <v>0</v>
      </c>
      <c r="X132" s="117">
        <f>SUM(断面別!$J$110,断面別!$L$110)</f>
        <v>0</v>
      </c>
      <c r="Y132" s="118">
        <f>SUM(断面別!$J$111,断面別!$L$111)</f>
        <v>2</v>
      </c>
      <c r="Z132" s="119">
        <f>SUM(B132:Y132)</f>
        <v>27</v>
      </c>
      <c r="AA132" s="67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</row>
    <row r="133" spans="1:68" s="14" customFormat="1" ht="15" customHeight="1">
      <c r="A133" s="95" t="s">
        <v>46</v>
      </c>
      <c r="B133" s="120">
        <f>IF(B132=0,0,ROUND(B132/B130*100,1))</f>
        <v>0</v>
      </c>
      <c r="C133" s="121">
        <f t="shared" ref="C133:Z133" si="62">IF(C132=0,0,ROUND(C132/C130*100,1))</f>
        <v>0</v>
      </c>
      <c r="D133" s="121">
        <f t="shared" si="62"/>
        <v>0</v>
      </c>
      <c r="E133" s="121">
        <f t="shared" si="62"/>
        <v>0</v>
      </c>
      <c r="F133" s="121">
        <f t="shared" si="62"/>
        <v>0</v>
      </c>
      <c r="G133" s="121">
        <f t="shared" si="62"/>
        <v>0</v>
      </c>
      <c r="H133" s="121">
        <f t="shared" si="62"/>
        <v>0</v>
      </c>
      <c r="I133" s="121">
        <f t="shared" si="62"/>
        <v>0</v>
      </c>
      <c r="J133" s="121">
        <f t="shared" si="62"/>
        <v>0</v>
      </c>
      <c r="K133" s="121">
        <f t="shared" si="62"/>
        <v>6.7</v>
      </c>
      <c r="L133" s="121">
        <f t="shared" si="62"/>
        <v>3.4</v>
      </c>
      <c r="M133" s="121">
        <f t="shared" si="62"/>
        <v>0</v>
      </c>
      <c r="N133" s="121">
        <f t="shared" si="62"/>
        <v>0</v>
      </c>
      <c r="O133" s="121">
        <f t="shared" si="62"/>
        <v>1</v>
      </c>
      <c r="P133" s="121">
        <f t="shared" si="62"/>
        <v>0</v>
      </c>
      <c r="Q133" s="121">
        <f t="shared" si="62"/>
        <v>0</v>
      </c>
      <c r="R133" s="121">
        <f t="shared" si="62"/>
        <v>4.3</v>
      </c>
      <c r="S133" s="121">
        <f t="shared" si="62"/>
        <v>2.2000000000000002</v>
      </c>
      <c r="T133" s="121">
        <f t="shared" si="62"/>
        <v>0.6</v>
      </c>
      <c r="U133" s="121">
        <f t="shared" si="62"/>
        <v>6.5</v>
      </c>
      <c r="V133" s="121">
        <f t="shared" si="62"/>
        <v>3.8</v>
      </c>
      <c r="W133" s="121">
        <f t="shared" si="62"/>
        <v>0</v>
      </c>
      <c r="X133" s="121">
        <f t="shared" si="62"/>
        <v>0</v>
      </c>
      <c r="Y133" s="122">
        <f t="shared" si="62"/>
        <v>4.2</v>
      </c>
      <c r="Z133" s="123">
        <f t="shared" si="62"/>
        <v>1.8</v>
      </c>
      <c r="AA133" s="68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</row>
    <row r="134" spans="1:68" s="17" customFormat="1" ht="1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6"/>
      <c r="V134" s="15"/>
      <c r="W134" s="15"/>
      <c r="X134" s="15"/>
      <c r="Y134" s="15"/>
      <c r="Z134" s="15"/>
      <c r="AA134" s="15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</row>
    <row r="135" spans="1:68" s="17" customFormat="1" ht="1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</row>
    <row r="136" spans="1:68" s="17" customFormat="1" ht="1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</row>
    <row r="137" spans="1:68" s="17" customFormat="1" ht="1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</row>
    <row r="138" spans="1:68" s="17" customFormat="1" ht="1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</row>
    <row r="139" spans="1:68" s="17" customFormat="1" ht="1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</row>
    <row r="140" spans="1:68" s="17" customFormat="1" ht="1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</row>
    <row r="141" spans="1:68" s="17" customFormat="1" ht="1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pans="1:68" s="17" customFormat="1" ht="1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1:68" s="17" customFormat="1" ht="1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</row>
    <row r="144" spans="1:68" s="17" customFormat="1" ht="1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</row>
    <row r="145" spans="1:68" s="17" customFormat="1" ht="1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</row>
    <row r="146" spans="1:68" s="17" customFormat="1" ht="1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</row>
    <row r="147" spans="1:68" s="17" customFormat="1" ht="1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</row>
    <row r="148" spans="1:68" s="17" customFormat="1" ht="1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6"/>
      <c r="V148" s="15"/>
      <c r="W148" s="15"/>
      <c r="X148" s="15"/>
      <c r="Y148" s="15"/>
      <c r="Z148" s="15"/>
      <c r="AA148" s="15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</row>
    <row r="149" spans="1:68" s="17" customFormat="1" ht="1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</row>
    <row r="150" spans="1:68" s="17" customFormat="1" ht="1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</row>
    <row r="151" spans="1:68" s="17" customFormat="1" ht="1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</row>
    <row r="152" spans="1:68" s="14" customFormat="1" ht="15" customHeight="1">
      <c r="A152" s="93" t="s">
        <v>47</v>
      </c>
      <c r="B152" s="92">
        <v>22</v>
      </c>
      <c r="C152" s="53">
        <v>23</v>
      </c>
      <c r="D152" s="53">
        <v>0</v>
      </c>
      <c r="E152" s="53">
        <v>1</v>
      </c>
      <c r="F152" s="53">
        <v>2</v>
      </c>
      <c r="G152" s="53">
        <v>3</v>
      </c>
      <c r="H152" s="53">
        <v>4</v>
      </c>
      <c r="I152" s="53">
        <v>5</v>
      </c>
      <c r="J152" s="53">
        <v>6</v>
      </c>
      <c r="K152" s="53">
        <v>7</v>
      </c>
      <c r="L152" s="53">
        <v>8</v>
      </c>
      <c r="M152" s="53">
        <v>9</v>
      </c>
      <c r="N152" s="53">
        <v>10</v>
      </c>
      <c r="O152" s="53">
        <v>11</v>
      </c>
      <c r="P152" s="53">
        <v>12</v>
      </c>
      <c r="Q152" s="53">
        <v>13</v>
      </c>
      <c r="R152" s="53">
        <v>14</v>
      </c>
      <c r="S152" s="53">
        <v>15</v>
      </c>
      <c r="T152" s="53">
        <v>16</v>
      </c>
      <c r="U152" s="53">
        <v>17</v>
      </c>
      <c r="V152" s="53">
        <v>18</v>
      </c>
      <c r="W152" s="53">
        <v>19</v>
      </c>
      <c r="X152" s="53">
        <v>20</v>
      </c>
      <c r="Y152" s="96">
        <v>21</v>
      </c>
      <c r="Z152" s="97" t="s">
        <v>48</v>
      </c>
      <c r="AA152" s="52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</row>
    <row r="153" spans="1:68" s="14" customFormat="1" ht="15" customHeight="1">
      <c r="A153" s="94" t="s">
        <v>49</v>
      </c>
      <c r="B153" s="116">
        <f t="shared" ref="B153:Y153" si="63">SUM(B154:B155)</f>
        <v>77</v>
      </c>
      <c r="C153" s="117">
        <f t="shared" si="63"/>
        <v>25</v>
      </c>
      <c r="D153" s="117">
        <f t="shared" si="63"/>
        <v>17</v>
      </c>
      <c r="E153" s="117">
        <f t="shared" si="63"/>
        <v>11</v>
      </c>
      <c r="F153" s="117">
        <f t="shared" si="63"/>
        <v>5</v>
      </c>
      <c r="G153" s="117">
        <f t="shared" si="63"/>
        <v>8</v>
      </c>
      <c r="H153" s="117">
        <f t="shared" si="63"/>
        <v>8</v>
      </c>
      <c r="I153" s="117">
        <f t="shared" si="63"/>
        <v>10</v>
      </c>
      <c r="J153" s="117">
        <f t="shared" si="63"/>
        <v>22</v>
      </c>
      <c r="K153" s="117">
        <f t="shared" si="63"/>
        <v>79</v>
      </c>
      <c r="L153" s="117">
        <f t="shared" si="63"/>
        <v>104</v>
      </c>
      <c r="M153" s="117">
        <f t="shared" si="63"/>
        <v>175</v>
      </c>
      <c r="N153" s="117">
        <f t="shared" si="63"/>
        <v>263</v>
      </c>
      <c r="O153" s="117">
        <f t="shared" si="63"/>
        <v>279</v>
      </c>
      <c r="P153" s="117">
        <f t="shared" si="63"/>
        <v>301</v>
      </c>
      <c r="Q153" s="117">
        <f t="shared" si="63"/>
        <v>321</v>
      </c>
      <c r="R153" s="117">
        <f t="shared" si="63"/>
        <v>261</v>
      </c>
      <c r="S153" s="117">
        <f t="shared" si="63"/>
        <v>319</v>
      </c>
      <c r="T153" s="117">
        <f t="shared" si="63"/>
        <v>382</v>
      </c>
      <c r="U153" s="117">
        <f t="shared" si="63"/>
        <v>426</v>
      </c>
      <c r="V153" s="117">
        <f t="shared" si="63"/>
        <v>323</v>
      </c>
      <c r="W153" s="117">
        <f t="shared" si="63"/>
        <v>193</v>
      </c>
      <c r="X153" s="117">
        <f t="shared" si="63"/>
        <v>115</v>
      </c>
      <c r="Y153" s="118">
        <f t="shared" si="63"/>
        <v>82</v>
      </c>
      <c r="Z153" s="119">
        <f>SUM(B153:Y153)</f>
        <v>3806</v>
      </c>
      <c r="AA153" s="67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</row>
    <row r="154" spans="1:68" s="14" customFormat="1" ht="15" customHeight="1">
      <c r="A154" s="94" t="s">
        <v>44</v>
      </c>
      <c r="B154" s="116">
        <f>SUM(B108,B131)</f>
        <v>75</v>
      </c>
      <c r="C154" s="117">
        <f t="shared" ref="C154:J154" si="64">SUM(C108,C131)</f>
        <v>23</v>
      </c>
      <c r="D154" s="117">
        <f t="shared" si="64"/>
        <v>17</v>
      </c>
      <c r="E154" s="117">
        <f t="shared" si="64"/>
        <v>11</v>
      </c>
      <c r="F154" s="117">
        <f t="shared" si="64"/>
        <v>5</v>
      </c>
      <c r="G154" s="117">
        <f t="shared" si="64"/>
        <v>8</v>
      </c>
      <c r="H154" s="117">
        <f t="shared" si="64"/>
        <v>8</v>
      </c>
      <c r="I154" s="117">
        <f t="shared" si="64"/>
        <v>8</v>
      </c>
      <c r="J154" s="117">
        <f t="shared" si="64"/>
        <v>17</v>
      </c>
      <c r="K154" s="117">
        <f>SUM(K108,K131)</f>
        <v>74</v>
      </c>
      <c r="L154" s="117">
        <f t="shared" ref="L154:Y154" si="65">SUM(L108,L131)</f>
        <v>97</v>
      </c>
      <c r="M154" s="117">
        <f t="shared" si="65"/>
        <v>165</v>
      </c>
      <c r="N154" s="117">
        <f t="shared" si="65"/>
        <v>257</v>
      </c>
      <c r="O154" s="117">
        <f t="shared" si="65"/>
        <v>271</v>
      </c>
      <c r="P154" s="117">
        <f>SUM(P108,P131)</f>
        <v>294</v>
      </c>
      <c r="Q154" s="117">
        <f t="shared" si="65"/>
        <v>315</v>
      </c>
      <c r="R154" s="117">
        <f t="shared" si="65"/>
        <v>248</v>
      </c>
      <c r="S154" s="117">
        <f t="shared" si="65"/>
        <v>311</v>
      </c>
      <c r="T154" s="117">
        <f t="shared" si="65"/>
        <v>373</v>
      </c>
      <c r="U154" s="117">
        <f t="shared" si="65"/>
        <v>407</v>
      </c>
      <c r="V154" s="117">
        <f t="shared" si="65"/>
        <v>314</v>
      </c>
      <c r="W154" s="117">
        <f t="shared" si="65"/>
        <v>188</v>
      </c>
      <c r="X154" s="117">
        <f t="shared" si="65"/>
        <v>110</v>
      </c>
      <c r="Y154" s="118">
        <f t="shared" si="65"/>
        <v>76</v>
      </c>
      <c r="Z154" s="119">
        <f>SUM(B154:Y154)</f>
        <v>3672</v>
      </c>
      <c r="AA154" s="67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</row>
    <row r="155" spans="1:68" s="14" customFormat="1" ht="15" customHeight="1">
      <c r="A155" s="94" t="s">
        <v>45</v>
      </c>
      <c r="B155" s="116">
        <f>SUM(B109,B132)</f>
        <v>2</v>
      </c>
      <c r="C155" s="117">
        <f t="shared" ref="C155:Y155" si="66">SUM(C109,C132)</f>
        <v>2</v>
      </c>
      <c r="D155" s="117">
        <f t="shared" si="66"/>
        <v>0</v>
      </c>
      <c r="E155" s="117">
        <f t="shared" si="66"/>
        <v>0</v>
      </c>
      <c r="F155" s="117">
        <f t="shared" si="66"/>
        <v>0</v>
      </c>
      <c r="G155" s="117">
        <f t="shared" si="66"/>
        <v>0</v>
      </c>
      <c r="H155" s="117">
        <f t="shared" si="66"/>
        <v>0</v>
      </c>
      <c r="I155" s="117">
        <f t="shared" si="66"/>
        <v>2</v>
      </c>
      <c r="J155" s="117">
        <f t="shared" si="66"/>
        <v>5</v>
      </c>
      <c r="K155" s="117">
        <f t="shared" si="66"/>
        <v>5</v>
      </c>
      <c r="L155" s="117">
        <f t="shared" si="66"/>
        <v>7</v>
      </c>
      <c r="M155" s="117">
        <f t="shared" si="66"/>
        <v>10</v>
      </c>
      <c r="N155" s="117">
        <f t="shared" si="66"/>
        <v>6</v>
      </c>
      <c r="O155" s="117">
        <f t="shared" si="66"/>
        <v>8</v>
      </c>
      <c r="P155" s="117">
        <f t="shared" si="66"/>
        <v>7</v>
      </c>
      <c r="Q155" s="117">
        <f t="shared" si="66"/>
        <v>6</v>
      </c>
      <c r="R155" s="117">
        <f t="shared" si="66"/>
        <v>13</v>
      </c>
      <c r="S155" s="117">
        <f t="shared" si="66"/>
        <v>8</v>
      </c>
      <c r="T155" s="117">
        <f t="shared" si="66"/>
        <v>9</v>
      </c>
      <c r="U155" s="117">
        <f t="shared" si="66"/>
        <v>19</v>
      </c>
      <c r="V155" s="117">
        <f t="shared" si="66"/>
        <v>9</v>
      </c>
      <c r="W155" s="117">
        <f t="shared" si="66"/>
        <v>5</v>
      </c>
      <c r="X155" s="117">
        <f t="shared" si="66"/>
        <v>5</v>
      </c>
      <c r="Y155" s="118">
        <f t="shared" si="66"/>
        <v>6</v>
      </c>
      <c r="Z155" s="119">
        <f>SUM(B155:Y155)</f>
        <v>134</v>
      </c>
      <c r="AA155" s="67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</row>
    <row r="156" spans="1:68" s="14" customFormat="1" ht="15.95" customHeight="1">
      <c r="A156" s="95" t="s">
        <v>46</v>
      </c>
      <c r="B156" s="120">
        <f>IF(B155=0,0,ROUND(B155/B153*100,1))</f>
        <v>2.6</v>
      </c>
      <c r="C156" s="121">
        <f t="shared" ref="C156" si="67">IF(C155=0,0,ROUND(C155/C153*100,1))</f>
        <v>8</v>
      </c>
      <c r="D156" s="121">
        <f t="shared" ref="D156" si="68">IF(D155=0,0,ROUND(D155/D153*100,1))</f>
        <v>0</v>
      </c>
      <c r="E156" s="121">
        <f t="shared" ref="E156" si="69">IF(E155=0,0,ROUND(E155/E153*100,1))</f>
        <v>0</v>
      </c>
      <c r="F156" s="121">
        <f t="shared" ref="F156" si="70">IF(F155=0,0,ROUND(F155/F153*100,1))</f>
        <v>0</v>
      </c>
      <c r="G156" s="121">
        <f t="shared" ref="G156" si="71">IF(G155=0,0,ROUND(G155/G153*100,1))</f>
        <v>0</v>
      </c>
      <c r="H156" s="121">
        <f t="shared" ref="H156" si="72">IF(H155=0,0,ROUND(H155/H153*100,1))</f>
        <v>0</v>
      </c>
      <c r="I156" s="121">
        <f t="shared" ref="I156" si="73">IF(I155=0,0,ROUND(I155/I153*100,1))</f>
        <v>20</v>
      </c>
      <c r="J156" s="121">
        <f t="shared" ref="J156" si="74">IF(J155=0,0,ROUND(J155/J153*100,1))</f>
        <v>22.7</v>
      </c>
      <c r="K156" s="121">
        <f t="shared" ref="K156" si="75">IF(K155=0,0,ROUND(K155/K153*100,1))</f>
        <v>6.3</v>
      </c>
      <c r="L156" s="121">
        <f t="shared" ref="L156" si="76">IF(L155=0,0,ROUND(L155/L153*100,1))</f>
        <v>6.7</v>
      </c>
      <c r="M156" s="121">
        <f t="shared" ref="M156" si="77">IF(M155=0,0,ROUND(M155/M153*100,1))</f>
        <v>5.7</v>
      </c>
      <c r="N156" s="121">
        <f t="shared" ref="N156" si="78">IF(N155=0,0,ROUND(N155/N153*100,1))</f>
        <v>2.2999999999999998</v>
      </c>
      <c r="O156" s="121">
        <f t="shared" ref="O156" si="79">IF(O155=0,0,ROUND(O155/O153*100,1))</f>
        <v>2.9</v>
      </c>
      <c r="P156" s="121">
        <f t="shared" ref="P156" si="80">IF(P155=0,0,ROUND(P155/P153*100,1))</f>
        <v>2.2999999999999998</v>
      </c>
      <c r="Q156" s="121">
        <f t="shared" ref="Q156" si="81">IF(Q155=0,0,ROUND(Q155/Q153*100,1))</f>
        <v>1.9</v>
      </c>
      <c r="R156" s="121">
        <f t="shared" ref="R156" si="82">IF(R155=0,0,ROUND(R155/R153*100,1))</f>
        <v>5</v>
      </c>
      <c r="S156" s="121">
        <f t="shared" ref="S156" si="83">IF(S155=0,0,ROUND(S155/S153*100,1))</f>
        <v>2.5</v>
      </c>
      <c r="T156" s="121">
        <f t="shared" ref="T156" si="84">IF(T155=0,0,ROUND(T155/T153*100,1))</f>
        <v>2.4</v>
      </c>
      <c r="U156" s="121">
        <f t="shared" ref="U156" si="85">IF(U155=0,0,ROUND(U155/U153*100,1))</f>
        <v>4.5</v>
      </c>
      <c r="V156" s="121">
        <f t="shared" ref="V156" si="86">IF(V155=0,0,ROUND(V155/V153*100,1))</f>
        <v>2.8</v>
      </c>
      <c r="W156" s="121">
        <f t="shared" ref="W156" si="87">IF(W155=0,0,ROUND(W155/W153*100,1))</f>
        <v>2.6</v>
      </c>
      <c r="X156" s="121">
        <f t="shared" ref="X156" si="88">IF(X155=0,0,ROUND(X155/X153*100,1))</f>
        <v>4.3</v>
      </c>
      <c r="Y156" s="122">
        <f t="shared" ref="Y156" si="89">IF(Y155=0,0,ROUND(Y155/Y153*100,1))</f>
        <v>7.3</v>
      </c>
      <c r="Z156" s="123">
        <f t="shared" ref="Z156" si="90">IF(Z155=0,0,ROUND(Z155/Z153*100,1))</f>
        <v>3.5</v>
      </c>
      <c r="AA156" s="68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</row>
    <row r="157" spans="1:68" s="18" customFormat="1" ht="15.75" customHeight="1"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</row>
    <row r="158" spans="1:68" s="18" customFormat="1" ht="10.9" customHeight="1"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</row>
    <row r="159" spans="1:68" s="11" customFormat="1" ht="15" customHeight="1"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66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</row>
    <row r="160" spans="1:68" s="11" customFormat="1" ht="15" customHeight="1"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66"/>
      <c r="AC160" s="3"/>
      <c r="AD160" s="4" t="s">
        <v>63</v>
      </c>
      <c r="AE160" s="4"/>
      <c r="AF160" s="4"/>
      <c r="AG160" s="4"/>
      <c r="AH160" s="4" t="s">
        <v>62</v>
      </c>
      <c r="AI160" s="4"/>
      <c r="AJ160" s="4"/>
      <c r="AK160" s="4"/>
      <c r="AL160" s="4" t="s">
        <v>69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</row>
    <row r="161" spans="1:68" s="11" customFormat="1" ht="15" customHeight="1"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66"/>
      <c r="AC161" s="99"/>
      <c r="AD161" s="100" t="s">
        <v>49</v>
      </c>
      <c r="AE161" s="99" t="s">
        <v>44</v>
      </c>
      <c r="AF161" s="101" t="s">
        <v>45</v>
      </c>
      <c r="AG161" s="102" t="s">
        <v>46</v>
      </c>
      <c r="AH161" s="100" t="s">
        <v>49</v>
      </c>
      <c r="AI161" s="99" t="s">
        <v>44</v>
      </c>
      <c r="AJ161" s="99" t="s">
        <v>45</v>
      </c>
      <c r="AK161" s="102" t="s">
        <v>46</v>
      </c>
      <c r="AL161" s="100" t="s">
        <v>49</v>
      </c>
      <c r="AM161" s="99" t="s">
        <v>44</v>
      </c>
      <c r="AN161" s="99" t="s">
        <v>45</v>
      </c>
      <c r="AO161" s="102" t="s">
        <v>46</v>
      </c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</row>
    <row r="162" spans="1:68" s="11" customFormat="1" ht="15" customHeight="1"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66"/>
      <c r="AC162" s="4">
        <v>22</v>
      </c>
      <c r="AD162" s="112">
        <f t="array" ref="AD162:AG185">TRANSPOSE(B177:Y180)</f>
        <v>190</v>
      </c>
      <c r="AE162" s="113">
        <v>187</v>
      </c>
      <c r="AF162" s="114">
        <v>3</v>
      </c>
      <c r="AG162" s="115">
        <v>1.6</v>
      </c>
      <c r="AH162" s="112">
        <f t="array" ref="AH162:AK185">TRANSPOSE(B200:Y203)</f>
        <v>205</v>
      </c>
      <c r="AI162" s="113">
        <v>197</v>
      </c>
      <c r="AJ162" s="114">
        <v>8</v>
      </c>
      <c r="AK162" s="115">
        <v>3.9</v>
      </c>
      <c r="AL162" s="112">
        <f t="array" ref="AL162:AO185">TRANSPOSE(B223:Y226)</f>
        <v>395</v>
      </c>
      <c r="AM162" s="113">
        <v>384</v>
      </c>
      <c r="AN162" s="114">
        <v>11</v>
      </c>
      <c r="AO162" s="115">
        <v>2.8</v>
      </c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</row>
    <row r="163" spans="1:68" s="11" customFormat="1" ht="15" customHeight="1"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66"/>
      <c r="AC163" s="4">
        <v>23</v>
      </c>
      <c r="AD163" s="112">
        <v>82</v>
      </c>
      <c r="AE163" s="113">
        <v>80</v>
      </c>
      <c r="AF163" s="114">
        <v>2</v>
      </c>
      <c r="AG163" s="115">
        <v>2.4</v>
      </c>
      <c r="AH163" s="112">
        <v>135</v>
      </c>
      <c r="AI163" s="113">
        <v>128</v>
      </c>
      <c r="AJ163" s="114">
        <v>7</v>
      </c>
      <c r="AK163" s="115">
        <v>5.2</v>
      </c>
      <c r="AL163" s="112">
        <v>217</v>
      </c>
      <c r="AM163" s="113">
        <v>208</v>
      </c>
      <c r="AN163" s="114">
        <v>9</v>
      </c>
      <c r="AO163" s="115">
        <v>4.0999999999999996</v>
      </c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</row>
    <row r="164" spans="1:68" s="11" customFormat="1" ht="15" customHeight="1"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66"/>
      <c r="AC164" s="4">
        <v>0</v>
      </c>
      <c r="AD164" s="112">
        <v>64</v>
      </c>
      <c r="AE164" s="113">
        <v>60</v>
      </c>
      <c r="AF164" s="114">
        <v>4</v>
      </c>
      <c r="AG164" s="115">
        <v>6.3</v>
      </c>
      <c r="AH164" s="112">
        <v>87</v>
      </c>
      <c r="AI164" s="113">
        <v>82</v>
      </c>
      <c r="AJ164" s="114">
        <v>5</v>
      </c>
      <c r="AK164" s="115">
        <v>5.7</v>
      </c>
      <c r="AL164" s="112">
        <v>151</v>
      </c>
      <c r="AM164" s="113">
        <v>142</v>
      </c>
      <c r="AN164" s="114">
        <v>9</v>
      </c>
      <c r="AO164" s="115">
        <v>6</v>
      </c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</row>
    <row r="165" spans="1:68" s="11" customFormat="1" ht="15" customHeight="1"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66"/>
      <c r="AC165" s="4">
        <v>1</v>
      </c>
      <c r="AD165" s="112">
        <v>43</v>
      </c>
      <c r="AE165" s="113">
        <v>39</v>
      </c>
      <c r="AF165" s="114">
        <v>4</v>
      </c>
      <c r="AG165" s="115">
        <v>9.3000000000000007</v>
      </c>
      <c r="AH165" s="112">
        <v>98</v>
      </c>
      <c r="AI165" s="113">
        <v>92</v>
      </c>
      <c r="AJ165" s="114">
        <v>6</v>
      </c>
      <c r="AK165" s="115">
        <v>6.1</v>
      </c>
      <c r="AL165" s="112">
        <v>141</v>
      </c>
      <c r="AM165" s="113">
        <v>131</v>
      </c>
      <c r="AN165" s="114">
        <v>10</v>
      </c>
      <c r="AO165" s="115">
        <v>7.1</v>
      </c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</row>
    <row r="166" spans="1:68" s="11" customFormat="1" ht="15" customHeight="1"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66"/>
      <c r="AC166" s="4">
        <v>2</v>
      </c>
      <c r="AD166" s="112">
        <v>41</v>
      </c>
      <c r="AE166" s="113">
        <v>40</v>
      </c>
      <c r="AF166" s="114">
        <v>1</v>
      </c>
      <c r="AG166" s="115">
        <v>2.4</v>
      </c>
      <c r="AH166" s="112">
        <v>52</v>
      </c>
      <c r="AI166" s="113">
        <v>48</v>
      </c>
      <c r="AJ166" s="114">
        <v>4</v>
      </c>
      <c r="AK166" s="115">
        <v>7.7</v>
      </c>
      <c r="AL166" s="112">
        <v>93</v>
      </c>
      <c r="AM166" s="113">
        <v>88</v>
      </c>
      <c r="AN166" s="114">
        <v>5</v>
      </c>
      <c r="AO166" s="115">
        <v>5.4</v>
      </c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</row>
    <row r="167" spans="1:68" s="11" customFormat="1" ht="15" customHeight="1"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66"/>
      <c r="AC167" s="4">
        <v>3</v>
      </c>
      <c r="AD167" s="112">
        <v>31</v>
      </c>
      <c r="AE167" s="113">
        <v>28</v>
      </c>
      <c r="AF167" s="114">
        <v>3</v>
      </c>
      <c r="AG167" s="115">
        <v>9.6999999999999993</v>
      </c>
      <c r="AH167" s="112">
        <v>53</v>
      </c>
      <c r="AI167" s="113">
        <v>41</v>
      </c>
      <c r="AJ167" s="114">
        <v>12</v>
      </c>
      <c r="AK167" s="115">
        <v>22.6</v>
      </c>
      <c r="AL167" s="112">
        <v>84</v>
      </c>
      <c r="AM167" s="113">
        <v>69</v>
      </c>
      <c r="AN167" s="114">
        <v>15</v>
      </c>
      <c r="AO167" s="115">
        <v>17.899999999999999</v>
      </c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pans="1:68" s="11" customFormat="1" ht="15" customHeight="1"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66"/>
      <c r="AC168" s="4">
        <v>4</v>
      </c>
      <c r="AD168" s="112">
        <v>34</v>
      </c>
      <c r="AE168" s="113">
        <v>33</v>
      </c>
      <c r="AF168" s="114">
        <v>1</v>
      </c>
      <c r="AG168" s="115">
        <v>2.9</v>
      </c>
      <c r="AH168" s="112">
        <v>53</v>
      </c>
      <c r="AI168" s="113">
        <v>45</v>
      </c>
      <c r="AJ168" s="114">
        <v>8</v>
      </c>
      <c r="AK168" s="115">
        <v>15.1</v>
      </c>
      <c r="AL168" s="112">
        <v>87</v>
      </c>
      <c r="AM168" s="113">
        <v>78</v>
      </c>
      <c r="AN168" s="114">
        <v>9</v>
      </c>
      <c r="AO168" s="115">
        <v>10.3</v>
      </c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</row>
    <row r="169" spans="1:68" s="11" customFormat="1" ht="15" customHeight="1"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66"/>
      <c r="AC169" s="4">
        <v>5</v>
      </c>
      <c r="AD169" s="112">
        <v>85</v>
      </c>
      <c r="AE169" s="113">
        <v>77</v>
      </c>
      <c r="AF169" s="114">
        <v>8</v>
      </c>
      <c r="AG169" s="115">
        <v>9.4</v>
      </c>
      <c r="AH169" s="112">
        <v>96</v>
      </c>
      <c r="AI169" s="113">
        <v>84</v>
      </c>
      <c r="AJ169" s="114">
        <v>12</v>
      </c>
      <c r="AK169" s="115">
        <v>12.5</v>
      </c>
      <c r="AL169" s="112">
        <v>181</v>
      </c>
      <c r="AM169" s="113">
        <v>161</v>
      </c>
      <c r="AN169" s="114">
        <v>20</v>
      </c>
      <c r="AO169" s="115">
        <v>11</v>
      </c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</row>
    <row r="170" spans="1:68" s="11" customFormat="1" ht="15" customHeight="1"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66"/>
      <c r="AC170" s="4">
        <v>6</v>
      </c>
      <c r="AD170" s="112">
        <v>152</v>
      </c>
      <c r="AE170" s="113">
        <v>135</v>
      </c>
      <c r="AF170" s="114">
        <v>17</v>
      </c>
      <c r="AG170" s="115">
        <v>11.2</v>
      </c>
      <c r="AH170" s="112">
        <v>199</v>
      </c>
      <c r="AI170" s="113">
        <v>184</v>
      </c>
      <c r="AJ170" s="114">
        <v>15</v>
      </c>
      <c r="AK170" s="115">
        <v>7.5</v>
      </c>
      <c r="AL170" s="112">
        <v>351</v>
      </c>
      <c r="AM170" s="113">
        <v>319</v>
      </c>
      <c r="AN170" s="114">
        <v>32</v>
      </c>
      <c r="AO170" s="115">
        <v>9.1</v>
      </c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</row>
    <row r="171" spans="1:68" s="11" customFormat="1" ht="15" customHeight="1"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66"/>
      <c r="AC171" s="4">
        <v>7</v>
      </c>
      <c r="AD171" s="112">
        <v>247</v>
      </c>
      <c r="AE171" s="113">
        <v>224</v>
      </c>
      <c r="AF171" s="114">
        <v>23</v>
      </c>
      <c r="AG171" s="115">
        <v>9.3000000000000007</v>
      </c>
      <c r="AH171" s="112">
        <v>386</v>
      </c>
      <c r="AI171" s="113">
        <v>357</v>
      </c>
      <c r="AJ171" s="114">
        <v>29</v>
      </c>
      <c r="AK171" s="115">
        <v>7.5</v>
      </c>
      <c r="AL171" s="112">
        <v>633</v>
      </c>
      <c r="AM171" s="113">
        <v>581</v>
      </c>
      <c r="AN171" s="114">
        <v>52</v>
      </c>
      <c r="AO171" s="115">
        <v>8.1999999999999993</v>
      </c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</row>
    <row r="172" spans="1:68" s="11" customFormat="1" ht="15" customHeight="1"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3"/>
      <c r="V172" s="12"/>
      <c r="W172" s="12"/>
      <c r="X172" s="12"/>
      <c r="Y172" s="12"/>
      <c r="Z172" s="12"/>
      <c r="AA172" s="66"/>
      <c r="AC172" s="4">
        <v>8</v>
      </c>
      <c r="AD172" s="112">
        <v>299</v>
      </c>
      <c r="AE172" s="113">
        <v>286</v>
      </c>
      <c r="AF172" s="114">
        <v>13</v>
      </c>
      <c r="AG172" s="115">
        <v>4.3</v>
      </c>
      <c r="AH172" s="112">
        <v>488</v>
      </c>
      <c r="AI172" s="113">
        <v>465</v>
      </c>
      <c r="AJ172" s="114">
        <v>23</v>
      </c>
      <c r="AK172" s="115">
        <v>4.7</v>
      </c>
      <c r="AL172" s="112">
        <v>787</v>
      </c>
      <c r="AM172" s="113">
        <v>751</v>
      </c>
      <c r="AN172" s="114">
        <v>36</v>
      </c>
      <c r="AO172" s="115">
        <v>4.5999999999999996</v>
      </c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</row>
    <row r="173" spans="1:68" s="11" customFormat="1" ht="15" customHeight="1"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66"/>
      <c r="AC173" s="4">
        <v>9</v>
      </c>
      <c r="AD173" s="112">
        <v>370</v>
      </c>
      <c r="AE173" s="113">
        <v>355</v>
      </c>
      <c r="AF173" s="114">
        <v>15</v>
      </c>
      <c r="AG173" s="115">
        <v>4.0999999999999996</v>
      </c>
      <c r="AH173" s="112">
        <v>566</v>
      </c>
      <c r="AI173" s="113">
        <v>543</v>
      </c>
      <c r="AJ173" s="114">
        <v>23</v>
      </c>
      <c r="AK173" s="115">
        <v>4.0999999999999996</v>
      </c>
      <c r="AL173" s="112">
        <v>936</v>
      </c>
      <c r="AM173" s="113">
        <v>898</v>
      </c>
      <c r="AN173" s="114">
        <v>38</v>
      </c>
      <c r="AO173" s="115">
        <v>4.0999999999999996</v>
      </c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</row>
    <row r="174" spans="1:68" s="11" customFormat="1" ht="15" customHeight="1"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66"/>
      <c r="AC174" s="4">
        <v>10</v>
      </c>
      <c r="AD174" s="112">
        <v>473</v>
      </c>
      <c r="AE174" s="113">
        <v>457</v>
      </c>
      <c r="AF174" s="114">
        <v>16</v>
      </c>
      <c r="AG174" s="115">
        <v>3.4</v>
      </c>
      <c r="AH174" s="112">
        <v>647</v>
      </c>
      <c r="AI174" s="113">
        <v>621</v>
      </c>
      <c r="AJ174" s="114">
        <v>26</v>
      </c>
      <c r="AK174" s="115">
        <v>4</v>
      </c>
      <c r="AL174" s="112">
        <v>1120</v>
      </c>
      <c r="AM174" s="113">
        <v>1078</v>
      </c>
      <c r="AN174" s="114">
        <v>42</v>
      </c>
      <c r="AO174" s="115">
        <v>3.8</v>
      </c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</row>
    <row r="175" spans="1:68" s="11" customFormat="1" ht="15" customHeight="1"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66"/>
      <c r="AC175" s="4">
        <v>11</v>
      </c>
      <c r="AD175" s="112">
        <v>492</v>
      </c>
      <c r="AE175" s="113">
        <v>475</v>
      </c>
      <c r="AF175" s="114">
        <v>17</v>
      </c>
      <c r="AG175" s="115">
        <v>3.5</v>
      </c>
      <c r="AH175" s="112">
        <v>595</v>
      </c>
      <c r="AI175" s="113">
        <v>577</v>
      </c>
      <c r="AJ175" s="114">
        <v>18</v>
      </c>
      <c r="AK175" s="115">
        <v>3</v>
      </c>
      <c r="AL175" s="112">
        <v>1087</v>
      </c>
      <c r="AM175" s="113">
        <v>1052</v>
      </c>
      <c r="AN175" s="114">
        <v>35</v>
      </c>
      <c r="AO175" s="115">
        <v>3.2</v>
      </c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</row>
    <row r="176" spans="1:68" s="14" customFormat="1" ht="15" customHeight="1">
      <c r="A176" s="93" t="s">
        <v>47</v>
      </c>
      <c r="B176" s="92">
        <v>22</v>
      </c>
      <c r="C176" s="53">
        <v>23</v>
      </c>
      <c r="D176" s="53">
        <v>0</v>
      </c>
      <c r="E176" s="53">
        <v>1</v>
      </c>
      <c r="F176" s="53">
        <v>2</v>
      </c>
      <c r="G176" s="53">
        <v>3</v>
      </c>
      <c r="H176" s="53">
        <v>4</v>
      </c>
      <c r="I176" s="53">
        <v>5</v>
      </c>
      <c r="J176" s="53">
        <v>6</v>
      </c>
      <c r="K176" s="53">
        <v>7</v>
      </c>
      <c r="L176" s="53">
        <v>8</v>
      </c>
      <c r="M176" s="53">
        <v>9</v>
      </c>
      <c r="N176" s="53">
        <v>10</v>
      </c>
      <c r="O176" s="53">
        <v>11</v>
      </c>
      <c r="P176" s="53">
        <v>12</v>
      </c>
      <c r="Q176" s="53">
        <v>13</v>
      </c>
      <c r="R176" s="53">
        <v>14</v>
      </c>
      <c r="S176" s="53">
        <v>15</v>
      </c>
      <c r="T176" s="53">
        <v>16</v>
      </c>
      <c r="U176" s="53">
        <v>17</v>
      </c>
      <c r="V176" s="53">
        <v>18</v>
      </c>
      <c r="W176" s="53">
        <v>19</v>
      </c>
      <c r="X176" s="53">
        <v>20</v>
      </c>
      <c r="Y176" s="96">
        <v>21</v>
      </c>
      <c r="Z176" s="97" t="s">
        <v>48</v>
      </c>
      <c r="AA176" s="52"/>
      <c r="AC176" s="4">
        <v>12</v>
      </c>
      <c r="AD176" s="112">
        <v>552</v>
      </c>
      <c r="AE176" s="113">
        <v>543</v>
      </c>
      <c r="AF176" s="114">
        <v>9</v>
      </c>
      <c r="AG176" s="115">
        <v>1.6</v>
      </c>
      <c r="AH176" s="112">
        <v>605</v>
      </c>
      <c r="AI176" s="113">
        <v>591</v>
      </c>
      <c r="AJ176" s="114">
        <v>14</v>
      </c>
      <c r="AK176" s="115">
        <v>2.2999999999999998</v>
      </c>
      <c r="AL176" s="112">
        <v>1157</v>
      </c>
      <c r="AM176" s="113">
        <v>1134</v>
      </c>
      <c r="AN176" s="114">
        <v>23</v>
      </c>
      <c r="AO176" s="115">
        <v>2</v>
      </c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</row>
    <row r="177" spans="1:68" s="14" customFormat="1" ht="15" customHeight="1">
      <c r="A177" s="94" t="s">
        <v>49</v>
      </c>
      <c r="B177" s="116">
        <f t="shared" ref="B177:J177" si="91">SUM(B178:B179)</f>
        <v>190</v>
      </c>
      <c r="C177" s="117">
        <f t="shared" si="91"/>
        <v>82</v>
      </c>
      <c r="D177" s="117">
        <f t="shared" si="91"/>
        <v>64</v>
      </c>
      <c r="E177" s="117">
        <f t="shared" si="91"/>
        <v>43</v>
      </c>
      <c r="F177" s="117">
        <f t="shared" si="91"/>
        <v>41</v>
      </c>
      <c r="G177" s="117">
        <f t="shared" si="91"/>
        <v>31</v>
      </c>
      <c r="H177" s="117">
        <f t="shared" si="91"/>
        <v>34</v>
      </c>
      <c r="I177" s="117">
        <f t="shared" si="91"/>
        <v>85</v>
      </c>
      <c r="J177" s="117">
        <f t="shared" si="91"/>
        <v>152</v>
      </c>
      <c r="K177" s="117">
        <f t="shared" ref="K177:V177" si="92">SUM(K178:K179)</f>
        <v>247</v>
      </c>
      <c r="L177" s="117">
        <f t="shared" si="92"/>
        <v>299</v>
      </c>
      <c r="M177" s="117">
        <f t="shared" si="92"/>
        <v>370</v>
      </c>
      <c r="N177" s="117">
        <f t="shared" si="92"/>
        <v>473</v>
      </c>
      <c r="O177" s="117">
        <f t="shared" si="92"/>
        <v>492</v>
      </c>
      <c r="P177" s="117">
        <f t="shared" si="92"/>
        <v>552</v>
      </c>
      <c r="Q177" s="117">
        <f t="shared" si="92"/>
        <v>505</v>
      </c>
      <c r="R177" s="117">
        <f t="shared" si="92"/>
        <v>554</v>
      </c>
      <c r="S177" s="117">
        <f t="shared" si="92"/>
        <v>637</v>
      </c>
      <c r="T177" s="117">
        <f t="shared" si="92"/>
        <v>684</v>
      </c>
      <c r="U177" s="117">
        <f t="shared" si="92"/>
        <v>690</v>
      </c>
      <c r="V177" s="117">
        <f t="shared" si="92"/>
        <v>583</v>
      </c>
      <c r="W177" s="117">
        <f t="shared" ref="W177:Y177" si="93">SUM(W178:W179)</f>
        <v>357</v>
      </c>
      <c r="X177" s="117">
        <f t="shared" si="93"/>
        <v>260</v>
      </c>
      <c r="Y177" s="118">
        <f t="shared" si="93"/>
        <v>201</v>
      </c>
      <c r="Z177" s="119">
        <f>SUM(B177:Y177)</f>
        <v>7626</v>
      </c>
      <c r="AA177" s="67"/>
      <c r="AC177" s="4">
        <v>13</v>
      </c>
      <c r="AD177" s="112">
        <v>505</v>
      </c>
      <c r="AE177" s="113">
        <v>484</v>
      </c>
      <c r="AF177" s="114">
        <v>21</v>
      </c>
      <c r="AG177" s="115">
        <v>4.2</v>
      </c>
      <c r="AH177" s="112">
        <v>564</v>
      </c>
      <c r="AI177" s="113">
        <v>548</v>
      </c>
      <c r="AJ177" s="114">
        <v>16</v>
      </c>
      <c r="AK177" s="115">
        <v>2.8</v>
      </c>
      <c r="AL177" s="112">
        <v>1069</v>
      </c>
      <c r="AM177" s="113">
        <v>1032</v>
      </c>
      <c r="AN177" s="114">
        <v>37</v>
      </c>
      <c r="AO177" s="115">
        <v>3.5</v>
      </c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</row>
    <row r="178" spans="1:68" s="14" customFormat="1" ht="15" customHeight="1">
      <c r="A178" s="94" t="s">
        <v>44</v>
      </c>
      <c r="B178" s="116">
        <f>SUM(断面別!$B$117,断面別!$D$117)</f>
        <v>187</v>
      </c>
      <c r="C178" s="117">
        <f>SUM(断面別!$B$118,断面別!$D$118)</f>
        <v>80</v>
      </c>
      <c r="D178" s="117">
        <f>SUM(断面別!$B$119,断面別!$D$119)</f>
        <v>60</v>
      </c>
      <c r="E178" s="117">
        <f>SUM(断面別!$B$120,断面別!$D$120)</f>
        <v>39</v>
      </c>
      <c r="F178" s="117">
        <f>SUM(断面別!$B$121,断面別!$D$121)</f>
        <v>40</v>
      </c>
      <c r="G178" s="117">
        <f>SUM(断面別!$B$122,断面別!$D$122)</f>
        <v>28</v>
      </c>
      <c r="H178" s="117">
        <f>SUM(断面別!$B$123,断面別!$D$123)</f>
        <v>33</v>
      </c>
      <c r="I178" s="117">
        <f>SUM(断面別!$B$124,断面別!$D$124)</f>
        <v>77</v>
      </c>
      <c r="J178" s="117">
        <f>SUM(断面別!$B$125,断面別!$D$125)</f>
        <v>135</v>
      </c>
      <c r="K178" s="117">
        <f>SUM(断面別!$B$132,断面別!$D$132)</f>
        <v>224</v>
      </c>
      <c r="L178" s="117">
        <f>SUM(断面別!$B$139,断面別!$D$139)</f>
        <v>286</v>
      </c>
      <c r="M178" s="117">
        <f>SUM(断面別!$B$140,断面別!$D$140)</f>
        <v>355</v>
      </c>
      <c r="N178" s="117">
        <f>SUM(断面別!$B$141,断面別!$D$141)</f>
        <v>457</v>
      </c>
      <c r="O178" s="117">
        <f>SUM(断面別!$B$142,断面別!$D$142)</f>
        <v>475</v>
      </c>
      <c r="P178" s="117">
        <f>SUM(断面別!$B$143,断面別!$D$143)</f>
        <v>543</v>
      </c>
      <c r="Q178" s="117">
        <f>SUM(断面別!$B$144,断面別!$D$144)</f>
        <v>484</v>
      </c>
      <c r="R178" s="117">
        <f>SUM(断面別!$B$145,断面別!$D$145)</f>
        <v>542</v>
      </c>
      <c r="S178" s="117">
        <f>SUM(断面別!$B$146,断面別!$D$146)</f>
        <v>618</v>
      </c>
      <c r="T178" s="117">
        <f>SUM(断面別!$B$147,断面別!$D$147)</f>
        <v>669</v>
      </c>
      <c r="U178" s="117">
        <f>SUM(断面別!$B$154,断面別!$D$154)</f>
        <v>675</v>
      </c>
      <c r="V178" s="117">
        <f>SUM(断面別!$B$161,断面別!$D$161)</f>
        <v>572</v>
      </c>
      <c r="W178" s="117">
        <f>SUM(断面別!$B$162,断面別!$D$162)</f>
        <v>349</v>
      </c>
      <c r="X178" s="117">
        <f>SUM(断面別!$B$163,断面別!$D$163)</f>
        <v>258</v>
      </c>
      <c r="Y178" s="118">
        <f>SUM(断面別!$B$164,断面別!$D$164)</f>
        <v>197</v>
      </c>
      <c r="Z178" s="119">
        <f>SUM(B178:Y178)</f>
        <v>7383</v>
      </c>
      <c r="AA178" s="67"/>
      <c r="AC178" s="4">
        <v>14</v>
      </c>
      <c r="AD178" s="112">
        <v>554</v>
      </c>
      <c r="AE178" s="113">
        <v>542</v>
      </c>
      <c r="AF178" s="114">
        <v>12</v>
      </c>
      <c r="AG178" s="115">
        <v>2.2000000000000002</v>
      </c>
      <c r="AH178" s="112">
        <v>558</v>
      </c>
      <c r="AI178" s="113">
        <v>542</v>
      </c>
      <c r="AJ178" s="114">
        <v>16</v>
      </c>
      <c r="AK178" s="115">
        <v>2.9</v>
      </c>
      <c r="AL178" s="112">
        <v>1112</v>
      </c>
      <c r="AM178" s="113">
        <v>1084</v>
      </c>
      <c r="AN178" s="114">
        <v>28</v>
      </c>
      <c r="AO178" s="115">
        <v>2.5</v>
      </c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</row>
    <row r="179" spans="1:68" s="14" customFormat="1" ht="15" customHeight="1">
      <c r="A179" s="94" t="s">
        <v>45</v>
      </c>
      <c r="B179" s="116">
        <f>SUM(断面別!$C$117,断面別!$E$117)</f>
        <v>3</v>
      </c>
      <c r="C179" s="117">
        <f>SUM(断面別!$C$118,断面別!$E$118)</f>
        <v>2</v>
      </c>
      <c r="D179" s="117">
        <f>SUM(断面別!$C$119,断面別!$E$119)</f>
        <v>4</v>
      </c>
      <c r="E179" s="117">
        <f>SUM(断面別!$C$120,断面別!$E$120)</f>
        <v>4</v>
      </c>
      <c r="F179" s="117">
        <f>SUM(断面別!$C$121,断面別!$E$121)</f>
        <v>1</v>
      </c>
      <c r="G179" s="117">
        <f>SUM(断面別!$C$122,断面別!$E$122)</f>
        <v>3</v>
      </c>
      <c r="H179" s="117">
        <f>SUM(断面別!$C$123,断面別!$E$123)</f>
        <v>1</v>
      </c>
      <c r="I179" s="117">
        <f>SUM(断面別!$C$124,断面別!$E$124)</f>
        <v>8</v>
      </c>
      <c r="J179" s="117">
        <f>SUM(断面別!$C$125,断面別!$E$125)</f>
        <v>17</v>
      </c>
      <c r="K179" s="117">
        <f>SUM(断面別!$C$132,断面別!$E$132)</f>
        <v>23</v>
      </c>
      <c r="L179" s="117">
        <f>SUM(断面別!$C$139,断面別!$E$139)</f>
        <v>13</v>
      </c>
      <c r="M179" s="117">
        <f>SUM(断面別!$C$140,断面別!$E$140)</f>
        <v>15</v>
      </c>
      <c r="N179" s="117">
        <f>SUM(断面別!$C$141,断面別!$E$141)</f>
        <v>16</v>
      </c>
      <c r="O179" s="117">
        <f>SUM(断面別!$C$142,断面別!$E$142)</f>
        <v>17</v>
      </c>
      <c r="P179" s="117">
        <f>SUM(断面別!$C$143,断面別!$E$143)</f>
        <v>9</v>
      </c>
      <c r="Q179" s="117">
        <f>SUM(断面別!$C$144,断面別!$E$144)</f>
        <v>21</v>
      </c>
      <c r="R179" s="117">
        <f>SUM(断面別!$C$145,断面別!$E$145)</f>
        <v>12</v>
      </c>
      <c r="S179" s="117">
        <f>SUM(断面別!$C$146,断面別!$E$146)</f>
        <v>19</v>
      </c>
      <c r="T179" s="117">
        <f>SUM(断面別!$C$147,断面別!$E$147)</f>
        <v>15</v>
      </c>
      <c r="U179" s="117">
        <f>SUM(断面別!$C$154,断面別!$E$154)</f>
        <v>15</v>
      </c>
      <c r="V179" s="117">
        <f>SUM(断面別!$C$161,断面別!$E$161)</f>
        <v>11</v>
      </c>
      <c r="W179" s="117">
        <f>SUM(断面別!$C$162,断面別!$E$162)</f>
        <v>8</v>
      </c>
      <c r="X179" s="117">
        <f>SUM(断面別!$C$163,断面別!$E$163)</f>
        <v>2</v>
      </c>
      <c r="Y179" s="118">
        <f>SUM(断面別!$C$164,断面別!$E$164)</f>
        <v>4</v>
      </c>
      <c r="Z179" s="119">
        <f>SUM(B179:Y179)</f>
        <v>243</v>
      </c>
      <c r="AA179" s="67"/>
      <c r="AC179" s="4">
        <v>15</v>
      </c>
      <c r="AD179" s="112">
        <v>637</v>
      </c>
      <c r="AE179" s="113">
        <v>618</v>
      </c>
      <c r="AF179" s="114">
        <v>19</v>
      </c>
      <c r="AG179" s="115">
        <v>3</v>
      </c>
      <c r="AH179" s="112">
        <v>573</v>
      </c>
      <c r="AI179" s="113">
        <v>556</v>
      </c>
      <c r="AJ179" s="114">
        <v>17</v>
      </c>
      <c r="AK179" s="115">
        <v>3</v>
      </c>
      <c r="AL179" s="112">
        <v>1210</v>
      </c>
      <c r="AM179" s="113">
        <v>1174</v>
      </c>
      <c r="AN179" s="114">
        <v>36</v>
      </c>
      <c r="AO179" s="115">
        <v>3</v>
      </c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</row>
    <row r="180" spans="1:68" s="14" customFormat="1" ht="15" customHeight="1">
      <c r="A180" s="95" t="s">
        <v>46</v>
      </c>
      <c r="B180" s="120">
        <f>IF(B179=0,0,ROUND(B179/B177*100,1))</f>
        <v>1.6</v>
      </c>
      <c r="C180" s="121">
        <f t="shared" ref="C180" si="94">IF(C179=0,0,ROUND(C179/C177*100,1))</f>
        <v>2.4</v>
      </c>
      <c r="D180" s="121">
        <f t="shared" ref="D180" si="95">IF(D179=0,0,ROUND(D179/D177*100,1))</f>
        <v>6.3</v>
      </c>
      <c r="E180" s="121">
        <f t="shared" ref="E180" si="96">IF(E179=0,0,ROUND(E179/E177*100,1))</f>
        <v>9.3000000000000007</v>
      </c>
      <c r="F180" s="121">
        <f t="shared" ref="F180" si="97">IF(F179=0,0,ROUND(F179/F177*100,1))</f>
        <v>2.4</v>
      </c>
      <c r="G180" s="121">
        <f t="shared" ref="G180" si="98">IF(G179=0,0,ROUND(G179/G177*100,1))</f>
        <v>9.6999999999999993</v>
      </c>
      <c r="H180" s="121">
        <f t="shared" ref="H180" si="99">IF(H179=0,0,ROUND(H179/H177*100,1))</f>
        <v>2.9</v>
      </c>
      <c r="I180" s="121">
        <f t="shared" ref="I180" si="100">IF(I179=0,0,ROUND(I179/I177*100,1))</f>
        <v>9.4</v>
      </c>
      <c r="J180" s="121">
        <f t="shared" ref="J180" si="101">IF(J179=0,0,ROUND(J179/J177*100,1))</f>
        <v>11.2</v>
      </c>
      <c r="K180" s="121">
        <f t="shared" ref="K180" si="102">IF(K179=0,0,ROUND(K179/K177*100,1))</f>
        <v>9.3000000000000007</v>
      </c>
      <c r="L180" s="121">
        <f t="shared" ref="L180" si="103">IF(L179=0,0,ROUND(L179/L177*100,1))</f>
        <v>4.3</v>
      </c>
      <c r="M180" s="121">
        <f t="shared" ref="M180" si="104">IF(M179=0,0,ROUND(M179/M177*100,1))</f>
        <v>4.0999999999999996</v>
      </c>
      <c r="N180" s="121">
        <f t="shared" ref="N180" si="105">IF(N179=0,0,ROUND(N179/N177*100,1))</f>
        <v>3.4</v>
      </c>
      <c r="O180" s="121">
        <f t="shared" ref="O180" si="106">IF(O179=0,0,ROUND(O179/O177*100,1))</f>
        <v>3.5</v>
      </c>
      <c r="P180" s="121">
        <f t="shared" ref="P180" si="107">IF(P179=0,0,ROUND(P179/P177*100,1))</f>
        <v>1.6</v>
      </c>
      <c r="Q180" s="121">
        <f t="shared" ref="Q180" si="108">IF(Q179=0,0,ROUND(Q179/Q177*100,1))</f>
        <v>4.2</v>
      </c>
      <c r="R180" s="121">
        <f t="shared" ref="R180" si="109">IF(R179=0,0,ROUND(R179/R177*100,1))</f>
        <v>2.2000000000000002</v>
      </c>
      <c r="S180" s="121">
        <f t="shared" ref="S180" si="110">IF(S179=0,0,ROUND(S179/S177*100,1))</f>
        <v>3</v>
      </c>
      <c r="T180" s="121">
        <f t="shared" ref="T180" si="111">IF(T179=0,0,ROUND(T179/T177*100,1))</f>
        <v>2.2000000000000002</v>
      </c>
      <c r="U180" s="121">
        <f t="shared" ref="U180" si="112">IF(U179=0,0,ROUND(U179/U177*100,1))</f>
        <v>2.2000000000000002</v>
      </c>
      <c r="V180" s="121">
        <f t="shared" ref="V180" si="113">IF(V179=0,0,ROUND(V179/V177*100,1))</f>
        <v>1.9</v>
      </c>
      <c r="W180" s="121">
        <f t="shared" ref="W180" si="114">IF(W179=0,0,ROUND(W179/W177*100,1))</f>
        <v>2.2000000000000002</v>
      </c>
      <c r="X180" s="121">
        <f t="shared" ref="X180" si="115">IF(X179=0,0,ROUND(X179/X177*100,1))</f>
        <v>0.8</v>
      </c>
      <c r="Y180" s="122">
        <f t="shared" ref="Y180" si="116">IF(Y179=0,0,ROUND(Y179/Y177*100,1))</f>
        <v>2</v>
      </c>
      <c r="Z180" s="123">
        <f>IF(Z179=0,0,ROUND(Z179/Z177*100,1))</f>
        <v>3.2</v>
      </c>
      <c r="AA180" s="68"/>
      <c r="AC180" s="4">
        <v>16</v>
      </c>
      <c r="AD180" s="112">
        <v>684</v>
      </c>
      <c r="AE180" s="113">
        <v>669</v>
      </c>
      <c r="AF180" s="114">
        <v>15</v>
      </c>
      <c r="AG180" s="115">
        <v>2.2000000000000002</v>
      </c>
      <c r="AH180" s="112">
        <v>484</v>
      </c>
      <c r="AI180" s="113">
        <v>471</v>
      </c>
      <c r="AJ180" s="114">
        <v>13</v>
      </c>
      <c r="AK180" s="115">
        <v>2.7</v>
      </c>
      <c r="AL180" s="112">
        <v>1168</v>
      </c>
      <c r="AM180" s="113">
        <v>1140</v>
      </c>
      <c r="AN180" s="114">
        <v>28</v>
      </c>
      <c r="AO180" s="115">
        <v>2.4</v>
      </c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</row>
    <row r="181" spans="1:68" s="17" customFormat="1" ht="1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6"/>
      <c r="V181" s="15"/>
      <c r="W181" s="15"/>
      <c r="X181" s="15"/>
      <c r="Y181" s="15"/>
      <c r="Z181" s="15"/>
      <c r="AA181" s="15"/>
      <c r="AC181" s="4">
        <v>17</v>
      </c>
      <c r="AD181" s="112">
        <v>690</v>
      </c>
      <c r="AE181" s="113">
        <v>675</v>
      </c>
      <c r="AF181" s="114">
        <v>15</v>
      </c>
      <c r="AG181" s="115">
        <v>2.2000000000000002</v>
      </c>
      <c r="AH181" s="112">
        <v>542</v>
      </c>
      <c r="AI181" s="113">
        <v>527</v>
      </c>
      <c r="AJ181" s="114">
        <v>15</v>
      </c>
      <c r="AK181" s="115">
        <v>2.8</v>
      </c>
      <c r="AL181" s="112">
        <v>1232</v>
      </c>
      <c r="AM181" s="113">
        <v>1202</v>
      </c>
      <c r="AN181" s="114">
        <v>30</v>
      </c>
      <c r="AO181" s="115">
        <v>2.4</v>
      </c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</row>
    <row r="182" spans="1:68" s="17" customFormat="1" ht="1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C182" s="4">
        <v>18</v>
      </c>
      <c r="AD182" s="112">
        <v>583</v>
      </c>
      <c r="AE182" s="113">
        <v>572</v>
      </c>
      <c r="AF182" s="114">
        <v>11</v>
      </c>
      <c r="AG182" s="115">
        <v>1.9</v>
      </c>
      <c r="AH182" s="112">
        <v>480</v>
      </c>
      <c r="AI182" s="113">
        <v>464</v>
      </c>
      <c r="AJ182" s="114">
        <v>16</v>
      </c>
      <c r="AK182" s="115">
        <v>3.3</v>
      </c>
      <c r="AL182" s="112">
        <v>1063</v>
      </c>
      <c r="AM182" s="113">
        <v>1036</v>
      </c>
      <c r="AN182" s="114">
        <v>27</v>
      </c>
      <c r="AO182" s="115">
        <v>2.5</v>
      </c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</row>
    <row r="183" spans="1:68" s="17" customFormat="1" ht="1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C183" s="4">
        <v>19</v>
      </c>
      <c r="AD183" s="112">
        <v>357</v>
      </c>
      <c r="AE183" s="113">
        <v>349</v>
      </c>
      <c r="AF183" s="114">
        <v>8</v>
      </c>
      <c r="AG183" s="115">
        <v>2.2000000000000002</v>
      </c>
      <c r="AH183" s="112">
        <v>323</v>
      </c>
      <c r="AI183" s="113">
        <v>309</v>
      </c>
      <c r="AJ183" s="114">
        <v>14</v>
      </c>
      <c r="AK183" s="115">
        <v>4.3</v>
      </c>
      <c r="AL183" s="112">
        <v>680</v>
      </c>
      <c r="AM183" s="113">
        <v>658</v>
      </c>
      <c r="AN183" s="114">
        <v>22</v>
      </c>
      <c r="AO183" s="115">
        <v>3.2</v>
      </c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</row>
    <row r="184" spans="1:68" s="17" customFormat="1" ht="1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C184" s="4">
        <v>20</v>
      </c>
      <c r="AD184" s="112">
        <v>260</v>
      </c>
      <c r="AE184" s="113">
        <v>258</v>
      </c>
      <c r="AF184" s="114">
        <v>2</v>
      </c>
      <c r="AG184" s="115">
        <v>0.8</v>
      </c>
      <c r="AH184" s="112">
        <v>238</v>
      </c>
      <c r="AI184" s="113">
        <v>230</v>
      </c>
      <c r="AJ184" s="114">
        <v>8</v>
      </c>
      <c r="AK184" s="115">
        <v>3.4</v>
      </c>
      <c r="AL184" s="112">
        <v>498</v>
      </c>
      <c r="AM184" s="113">
        <v>488</v>
      </c>
      <c r="AN184" s="114">
        <v>10</v>
      </c>
      <c r="AO184" s="115">
        <v>2</v>
      </c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</row>
    <row r="185" spans="1:68" s="17" customFormat="1" ht="1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C185" s="4">
        <v>21</v>
      </c>
      <c r="AD185" s="112">
        <v>201</v>
      </c>
      <c r="AE185" s="113">
        <v>197</v>
      </c>
      <c r="AF185" s="114">
        <v>4</v>
      </c>
      <c r="AG185" s="115">
        <v>2</v>
      </c>
      <c r="AH185" s="112">
        <v>198</v>
      </c>
      <c r="AI185" s="113">
        <v>190</v>
      </c>
      <c r="AJ185" s="114">
        <v>8</v>
      </c>
      <c r="AK185" s="115">
        <v>4</v>
      </c>
      <c r="AL185" s="112">
        <v>399</v>
      </c>
      <c r="AM185" s="113">
        <v>387</v>
      </c>
      <c r="AN185" s="114">
        <v>12</v>
      </c>
      <c r="AO185" s="115">
        <v>3</v>
      </c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</row>
    <row r="186" spans="1:68" s="17" customFormat="1" ht="1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</row>
    <row r="187" spans="1:68" s="17" customFormat="1" ht="1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C187" s="124" t="s">
        <v>88</v>
      </c>
      <c r="AD187" s="4">
        <f>SUM(AD171:AD182)</f>
        <v>6086</v>
      </c>
      <c r="AE187" s="4">
        <f t="shared" ref="AE187:AN187" si="117">SUM(AE171:AE182)</f>
        <v>5900</v>
      </c>
      <c r="AF187" s="4">
        <f t="shared" si="117"/>
        <v>186</v>
      </c>
      <c r="AG187" s="125">
        <f>AF187/AD187</f>
        <v>3.056194544857049E-2</v>
      </c>
      <c r="AH187" s="4">
        <f t="shared" ref="AH187" si="118">SUM(AH171:AH182)</f>
        <v>6488</v>
      </c>
      <c r="AI187" s="4">
        <f t="shared" si="117"/>
        <v>6262</v>
      </c>
      <c r="AJ187" s="4">
        <f t="shared" si="117"/>
        <v>226</v>
      </c>
      <c r="AK187" s="125">
        <f t="shared" ref="AK187" si="119">AJ187/AH187</f>
        <v>3.4833538840937116E-2</v>
      </c>
      <c r="AL187" s="4">
        <f t="shared" ref="AL187" si="120">SUM(AL171:AL182)</f>
        <v>12574</v>
      </c>
      <c r="AM187" s="4">
        <f t="shared" si="117"/>
        <v>12162</v>
      </c>
      <c r="AN187" s="4">
        <f t="shared" si="117"/>
        <v>412</v>
      </c>
      <c r="AO187" s="125">
        <f t="shared" ref="AO187" si="121">AN187/AL187</f>
        <v>3.2766025131223162E-2</v>
      </c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</row>
    <row r="188" spans="1:68" s="17" customFormat="1" ht="1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</row>
    <row r="189" spans="1:68" s="17" customFormat="1" ht="1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</row>
    <row r="190" spans="1:68" s="17" customFormat="1" ht="1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</row>
    <row r="191" spans="1:68" s="17" customFormat="1" ht="1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</row>
    <row r="192" spans="1:68" s="17" customFormat="1" ht="1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</row>
    <row r="193" spans="1:68" s="17" customFormat="1" ht="1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</row>
    <row r="194" spans="1:68" s="17" customFormat="1" ht="1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</row>
    <row r="195" spans="1:68" s="17" customFormat="1" ht="1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6"/>
      <c r="V195" s="15"/>
      <c r="W195" s="15"/>
      <c r="X195" s="15"/>
      <c r="Y195" s="15"/>
      <c r="Z195" s="15"/>
      <c r="AA195" s="15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</row>
    <row r="196" spans="1:68" s="17" customFormat="1" ht="1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</row>
    <row r="197" spans="1:68" s="17" customFormat="1" ht="1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</row>
    <row r="198" spans="1:68" s="17" customFormat="1" ht="1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</row>
    <row r="199" spans="1:68" s="14" customFormat="1" ht="15" customHeight="1">
      <c r="A199" s="93" t="s">
        <v>47</v>
      </c>
      <c r="B199" s="92">
        <v>22</v>
      </c>
      <c r="C199" s="53">
        <v>23</v>
      </c>
      <c r="D199" s="53">
        <v>0</v>
      </c>
      <c r="E199" s="53">
        <v>1</v>
      </c>
      <c r="F199" s="53">
        <v>2</v>
      </c>
      <c r="G199" s="53">
        <v>3</v>
      </c>
      <c r="H199" s="53">
        <v>4</v>
      </c>
      <c r="I199" s="53">
        <v>5</v>
      </c>
      <c r="J199" s="53">
        <v>6</v>
      </c>
      <c r="K199" s="53">
        <v>7</v>
      </c>
      <c r="L199" s="53">
        <v>8</v>
      </c>
      <c r="M199" s="53">
        <v>9</v>
      </c>
      <c r="N199" s="53">
        <v>10</v>
      </c>
      <c r="O199" s="53">
        <v>11</v>
      </c>
      <c r="P199" s="53">
        <v>12</v>
      </c>
      <c r="Q199" s="53">
        <v>13</v>
      </c>
      <c r="R199" s="53">
        <v>14</v>
      </c>
      <c r="S199" s="53">
        <v>15</v>
      </c>
      <c r="T199" s="53">
        <v>16</v>
      </c>
      <c r="U199" s="53">
        <v>17</v>
      </c>
      <c r="V199" s="53">
        <v>18</v>
      </c>
      <c r="W199" s="53">
        <v>19</v>
      </c>
      <c r="X199" s="53">
        <v>20</v>
      </c>
      <c r="Y199" s="96">
        <v>21</v>
      </c>
      <c r="Z199" s="97" t="s">
        <v>48</v>
      </c>
      <c r="AA199" s="52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</row>
    <row r="200" spans="1:68" s="14" customFormat="1" ht="15" customHeight="1">
      <c r="A200" s="94" t="s">
        <v>49</v>
      </c>
      <c r="B200" s="116">
        <f t="shared" ref="B200:J200" si="122">SUM(B201:B202)</f>
        <v>205</v>
      </c>
      <c r="C200" s="117">
        <f t="shared" si="122"/>
        <v>135</v>
      </c>
      <c r="D200" s="117">
        <f t="shared" si="122"/>
        <v>87</v>
      </c>
      <c r="E200" s="117">
        <f t="shared" si="122"/>
        <v>98</v>
      </c>
      <c r="F200" s="117">
        <f t="shared" si="122"/>
        <v>52</v>
      </c>
      <c r="G200" s="117">
        <f t="shared" si="122"/>
        <v>53</v>
      </c>
      <c r="H200" s="117">
        <f t="shared" si="122"/>
        <v>53</v>
      </c>
      <c r="I200" s="117">
        <f t="shared" si="122"/>
        <v>96</v>
      </c>
      <c r="J200" s="117">
        <f t="shared" si="122"/>
        <v>199</v>
      </c>
      <c r="K200" s="117">
        <f t="shared" ref="K200:V200" si="123">SUM(K201:K202)</f>
        <v>386</v>
      </c>
      <c r="L200" s="117">
        <f t="shared" si="123"/>
        <v>488</v>
      </c>
      <c r="M200" s="117">
        <f t="shared" si="123"/>
        <v>566</v>
      </c>
      <c r="N200" s="117">
        <f t="shared" si="123"/>
        <v>647</v>
      </c>
      <c r="O200" s="117">
        <f t="shared" si="123"/>
        <v>595</v>
      </c>
      <c r="P200" s="117">
        <f t="shared" si="123"/>
        <v>605</v>
      </c>
      <c r="Q200" s="117">
        <f t="shared" si="123"/>
        <v>564</v>
      </c>
      <c r="R200" s="117">
        <f t="shared" si="123"/>
        <v>558</v>
      </c>
      <c r="S200" s="117">
        <f t="shared" si="123"/>
        <v>573</v>
      </c>
      <c r="T200" s="117">
        <f t="shared" si="123"/>
        <v>484</v>
      </c>
      <c r="U200" s="117">
        <f t="shared" si="123"/>
        <v>542</v>
      </c>
      <c r="V200" s="117">
        <f t="shared" si="123"/>
        <v>480</v>
      </c>
      <c r="W200" s="117">
        <f t="shared" ref="W200:Y200" si="124">SUM(W201:W202)</f>
        <v>323</v>
      </c>
      <c r="X200" s="117">
        <f t="shared" si="124"/>
        <v>238</v>
      </c>
      <c r="Y200" s="118">
        <f t="shared" si="124"/>
        <v>198</v>
      </c>
      <c r="Z200" s="119">
        <f>SUM(B200:Y200)</f>
        <v>8225</v>
      </c>
      <c r="AA200" s="67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</row>
    <row r="201" spans="1:68" s="14" customFormat="1" ht="15" customHeight="1">
      <c r="A201" s="94" t="s">
        <v>44</v>
      </c>
      <c r="B201" s="116">
        <f>SUM(断面別!$I$117,断面別!$K$117)</f>
        <v>197</v>
      </c>
      <c r="C201" s="117">
        <f>SUM(断面別!$I$118,断面別!$K$118)</f>
        <v>128</v>
      </c>
      <c r="D201" s="117">
        <f>SUM(断面別!$I$119,断面別!$K$119)</f>
        <v>82</v>
      </c>
      <c r="E201" s="117">
        <f>SUM(断面別!$I$120,断面別!$K$120)</f>
        <v>92</v>
      </c>
      <c r="F201" s="117">
        <f>SUM(断面別!$I$121,断面別!$K$121)</f>
        <v>48</v>
      </c>
      <c r="G201" s="117">
        <f>SUM(断面別!$I$122,断面別!$K$122)</f>
        <v>41</v>
      </c>
      <c r="H201" s="117">
        <f>SUM(断面別!$I$123,断面別!$K$123)</f>
        <v>45</v>
      </c>
      <c r="I201" s="117">
        <f>SUM(断面別!$I$124,断面別!$K$124)</f>
        <v>84</v>
      </c>
      <c r="J201" s="117">
        <f>SUM(断面別!$I$125,断面別!$K$125)</f>
        <v>184</v>
      </c>
      <c r="K201" s="117">
        <f>SUM(断面別!$I$132,断面別!$K$132)</f>
        <v>357</v>
      </c>
      <c r="L201" s="117">
        <f>SUM(断面別!$I$139,断面別!$K$139)</f>
        <v>465</v>
      </c>
      <c r="M201" s="117">
        <f>SUM(断面別!$I$140,断面別!$K$140)</f>
        <v>543</v>
      </c>
      <c r="N201" s="117">
        <f>SUM(断面別!$I$141,断面別!$K$141)</f>
        <v>621</v>
      </c>
      <c r="O201" s="117">
        <f>SUM(断面別!$I$142,断面別!$K$142)</f>
        <v>577</v>
      </c>
      <c r="P201" s="117">
        <f>SUM(断面別!$I$143,断面別!$K$143)</f>
        <v>591</v>
      </c>
      <c r="Q201" s="117">
        <f>SUM(断面別!$I$144,断面別!$K$144)</f>
        <v>548</v>
      </c>
      <c r="R201" s="117">
        <f>SUM(断面別!$I$145,断面別!$K$145)</f>
        <v>542</v>
      </c>
      <c r="S201" s="117">
        <f>SUM(断面別!$I$146,断面別!$K$146)</f>
        <v>556</v>
      </c>
      <c r="T201" s="117">
        <f>SUM(断面別!$I$147,断面別!$K$147)</f>
        <v>471</v>
      </c>
      <c r="U201" s="117">
        <f>SUM(断面別!$I$154,断面別!$K$154)</f>
        <v>527</v>
      </c>
      <c r="V201" s="117">
        <f>SUM(断面別!$I$161,断面別!$K$161)</f>
        <v>464</v>
      </c>
      <c r="W201" s="117">
        <f>SUM(断面別!$I$162,断面別!$K$162)</f>
        <v>309</v>
      </c>
      <c r="X201" s="117">
        <f>SUM(断面別!$I$163,断面別!$K$163)</f>
        <v>230</v>
      </c>
      <c r="Y201" s="118">
        <f>SUM(断面別!$I$164,断面別!$K$164)</f>
        <v>190</v>
      </c>
      <c r="Z201" s="119">
        <f>SUM(B201:Y201)</f>
        <v>7892</v>
      </c>
      <c r="AA201" s="67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</row>
    <row r="202" spans="1:68" s="14" customFormat="1" ht="15" customHeight="1">
      <c r="A202" s="94" t="s">
        <v>45</v>
      </c>
      <c r="B202" s="116">
        <f>SUM(断面別!$J$117,断面別!$L$117)</f>
        <v>8</v>
      </c>
      <c r="C202" s="117">
        <f>SUM(断面別!$J$118,断面別!$L$118)</f>
        <v>7</v>
      </c>
      <c r="D202" s="117">
        <f>SUM(断面別!$J$119,断面別!$L$119)</f>
        <v>5</v>
      </c>
      <c r="E202" s="117">
        <f>SUM(断面別!$J$120,断面別!$L$120)</f>
        <v>6</v>
      </c>
      <c r="F202" s="117">
        <f>SUM(断面別!$J$121,断面別!$L$121)</f>
        <v>4</v>
      </c>
      <c r="G202" s="117">
        <f>SUM(断面別!$J$122,断面別!$L$122)</f>
        <v>12</v>
      </c>
      <c r="H202" s="117">
        <f>SUM(断面別!$J$123,断面別!$L$123)</f>
        <v>8</v>
      </c>
      <c r="I202" s="117">
        <f>SUM(断面別!$J$124,断面別!$L$124)</f>
        <v>12</v>
      </c>
      <c r="J202" s="117">
        <f>SUM(断面別!$J$125,断面別!$L$125)</f>
        <v>15</v>
      </c>
      <c r="K202" s="117">
        <f>SUM(断面別!$J$132,断面別!$L$132)</f>
        <v>29</v>
      </c>
      <c r="L202" s="117">
        <f>SUM(断面別!$J$139,断面別!$L$139)</f>
        <v>23</v>
      </c>
      <c r="M202" s="117">
        <f>SUM(断面別!$J$140,断面別!$L$140)</f>
        <v>23</v>
      </c>
      <c r="N202" s="117">
        <f>SUM(断面別!$J$141,断面別!$L$141)</f>
        <v>26</v>
      </c>
      <c r="O202" s="117">
        <f>SUM(断面別!$J$142,断面別!$L$142)</f>
        <v>18</v>
      </c>
      <c r="P202" s="117">
        <f>SUM(断面別!$J$143,断面別!$L$143)</f>
        <v>14</v>
      </c>
      <c r="Q202" s="117">
        <f>SUM(断面別!$J$144,断面別!$L$144)</f>
        <v>16</v>
      </c>
      <c r="R202" s="117">
        <f>SUM(断面別!$J$145,断面別!$L$145)</f>
        <v>16</v>
      </c>
      <c r="S202" s="117">
        <f>SUM(断面別!$J$146,断面別!$L$146)</f>
        <v>17</v>
      </c>
      <c r="T202" s="117">
        <f>SUM(断面別!$J$147,断面別!$L$147)</f>
        <v>13</v>
      </c>
      <c r="U202" s="117">
        <f>SUM(断面別!$J$154,断面別!$L$154)</f>
        <v>15</v>
      </c>
      <c r="V202" s="117">
        <f>SUM(断面別!$J$161,断面別!$L$161)</f>
        <v>16</v>
      </c>
      <c r="W202" s="117">
        <f>SUM(断面別!$J$162,断面別!$L$162)</f>
        <v>14</v>
      </c>
      <c r="X202" s="117">
        <f>SUM(断面別!$J$163,断面別!$L$163)</f>
        <v>8</v>
      </c>
      <c r="Y202" s="118">
        <f>SUM(断面別!$J$164,断面別!$L$164)</f>
        <v>8</v>
      </c>
      <c r="Z202" s="119">
        <f>SUM(B202:Y202)</f>
        <v>333</v>
      </c>
      <c r="AA202" s="67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</row>
    <row r="203" spans="1:68" s="14" customFormat="1" ht="15" customHeight="1">
      <c r="A203" s="95" t="s">
        <v>46</v>
      </c>
      <c r="B203" s="120">
        <f>IF(B202=0,0,ROUND(B202/B200*100,1))</f>
        <v>3.9</v>
      </c>
      <c r="C203" s="121">
        <f t="shared" ref="C203" si="125">IF(C202=0,0,ROUND(C202/C200*100,1))</f>
        <v>5.2</v>
      </c>
      <c r="D203" s="121">
        <f t="shared" ref="D203" si="126">IF(D202=0,0,ROUND(D202/D200*100,1))</f>
        <v>5.7</v>
      </c>
      <c r="E203" s="121">
        <f t="shared" ref="E203" si="127">IF(E202=0,0,ROUND(E202/E200*100,1))</f>
        <v>6.1</v>
      </c>
      <c r="F203" s="121">
        <f t="shared" ref="F203" si="128">IF(F202=0,0,ROUND(F202/F200*100,1))</f>
        <v>7.7</v>
      </c>
      <c r="G203" s="121">
        <f t="shared" ref="G203" si="129">IF(G202=0,0,ROUND(G202/G200*100,1))</f>
        <v>22.6</v>
      </c>
      <c r="H203" s="121">
        <f t="shared" ref="H203" si="130">IF(H202=0,0,ROUND(H202/H200*100,1))</f>
        <v>15.1</v>
      </c>
      <c r="I203" s="121">
        <f t="shared" ref="I203" si="131">IF(I202=0,0,ROUND(I202/I200*100,1))</f>
        <v>12.5</v>
      </c>
      <c r="J203" s="121">
        <f t="shared" ref="J203" si="132">IF(J202=0,0,ROUND(J202/J200*100,1))</f>
        <v>7.5</v>
      </c>
      <c r="K203" s="121">
        <f t="shared" ref="K203" si="133">IF(K202=0,0,ROUND(K202/K200*100,1))</f>
        <v>7.5</v>
      </c>
      <c r="L203" s="121">
        <f t="shared" ref="L203" si="134">IF(L202=0,0,ROUND(L202/L200*100,1))</f>
        <v>4.7</v>
      </c>
      <c r="M203" s="121">
        <f t="shared" ref="M203" si="135">IF(M202=0,0,ROUND(M202/M200*100,1))</f>
        <v>4.0999999999999996</v>
      </c>
      <c r="N203" s="121">
        <f t="shared" ref="N203" si="136">IF(N202=0,0,ROUND(N202/N200*100,1))</f>
        <v>4</v>
      </c>
      <c r="O203" s="121">
        <f t="shared" ref="O203" si="137">IF(O202=0,0,ROUND(O202/O200*100,1))</f>
        <v>3</v>
      </c>
      <c r="P203" s="121">
        <f t="shared" ref="P203" si="138">IF(P202=0,0,ROUND(P202/P200*100,1))</f>
        <v>2.2999999999999998</v>
      </c>
      <c r="Q203" s="121">
        <f t="shared" ref="Q203" si="139">IF(Q202=0,0,ROUND(Q202/Q200*100,1))</f>
        <v>2.8</v>
      </c>
      <c r="R203" s="121">
        <f t="shared" ref="R203" si="140">IF(R202=0,0,ROUND(R202/R200*100,1))</f>
        <v>2.9</v>
      </c>
      <c r="S203" s="121">
        <f t="shared" ref="S203" si="141">IF(S202=0,0,ROUND(S202/S200*100,1))</f>
        <v>3</v>
      </c>
      <c r="T203" s="121">
        <f t="shared" ref="T203" si="142">IF(T202=0,0,ROUND(T202/T200*100,1))</f>
        <v>2.7</v>
      </c>
      <c r="U203" s="121">
        <f t="shared" ref="U203" si="143">IF(U202=0,0,ROUND(U202/U200*100,1))</f>
        <v>2.8</v>
      </c>
      <c r="V203" s="121">
        <f t="shared" ref="V203" si="144">IF(V202=0,0,ROUND(V202/V200*100,1))</f>
        <v>3.3</v>
      </c>
      <c r="W203" s="121">
        <f t="shared" ref="W203" si="145">IF(W202=0,0,ROUND(W202/W200*100,1))</f>
        <v>4.3</v>
      </c>
      <c r="X203" s="121">
        <f t="shared" ref="X203" si="146">IF(X202=0,0,ROUND(X202/X200*100,1))</f>
        <v>3.4</v>
      </c>
      <c r="Y203" s="122">
        <f t="shared" ref="Y203" si="147">IF(Y202=0,0,ROUND(Y202/Y200*100,1))</f>
        <v>4</v>
      </c>
      <c r="Z203" s="123">
        <f>IF(Z202=0,0,ROUND(Z202/Z200*100,1))</f>
        <v>4</v>
      </c>
      <c r="AA203" s="68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</row>
    <row r="204" spans="1:68" s="17" customFormat="1" ht="1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6"/>
      <c r="V204" s="15"/>
      <c r="W204" s="15"/>
      <c r="X204" s="15"/>
      <c r="Y204" s="15"/>
      <c r="Z204" s="15"/>
      <c r="AA204" s="15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</row>
    <row r="205" spans="1:68" s="17" customFormat="1" ht="1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</row>
    <row r="206" spans="1:68" s="17" customFormat="1" ht="1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</row>
    <row r="207" spans="1:68" s="17" customFormat="1" ht="1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</row>
    <row r="208" spans="1:68" s="17" customFormat="1" ht="1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</row>
    <row r="209" spans="1:68" s="17" customFormat="1" ht="1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</row>
    <row r="210" spans="1:68" s="17" customFormat="1" ht="1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</row>
    <row r="211" spans="1:68" s="17" customFormat="1" ht="1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</row>
    <row r="212" spans="1:68" s="17" customFormat="1" ht="1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</row>
    <row r="213" spans="1:68" s="17" customFormat="1" ht="1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</row>
    <row r="214" spans="1:68" s="17" customFormat="1" ht="1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</row>
    <row r="215" spans="1:68" s="17" customFormat="1" ht="1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</row>
    <row r="216" spans="1:68" s="17" customFormat="1" ht="1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</row>
    <row r="217" spans="1:68" s="17" customFormat="1" ht="1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</row>
    <row r="218" spans="1:68" s="17" customFormat="1" ht="1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6"/>
      <c r="V218" s="15"/>
      <c r="W218" s="15"/>
      <c r="X218" s="15"/>
      <c r="Y218" s="15"/>
      <c r="Z218" s="15"/>
      <c r="AA218" s="15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</row>
    <row r="219" spans="1:68" s="17" customFormat="1" ht="1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</row>
    <row r="220" spans="1:68" s="17" customFormat="1" ht="1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</row>
    <row r="221" spans="1:68" s="17" customFormat="1" ht="1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</row>
    <row r="222" spans="1:68" s="14" customFormat="1" ht="15" customHeight="1">
      <c r="A222" s="93" t="s">
        <v>47</v>
      </c>
      <c r="B222" s="92">
        <v>22</v>
      </c>
      <c r="C222" s="53">
        <v>23</v>
      </c>
      <c r="D222" s="53">
        <v>0</v>
      </c>
      <c r="E222" s="53">
        <v>1</v>
      </c>
      <c r="F222" s="53">
        <v>2</v>
      </c>
      <c r="G222" s="53">
        <v>3</v>
      </c>
      <c r="H222" s="53">
        <v>4</v>
      </c>
      <c r="I222" s="53">
        <v>5</v>
      </c>
      <c r="J222" s="53">
        <v>6</v>
      </c>
      <c r="K222" s="53">
        <v>7</v>
      </c>
      <c r="L222" s="53">
        <v>8</v>
      </c>
      <c r="M222" s="53">
        <v>9</v>
      </c>
      <c r="N222" s="53">
        <v>10</v>
      </c>
      <c r="O222" s="53">
        <v>11</v>
      </c>
      <c r="P222" s="53">
        <v>12</v>
      </c>
      <c r="Q222" s="53">
        <v>13</v>
      </c>
      <c r="R222" s="53">
        <v>14</v>
      </c>
      <c r="S222" s="53">
        <v>15</v>
      </c>
      <c r="T222" s="53">
        <v>16</v>
      </c>
      <c r="U222" s="53">
        <v>17</v>
      </c>
      <c r="V222" s="53">
        <v>18</v>
      </c>
      <c r="W222" s="53">
        <v>19</v>
      </c>
      <c r="X222" s="53">
        <v>20</v>
      </c>
      <c r="Y222" s="96">
        <v>21</v>
      </c>
      <c r="Z222" s="97" t="s">
        <v>48</v>
      </c>
      <c r="AA222" s="52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</row>
    <row r="223" spans="1:68" s="14" customFormat="1" ht="15" customHeight="1">
      <c r="A223" s="94" t="s">
        <v>49</v>
      </c>
      <c r="B223" s="116">
        <f t="shared" ref="B223:Y223" si="148">SUM(B224:B225)</f>
        <v>395</v>
      </c>
      <c r="C223" s="117">
        <f t="shared" si="148"/>
        <v>217</v>
      </c>
      <c r="D223" s="117">
        <f t="shared" si="148"/>
        <v>151</v>
      </c>
      <c r="E223" s="117">
        <f t="shared" si="148"/>
        <v>141</v>
      </c>
      <c r="F223" s="117">
        <f t="shared" si="148"/>
        <v>93</v>
      </c>
      <c r="G223" s="117">
        <f t="shared" si="148"/>
        <v>84</v>
      </c>
      <c r="H223" s="117">
        <f t="shared" si="148"/>
        <v>87</v>
      </c>
      <c r="I223" s="117">
        <f t="shared" si="148"/>
        <v>181</v>
      </c>
      <c r="J223" s="117">
        <f t="shared" si="148"/>
        <v>351</v>
      </c>
      <c r="K223" s="117">
        <f t="shared" si="148"/>
        <v>633</v>
      </c>
      <c r="L223" s="117">
        <f t="shared" si="148"/>
        <v>787</v>
      </c>
      <c r="M223" s="117">
        <f t="shared" si="148"/>
        <v>936</v>
      </c>
      <c r="N223" s="117">
        <f t="shared" si="148"/>
        <v>1120</v>
      </c>
      <c r="O223" s="117">
        <f t="shared" si="148"/>
        <v>1087</v>
      </c>
      <c r="P223" s="117">
        <f t="shared" si="148"/>
        <v>1157</v>
      </c>
      <c r="Q223" s="117">
        <f t="shared" si="148"/>
        <v>1069</v>
      </c>
      <c r="R223" s="117">
        <f t="shared" si="148"/>
        <v>1112</v>
      </c>
      <c r="S223" s="117">
        <f t="shared" si="148"/>
        <v>1210</v>
      </c>
      <c r="T223" s="117">
        <f t="shared" si="148"/>
        <v>1168</v>
      </c>
      <c r="U223" s="117">
        <f t="shared" si="148"/>
        <v>1232</v>
      </c>
      <c r="V223" s="117">
        <f t="shared" si="148"/>
        <v>1063</v>
      </c>
      <c r="W223" s="117">
        <f t="shared" si="148"/>
        <v>680</v>
      </c>
      <c r="X223" s="117">
        <f t="shared" si="148"/>
        <v>498</v>
      </c>
      <c r="Y223" s="118">
        <f t="shared" si="148"/>
        <v>399</v>
      </c>
      <c r="Z223" s="119">
        <f>SUM(B223:Y223)</f>
        <v>15851</v>
      </c>
      <c r="AA223" s="67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</row>
    <row r="224" spans="1:68" s="14" customFormat="1" ht="15" customHeight="1">
      <c r="A224" s="94" t="s">
        <v>44</v>
      </c>
      <c r="B224" s="116">
        <f>SUM(B178,B201)</f>
        <v>384</v>
      </c>
      <c r="C224" s="117">
        <f t="shared" ref="C224:J224" si="149">SUM(C178,C201)</f>
        <v>208</v>
      </c>
      <c r="D224" s="117">
        <f t="shared" si="149"/>
        <v>142</v>
      </c>
      <c r="E224" s="117">
        <f t="shared" si="149"/>
        <v>131</v>
      </c>
      <c r="F224" s="117">
        <f t="shared" si="149"/>
        <v>88</v>
      </c>
      <c r="G224" s="117">
        <f t="shared" si="149"/>
        <v>69</v>
      </c>
      <c r="H224" s="117">
        <f t="shared" si="149"/>
        <v>78</v>
      </c>
      <c r="I224" s="117">
        <f t="shared" si="149"/>
        <v>161</v>
      </c>
      <c r="J224" s="117">
        <f t="shared" si="149"/>
        <v>319</v>
      </c>
      <c r="K224" s="117">
        <f>SUM(K178,K201)</f>
        <v>581</v>
      </c>
      <c r="L224" s="117">
        <f t="shared" ref="L224:O224" si="150">SUM(L178,L201)</f>
        <v>751</v>
      </c>
      <c r="M224" s="117">
        <f t="shared" si="150"/>
        <v>898</v>
      </c>
      <c r="N224" s="117">
        <f t="shared" si="150"/>
        <v>1078</v>
      </c>
      <c r="O224" s="117">
        <f t="shared" si="150"/>
        <v>1052</v>
      </c>
      <c r="P224" s="117">
        <f>SUM(P178,P201)</f>
        <v>1134</v>
      </c>
      <c r="Q224" s="117">
        <f t="shared" ref="Q224:Y224" si="151">SUM(Q178,Q201)</f>
        <v>1032</v>
      </c>
      <c r="R224" s="117">
        <f t="shared" si="151"/>
        <v>1084</v>
      </c>
      <c r="S224" s="117">
        <f t="shared" si="151"/>
        <v>1174</v>
      </c>
      <c r="T224" s="117">
        <f t="shared" si="151"/>
        <v>1140</v>
      </c>
      <c r="U224" s="117">
        <f t="shared" si="151"/>
        <v>1202</v>
      </c>
      <c r="V224" s="117">
        <f t="shared" si="151"/>
        <v>1036</v>
      </c>
      <c r="W224" s="117">
        <f t="shared" si="151"/>
        <v>658</v>
      </c>
      <c r="X224" s="117">
        <f t="shared" si="151"/>
        <v>488</v>
      </c>
      <c r="Y224" s="118">
        <f t="shared" si="151"/>
        <v>387</v>
      </c>
      <c r="Z224" s="119">
        <f>SUM(B224:Y224)</f>
        <v>15275</v>
      </c>
      <c r="AA224" s="67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</row>
    <row r="225" spans="1:68" s="14" customFormat="1" ht="15" customHeight="1">
      <c r="A225" s="94" t="s">
        <v>45</v>
      </c>
      <c r="B225" s="116">
        <f>SUM(B179,B202)</f>
        <v>11</v>
      </c>
      <c r="C225" s="117">
        <f t="shared" ref="C225:Y225" si="152">SUM(C179,C202)</f>
        <v>9</v>
      </c>
      <c r="D225" s="117">
        <f t="shared" si="152"/>
        <v>9</v>
      </c>
      <c r="E225" s="117">
        <f t="shared" si="152"/>
        <v>10</v>
      </c>
      <c r="F225" s="117">
        <f t="shared" si="152"/>
        <v>5</v>
      </c>
      <c r="G225" s="117">
        <f t="shared" si="152"/>
        <v>15</v>
      </c>
      <c r="H225" s="117">
        <f t="shared" si="152"/>
        <v>9</v>
      </c>
      <c r="I225" s="117">
        <f t="shared" si="152"/>
        <v>20</v>
      </c>
      <c r="J225" s="117">
        <f t="shared" si="152"/>
        <v>32</v>
      </c>
      <c r="K225" s="117">
        <f t="shared" si="152"/>
        <v>52</v>
      </c>
      <c r="L225" s="117">
        <f t="shared" si="152"/>
        <v>36</v>
      </c>
      <c r="M225" s="117">
        <f t="shared" si="152"/>
        <v>38</v>
      </c>
      <c r="N225" s="117">
        <f t="shared" si="152"/>
        <v>42</v>
      </c>
      <c r="O225" s="117">
        <f t="shared" si="152"/>
        <v>35</v>
      </c>
      <c r="P225" s="117">
        <f t="shared" si="152"/>
        <v>23</v>
      </c>
      <c r="Q225" s="117">
        <f t="shared" si="152"/>
        <v>37</v>
      </c>
      <c r="R225" s="117">
        <f t="shared" si="152"/>
        <v>28</v>
      </c>
      <c r="S225" s="117">
        <f t="shared" si="152"/>
        <v>36</v>
      </c>
      <c r="T225" s="117">
        <f t="shared" si="152"/>
        <v>28</v>
      </c>
      <c r="U225" s="117">
        <f t="shared" si="152"/>
        <v>30</v>
      </c>
      <c r="V225" s="117">
        <f t="shared" si="152"/>
        <v>27</v>
      </c>
      <c r="W225" s="117">
        <f t="shared" si="152"/>
        <v>22</v>
      </c>
      <c r="X225" s="117">
        <f t="shared" si="152"/>
        <v>10</v>
      </c>
      <c r="Y225" s="118">
        <f t="shared" si="152"/>
        <v>12</v>
      </c>
      <c r="Z225" s="119">
        <f>SUM(B225:Y225)</f>
        <v>576</v>
      </c>
      <c r="AA225" s="67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</row>
    <row r="226" spans="1:68" s="14" customFormat="1" ht="15.95" customHeight="1">
      <c r="A226" s="95" t="s">
        <v>46</v>
      </c>
      <c r="B226" s="120">
        <f>IF(B225=0,0,ROUND(B225/B223*100,1))</f>
        <v>2.8</v>
      </c>
      <c r="C226" s="121">
        <f t="shared" ref="C226" si="153">IF(C225=0,0,ROUND(C225/C223*100,1))</f>
        <v>4.0999999999999996</v>
      </c>
      <c r="D226" s="121">
        <f t="shared" ref="D226" si="154">IF(D225=0,0,ROUND(D225/D223*100,1))</f>
        <v>6</v>
      </c>
      <c r="E226" s="121">
        <f t="shared" ref="E226" si="155">IF(E225=0,0,ROUND(E225/E223*100,1))</f>
        <v>7.1</v>
      </c>
      <c r="F226" s="121">
        <f t="shared" ref="F226" si="156">IF(F225=0,0,ROUND(F225/F223*100,1))</f>
        <v>5.4</v>
      </c>
      <c r="G226" s="121">
        <f t="shared" ref="G226" si="157">IF(G225=0,0,ROUND(G225/G223*100,1))</f>
        <v>17.899999999999999</v>
      </c>
      <c r="H226" s="121">
        <f t="shared" ref="H226" si="158">IF(H225=0,0,ROUND(H225/H223*100,1))</f>
        <v>10.3</v>
      </c>
      <c r="I226" s="121">
        <f t="shared" ref="I226" si="159">IF(I225=0,0,ROUND(I225/I223*100,1))</f>
        <v>11</v>
      </c>
      <c r="J226" s="121">
        <f t="shared" ref="J226" si="160">IF(J225=0,0,ROUND(J225/J223*100,1))</f>
        <v>9.1</v>
      </c>
      <c r="K226" s="121">
        <f t="shared" ref="K226" si="161">IF(K225=0,0,ROUND(K225/K223*100,1))</f>
        <v>8.1999999999999993</v>
      </c>
      <c r="L226" s="121">
        <f t="shared" ref="L226" si="162">IF(L225=0,0,ROUND(L225/L223*100,1))</f>
        <v>4.5999999999999996</v>
      </c>
      <c r="M226" s="121">
        <f t="shared" ref="M226" si="163">IF(M225=0,0,ROUND(M225/M223*100,1))</f>
        <v>4.0999999999999996</v>
      </c>
      <c r="N226" s="121">
        <f t="shared" ref="N226" si="164">IF(N225=0,0,ROUND(N225/N223*100,1))</f>
        <v>3.8</v>
      </c>
      <c r="O226" s="121">
        <f t="shared" ref="O226" si="165">IF(O225=0,0,ROUND(O225/O223*100,1))</f>
        <v>3.2</v>
      </c>
      <c r="P226" s="121">
        <f t="shared" ref="P226" si="166">IF(P225=0,0,ROUND(P225/P223*100,1))</f>
        <v>2</v>
      </c>
      <c r="Q226" s="121">
        <f t="shared" ref="Q226" si="167">IF(Q225=0,0,ROUND(Q225/Q223*100,1))</f>
        <v>3.5</v>
      </c>
      <c r="R226" s="121">
        <f t="shared" ref="R226" si="168">IF(R225=0,0,ROUND(R225/R223*100,1))</f>
        <v>2.5</v>
      </c>
      <c r="S226" s="121">
        <f t="shared" ref="S226" si="169">IF(S225=0,0,ROUND(S225/S223*100,1))</f>
        <v>3</v>
      </c>
      <c r="T226" s="121">
        <f t="shared" ref="T226" si="170">IF(T225=0,0,ROUND(T225/T223*100,1))</f>
        <v>2.4</v>
      </c>
      <c r="U226" s="121">
        <f t="shared" ref="U226" si="171">IF(U225=0,0,ROUND(U225/U223*100,1))</f>
        <v>2.4</v>
      </c>
      <c r="V226" s="121">
        <f t="shared" ref="V226" si="172">IF(V225=0,0,ROUND(V225/V223*100,1))</f>
        <v>2.5</v>
      </c>
      <c r="W226" s="121">
        <f t="shared" ref="W226" si="173">IF(W225=0,0,ROUND(W225/W223*100,1))</f>
        <v>3.2</v>
      </c>
      <c r="X226" s="121">
        <f t="shared" ref="X226" si="174">IF(X225=0,0,ROUND(X225/X223*100,1))</f>
        <v>2</v>
      </c>
      <c r="Y226" s="122">
        <f t="shared" ref="Y226" si="175">IF(Y225=0,0,ROUND(Y225/Y223*100,1))</f>
        <v>3</v>
      </c>
      <c r="Z226" s="123">
        <f t="shared" ref="Z226" si="176">IF(Z225=0,0,Z225/Z223*100)</f>
        <v>3.6338401362690051</v>
      </c>
      <c r="AA226" s="68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</row>
    <row r="227" spans="1:68" s="18" customFormat="1"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</row>
    <row r="228" spans="1:68" s="18" customFormat="1"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</row>
    <row r="229" spans="1:68" s="11" customFormat="1" ht="15" customHeight="1"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66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</row>
    <row r="230" spans="1:68" s="11" customFormat="1" ht="15" customHeight="1"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66"/>
      <c r="AC230" s="3"/>
      <c r="AD230" s="4" t="s">
        <v>61</v>
      </c>
      <c r="AE230" s="4"/>
      <c r="AF230" s="4"/>
      <c r="AG230" s="4"/>
      <c r="AH230" s="4" t="s">
        <v>60</v>
      </c>
      <c r="AI230" s="4"/>
      <c r="AJ230" s="4"/>
      <c r="AK230" s="4"/>
      <c r="AL230" s="4" t="s">
        <v>68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</row>
    <row r="231" spans="1:68" s="11" customFormat="1" ht="15" customHeight="1"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66"/>
      <c r="AC231" s="99"/>
      <c r="AD231" s="100" t="s">
        <v>49</v>
      </c>
      <c r="AE231" s="99" t="s">
        <v>44</v>
      </c>
      <c r="AF231" s="101" t="s">
        <v>45</v>
      </c>
      <c r="AG231" s="102" t="s">
        <v>46</v>
      </c>
      <c r="AH231" s="100" t="s">
        <v>49</v>
      </c>
      <c r="AI231" s="99" t="s">
        <v>44</v>
      </c>
      <c r="AJ231" s="99" t="s">
        <v>45</v>
      </c>
      <c r="AK231" s="102" t="s">
        <v>46</v>
      </c>
      <c r="AL231" s="100" t="s">
        <v>49</v>
      </c>
      <c r="AM231" s="99" t="s">
        <v>44</v>
      </c>
      <c r="AN231" s="99" t="s">
        <v>45</v>
      </c>
      <c r="AO231" s="102" t="s">
        <v>46</v>
      </c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</row>
    <row r="232" spans="1:68" s="11" customFormat="1" ht="15" customHeight="1"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66"/>
      <c r="AC232" s="4">
        <v>22</v>
      </c>
      <c r="AD232" s="112">
        <f t="array" ref="AD232:AG255">TRANSPOSE(B247:Y250)</f>
        <v>61</v>
      </c>
      <c r="AE232" s="113">
        <v>56</v>
      </c>
      <c r="AF232" s="114">
        <v>5</v>
      </c>
      <c r="AG232" s="115">
        <v>8.1999999999999993</v>
      </c>
      <c r="AH232" s="112">
        <f t="array" ref="AH232:AK255">TRANSPOSE(B270:Y273)</f>
        <v>66</v>
      </c>
      <c r="AI232" s="113">
        <v>65</v>
      </c>
      <c r="AJ232" s="114">
        <v>1</v>
      </c>
      <c r="AK232" s="115">
        <v>1.5</v>
      </c>
      <c r="AL232" s="112">
        <f t="array" ref="AL232:AO255">TRANSPOSE(B293:Y296)</f>
        <v>127</v>
      </c>
      <c r="AM232" s="113">
        <v>121</v>
      </c>
      <c r="AN232" s="114">
        <v>6</v>
      </c>
      <c r="AO232" s="115">
        <v>4.7</v>
      </c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</row>
    <row r="233" spans="1:68" s="11" customFormat="1" ht="15" customHeight="1"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66"/>
      <c r="AC233" s="4">
        <v>23</v>
      </c>
      <c r="AD233" s="112">
        <v>35</v>
      </c>
      <c r="AE233" s="113">
        <v>33</v>
      </c>
      <c r="AF233" s="114">
        <v>2</v>
      </c>
      <c r="AG233" s="115">
        <v>5.7</v>
      </c>
      <c r="AH233" s="112">
        <v>25</v>
      </c>
      <c r="AI233" s="113">
        <v>25</v>
      </c>
      <c r="AJ233" s="114">
        <v>0</v>
      </c>
      <c r="AK233" s="115">
        <v>0</v>
      </c>
      <c r="AL233" s="112">
        <v>60</v>
      </c>
      <c r="AM233" s="113">
        <v>58</v>
      </c>
      <c r="AN233" s="114">
        <v>2</v>
      </c>
      <c r="AO233" s="115">
        <v>3.3</v>
      </c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</row>
    <row r="234" spans="1:68" s="11" customFormat="1" ht="15" customHeight="1"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66"/>
      <c r="AC234" s="4">
        <v>0</v>
      </c>
      <c r="AD234" s="112">
        <v>29</v>
      </c>
      <c r="AE234" s="113">
        <v>29</v>
      </c>
      <c r="AF234" s="114">
        <v>0</v>
      </c>
      <c r="AG234" s="115">
        <v>0</v>
      </c>
      <c r="AH234" s="112">
        <v>22</v>
      </c>
      <c r="AI234" s="113">
        <v>21</v>
      </c>
      <c r="AJ234" s="114">
        <v>1</v>
      </c>
      <c r="AK234" s="115">
        <v>4.5</v>
      </c>
      <c r="AL234" s="112">
        <v>51</v>
      </c>
      <c r="AM234" s="113">
        <v>50</v>
      </c>
      <c r="AN234" s="114">
        <v>1</v>
      </c>
      <c r="AO234" s="115">
        <v>2</v>
      </c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</row>
    <row r="235" spans="1:68" s="11" customFormat="1" ht="15" customHeight="1"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66"/>
      <c r="AC235" s="4">
        <v>1</v>
      </c>
      <c r="AD235" s="112">
        <v>31</v>
      </c>
      <c r="AE235" s="113">
        <v>30</v>
      </c>
      <c r="AF235" s="114">
        <v>1</v>
      </c>
      <c r="AG235" s="115">
        <v>3.2</v>
      </c>
      <c r="AH235" s="112">
        <v>18</v>
      </c>
      <c r="AI235" s="113">
        <v>18</v>
      </c>
      <c r="AJ235" s="114">
        <v>0</v>
      </c>
      <c r="AK235" s="115">
        <v>0</v>
      </c>
      <c r="AL235" s="112">
        <v>49</v>
      </c>
      <c r="AM235" s="113">
        <v>48</v>
      </c>
      <c r="AN235" s="114">
        <v>1</v>
      </c>
      <c r="AO235" s="115">
        <v>2</v>
      </c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</row>
    <row r="236" spans="1:68" s="11" customFormat="1" ht="15" customHeight="1"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66"/>
      <c r="AC236" s="4">
        <v>2</v>
      </c>
      <c r="AD236" s="112">
        <v>8</v>
      </c>
      <c r="AE236" s="113">
        <v>8</v>
      </c>
      <c r="AF236" s="114">
        <v>0</v>
      </c>
      <c r="AG236" s="115">
        <v>0</v>
      </c>
      <c r="AH236" s="112">
        <v>8</v>
      </c>
      <c r="AI236" s="113">
        <v>8</v>
      </c>
      <c r="AJ236" s="114">
        <v>0</v>
      </c>
      <c r="AK236" s="115">
        <v>0</v>
      </c>
      <c r="AL236" s="112">
        <v>16</v>
      </c>
      <c r="AM236" s="113">
        <v>16</v>
      </c>
      <c r="AN236" s="114">
        <v>0</v>
      </c>
      <c r="AO236" s="115">
        <v>0</v>
      </c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</row>
    <row r="237" spans="1:68" s="11" customFormat="1" ht="15" customHeight="1"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66"/>
      <c r="AC237" s="4">
        <v>3</v>
      </c>
      <c r="AD237" s="112">
        <v>11</v>
      </c>
      <c r="AE237" s="113">
        <v>11</v>
      </c>
      <c r="AF237" s="114">
        <v>0</v>
      </c>
      <c r="AG237" s="115">
        <v>0</v>
      </c>
      <c r="AH237" s="112">
        <v>4</v>
      </c>
      <c r="AI237" s="113">
        <v>3</v>
      </c>
      <c r="AJ237" s="114">
        <v>1</v>
      </c>
      <c r="AK237" s="115">
        <v>25</v>
      </c>
      <c r="AL237" s="112">
        <v>15</v>
      </c>
      <c r="AM237" s="113">
        <v>14</v>
      </c>
      <c r="AN237" s="114">
        <v>1</v>
      </c>
      <c r="AO237" s="115">
        <v>6.7</v>
      </c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</row>
    <row r="238" spans="1:68" s="11" customFormat="1" ht="15" customHeight="1"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66"/>
      <c r="AC238" s="4">
        <v>4</v>
      </c>
      <c r="AD238" s="112">
        <v>20</v>
      </c>
      <c r="AE238" s="113">
        <v>20</v>
      </c>
      <c r="AF238" s="114">
        <v>0</v>
      </c>
      <c r="AG238" s="115">
        <v>0</v>
      </c>
      <c r="AH238" s="112">
        <v>13</v>
      </c>
      <c r="AI238" s="113">
        <v>12</v>
      </c>
      <c r="AJ238" s="114">
        <v>1</v>
      </c>
      <c r="AK238" s="115">
        <v>7.7</v>
      </c>
      <c r="AL238" s="112">
        <v>33</v>
      </c>
      <c r="AM238" s="113">
        <v>32</v>
      </c>
      <c r="AN238" s="114">
        <v>1</v>
      </c>
      <c r="AO238" s="115">
        <v>3</v>
      </c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</row>
    <row r="239" spans="1:68" s="11" customFormat="1" ht="15" customHeight="1"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66"/>
      <c r="AC239" s="4">
        <v>5</v>
      </c>
      <c r="AD239" s="112">
        <v>37</v>
      </c>
      <c r="AE239" s="113">
        <v>36</v>
      </c>
      <c r="AF239" s="114">
        <v>1</v>
      </c>
      <c r="AG239" s="115">
        <v>2.7</v>
      </c>
      <c r="AH239" s="112">
        <v>21</v>
      </c>
      <c r="AI239" s="113">
        <v>20</v>
      </c>
      <c r="AJ239" s="114">
        <v>1</v>
      </c>
      <c r="AK239" s="115">
        <v>4.8</v>
      </c>
      <c r="AL239" s="112">
        <v>58</v>
      </c>
      <c r="AM239" s="113">
        <v>56</v>
      </c>
      <c r="AN239" s="114">
        <v>2</v>
      </c>
      <c r="AO239" s="115">
        <v>3.4</v>
      </c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</row>
    <row r="240" spans="1:68" s="11" customFormat="1" ht="15" customHeight="1"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66"/>
      <c r="AC240" s="4">
        <v>6</v>
      </c>
      <c r="AD240" s="112">
        <v>54</v>
      </c>
      <c r="AE240" s="113">
        <v>52</v>
      </c>
      <c r="AF240" s="114">
        <v>2</v>
      </c>
      <c r="AG240" s="115">
        <v>3.7</v>
      </c>
      <c r="AH240" s="112">
        <v>42</v>
      </c>
      <c r="AI240" s="113">
        <v>34</v>
      </c>
      <c r="AJ240" s="114">
        <v>8</v>
      </c>
      <c r="AK240" s="115">
        <v>19</v>
      </c>
      <c r="AL240" s="112">
        <v>96</v>
      </c>
      <c r="AM240" s="113">
        <v>86</v>
      </c>
      <c r="AN240" s="114">
        <v>10</v>
      </c>
      <c r="AO240" s="115">
        <v>10.4</v>
      </c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</row>
    <row r="241" spans="1:68" s="11" customFormat="1" ht="15" customHeight="1"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66"/>
      <c r="AC241" s="4">
        <v>7</v>
      </c>
      <c r="AD241" s="112">
        <v>132</v>
      </c>
      <c r="AE241" s="113">
        <v>120</v>
      </c>
      <c r="AF241" s="114">
        <v>12</v>
      </c>
      <c r="AG241" s="115">
        <v>9.1</v>
      </c>
      <c r="AH241" s="112">
        <v>78</v>
      </c>
      <c r="AI241" s="113">
        <v>74</v>
      </c>
      <c r="AJ241" s="114">
        <v>4</v>
      </c>
      <c r="AK241" s="115">
        <v>5.0999999999999996</v>
      </c>
      <c r="AL241" s="112">
        <v>210</v>
      </c>
      <c r="AM241" s="113">
        <v>194</v>
      </c>
      <c r="AN241" s="114">
        <v>16</v>
      </c>
      <c r="AO241" s="115">
        <v>7.6</v>
      </c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</row>
    <row r="242" spans="1:68" s="11" customFormat="1" ht="15" customHeight="1"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3"/>
      <c r="V242" s="12"/>
      <c r="W242" s="12"/>
      <c r="X242" s="12"/>
      <c r="Y242" s="12"/>
      <c r="Z242" s="12"/>
      <c r="AA242" s="66"/>
      <c r="AC242" s="4">
        <v>8</v>
      </c>
      <c r="AD242" s="112">
        <v>174</v>
      </c>
      <c r="AE242" s="113">
        <v>167</v>
      </c>
      <c r="AF242" s="114">
        <v>7</v>
      </c>
      <c r="AG242" s="115">
        <v>4</v>
      </c>
      <c r="AH242" s="112">
        <v>94</v>
      </c>
      <c r="AI242" s="113">
        <v>81</v>
      </c>
      <c r="AJ242" s="114">
        <v>13</v>
      </c>
      <c r="AK242" s="115">
        <v>13.8</v>
      </c>
      <c r="AL242" s="112">
        <v>268</v>
      </c>
      <c r="AM242" s="113">
        <v>248</v>
      </c>
      <c r="AN242" s="114">
        <v>20</v>
      </c>
      <c r="AO242" s="115">
        <v>7.5</v>
      </c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</row>
    <row r="243" spans="1:68" s="11" customFormat="1" ht="15" customHeight="1"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66"/>
      <c r="AC243" s="4">
        <v>9</v>
      </c>
      <c r="AD243" s="112">
        <v>266</v>
      </c>
      <c r="AE243" s="113">
        <v>259</v>
      </c>
      <c r="AF243" s="114">
        <v>7</v>
      </c>
      <c r="AG243" s="115">
        <v>2.6</v>
      </c>
      <c r="AH243" s="112">
        <v>96</v>
      </c>
      <c r="AI243" s="113">
        <v>84</v>
      </c>
      <c r="AJ243" s="114">
        <v>12</v>
      </c>
      <c r="AK243" s="115">
        <v>12.5</v>
      </c>
      <c r="AL243" s="112">
        <v>362</v>
      </c>
      <c r="AM243" s="113">
        <v>343</v>
      </c>
      <c r="AN243" s="114">
        <v>19</v>
      </c>
      <c r="AO243" s="115">
        <v>5.2</v>
      </c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</row>
    <row r="244" spans="1:68" s="11" customFormat="1" ht="15" customHeight="1"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66"/>
      <c r="AC244" s="4">
        <v>10</v>
      </c>
      <c r="AD244" s="112">
        <v>239</v>
      </c>
      <c r="AE244" s="113">
        <v>227</v>
      </c>
      <c r="AF244" s="114">
        <v>12</v>
      </c>
      <c r="AG244" s="115">
        <v>5</v>
      </c>
      <c r="AH244" s="112">
        <v>179</v>
      </c>
      <c r="AI244" s="113">
        <v>172</v>
      </c>
      <c r="AJ244" s="114">
        <v>7</v>
      </c>
      <c r="AK244" s="115">
        <v>3.9</v>
      </c>
      <c r="AL244" s="112">
        <v>418</v>
      </c>
      <c r="AM244" s="113">
        <v>399</v>
      </c>
      <c r="AN244" s="114">
        <v>19</v>
      </c>
      <c r="AO244" s="115">
        <v>4.5</v>
      </c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</row>
    <row r="245" spans="1:68" s="11" customFormat="1" ht="15" customHeight="1"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66"/>
      <c r="AC245" s="4">
        <v>11</v>
      </c>
      <c r="AD245" s="112">
        <v>237</v>
      </c>
      <c r="AE245" s="113">
        <v>232</v>
      </c>
      <c r="AF245" s="114">
        <v>5</v>
      </c>
      <c r="AG245" s="115">
        <v>2.1</v>
      </c>
      <c r="AH245" s="112">
        <v>185</v>
      </c>
      <c r="AI245" s="113">
        <v>175</v>
      </c>
      <c r="AJ245" s="114">
        <v>10</v>
      </c>
      <c r="AK245" s="115">
        <v>5.4</v>
      </c>
      <c r="AL245" s="112">
        <v>422</v>
      </c>
      <c r="AM245" s="113">
        <v>407</v>
      </c>
      <c r="AN245" s="114">
        <v>15</v>
      </c>
      <c r="AO245" s="115">
        <v>3.6</v>
      </c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</row>
    <row r="246" spans="1:68" s="14" customFormat="1" ht="15" customHeight="1">
      <c r="A246" s="93" t="s">
        <v>47</v>
      </c>
      <c r="B246" s="92">
        <v>22</v>
      </c>
      <c r="C246" s="53">
        <v>23</v>
      </c>
      <c r="D246" s="53">
        <v>0</v>
      </c>
      <c r="E246" s="53">
        <v>1</v>
      </c>
      <c r="F246" s="53">
        <v>2</v>
      </c>
      <c r="G246" s="53">
        <v>3</v>
      </c>
      <c r="H246" s="53">
        <v>4</v>
      </c>
      <c r="I246" s="53">
        <v>5</v>
      </c>
      <c r="J246" s="53">
        <v>6</v>
      </c>
      <c r="K246" s="53">
        <v>7</v>
      </c>
      <c r="L246" s="53">
        <v>8</v>
      </c>
      <c r="M246" s="53">
        <v>9</v>
      </c>
      <c r="N246" s="53">
        <v>10</v>
      </c>
      <c r="O246" s="53">
        <v>11</v>
      </c>
      <c r="P246" s="53">
        <v>12</v>
      </c>
      <c r="Q246" s="53">
        <v>13</v>
      </c>
      <c r="R246" s="53">
        <v>14</v>
      </c>
      <c r="S246" s="53">
        <v>15</v>
      </c>
      <c r="T246" s="53">
        <v>16</v>
      </c>
      <c r="U246" s="53">
        <v>17</v>
      </c>
      <c r="V246" s="53">
        <v>18</v>
      </c>
      <c r="W246" s="53">
        <v>19</v>
      </c>
      <c r="X246" s="53">
        <v>20</v>
      </c>
      <c r="Y246" s="96">
        <v>21</v>
      </c>
      <c r="Z246" s="97" t="s">
        <v>48</v>
      </c>
      <c r="AA246" s="52"/>
      <c r="AC246" s="4">
        <v>12</v>
      </c>
      <c r="AD246" s="112">
        <v>225</v>
      </c>
      <c r="AE246" s="113">
        <v>218</v>
      </c>
      <c r="AF246" s="114">
        <v>7</v>
      </c>
      <c r="AG246" s="115">
        <v>3.1</v>
      </c>
      <c r="AH246" s="112">
        <v>184</v>
      </c>
      <c r="AI246" s="113">
        <v>181</v>
      </c>
      <c r="AJ246" s="114">
        <v>3</v>
      </c>
      <c r="AK246" s="115">
        <v>1.6</v>
      </c>
      <c r="AL246" s="112">
        <v>409</v>
      </c>
      <c r="AM246" s="113">
        <v>399</v>
      </c>
      <c r="AN246" s="114">
        <v>10</v>
      </c>
      <c r="AO246" s="115">
        <v>2.4</v>
      </c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</row>
    <row r="247" spans="1:68" s="14" customFormat="1" ht="15" customHeight="1">
      <c r="A247" s="94" t="s">
        <v>49</v>
      </c>
      <c r="B247" s="116">
        <f t="shared" ref="B247:J247" si="177">SUM(B248:B249)</f>
        <v>61</v>
      </c>
      <c r="C247" s="117">
        <f t="shared" si="177"/>
        <v>35</v>
      </c>
      <c r="D247" s="117">
        <f t="shared" si="177"/>
        <v>29</v>
      </c>
      <c r="E247" s="117">
        <f t="shared" si="177"/>
        <v>31</v>
      </c>
      <c r="F247" s="117">
        <f t="shared" si="177"/>
        <v>8</v>
      </c>
      <c r="G247" s="117">
        <f t="shared" si="177"/>
        <v>11</v>
      </c>
      <c r="H247" s="117">
        <f t="shared" si="177"/>
        <v>20</v>
      </c>
      <c r="I247" s="117">
        <f t="shared" si="177"/>
        <v>37</v>
      </c>
      <c r="J247" s="117">
        <f t="shared" si="177"/>
        <v>54</v>
      </c>
      <c r="K247" s="117">
        <f t="shared" ref="K247:V247" si="178">SUM(K248:K249)</f>
        <v>132</v>
      </c>
      <c r="L247" s="117">
        <f t="shared" si="178"/>
        <v>174</v>
      </c>
      <c r="M247" s="117">
        <f t="shared" si="178"/>
        <v>266</v>
      </c>
      <c r="N247" s="117">
        <f t="shared" si="178"/>
        <v>239</v>
      </c>
      <c r="O247" s="117">
        <f t="shared" si="178"/>
        <v>237</v>
      </c>
      <c r="P247" s="117">
        <f t="shared" si="178"/>
        <v>225</v>
      </c>
      <c r="Q247" s="117">
        <f t="shared" si="178"/>
        <v>204</v>
      </c>
      <c r="R247" s="117">
        <f t="shared" si="178"/>
        <v>208</v>
      </c>
      <c r="S247" s="117">
        <f t="shared" si="178"/>
        <v>211</v>
      </c>
      <c r="T247" s="117">
        <f t="shared" si="178"/>
        <v>227</v>
      </c>
      <c r="U247" s="117">
        <f t="shared" si="178"/>
        <v>223</v>
      </c>
      <c r="V247" s="117">
        <f t="shared" si="178"/>
        <v>170</v>
      </c>
      <c r="W247" s="117">
        <f t="shared" ref="W247:Y247" si="179">SUM(W248:W249)</f>
        <v>101</v>
      </c>
      <c r="X247" s="117">
        <f t="shared" si="179"/>
        <v>63</v>
      </c>
      <c r="Y247" s="118">
        <f t="shared" si="179"/>
        <v>57</v>
      </c>
      <c r="Z247" s="119">
        <f>SUM(B247:Y247)</f>
        <v>3023</v>
      </c>
      <c r="AA247" s="67"/>
      <c r="AC247" s="4">
        <v>13</v>
      </c>
      <c r="AD247" s="112">
        <v>204</v>
      </c>
      <c r="AE247" s="113">
        <v>196</v>
      </c>
      <c r="AF247" s="114">
        <v>8</v>
      </c>
      <c r="AG247" s="115">
        <v>3.9</v>
      </c>
      <c r="AH247" s="112">
        <v>218</v>
      </c>
      <c r="AI247" s="113">
        <v>206</v>
      </c>
      <c r="AJ247" s="114">
        <v>12</v>
      </c>
      <c r="AK247" s="115">
        <v>5.5</v>
      </c>
      <c r="AL247" s="112">
        <v>422</v>
      </c>
      <c r="AM247" s="113">
        <v>402</v>
      </c>
      <c r="AN247" s="114">
        <v>20</v>
      </c>
      <c r="AO247" s="115">
        <v>4.7</v>
      </c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</row>
    <row r="248" spans="1:68" s="14" customFormat="1" ht="15" customHeight="1">
      <c r="A248" s="94" t="s">
        <v>44</v>
      </c>
      <c r="B248" s="116">
        <f>SUM(断面別!$B$170,断面別!$D$170)</f>
        <v>56</v>
      </c>
      <c r="C248" s="117">
        <f>SUM(断面別!$B$171,断面別!$D$171)</f>
        <v>33</v>
      </c>
      <c r="D248" s="117">
        <f>SUM(断面別!$B$172,断面別!$D$172)</f>
        <v>29</v>
      </c>
      <c r="E248" s="117">
        <f>SUM(断面別!$B$173,断面別!$D$173)</f>
        <v>30</v>
      </c>
      <c r="F248" s="117">
        <f>SUM(断面別!$B$174,断面別!$D$174)</f>
        <v>8</v>
      </c>
      <c r="G248" s="117">
        <f>SUM(断面別!$B$175,断面別!$D$175)</f>
        <v>11</v>
      </c>
      <c r="H248" s="117">
        <f>SUM(断面別!$B$176,断面別!$D$176)</f>
        <v>20</v>
      </c>
      <c r="I248" s="117">
        <f>SUM(断面別!$B$177,断面別!$D$177)</f>
        <v>36</v>
      </c>
      <c r="J248" s="117">
        <f>SUM(断面別!$B$178,断面別!$D$178)</f>
        <v>52</v>
      </c>
      <c r="K248" s="117">
        <f>SUM(断面別!$B$185,断面別!$D$185)</f>
        <v>120</v>
      </c>
      <c r="L248" s="117">
        <f>SUM(断面別!$B$192,断面別!$D$192)</f>
        <v>167</v>
      </c>
      <c r="M248" s="117">
        <f>SUM(断面別!$B$193,断面別!$D$193)</f>
        <v>259</v>
      </c>
      <c r="N248" s="117">
        <f>SUM(断面別!$B$194,断面別!$D$194)</f>
        <v>227</v>
      </c>
      <c r="O248" s="117">
        <f>SUM(断面別!$B$195,断面別!$D$195)</f>
        <v>232</v>
      </c>
      <c r="P248" s="117">
        <f>SUM(断面別!$B$196,断面別!$D$196)</f>
        <v>218</v>
      </c>
      <c r="Q248" s="117">
        <f>SUM(断面別!$B$197,断面別!$D$197)</f>
        <v>196</v>
      </c>
      <c r="R248" s="117">
        <f>SUM(断面別!$B$198,断面別!$D$198)</f>
        <v>201</v>
      </c>
      <c r="S248" s="117">
        <f>SUM(断面別!$B$199,断面別!$D$199)</f>
        <v>205</v>
      </c>
      <c r="T248" s="117">
        <f>SUM(断面別!$B$200,断面別!$D$200)</f>
        <v>225</v>
      </c>
      <c r="U248" s="117">
        <f>SUM(断面別!$B$207,断面別!$D$207)</f>
        <v>214</v>
      </c>
      <c r="V248" s="117">
        <f>SUM(断面別!$B$214,断面別!$D$214)</f>
        <v>161</v>
      </c>
      <c r="W248" s="117">
        <f>SUM(断面別!$B$215,断面別!$D$215)</f>
        <v>94</v>
      </c>
      <c r="X248" s="117">
        <f>SUM(断面別!$B$216,断面別!$D$216)</f>
        <v>61</v>
      </c>
      <c r="Y248" s="118">
        <f>SUM(断面別!$B$217,断面別!$D$217)</f>
        <v>52</v>
      </c>
      <c r="Z248" s="119">
        <f>SUM(B248:Y248)</f>
        <v>2907</v>
      </c>
      <c r="AA248" s="67"/>
      <c r="AC248" s="4">
        <v>14</v>
      </c>
      <c r="AD248" s="112">
        <v>208</v>
      </c>
      <c r="AE248" s="113">
        <v>201</v>
      </c>
      <c r="AF248" s="114">
        <v>7</v>
      </c>
      <c r="AG248" s="115">
        <v>3.4</v>
      </c>
      <c r="AH248" s="112">
        <v>162</v>
      </c>
      <c r="AI248" s="113">
        <v>153</v>
      </c>
      <c r="AJ248" s="114">
        <v>9</v>
      </c>
      <c r="AK248" s="115">
        <v>5.6</v>
      </c>
      <c r="AL248" s="112">
        <v>370</v>
      </c>
      <c r="AM248" s="113">
        <v>354</v>
      </c>
      <c r="AN248" s="114">
        <v>16</v>
      </c>
      <c r="AO248" s="115">
        <v>4.3</v>
      </c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</row>
    <row r="249" spans="1:68" s="14" customFormat="1" ht="15" customHeight="1">
      <c r="A249" s="94" t="s">
        <v>45</v>
      </c>
      <c r="B249" s="116">
        <f>SUM(断面別!$C$170,断面別!$E$170)</f>
        <v>5</v>
      </c>
      <c r="C249" s="117">
        <f>SUM(断面別!$C$171,断面別!$E$171)</f>
        <v>2</v>
      </c>
      <c r="D249" s="117">
        <f>SUM(断面別!$C$172,断面別!$E$172)</f>
        <v>0</v>
      </c>
      <c r="E249" s="117">
        <f>SUM(断面別!$C$173,断面別!$E$173)</f>
        <v>1</v>
      </c>
      <c r="F249" s="117">
        <f>SUM(断面別!$C$174,断面別!$E$174)</f>
        <v>0</v>
      </c>
      <c r="G249" s="117">
        <f>SUM(断面別!$C$175,断面別!$E$175)</f>
        <v>0</v>
      </c>
      <c r="H249" s="117">
        <f>SUM(断面別!$C$176,断面別!$E$176)</f>
        <v>0</v>
      </c>
      <c r="I249" s="117">
        <f>SUM(断面別!$C$177,断面別!$E$177)</f>
        <v>1</v>
      </c>
      <c r="J249" s="117">
        <f>SUM(断面別!$C$178,断面別!$E$178)</f>
        <v>2</v>
      </c>
      <c r="K249" s="117">
        <f>SUM(断面別!$C$185,断面別!$E$185)</f>
        <v>12</v>
      </c>
      <c r="L249" s="117">
        <f>SUM(断面別!$C$192,断面別!$E$192)</f>
        <v>7</v>
      </c>
      <c r="M249" s="117">
        <f>SUM(断面別!$C$193,断面別!$E$193)</f>
        <v>7</v>
      </c>
      <c r="N249" s="117">
        <f>SUM(断面別!$C$194,断面別!$E$194)</f>
        <v>12</v>
      </c>
      <c r="O249" s="117">
        <f>SUM(断面別!$C$195,断面別!$E$195)</f>
        <v>5</v>
      </c>
      <c r="P249" s="117">
        <f>SUM(断面別!$C$196,断面別!$E$196)</f>
        <v>7</v>
      </c>
      <c r="Q249" s="117">
        <f>SUM(断面別!$C$197,断面別!$E$197)</f>
        <v>8</v>
      </c>
      <c r="R249" s="117">
        <f>SUM(断面別!$C$198,断面別!$E$198)</f>
        <v>7</v>
      </c>
      <c r="S249" s="117">
        <f>SUM(断面別!$C$199,断面別!$E$199)</f>
        <v>6</v>
      </c>
      <c r="T249" s="117">
        <f>SUM(断面別!$C$200,断面別!$E$200)</f>
        <v>2</v>
      </c>
      <c r="U249" s="117">
        <f>SUM(断面別!$C$207,断面別!$E$207)</f>
        <v>9</v>
      </c>
      <c r="V249" s="117">
        <f>SUM(断面別!$C$214,断面別!$E$214)</f>
        <v>9</v>
      </c>
      <c r="W249" s="117">
        <f>SUM(断面別!$C$215,断面別!$E$215)</f>
        <v>7</v>
      </c>
      <c r="X249" s="117">
        <f>SUM(断面別!$C$216,断面別!$E$216)</f>
        <v>2</v>
      </c>
      <c r="Y249" s="118">
        <f>SUM(断面別!$C$217,断面別!$E$217)</f>
        <v>5</v>
      </c>
      <c r="Z249" s="119">
        <f>SUM(B249:Y249)</f>
        <v>116</v>
      </c>
      <c r="AA249" s="67"/>
      <c r="AC249" s="4">
        <v>15</v>
      </c>
      <c r="AD249" s="112">
        <v>211</v>
      </c>
      <c r="AE249" s="113">
        <v>205</v>
      </c>
      <c r="AF249" s="114">
        <v>6</v>
      </c>
      <c r="AG249" s="115">
        <v>2.8</v>
      </c>
      <c r="AH249" s="112">
        <v>194</v>
      </c>
      <c r="AI249" s="113">
        <v>187</v>
      </c>
      <c r="AJ249" s="114">
        <v>7</v>
      </c>
      <c r="AK249" s="115">
        <v>3.6</v>
      </c>
      <c r="AL249" s="112">
        <v>405</v>
      </c>
      <c r="AM249" s="113">
        <v>392</v>
      </c>
      <c r="AN249" s="114">
        <v>13</v>
      </c>
      <c r="AO249" s="115">
        <v>3.2</v>
      </c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</row>
    <row r="250" spans="1:68" s="14" customFormat="1" ht="15" customHeight="1">
      <c r="A250" s="95" t="s">
        <v>46</v>
      </c>
      <c r="B250" s="120">
        <f>IF(B249=0,0,ROUND(B249/B247*100,1))</f>
        <v>8.1999999999999993</v>
      </c>
      <c r="C250" s="121">
        <f t="shared" ref="C250" si="180">IF(C249=0,0,ROUND(C249/C247*100,1))</f>
        <v>5.7</v>
      </c>
      <c r="D250" s="121">
        <f t="shared" ref="D250" si="181">IF(D249=0,0,ROUND(D249/D247*100,1))</f>
        <v>0</v>
      </c>
      <c r="E250" s="121">
        <f t="shared" ref="E250" si="182">IF(E249=0,0,ROUND(E249/E247*100,1))</f>
        <v>3.2</v>
      </c>
      <c r="F250" s="121">
        <f t="shared" ref="F250" si="183">IF(F249=0,0,ROUND(F249/F247*100,1))</f>
        <v>0</v>
      </c>
      <c r="G250" s="121">
        <f t="shared" ref="G250" si="184">IF(G249=0,0,ROUND(G249/G247*100,1))</f>
        <v>0</v>
      </c>
      <c r="H250" s="121">
        <f t="shared" ref="H250" si="185">IF(H249=0,0,ROUND(H249/H247*100,1))</f>
        <v>0</v>
      </c>
      <c r="I250" s="121">
        <f t="shared" ref="I250" si="186">IF(I249=0,0,ROUND(I249/I247*100,1))</f>
        <v>2.7</v>
      </c>
      <c r="J250" s="121">
        <f t="shared" ref="J250" si="187">IF(J249=0,0,ROUND(J249/J247*100,1))</f>
        <v>3.7</v>
      </c>
      <c r="K250" s="121">
        <f t="shared" ref="K250" si="188">IF(K249=0,0,ROUND(K249/K247*100,1))</f>
        <v>9.1</v>
      </c>
      <c r="L250" s="121">
        <f t="shared" ref="L250" si="189">IF(L249=0,0,ROUND(L249/L247*100,1))</f>
        <v>4</v>
      </c>
      <c r="M250" s="121">
        <f t="shared" ref="M250" si="190">IF(M249=0,0,ROUND(M249/M247*100,1))</f>
        <v>2.6</v>
      </c>
      <c r="N250" s="121">
        <f t="shared" ref="N250" si="191">IF(N249=0,0,ROUND(N249/N247*100,1))</f>
        <v>5</v>
      </c>
      <c r="O250" s="121">
        <f t="shared" ref="O250" si="192">IF(O249=0,0,ROUND(O249/O247*100,1))</f>
        <v>2.1</v>
      </c>
      <c r="P250" s="121">
        <f t="shared" ref="P250" si="193">IF(P249=0,0,ROUND(P249/P247*100,1))</f>
        <v>3.1</v>
      </c>
      <c r="Q250" s="121">
        <f t="shared" ref="Q250" si="194">IF(Q249=0,0,ROUND(Q249/Q247*100,1))</f>
        <v>3.9</v>
      </c>
      <c r="R250" s="121">
        <f t="shared" ref="R250" si="195">IF(R249=0,0,ROUND(R249/R247*100,1))</f>
        <v>3.4</v>
      </c>
      <c r="S250" s="121">
        <f t="shared" ref="S250" si="196">IF(S249=0,0,ROUND(S249/S247*100,1))</f>
        <v>2.8</v>
      </c>
      <c r="T250" s="121">
        <f t="shared" ref="T250" si="197">IF(T249=0,0,ROUND(T249/T247*100,1))</f>
        <v>0.9</v>
      </c>
      <c r="U250" s="121">
        <f t="shared" ref="U250" si="198">IF(U249=0,0,ROUND(U249/U247*100,1))</f>
        <v>4</v>
      </c>
      <c r="V250" s="121">
        <f t="shared" ref="V250" si="199">IF(V249=0,0,ROUND(V249/V247*100,1))</f>
        <v>5.3</v>
      </c>
      <c r="W250" s="121">
        <f t="shared" ref="W250" si="200">IF(W249=0,0,ROUND(W249/W247*100,1))</f>
        <v>6.9</v>
      </c>
      <c r="X250" s="121">
        <f t="shared" ref="X250" si="201">IF(X249=0,0,ROUND(X249/X247*100,1))</f>
        <v>3.2</v>
      </c>
      <c r="Y250" s="122">
        <f t="shared" ref="Y250:Z250" si="202">IF(Y249=0,0,ROUND(Y249/Y247*100,1))</f>
        <v>8.8000000000000007</v>
      </c>
      <c r="Z250" s="123">
        <f t="shared" si="202"/>
        <v>3.8</v>
      </c>
      <c r="AA250" s="68"/>
      <c r="AC250" s="4">
        <v>16</v>
      </c>
      <c r="AD250" s="112">
        <v>227</v>
      </c>
      <c r="AE250" s="113">
        <v>225</v>
      </c>
      <c r="AF250" s="114">
        <v>2</v>
      </c>
      <c r="AG250" s="115">
        <v>0.9</v>
      </c>
      <c r="AH250" s="112">
        <v>230</v>
      </c>
      <c r="AI250" s="113">
        <v>225</v>
      </c>
      <c r="AJ250" s="114">
        <v>5</v>
      </c>
      <c r="AK250" s="115">
        <v>2.2000000000000002</v>
      </c>
      <c r="AL250" s="112">
        <v>457</v>
      </c>
      <c r="AM250" s="113">
        <v>450</v>
      </c>
      <c r="AN250" s="114">
        <v>7</v>
      </c>
      <c r="AO250" s="115">
        <v>1.5</v>
      </c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</row>
    <row r="251" spans="1:68" s="17" customFormat="1" ht="1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6"/>
      <c r="V251" s="15"/>
      <c r="W251" s="15"/>
      <c r="X251" s="15"/>
      <c r="Y251" s="15"/>
      <c r="Z251" s="15"/>
      <c r="AA251" s="15"/>
      <c r="AC251" s="4">
        <v>17</v>
      </c>
      <c r="AD251" s="112">
        <v>223</v>
      </c>
      <c r="AE251" s="113">
        <v>214</v>
      </c>
      <c r="AF251" s="114">
        <v>9</v>
      </c>
      <c r="AG251" s="115">
        <v>4</v>
      </c>
      <c r="AH251" s="112">
        <v>300</v>
      </c>
      <c r="AI251" s="113">
        <v>293</v>
      </c>
      <c r="AJ251" s="114">
        <v>7</v>
      </c>
      <c r="AK251" s="115">
        <v>2.2999999999999998</v>
      </c>
      <c r="AL251" s="112">
        <v>523</v>
      </c>
      <c r="AM251" s="113">
        <v>507</v>
      </c>
      <c r="AN251" s="114">
        <v>16</v>
      </c>
      <c r="AO251" s="115">
        <v>3.1</v>
      </c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</row>
    <row r="252" spans="1:68" s="17" customFormat="1" ht="1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C252" s="4">
        <v>18</v>
      </c>
      <c r="AD252" s="112">
        <v>170</v>
      </c>
      <c r="AE252" s="113">
        <v>161</v>
      </c>
      <c r="AF252" s="114">
        <v>9</v>
      </c>
      <c r="AG252" s="115">
        <v>5.3</v>
      </c>
      <c r="AH252" s="112">
        <v>274</v>
      </c>
      <c r="AI252" s="113">
        <v>266</v>
      </c>
      <c r="AJ252" s="114">
        <v>8</v>
      </c>
      <c r="AK252" s="115">
        <v>2.9</v>
      </c>
      <c r="AL252" s="112">
        <v>444</v>
      </c>
      <c r="AM252" s="113">
        <v>427</v>
      </c>
      <c r="AN252" s="114">
        <v>17</v>
      </c>
      <c r="AO252" s="115">
        <v>3.8</v>
      </c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</row>
    <row r="253" spans="1:68" s="17" customFormat="1" ht="1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C253" s="4">
        <v>19</v>
      </c>
      <c r="AD253" s="112">
        <v>101</v>
      </c>
      <c r="AE253" s="113">
        <v>94</v>
      </c>
      <c r="AF253" s="114">
        <v>7</v>
      </c>
      <c r="AG253" s="115">
        <v>6.9</v>
      </c>
      <c r="AH253" s="112">
        <v>144</v>
      </c>
      <c r="AI253" s="113">
        <v>140</v>
      </c>
      <c r="AJ253" s="114">
        <v>4</v>
      </c>
      <c r="AK253" s="115">
        <v>2.8</v>
      </c>
      <c r="AL253" s="112">
        <v>245</v>
      </c>
      <c r="AM253" s="113">
        <v>234</v>
      </c>
      <c r="AN253" s="114">
        <v>11</v>
      </c>
      <c r="AO253" s="115">
        <v>4.5</v>
      </c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</row>
    <row r="254" spans="1:68" s="17" customFormat="1" ht="1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C254" s="4">
        <v>20</v>
      </c>
      <c r="AD254" s="112">
        <v>63</v>
      </c>
      <c r="AE254" s="113">
        <v>61</v>
      </c>
      <c r="AF254" s="114">
        <v>2</v>
      </c>
      <c r="AG254" s="115">
        <v>3.2</v>
      </c>
      <c r="AH254" s="112">
        <v>80</v>
      </c>
      <c r="AI254" s="113">
        <v>79</v>
      </c>
      <c r="AJ254" s="114">
        <v>1</v>
      </c>
      <c r="AK254" s="115">
        <v>1.3</v>
      </c>
      <c r="AL254" s="112">
        <v>143</v>
      </c>
      <c r="AM254" s="113">
        <v>140</v>
      </c>
      <c r="AN254" s="114">
        <v>3</v>
      </c>
      <c r="AO254" s="115">
        <v>2.1</v>
      </c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</row>
    <row r="255" spans="1:68" s="17" customFormat="1" ht="1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C255" s="4">
        <v>21</v>
      </c>
      <c r="AD255" s="112">
        <v>57</v>
      </c>
      <c r="AE255" s="113">
        <v>52</v>
      </c>
      <c r="AF255" s="114">
        <v>5</v>
      </c>
      <c r="AG255" s="115">
        <v>8.8000000000000007</v>
      </c>
      <c r="AH255" s="112">
        <v>24</v>
      </c>
      <c r="AI255" s="113">
        <v>20</v>
      </c>
      <c r="AJ255" s="114">
        <v>4</v>
      </c>
      <c r="AK255" s="115">
        <v>16.7</v>
      </c>
      <c r="AL255" s="112">
        <v>81</v>
      </c>
      <c r="AM255" s="113">
        <v>72</v>
      </c>
      <c r="AN255" s="114">
        <v>9</v>
      </c>
      <c r="AO255" s="115">
        <v>11.1</v>
      </c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</row>
    <row r="256" spans="1:68" s="17" customFormat="1" ht="1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</row>
    <row r="257" spans="1:68" s="17" customFormat="1" ht="1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C257" s="124" t="s">
        <v>88</v>
      </c>
      <c r="AD257" s="4">
        <f>SUM(AD241:AD252)</f>
        <v>2516</v>
      </c>
      <c r="AE257" s="4">
        <f t="shared" ref="AE257:AN257" si="203">SUM(AE241:AE252)</f>
        <v>2425</v>
      </c>
      <c r="AF257" s="4">
        <f t="shared" si="203"/>
        <v>91</v>
      </c>
      <c r="AG257" s="125">
        <f>AF257/AD257</f>
        <v>3.616852146263911E-2</v>
      </c>
      <c r="AH257" s="4">
        <f t="shared" ref="AH257" si="204">SUM(AH241:AH252)</f>
        <v>2194</v>
      </c>
      <c r="AI257" s="4">
        <f t="shared" si="203"/>
        <v>2097</v>
      </c>
      <c r="AJ257" s="4">
        <f t="shared" si="203"/>
        <v>97</v>
      </c>
      <c r="AK257" s="125">
        <f t="shared" ref="AK257" si="205">AJ257/AH257</f>
        <v>4.421148587055606E-2</v>
      </c>
      <c r="AL257" s="4">
        <f t="shared" ref="AL257" si="206">SUM(AL241:AL252)</f>
        <v>4710</v>
      </c>
      <c r="AM257" s="4">
        <f t="shared" si="203"/>
        <v>4522</v>
      </c>
      <c r="AN257" s="4">
        <f t="shared" si="203"/>
        <v>188</v>
      </c>
      <c r="AO257" s="125">
        <f t="shared" ref="AO257" si="207">AN257/AL257</f>
        <v>3.9915074309978767E-2</v>
      </c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</row>
    <row r="258" spans="1:68" s="17" customFormat="1" ht="1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</row>
    <row r="259" spans="1:68" s="17" customFormat="1" ht="1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</row>
    <row r="260" spans="1:68" s="17" customFormat="1" ht="1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</row>
    <row r="261" spans="1:68" s="17" customFormat="1" ht="1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</row>
    <row r="262" spans="1:68" s="17" customFormat="1" ht="1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</row>
    <row r="263" spans="1:68" s="17" customFormat="1" ht="1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</row>
    <row r="264" spans="1:68" s="17" customFormat="1" ht="1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</row>
    <row r="265" spans="1:68" s="17" customFormat="1" ht="1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6"/>
      <c r="V265" s="15"/>
      <c r="W265" s="15"/>
      <c r="X265" s="15"/>
      <c r="Y265" s="15"/>
      <c r="Z265" s="15"/>
      <c r="AA265" s="15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</row>
    <row r="266" spans="1:68" s="17" customFormat="1" ht="1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</row>
    <row r="267" spans="1:68" s="17" customFormat="1" ht="1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</row>
    <row r="268" spans="1:68" s="17" customFormat="1" ht="1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pans="1:68" s="14" customFormat="1" ht="15" customHeight="1">
      <c r="A269" s="93" t="s">
        <v>47</v>
      </c>
      <c r="B269" s="92">
        <v>22</v>
      </c>
      <c r="C269" s="53">
        <v>23</v>
      </c>
      <c r="D269" s="53">
        <v>0</v>
      </c>
      <c r="E269" s="53">
        <v>1</v>
      </c>
      <c r="F269" s="53">
        <v>2</v>
      </c>
      <c r="G269" s="53">
        <v>3</v>
      </c>
      <c r="H269" s="53">
        <v>4</v>
      </c>
      <c r="I269" s="53">
        <v>5</v>
      </c>
      <c r="J269" s="53">
        <v>6</v>
      </c>
      <c r="K269" s="53">
        <v>7</v>
      </c>
      <c r="L269" s="53">
        <v>8</v>
      </c>
      <c r="M269" s="53">
        <v>9</v>
      </c>
      <c r="N269" s="53">
        <v>10</v>
      </c>
      <c r="O269" s="53">
        <v>11</v>
      </c>
      <c r="P269" s="53">
        <v>12</v>
      </c>
      <c r="Q269" s="53">
        <v>13</v>
      </c>
      <c r="R269" s="53">
        <v>14</v>
      </c>
      <c r="S269" s="53">
        <v>15</v>
      </c>
      <c r="T269" s="53">
        <v>16</v>
      </c>
      <c r="U269" s="53">
        <v>17</v>
      </c>
      <c r="V269" s="53">
        <v>18</v>
      </c>
      <c r="W269" s="53">
        <v>19</v>
      </c>
      <c r="X269" s="53">
        <v>20</v>
      </c>
      <c r="Y269" s="96">
        <v>21</v>
      </c>
      <c r="Z269" s="97" t="s">
        <v>48</v>
      </c>
      <c r="AA269" s="52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</row>
    <row r="270" spans="1:68" s="14" customFormat="1" ht="15" customHeight="1">
      <c r="A270" s="94" t="s">
        <v>49</v>
      </c>
      <c r="B270" s="116">
        <f t="shared" ref="B270:J270" si="208">SUM(B271:B272)</f>
        <v>66</v>
      </c>
      <c r="C270" s="117">
        <f t="shared" si="208"/>
        <v>25</v>
      </c>
      <c r="D270" s="117">
        <f t="shared" si="208"/>
        <v>22</v>
      </c>
      <c r="E270" s="117">
        <f t="shared" si="208"/>
        <v>18</v>
      </c>
      <c r="F270" s="117">
        <f t="shared" si="208"/>
        <v>8</v>
      </c>
      <c r="G270" s="117">
        <f t="shared" si="208"/>
        <v>4</v>
      </c>
      <c r="H270" s="117">
        <f t="shared" si="208"/>
        <v>13</v>
      </c>
      <c r="I270" s="117">
        <f t="shared" si="208"/>
        <v>21</v>
      </c>
      <c r="J270" s="117">
        <f t="shared" si="208"/>
        <v>42</v>
      </c>
      <c r="K270" s="117">
        <f t="shared" ref="K270:V270" si="209">SUM(K271:K272)</f>
        <v>78</v>
      </c>
      <c r="L270" s="117">
        <f t="shared" si="209"/>
        <v>94</v>
      </c>
      <c r="M270" s="117">
        <f t="shared" si="209"/>
        <v>96</v>
      </c>
      <c r="N270" s="117">
        <f t="shared" si="209"/>
        <v>179</v>
      </c>
      <c r="O270" s="117">
        <f t="shared" si="209"/>
        <v>185</v>
      </c>
      <c r="P270" s="117">
        <f t="shared" si="209"/>
        <v>184</v>
      </c>
      <c r="Q270" s="117">
        <f t="shared" si="209"/>
        <v>218</v>
      </c>
      <c r="R270" s="117">
        <f t="shared" si="209"/>
        <v>162</v>
      </c>
      <c r="S270" s="117">
        <f t="shared" si="209"/>
        <v>194</v>
      </c>
      <c r="T270" s="117">
        <f t="shared" si="209"/>
        <v>230</v>
      </c>
      <c r="U270" s="117">
        <f t="shared" si="209"/>
        <v>300</v>
      </c>
      <c r="V270" s="117">
        <f t="shared" si="209"/>
        <v>274</v>
      </c>
      <c r="W270" s="117">
        <f t="shared" ref="W270:Y270" si="210">SUM(W271:W272)</f>
        <v>144</v>
      </c>
      <c r="X270" s="117">
        <f t="shared" si="210"/>
        <v>80</v>
      </c>
      <c r="Y270" s="118">
        <f t="shared" si="210"/>
        <v>24</v>
      </c>
      <c r="Z270" s="119">
        <f>SUM(B270:Y270)</f>
        <v>2661</v>
      </c>
      <c r="AA270" s="67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</row>
    <row r="271" spans="1:68" s="14" customFormat="1" ht="15" customHeight="1">
      <c r="A271" s="94" t="s">
        <v>44</v>
      </c>
      <c r="B271" s="116">
        <f>SUM(断面別!$I$170,断面別!$K$170)</f>
        <v>65</v>
      </c>
      <c r="C271" s="117">
        <f>SUM(断面別!$I$171,断面別!$K$171)</f>
        <v>25</v>
      </c>
      <c r="D271" s="117">
        <f>SUM(断面別!$I$172,断面別!$K$172)</f>
        <v>21</v>
      </c>
      <c r="E271" s="117">
        <f>SUM(断面別!$I$173,断面別!$K$173)</f>
        <v>18</v>
      </c>
      <c r="F271" s="117">
        <f>SUM(断面別!$I$174,断面別!$K$174)</f>
        <v>8</v>
      </c>
      <c r="G271" s="117">
        <f>SUM(断面別!$I$175,断面別!$K$175)</f>
        <v>3</v>
      </c>
      <c r="H271" s="117">
        <f>SUM(断面別!$I$176,断面別!$K$176)</f>
        <v>12</v>
      </c>
      <c r="I271" s="117">
        <f>SUM(断面別!$I$177,断面別!$K$177)</f>
        <v>20</v>
      </c>
      <c r="J271" s="117">
        <f>SUM(断面別!$I$178,断面別!$K$178)</f>
        <v>34</v>
      </c>
      <c r="K271" s="117">
        <f>SUM(断面別!$I$185,断面別!$K$185)</f>
        <v>74</v>
      </c>
      <c r="L271" s="117">
        <f>SUM(断面別!$I$192,断面別!$K$192)</f>
        <v>81</v>
      </c>
      <c r="M271" s="117">
        <f>SUM(断面別!$I$193,断面別!$K$193)</f>
        <v>84</v>
      </c>
      <c r="N271" s="117">
        <f>SUM(断面別!$I$194,断面別!$K$194)</f>
        <v>172</v>
      </c>
      <c r="O271" s="117">
        <f>SUM(断面別!$I$195,断面別!$K$195)</f>
        <v>175</v>
      </c>
      <c r="P271" s="117">
        <f>SUM(断面別!$I$196,断面別!$K$196)</f>
        <v>181</v>
      </c>
      <c r="Q271" s="117">
        <f>SUM(断面別!$I$197,断面別!$K$197)</f>
        <v>206</v>
      </c>
      <c r="R271" s="117">
        <f>SUM(断面別!$I$198,断面別!$K$198)</f>
        <v>153</v>
      </c>
      <c r="S271" s="117">
        <f>SUM(断面別!$I$199,断面別!$K$199)</f>
        <v>187</v>
      </c>
      <c r="T271" s="117">
        <f>SUM(断面別!$I$200,断面別!$K$200)</f>
        <v>225</v>
      </c>
      <c r="U271" s="117">
        <f>SUM(断面別!$I$207,断面別!$K$207)</f>
        <v>293</v>
      </c>
      <c r="V271" s="117">
        <f>SUM(断面別!$I$214,断面別!$K$214)</f>
        <v>266</v>
      </c>
      <c r="W271" s="117">
        <f>SUM(断面別!$I$215,断面別!$K$215)</f>
        <v>140</v>
      </c>
      <c r="X271" s="117">
        <f>SUM(断面別!$I$216,断面別!$K$216)</f>
        <v>79</v>
      </c>
      <c r="Y271" s="118">
        <f>SUM(断面別!$I$217,断面別!$K$217)</f>
        <v>20</v>
      </c>
      <c r="Z271" s="119">
        <f>SUM(B271:Y271)</f>
        <v>2542</v>
      </c>
      <c r="AA271" s="67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</row>
    <row r="272" spans="1:68" s="14" customFormat="1" ht="15" customHeight="1">
      <c r="A272" s="94" t="s">
        <v>45</v>
      </c>
      <c r="B272" s="116">
        <f>SUM(断面別!$J$170,断面別!$L$170)</f>
        <v>1</v>
      </c>
      <c r="C272" s="117">
        <f>SUM(断面別!$J$171,断面別!$L$171)</f>
        <v>0</v>
      </c>
      <c r="D272" s="117">
        <f>SUM(断面別!$J$172,断面別!$L$172)</f>
        <v>1</v>
      </c>
      <c r="E272" s="117">
        <f>SUM(断面別!$J$173,断面別!$L$173)</f>
        <v>0</v>
      </c>
      <c r="F272" s="117">
        <f>SUM(断面別!$J$174,断面別!$L$174)</f>
        <v>0</v>
      </c>
      <c r="G272" s="117">
        <f>SUM(断面別!$J$175,断面別!$L$175)</f>
        <v>1</v>
      </c>
      <c r="H272" s="117">
        <f>SUM(断面別!$J$176,断面別!$L$176)</f>
        <v>1</v>
      </c>
      <c r="I272" s="117">
        <f>SUM(断面別!$J$177,断面別!$L$177)</f>
        <v>1</v>
      </c>
      <c r="J272" s="117">
        <f>SUM(断面別!$J$178,断面別!$L$178)</f>
        <v>8</v>
      </c>
      <c r="K272" s="117">
        <f>SUM(断面別!$J$185,断面別!$L$185)</f>
        <v>4</v>
      </c>
      <c r="L272" s="117">
        <f>SUM(断面別!$J$192,断面別!$L$192)</f>
        <v>13</v>
      </c>
      <c r="M272" s="117">
        <f>SUM(断面別!$J$193,断面別!$L$193)</f>
        <v>12</v>
      </c>
      <c r="N272" s="117">
        <f>SUM(断面別!$J$194,断面別!$L$194)</f>
        <v>7</v>
      </c>
      <c r="O272" s="117">
        <f>SUM(断面別!$J$195,断面別!$L$195)</f>
        <v>10</v>
      </c>
      <c r="P272" s="117">
        <f>SUM(断面別!$J$196,断面別!$L$196)</f>
        <v>3</v>
      </c>
      <c r="Q272" s="117">
        <f>SUM(断面別!$J$197,断面別!$L$197)</f>
        <v>12</v>
      </c>
      <c r="R272" s="117">
        <f>SUM(断面別!$J$198,断面別!$L$198)</f>
        <v>9</v>
      </c>
      <c r="S272" s="117">
        <f>SUM(断面別!$J$199,断面別!$L$199)</f>
        <v>7</v>
      </c>
      <c r="T272" s="117">
        <f>SUM(断面別!$J$200,断面別!$L$200)</f>
        <v>5</v>
      </c>
      <c r="U272" s="117">
        <f>SUM(断面別!$J$207,断面別!$L$207)</f>
        <v>7</v>
      </c>
      <c r="V272" s="117">
        <f>SUM(断面別!$J$214,断面別!$L$214)</f>
        <v>8</v>
      </c>
      <c r="W272" s="117">
        <f>SUM(断面別!$J$215,断面別!$L$215)</f>
        <v>4</v>
      </c>
      <c r="X272" s="117">
        <f>SUM(断面別!$J$216,断面別!$L$216)</f>
        <v>1</v>
      </c>
      <c r="Y272" s="118">
        <f>SUM(断面別!$J$217,断面別!$L$217)</f>
        <v>4</v>
      </c>
      <c r="Z272" s="119">
        <f>SUM(B272:Y272)</f>
        <v>119</v>
      </c>
      <c r="AA272" s="67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</row>
    <row r="273" spans="1:68" s="14" customFormat="1" ht="15" customHeight="1">
      <c r="A273" s="95" t="s">
        <v>46</v>
      </c>
      <c r="B273" s="120">
        <f>IF(B272=0,0,ROUND(B272/B270*100,1))</f>
        <v>1.5</v>
      </c>
      <c r="C273" s="121">
        <f t="shared" ref="C273" si="211">IF(C272=0,0,ROUND(C272/C270*100,1))</f>
        <v>0</v>
      </c>
      <c r="D273" s="121">
        <f t="shared" ref="D273" si="212">IF(D272=0,0,ROUND(D272/D270*100,1))</f>
        <v>4.5</v>
      </c>
      <c r="E273" s="121">
        <f t="shared" ref="E273" si="213">IF(E272=0,0,ROUND(E272/E270*100,1))</f>
        <v>0</v>
      </c>
      <c r="F273" s="121">
        <f t="shared" ref="F273" si="214">IF(F272=0,0,ROUND(F272/F270*100,1))</f>
        <v>0</v>
      </c>
      <c r="G273" s="121">
        <f t="shared" ref="G273" si="215">IF(G272=0,0,ROUND(G272/G270*100,1))</f>
        <v>25</v>
      </c>
      <c r="H273" s="121">
        <f t="shared" ref="H273" si="216">IF(H272=0,0,ROUND(H272/H270*100,1))</f>
        <v>7.7</v>
      </c>
      <c r="I273" s="121">
        <f t="shared" ref="I273" si="217">IF(I272=0,0,ROUND(I272/I270*100,1))</f>
        <v>4.8</v>
      </c>
      <c r="J273" s="121">
        <f t="shared" ref="J273" si="218">IF(J272=0,0,ROUND(J272/J270*100,1))</f>
        <v>19</v>
      </c>
      <c r="K273" s="121">
        <f t="shared" ref="K273" si="219">IF(K272=0,0,ROUND(K272/K270*100,1))</f>
        <v>5.0999999999999996</v>
      </c>
      <c r="L273" s="121">
        <f t="shared" ref="L273" si="220">IF(L272=0,0,ROUND(L272/L270*100,1))</f>
        <v>13.8</v>
      </c>
      <c r="M273" s="121">
        <f t="shared" ref="M273" si="221">IF(M272=0,0,ROUND(M272/M270*100,1))</f>
        <v>12.5</v>
      </c>
      <c r="N273" s="121">
        <f t="shared" ref="N273" si="222">IF(N272=0,0,ROUND(N272/N270*100,1))</f>
        <v>3.9</v>
      </c>
      <c r="O273" s="121">
        <f t="shared" ref="O273" si="223">IF(O272=0,0,ROUND(O272/O270*100,1))</f>
        <v>5.4</v>
      </c>
      <c r="P273" s="121">
        <f t="shared" ref="P273" si="224">IF(P272=0,0,ROUND(P272/P270*100,1))</f>
        <v>1.6</v>
      </c>
      <c r="Q273" s="121">
        <f t="shared" ref="Q273" si="225">IF(Q272=0,0,ROUND(Q272/Q270*100,1))</f>
        <v>5.5</v>
      </c>
      <c r="R273" s="121">
        <f t="shared" ref="R273" si="226">IF(R272=0,0,ROUND(R272/R270*100,1))</f>
        <v>5.6</v>
      </c>
      <c r="S273" s="121">
        <f t="shared" ref="S273" si="227">IF(S272=0,0,ROUND(S272/S270*100,1))</f>
        <v>3.6</v>
      </c>
      <c r="T273" s="121">
        <f t="shared" ref="T273" si="228">IF(T272=0,0,ROUND(T272/T270*100,1))</f>
        <v>2.2000000000000002</v>
      </c>
      <c r="U273" s="121">
        <f t="shared" ref="U273" si="229">IF(U272=0,0,ROUND(U272/U270*100,1))</f>
        <v>2.2999999999999998</v>
      </c>
      <c r="V273" s="121">
        <f t="shared" ref="V273" si="230">IF(V272=0,0,ROUND(V272/V270*100,1))</f>
        <v>2.9</v>
      </c>
      <c r="W273" s="121">
        <f t="shared" ref="W273" si="231">IF(W272=0,0,ROUND(W272/W270*100,1))</f>
        <v>2.8</v>
      </c>
      <c r="X273" s="121">
        <f t="shared" ref="X273" si="232">IF(X272=0,0,ROUND(X272/X270*100,1))</f>
        <v>1.3</v>
      </c>
      <c r="Y273" s="122">
        <f t="shared" ref="Y273:Z273" si="233">IF(Y272=0,0,ROUND(Y272/Y270*100,1))</f>
        <v>16.7</v>
      </c>
      <c r="Z273" s="123">
        <f t="shared" si="233"/>
        <v>4.5</v>
      </c>
      <c r="AA273" s="68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</row>
    <row r="274" spans="1:68" s="17" customFormat="1" ht="1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6"/>
      <c r="V274" s="15"/>
      <c r="W274" s="15"/>
      <c r="X274" s="15"/>
      <c r="Y274" s="15"/>
      <c r="Z274" s="15"/>
      <c r="AA274" s="15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</row>
    <row r="275" spans="1:68" s="17" customFormat="1" ht="1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</row>
    <row r="276" spans="1:68" s="17" customFormat="1" ht="1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</row>
    <row r="277" spans="1:68" s="17" customFormat="1" ht="1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</row>
    <row r="278" spans="1:68" s="17" customFormat="1" ht="1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</row>
    <row r="279" spans="1:68" s="17" customFormat="1" ht="1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</row>
    <row r="280" spans="1:68" s="17" customFormat="1" ht="1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</row>
    <row r="281" spans="1:68" s="17" customFormat="1" ht="1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</row>
    <row r="282" spans="1:68" s="17" customFormat="1" ht="1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</row>
    <row r="283" spans="1:68" s="17" customFormat="1" ht="1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</row>
    <row r="284" spans="1:68" s="17" customFormat="1" ht="1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</row>
    <row r="285" spans="1:68" s="17" customFormat="1" ht="1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</row>
    <row r="286" spans="1:68" s="17" customFormat="1" ht="1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</row>
    <row r="287" spans="1:68" s="17" customFormat="1" ht="1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</row>
    <row r="288" spans="1:68" s="17" customFormat="1" ht="1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6"/>
      <c r="V288" s="15"/>
      <c r="W288" s="15"/>
      <c r="X288" s="15"/>
      <c r="Y288" s="15"/>
      <c r="Z288" s="15"/>
      <c r="AA288" s="15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</row>
    <row r="289" spans="1:68" s="17" customFormat="1" ht="1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</row>
    <row r="290" spans="1:68" s="17" customFormat="1" ht="1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pans="1:68" s="17" customFormat="1" ht="1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</row>
    <row r="292" spans="1:68" s="14" customFormat="1" ht="15" customHeight="1">
      <c r="A292" s="93" t="s">
        <v>47</v>
      </c>
      <c r="B292" s="92">
        <v>22</v>
      </c>
      <c r="C292" s="53">
        <v>23</v>
      </c>
      <c r="D292" s="53">
        <v>0</v>
      </c>
      <c r="E292" s="53">
        <v>1</v>
      </c>
      <c r="F292" s="53">
        <v>2</v>
      </c>
      <c r="G292" s="53">
        <v>3</v>
      </c>
      <c r="H292" s="53">
        <v>4</v>
      </c>
      <c r="I292" s="53">
        <v>5</v>
      </c>
      <c r="J292" s="53">
        <v>6</v>
      </c>
      <c r="K292" s="53">
        <v>7</v>
      </c>
      <c r="L292" s="53">
        <v>8</v>
      </c>
      <c r="M292" s="53">
        <v>9</v>
      </c>
      <c r="N292" s="53">
        <v>10</v>
      </c>
      <c r="O292" s="53">
        <v>11</v>
      </c>
      <c r="P292" s="53">
        <v>12</v>
      </c>
      <c r="Q292" s="53">
        <v>13</v>
      </c>
      <c r="R292" s="53">
        <v>14</v>
      </c>
      <c r="S292" s="53">
        <v>15</v>
      </c>
      <c r="T292" s="53">
        <v>16</v>
      </c>
      <c r="U292" s="53">
        <v>17</v>
      </c>
      <c r="V292" s="53">
        <v>18</v>
      </c>
      <c r="W292" s="53">
        <v>19</v>
      </c>
      <c r="X292" s="53">
        <v>20</v>
      </c>
      <c r="Y292" s="96">
        <v>21</v>
      </c>
      <c r="Z292" s="97" t="s">
        <v>48</v>
      </c>
      <c r="AA292" s="52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</row>
    <row r="293" spans="1:68" s="14" customFormat="1" ht="15" customHeight="1">
      <c r="A293" s="94" t="s">
        <v>49</v>
      </c>
      <c r="B293" s="116">
        <f t="shared" ref="B293:Y293" si="234">SUM(B294:B295)</f>
        <v>127</v>
      </c>
      <c r="C293" s="117">
        <f t="shared" si="234"/>
        <v>60</v>
      </c>
      <c r="D293" s="117">
        <f t="shared" si="234"/>
        <v>51</v>
      </c>
      <c r="E293" s="117">
        <f t="shared" si="234"/>
        <v>49</v>
      </c>
      <c r="F293" s="117">
        <f t="shared" si="234"/>
        <v>16</v>
      </c>
      <c r="G293" s="117">
        <f t="shared" si="234"/>
        <v>15</v>
      </c>
      <c r="H293" s="117">
        <f t="shared" si="234"/>
        <v>33</v>
      </c>
      <c r="I293" s="117">
        <f t="shared" si="234"/>
        <v>58</v>
      </c>
      <c r="J293" s="117">
        <f t="shared" si="234"/>
        <v>96</v>
      </c>
      <c r="K293" s="117">
        <f t="shared" si="234"/>
        <v>210</v>
      </c>
      <c r="L293" s="117">
        <f t="shared" si="234"/>
        <v>268</v>
      </c>
      <c r="M293" s="117">
        <f t="shared" si="234"/>
        <v>362</v>
      </c>
      <c r="N293" s="117">
        <f t="shared" si="234"/>
        <v>418</v>
      </c>
      <c r="O293" s="117">
        <f t="shared" si="234"/>
        <v>422</v>
      </c>
      <c r="P293" s="117">
        <f t="shared" si="234"/>
        <v>409</v>
      </c>
      <c r="Q293" s="117">
        <f t="shared" si="234"/>
        <v>422</v>
      </c>
      <c r="R293" s="117">
        <f t="shared" si="234"/>
        <v>370</v>
      </c>
      <c r="S293" s="117">
        <f t="shared" si="234"/>
        <v>405</v>
      </c>
      <c r="T293" s="117">
        <f t="shared" si="234"/>
        <v>457</v>
      </c>
      <c r="U293" s="117">
        <f t="shared" si="234"/>
        <v>523</v>
      </c>
      <c r="V293" s="117">
        <f t="shared" si="234"/>
        <v>444</v>
      </c>
      <c r="W293" s="117">
        <f t="shared" si="234"/>
        <v>245</v>
      </c>
      <c r="X293" s="117">
        <f t="shared" si="234"/>
        <v>143</v>
      </c>
      <c r="Y293" s="118">
        <f t="shared" si="234"/>
        <v>81</v>
      </c>
      <c r="Z293" s="119">
        <f>SUM(B293:Y293)</f>
        <v>5684</v>
      </c>
      <c r="AA293" s="67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</row>
    <row r="294" spans="1:68" s="14" customFormat="1" ht="15" customHeight="1">
      <c r="A294" s="94" t="s">
        <v>44</v>
      </c>
      <c r="B294" s="116">
        <f>SUM(B248,B271)</f>
        <v>121</v>
      </c>
      <c r="C294" s="117">
        <f t="shared" ref="C294:J294" si="235">SUM(C248,C271)</f>
        <v>58</v>
      </c>
      <c r="D294" s="117">
        <f t="shared" si="235"/>
        <v>50</v>
      </c>
      <c r="E294" s="117">
        <f t="shared" si="235"/>
        <v>48</v>
      </c>
      <c r="F294" s="117">
        <f t="shared" si="235"/>
        <v>16</v>
      </c>
      <c r="G294" s="117">
        <f t="shared" si="235"/>
        <v>14</v>
      </c>
      <c r="H294" s="117">
        <f t="shared" si="235"/>
        <v>32</v>
      </c>
      <c r="I294" s="117">
        <f t="shared" si="235"/>
        <v>56</v>
      </c>
      <c r="J294" s="117">
        <f t="shared" si="235"/>
        <v>86</v>
      </c>
      <c r="K294" s="117">
        <f>SUM(K248,K271)</f>
        <v>194</v>
      </c>
      <c r="L294" s="117">
        <f t="shared" ref="L294:O294" si="236">SUM(L248,L271)</f>
        <v>248</v>
      </c>
      <c r="M294" s="117">
        <f t="shared" si="236"/>
        <v>343</v>
      </c>
      <c r="N294" s="117">
        <f t="shared" si="236"/>
        <v>399</v>
      </c>
      <c r="O294" s="117">
        <f t="shared" si="236"/>
        <v>407</v>
      </c>
      <c r="P294" s="117">
        <f>SUM(P248,P271)</f>
        <v>399</v>
      </c>
      <c r="Q294" s="117">
        <f t="shared" ref="Q294:Y294" si="237">SUM(Q248,Q271)</f>
        <v>402</v>
      </c>
      <c r="R294" s="117">
        <f t="shared" si="237"/>
        <v>354</v>
      </c>
      <c r="S294" s="117">
        <f t="shared" si="237"/>
        <v>392</v>
      </c>
      <c r="T294" s="117">
        <f t="shared" si="237"/>
        <v>450</v>
      </c>
      <c r="U294" s="117">
        <f t="shared" si="237"/>
        <v>507</v>
      </c>
      <c r="V294" s="117">
        <f t="shared" si="237"/>
        <v>427</v>
      </c>
      <c r="W294" s="117">
        <f t="shared" si="237"/>
        <v>234</v>
      </c>
      <c r="X294" s="117">
        <f t="shared" si="237"/>
        <v>140</v>
      </c>
      <c r="Y294" s="118">
        <f t="shared" si="237"/>
        <v>72</v>
      </c>
      <c r="Z294" s="119">
        <f>SUM(B294:Y294)</f>
        <v>5449</v>
      </c>
      <c r="AA294" s="67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</row>
    <row r="295" spans="1:68" s="14" customFormat="1" ht="15" customHeight="1">
      <c r="A295" s="94" t="s">
        <v>45</v>
      </c>
      <c r="B295" s="116">
        <f>SUM(B249,B272)</f>
        <v>6</v>
      </c>
      <c r="C295" s="117">
        <f t="shared" ref="C295:Y295" si="238">SUM(C249,C272)</f>
        <v>2</v>
      </c>
      <c r="D295" s="117">
        <f t="shared" si="238"/>
        <v>1</v>
      </c>
      <c r="E295" s="117">
        <f t="shared" si="238"/>
        <v>1</v>
      </c>
      <c r="F295" s="117">
        <f t="shared" si="238"/>
        <v>0</v>
      </c>
      <c r="G295" s="117">
        <f t="shared" si="238"/>
        <v>1</v>
      </c>
      <c r="H295" s="117">
        <f t="shared" si="238"/>
        <v>1</v>
      </c>
      <c r="I295" s="117">
        <f t="shared" si="238"/>
        <v>2</v>
      </c>
      <c r="J295" s="117">
        <f t="shared" si="238"/>
        <v>10</v>
      </c>
      <c r="K295" s="117">
        <f t="shared" si="238"/>
        <v>16</v>
      </c>
      <c r="L295" s="117">
        <f t="shared" si="238"/>
        <v>20</v>
      </c>
      <c r="M295" s="117">
        <f t="shared" si="238"/>
        <v>19</v>
      </c>
      <c r="N295" s="117">
        <f t="shared" si="238"/>
        <v>19</v>
      </c>
      <c r="O295" s="117">
        <f t="shared" si="238"/>
        <v>15</v>
      </c>
      <c r="P295" s="117">
        <f t="shared" si="238"/>
        <v>10</v>
      </c>
      <c r="Q295" s="117">
        <f t="shared" si="238"/>
        <v>20</v>
      </c>
      <c r="R295" s="117">
        <f t="shared" si="238"/>
        <v>16</v>
      </c>
      <c r="S295" s="117">
        <f t="shared" si="238"/>
        <v>13</v>
      </c>
      <c r="T295" s="117">
        <f t="shared" si="238"/>
        <v>7</v>
      </c>
      <c r="U295" s="117">
        <f t="shared" si="238"/>
        <v>16</v>
      </c>
      <c r="V295" s="117">
        <f t="shared" si="238"/>
        <v>17</v>
      </c>
      <c r="W295" s="117">
        <f t="shared" si="238"/>
        <v>11</v>
      </c>
      <c r="X295" s="117">
        <f t="shared" si="238"/>
        <v>3</v>
      </c>
      <c r="Y295" s="118">
        <f t="shared" si="238"/>
        <v>9</v>
      </c>
      <c r="Z295" s="119">
        <f>SUM(B295:Y295)</f>
        <v>235</v>
      </c>
      <c r="AA295" s="67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</row>
    <row r="296" spans="1:68" s="14" customFormat="1" ht="15.95" customHeight="1">
      <c r="A296" s="95" t="s">
        <v>46</v>
      </c>
      <c r="B296" s="120">
        <f>IF(B295=0,0,ROUND(B295/B293*100,1))</f>
        <v>4.7</v>
      </c>
      <c r="C296" s="121">
        <f t="shared" ref="C296" si="239">IF(C295=0,0,ROUND(C295/C293*100,1))</f>
        <v>3.3</v>
      </c>
      <c r="D296" s="121">
        <f t="shared" ref="D296" si="240">IF(D295=0,0,ROUND(D295/D293*100,1))</f>
        <v>2</v>
      </c>
      <c r="E296" s="121">
        <f t="shared" ref="E296" si="241">IF(E295=0,0,ROUND(E295/E293*100,1))</f>
        <v>2</v>
      </c>
      <c r="F296" s="121">
        <f t="shared" ref="F296" si="242">IF(F295=0,0,ROUND(F295/F293*100,1))</f>
        <v>0</v>
      </c>
      <c r="G296" s="121">
        <f t="shared" ref="G296" si="243">IF(G295=0,0,ROUND(G295/G293*100,1))</f>
        <v>6.7</v>
      </c>
      <c r="H296" s="121">
        <f t="shared" ref="H296" si="244">IF(H295=0,0,ROUND(H295/H293*100,1))</f>
        <v>3</v>
      </c>
      <c r="I296" s="121">
        <f t="shared" ref="I296" si="245">IF(I295=0,0,ROUND(I295/I293*100,1))</f>
        <v>3.4</v>
      </c>
      <c r="J296" s="121">
        <f t="shared" ref="J296" si="246">IF(J295=0,0,ROUND(J295/J293*100,1))</f>
        <v>10.4</v>
      </c>
      <c r="K296" s="121">
        <f t="shared" ref="K296" si="247">IF(K295=0,0,ROUND(K295/K293*100,1))</f>
        <v>7.6</v>
      </c>
      <c r="L296" s="121">
        <f t="shared" ref="L296" si="248">IF(L295=0,0,ROUND(L295/L293*100,1))</f>
        <v>7.5</v>
      </c>
      <c r="M296" s="121">
        <f t="shared" ref="M296" si="249">IF(M295=0,0,ROUND(M295/M293*100,1))</f>
        <v>5.2</v>
      </c>
      <c r="N296" s="121">
        <f t="shared" ref="N296" si="250">IF(N295=0,0,ROUND(N295/N293*100,1))</f>
        <v>4.5</v>
      </c>
      <c r="O296" s="121">
        <f t="shared" ref="O296" si="251">IF(O295=0,0,ROUND(O295/O293*100,1))</f>
        <v>3.6</v>
      </c>
      <c r="P296" s="121">
        <f t="shared" ref="P296" si="252">IF(P295=0,0,ROUND(P295/P293*100,1))</f>
        <v>2.4</v>
      </c>
      <c r="Q296" s="121">
        <f t="shared" ref="Q296" si="253">IF(Q295=0,0,ROUND(Q295/Q293*100,1))</f>
        <v>4.7</v>
      </c>
      <c r="R296" s="121">
        <f t="shared" ref="R296" si="254">IF(R295=0,0,ROUND(R295/R293*100,1))</f>
        <v>4.3</v>
      </c>
      <c r="S296" s="121">
        <f t="shared" ref="S296" si="255">IF(S295=0,0,ROUND(S295/S293*100,1))</f>
        <v>3.2</v>
      </c>
      <c r="T296" s="121">
        <f t="shared" ref="T296" si="256">IF(T295=0,0,ROUND(T295/T293*100,1))</f>
        <v>1.5</v>
      </c>
      <c r="U296" s="121">
        <f t="shared" ref="U296" si="257">IF(U295=0,0,ROUND(U295/U293*100,1))</f>
        <v>3.1</v>
      </c>
      <c r="V296" s="121">
        <f t="shared" ref="V296" si="258">IF(V295=0,0,ROUND(V295/V293*100,1))</f>
        <v>3.8</v>
      </c>
      <c r="W296" s="121">
        <f t="shared" ref="W296" si="259">IF(W295=0,0,ROUND(W295/W293*100,1))</f>
        <v>4.5</v>
      </c>
      <c r="X296" s="121">
        <f t="shared" ref="X296" si="260">IF(X295=0,0,ROUND(X295/X293*100,1))</f>
        <v>2.1</v>
      </c>
      <c r="Y296" s="122">
        <f t="shared" ref="Y296" si="261">IF(Y295=0,0,ROUND(Y295/Y293*100,1))</f>
        <v>11.1</v>
      </c>
      <c r="Z296" s="123">
        <f t="shared" ref="Z296" si="262">IF(Z295=0,0,Z295/Z293*100)</f>
        <v>4.1344123856439126</v>
      </c>
      <c r="AA296" s="68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</row>
    <row r="297" spans="1:68" s="18" customFormat="1"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</row>
    <row r="298" spans="1:68" s="18" customFormat="1"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</row>
    <row r="299" spans="1:68" s="18" customFormat="1"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</row>
    <row r="300" spans="1:68" s="18" customFormat="1"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</row>
    <row r="301" spans="1:68" s="18" customFormat="1"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</row>
    <row r="302" spans="1:68" s="18" customFormat="1"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</row>
    <row r="303" spans="1:68" s="18" customFormat="1"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</row>
    <row r="304" spans="1:68" s="18" customFormat="1"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</row>
    <row r="305" spans="29:68" s="18" customFormat="1"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</row>
    <row r="306" spans="29:68" s="18" customFormat="1"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</row>
    <row r="307" spans="29:68" s="18" customFormat="1"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</row>
    <row r="308" spans="29:68" s="18" customFormat="1"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</row>
    <row r="309" spans="29:68" s="18" customFormat="1"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</row>
    <row r="310" spans="29:68" s="18" customFormat="1"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</row>
    <row r="311" spans="29:68" s="18" customFormat="1"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</row>
    <row r="312" spans="29:68" s="18" customFormat="1"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</row>
    <row r="313" spans="29:68" s="18" customFormat="1"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</row>
    <row r="314" spans="29:68" s="18" customFormat="1"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</row>
    <row r="315" spans="29:68" s="18" customFormat="1"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</row>
    <row r="316" spans="29:68" s="18" customFormat="1"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pans="29:68" s="18" customFormat="1"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</row>
    <row r="318" spans="29:68" s="18" customFormat="1"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</row>
    <row r="319" spans="29:68" s="18" customFormat="1"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</row>
    <row r="320" spans="29:68" s="18" customFormat="1"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</row>
    <row r="321" spans="29:68" s="18" customFormat="1"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</row>
    <row r="322" spans="29:68" s="18" customFormat="1"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</row>
    <row r="323" spans="29:68" s="18" customFormat="1"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</row>
    <row r="324" spans="29:68" s="18" customFormat="1"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</row>
    <row r="325" spans="29:68" s="18" customFormat="1"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</row>
    <row r="326" spans="29:68" s="18" customFormat="1"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</row>
    <row r="327" spans="29:68" s="18" customFormat="1"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</row>
    <row r="328" spans="29:68" s="18" customFormat="1"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  <row r="329" spans="29:68" s="18" customFormat="1"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</row>
    <row r="330" spans="29:68" s="18" customFormat="1"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</row>
    <row r="331" spans="29:68" s="18" customFormat="1"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</row>
    <row r="332" spans="29:68" s="18" customFormat="1"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</row>
    <row r="333" spans="29:68" s="18" customFormat="1"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</row>
    <row r="334" spans="29:68" s="18" customFormat="1"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</row>
    <row r="335" spans="29:68" s="18" customFormat="1"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</row>
    <row r="336" spans="29:68" s="18" customFormat="1"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</row>
    <row r="337" spans="29:68" s="18" customFormat="1"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</row>
    <row r="338" spans="29:68" s="18" customFormat="1"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</row>
    <row r="339" spans="29:68" s="18" customFormat="1"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</row>
    <row r="340" spans="29:68" s="18" customFormat="1"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</row>
    <row r="341" spans="29:68" s="18" customFormat="1"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</row>
    <row r="342" spans="29:68" s="18" customFormat="1"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</row>
    <row r="343" spans="29:68" s="18" customFormat="1"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</row>
    <row r="344" spans="29:68" s="18" customFormat="1"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</row>
    <row r="345" spans="29:68" s="18" customFormat="1"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</row>
    <row r="346" spans="29:68" s="18" customFormat="1"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</row>
    <row r="347" spans="29:68" s="18" customFormat="1"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</row>
    <row r="348" spans="29:68" s="18" customFormat="1"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</row>
    <row r="349" spans="29:68" s="18" customFormat="1"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</row>
    <row r="350" spans="29:68" s="18" customFormat="1"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</row>
    <row r="351" spans="29:68" s="18" customFormat="1"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</row>
    <row r="352" spans="29:68" s="18" customFormat="1"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</row>
    <row r="353" spans="29:68" s="18" customFormat="1"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</row>
    <row r="354" spans="29:68" s="18" customFormat="1"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</row>
    <row r="355" spans="29:68" s="18" customFormat="1"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</row>
    <row r="356" spans="29:68" s="18" customFormat="1"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</row>
    <row r="357" spans="29:68" s="18" customFormat="1"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</row>
    <row r="358" spans="29:68" s="18" customFormat="1"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</row>
    <row r="359" spans="29:68" s="18" customFormat="1"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</row>
    <row r="360" spans="29:68" s="18" customFormat="1"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</row>
    <row r="361" spans="29:68" s="18" customFormat="1"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</row>
    <row r="362" spans="29:68" s="18" customFormat="1"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</row>
    <row r="363" spans="29:68" s="18" customFormat="1"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</row>
    <row r="364" spans="29:68" s="18" customFormat="1"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</row>
    <row r="365" spans="29:68" s="18" customFormat="1"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</row>
    <row r="366" spans="29:68" s="18" customFormat="1"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</row>
    <row r="367" spans="29:68" s="18" customFormat="1"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</row>
    <row r="368" spans="29:68" s="18" customFormat="1"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</row>
    <row r="369" spans="29:68" s="18" customFormat="1"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</row>
    <row r="370" spans="29:68" s="18" customFormat="1"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</row>
    <row r="371" spans="29:68" s="18" customFormat="1"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</row>
    <row r="372" spans="29:68" s="18" customFormat="1"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</row>
    <row r="373" spans="29:68" s="18" customFormat="1"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</row>
    <row r="374" spans="29:68" s="18" customFormat="1"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</row>
    <row r="375" spans="29:68" s="18" customFormat="1"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</row>
    <row r="376" spans="29:68" s="18" customFormat="1"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</row>
    <row r="377" spans="29:68" s="18" customFormat="1"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</row>
    <row r="378" spans="29:68" s="18" customFormat="1"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</row>
    <row r="379" spans="29:68" s="18" customFormat="1"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</row>
    <row r="380" spans="29:68" s="18" customFormat="1"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</row>
    <row r="381" spans="29:68" s="18" customFormat="1"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</row>
    <row r="382" spans="29:68" s="18" customFormat="1"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</row>
    <row r="383" spans="29:68" s="18" customFormat="1"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</row>
    <row r="384" spans="29:68" s="18" customFormat="1"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</row>
    <row r="385" spans="29:68" s="18" customFormat="1"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</row>
    <row r="386" spans="29:68" s="18" customFormat="1"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</row>
    <row r="387" spans="29:68" s="18" customFormat="1"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</row>
    <row r="388" spans="29:68" s="18" customFormat="1"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</row>
    <row r="389" spans="29:68" s="18" customFormat="1"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</row>
    <row r="390" spans="29:68" s="18" customFormat="1"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</row>
    <row r="391" spans="29:68" s="18" customFormat="1"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</row>
    <row r="392" spans="29:68" s="18" customFormat="1"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</row>
    <row r="393" spans="29:68" s="18" customFormat="1"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</row>
    <row r="394" spans="29:68" s="18" customFormat="1"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</row>
    <row r="395" spans="29:68" s="18" customFormat="1"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</row>
    <row r="396" spans="29:68" s="18" customFormat="1"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</row>
    <row r="397" spans="29:68" s="18" customFormat="1"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</row>
    <row r="398" spans="29:68" s="18" customFormat="1"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</row>
    <row r="399" spans="29:68" s="18" customFormat="1"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</row>
    <row r="400" spans="29:68" s="18" customFormat="1"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</row>
    <row r="401" spans="29:68" s="18" customFormat="1"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</row>
    <row r="402" spans="29:68" s="18" customFormat="1"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</row>
    <row r="403" spans="29:68" s="18" customFormat="1"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</row>
    <row r="404" spans="29:68" s="18" customFormat="1"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</row>
    <row r="405" spans="29:68" s="18" customFormat="1"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</row>
    <row r="406" spans="29:68" s="18" customFormat="1"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</row>
    <row r="407" spans="29:68" s="18" customFormat="1"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</row>
    <row r="408" spans="29:68" s="18" customFormat="1"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</row>
    <row r="409" spans="29:68" s="18" customFormat="1"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</row>
    <row r="410" spans="29:68" s="18" customFormat="1"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</row>
    <row r="411" spans="29:68" s="18" customFormat="1"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</row>
    <row r="412" spans="29:68" s="18" customFormat="1"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</row>
    <row r="413" spans="29:68" s="18" customFormat="1"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</row>
    <row r="414" spans="29:68" s="18" customFormat="1"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</row>
    <row r="415" spans="29:68" s="18" customFormat="1"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</row>
    <row r="416" spans="29:68" s="18" customFormat="1"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</row>
    <row r="417" spans="29:68" s="18" customFormat="1"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</row>
    <row r="418" spans="29:68" s="18" customFormat="1"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</row>
    <row r="419" spans="29:68" s="18" customFormat="1"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</row>
    <row r="420" spans="29:68" s="18" customFormat="1"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</row>
    <row r="421" spans="29:68" s="18" customFormat="1"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</row>
    <row r="422" spans="29:68" s="18" customFormat="1"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</row>
    <row r="423" spans="29:68" s="18" customFormat="1"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</row>
    <row r="424" spans="29:68" s="18" customFormat="1"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</row>
    <row r="425" spans="29:68" s="18" customFormat="1"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</row>
    <row r="426" spans="29:68" s="18" customFormat="1"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</row>
    <row r="427" spans="29:68" s="18" customFormat="1"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</row>
    <row r="428" spans="29:68" s="18" customFormat="1"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</row>
    <row r="429" spans="29:68" s="18" customFormat="1"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</row>
    <row r="430" spans="29:68" s="18" customFormat="1"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</row>
    <row r="431" spans="29:68" s="18" customFormat="1"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</row>
    <row r="432" spans="29:68" s="18" customFormat="1"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</row>
    <row r="433" spans="29:68" s="18" customFormat="1"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</row>
    <row r="434" spans="29:68" s="18" customFormat="1"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</row>
    <row r="435" spans="29:68" s="18" customFormat="1"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</row>
    <row r="436" spans="29:68" s="18" customFormat="1"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</row>
    <row r="437" spans="29:68" s="18" customFormat="1"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</row>
    <row r="438" spans="29:68" s="18" customFormat="1"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</row>
    <row r="439" spans="29:68" s="18" customFormat="1"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</row>
    <row r="440" spans="29:68" s="18" customFormat="1"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</row>
    <row r="441" spans="29:68" s="18" customFormat="1"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</row>
    <row r="442" spans="29:68" s="18" customFormat="1"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</row>
    <row r="443" spans="29:68" s="18" customFormat="1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</row>
    <row r="444" spans="29:68" s="18" customFormat="1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</row>
    <row r="445" spans="29:68" s="18" customFormat="1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</row>
    <row r="446" spans="29:68" s="18" customFormat="1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</row>
    <row r="447" spans="29:68" s="18" customFormat="1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</row>
    <row r="448" spans="29:68" s="18" customFormat="1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</row>
    <row r="449" spans="29:68" s="18" customFormat="1"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</row>
    <row r="450" spans="29:68" s="18" customFormat="1"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</row>
    <row r="451" spans="29:68" s="18" customFormat="1"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</row>
    <row r="452" spans="29:68" s="18" customFormat="1"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</row>
    <row r="453" spans="29:68" s="18" customFormat="1"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</row>
    <row r="454" spans="29:68" s="18" customFormat="1"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</row>
    <row r="455" spans="29:68" s="18" customFormat="1"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</row>
    <row r="456" spans="29:68" s="18" customFormat="1"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</row>
    <row r="457" spans="29:68" s="18" customFormat="1"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</row>
    <row r="458" spans="29:68" s="18" customFormat="1"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</row>
    <row r="459" spans="29:68" s="18" customFormat="1"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</row>
    <row r="460" spans="29:68" s="18" customFormat="1"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</row>
    <row r="461" spans="29:68" s="18" customFormat="1"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</row>
    <row r="462" spans="29:68" s="18" customFormat="1"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</row>
    <row r="463" spans="29:68" s="18" customFormat="1"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</row>
    <row r="464" spans="29:68" s="18" customFormat="1"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</row>
    <row r="465" spans="29:68" s="18" customFormat="1"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</row>
    <row r="466" spans="29:68" s="18" customFormat="1"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</row>
    <row r="467" spans="29:68" s="18" customFormat="1"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</row>
    <row r="468" spans="29:68" s="18" customFormat="1"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</row>
    <row r="469" spans="29:68" s="18" customFormat="1"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</row>
    <row r="470" spans="29:68" s="18" customFormat="1"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</row>
    <row r="471" spans="29:68" s="18" customFormat="1"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</row>
    <row r="472" spans="29:68" s="18" customFormat="1"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</row>
    <row r="473" spans="29:68" s="18" customFormat="1"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</row>
    <row r="474" spans="29:68" s="18" customFormat="1"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</row>
    <row r="475" spans="29:68" s="18" customFormat="1"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</row>
    <row r="476" spans="29:68" s="18" customFormat="1"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</row>
    <row r="477" spans="29:68" s="18" customFormat="1"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</row>
    <row r="478" spans="29:68" s="18" customFormat="1"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</row>
    <row r="479" spans="29:68" s="18" customFormat="1"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</row>
    <row r="480" spans="29:68" s="18" customFormat="1"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</row>
    <row r="481" spans="29:68" s="18" customFormat="1"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</row>
    <row r="482" spans="29:68" s="18" customFormat="1"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</row>
    <row r="483" spans="29:68" s="18" customFormat="1"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</row>
    <row r="484" spans="29:68" s="18" customFormat="1"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</row>
    <row r="485" spans="29:68" s="18" customFormat="1"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</row>
    <row r="486" spans="29:68" s="18" customFormat="1"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</row>
    <row r="487" spans="29:68" s="18" customFormat="1"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</row>
    <row r="488" spans="29:68" s="18" customFormat="1"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</row>
    <row r="489" spans="29:68" s="18" customFormat="1"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</row>
    <row r="490" spans="29:68" s="18" customFormat="1"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</row>
    <row r="491" spans="29:68" s="18" customFormat="1"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</row>
    <row r="492" spans="29:68" s="18" customFormat="1"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</row>
    <row r="493" spans="29:68" s="18" customFormat="1"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</row>
    <row r="494" spans="29:68" s="18" customFormat="1"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</row>
    <row r="495" spans="29:68" s="18" customFormat="1"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</row>
    <row r="496" spans="29:68" s="18" customFormat="1"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</row>
    <row r="497" spans="29:68" s="18" customFormat="1"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</row>
    <row r="498" spans="29:68" s="18" customFormat="1"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</row>
    <row r="499" spans="29:68" s="18" customFormat="1"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</row>
    <row r="500" spans="29:68" s="18" customFormat="1"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</row>
    <row r="501" spans="29:68" s="18" customFormat="1"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</row>
    <row r="502" spans="29:68" s="18" customFormat="1"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</row>
    <row r="503" spans="29:68" s="18" customFormat="1"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</row>
    <row r="504" spans="29:68" s="18" customFormat="1"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</row>
    <row r="505" spans="29:68" s="18" customFormat="1"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</row>
    <row r="506" spans="29:68" s="18" customFormat="1"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</row>
    <row r="507" spans="29:68" s="18" customFormat="1"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</row>
    <row r="508" spans="29:68" s="18" customFormat="1"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</row>
    <row r="509" spans="29:68" s="18" customFormat="1"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</row>
    <row r="510" spans="29:68" s="18" customFormat="1"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</row>
    <row r="511" spans="29:68" s="18" customFormat="1"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</row>
    <row r="512" spans="29:68" s="18" customFormat="1"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</row>
    <row r="513" spans="29:68" s="18" customFormat="1"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</row>
    <row r="514" spans="29:68" s="18" customFormat="1"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</row>
    <row r="515" spans="29:68" s="18" customFormat="1"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</row>
    <row r="516" spans="29:68" s="18" customFormat="1"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</row>
    <row r="517" spans="29:68" s="18" customFormat="1"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</row>
    <row r="518" spans="29:68" s="18" customFormat="1"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</row>
    <row r="519" spans="29:68" s="18" customFormat="1"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</row>
    <row r="520" spans="29:68" s="18" customFormat="1"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</row>
    <row r="521" spans="29:68" s="18" customFormat="1"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</row>
    <row r="522" spans="29:68" s="18" customFormat="1"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</row>
    <row r="523" spans="29:68" s="18" customFormat="1"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</row>
    <row r="524" spans="29:68" s="18" customFormat="1"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</row>
    <row r="525" spans="29:68" s="18" customFormat="1"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</row>
    <row r="526" spans="29:68" s="18" customFormat="1"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</row>
    <row r="527" spans="29:68" s="18" customFormat="1"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</row>
    <row r="528" spans="29:68" s="18" customFormat="1"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</row>
    <row r="529" spans="29:68" s="18" customFormat="1"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</row>
    <row r="530" spans="29:68" s="18" customFormat="1"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</row>
    <row r="531" spans="29:68" s="18" customFormat="1"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</row>
    <row r="532" spans="29:68" s="18" customFormat="1"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</row>
    <row r="533" spans="29:68" s="18" customFormat="1"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</row>
    <row r="534" spans="29:68" s="18" customFormat="1"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</row>
    <row r="535" spans="29:68" s="18" customFormat="1"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</row>
    <row r="536" spans="29:68" s="18" customFormat="1"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</row>
    <row r="537" spans="29:68" s="18" customFormat="1"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</row>
    <row r="538" spans="29:68" s="18" customFormat="1"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</row>
    <row r="539" spans="29:68" s="18" customFormat="1"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</row>
    <row r="540" spans="29:68" s="18" customFormat="1"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</row>
    <row r="541" spans="29:68" s="18" customFormat="1"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</row>
    <row r="542" spans="29:68" s="18" customFormat="1"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</row>
    <row r="543" spans="29:68" s="18" customFormat="1"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</row>
    <row r="544" spans="29:68" s="18" customFormat="1"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</row>
    <row r="545" spans="29:68" s="18" customFormat="1"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</row>
    <row r="546" spans="29:68" s="18" customFormat="1"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</row>
    <row r="547" spans="29:68" s="18" customFormat="1"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</row>
    <row r="548" spans="29:68" s="18" customFormat="1"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</row>
    <row r="549" spans="29:68" s="18" customFormat="1"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</row>
    <row r="550" spans="29:68" s="18" customFormat="1"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</row>
    <row r="551" spans="29:68" s="18" customFormat="1"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</row>
    <row r="552" spans="29:68" s="18" customFormat="1"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</row>
    <row r="553" spans="29:68" s="18" customFormat="1"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</row>
    <row r="554" spans="29:68" s="18" customFormat="1"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</row>
    <row r="555" spans="29:68" s="18" customFormat="1"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</row>
    <row r="556" spans="29:68" s="18" customFormat="1"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</row>
    <row r="557" spans="29:68" s="18" customFormat="1"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</row>
    <row r="558" spans="29:68" s="18" customFormat="1"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</row>
    <row r="559" spans="29:68" s="18" customFormat="1"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</row>
    <row r="560" spans="29:68" s="18" customFormat="1"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</row>
    <row r="561" spans="29:68" s="18" customFormat="1"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</row>
    <row r="562" spans="29:68" s="18" customFormat="1"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</row>
    <row r="563" spans="29:68" s="18" customFormat="1"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</row>
    <row r="564" spans="29:68" s="18" customFormat="1"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</row>
    <row r="565" spans="29:68" s="18" customFormat="1"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</row>
    <row r="566" spans="29:68" s="18" customFormat="1"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</row>
    <row r="567" spans="29:68" s="18" customFormat="1"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</row>
    <row r="568" spans="29:68" s="18" customFormat="1"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</row>
    <row r="569" spans="29:68" s="18" customFormat="1"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</row>
    <row r="570" spans="29:68" s="18" customFormat="1"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</row>
    <row r="571" spans="29:68" s="18" customFormat="1"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</row>
    <row r="572" spans="29:68" s="18" customFormat="1"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</row>
    <row r="573" spans="29:68" s="18" customFormat="1"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</row>
    <row r="574" spans="29:68" s="18" customFormat="1"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</row>
    <row r="575" spans="29:68" s="18" customFormat="1"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</row>
    <row r="576" spans="29:68" s="18" customFormat="1"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</row>
    <row r="577" spans="29:68" s="18" customFormat="1"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</row>
    <row r="578" spans="29:68" s="18" customFormat="1"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</row>
    <row r="579" spans="29:68" s="18" customFormat="1"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</row>
    <row r="580" spans="29:68" s="18" customFormat="1"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</row>
    <row r="581" spans="29:68" s="18" customFormat="1"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</row>
    <row r="582" spans="29:68" s="18" customFormat="1"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</row>
    <row r="583" spans="29:68" s="18" customFormat="1"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</row>
    <row r="584" spans="29:68" s="18" customFormat="1"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</row>
    <row r="585" spans="29:68" s="18" customFormat="1"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</row>
    <row r="586" spans="29:68" s="18" customFormat="1"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</row>
    <row r="587" spans="29:68" s="18" customFormat="1"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</row>
    <row r="588" spans="29:68" s="18" customFormat="1"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</row>
    <row r="589" spans="29:68" s="18" customFormat="1"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</row>
    <row r="590" spans="29:68" s="18" customFormat="1"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</row>
    <row r="591" spans="29:68" s="18" customFormat="1"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</row>
    <row r="592" spans="29:68" s="18" customFormat="1"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</row>
    <row r="593" spans="29:68" s="18" customFormat="1"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</row>
    <row r="594" spans="29:68" s="18" customFormat="1"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</row>
    <row r="595" spans="29:68" s="18" customFormat="1"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</row>
    <row r="596" spans="29:68" s="18" customFormat="1"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</row>
    <row r="597" spans="29:68" s="18" customFormat="1"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</row>
    <row r="598" spans="29:68" s="18" customFormat="1"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</row>
    <row r="599" spans="29:68" s="18" customFormat="1"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</row>
    <row r="600" spans="29:68" s="18" customFormat="1"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</row>
    <row r="601" spans="29:68" s="18" customFormat="1"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</row>
    <row r="602" spans="29:68" s="18" customFormat="1"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</row>
    <row r="603" spans="29:68" s="18" customFormat="1"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</row>
    <row r="604" spans="29:68" s="18" customFormat="1"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</row>
    <row r="605" spans="29:68" s="18" customFormat="1"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</row>
    <row r="606" spans="29:68" s="18" customFormat="1"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</row>
    <row r="607" spans="29:68" s="18" customFormat="1"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</row>
    <row r="608" spans="29:68" s="18" customFormat="1"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</row>
    <row r="609" spans="29:68" s="18" customFormat="1"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</row>
    <row r="610" spans="29:68" s="18" customFormat="1"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</row>
    <row r="611" spans="29:68" s="18" customFormat="1"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</row>
    <row r="612" spans="29:68" s="18" customFormat="1"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</row>
    <row r="613" spans="29:68" s="18" customFormat="1"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</row>
    <row r="614" spans="29:68" s="18" customFormat="1"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</row>
    <row r="615" spans="29:68" s="18" customFormat="1"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</row>
    <row r="616" spans="29:68" s="18" customFormat="1"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</row>
    <row r="617" spans="29:68" s="18" customFormat="1"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</row>
    <row r="618" spans="29:68" s="18" customFormat="1"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</row>
    <row r="619" spans="29:68" s="18" customFormat="1"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</row>
    <row r="620" spans="29:68" s="18" customFormat="1"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</row>
    <row r="621" spans="29:68" s="18" customFormat="1"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</row>
  </sheetData>
  <phoneticPr fontId="1"/>
  <printOptions horizontalCentered="1" gridLinesSet="0"/>
  <pageMargins left="0.78740157480314965" right="0.23622047244094491" top="0.59055118110236227" bottom="0.47244094488188981" header="0.23622047244094491" footer="0"/>
  <pageSetup paperSize="9" scale="62" fitToHeight="3" orientation="portrait" horizontalDpi="300" verticalDpi="300" r:id="rId1"/>
  <headerFooter alignWithMargins="0"/>
  <rowBreaks count="3" manualBreakCount="3">
    <brk id="87" max="26" man="1"/>
    <brk id="157" max="26" man="1"/>
    <brk id="227" max="2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3"/>
  <sheetViews>
    <sheetView showGridLines="0" zoomScaleNormal="100" workbookViewId="0">
      <selection activeCell="G3" sqref="G3"/>
    </sheetView>
  </sheetViews>
  <sheetFormatPr defaultRowHeight="13.5"/>
  <cols>
    <col min="1" max="1" width="11.125" style="152" customWidth="1"/>
    <col min="2" max="2" width="30.5" style="152" customWidth="1"/>
    <col min="3" max="3" width="12.25" style="152" customWidth="1"/>
    <col min="4" max="4" width="28.125" style="152" customWidth="1"/>
    <col min="5" max="16384" width="9" style="152"/>
  </cols>
  <sheetData>
    <row r="1" spans="1:4" ht="36" customHeight="1" thickBot="1">
      <c r="A1" s="174" t="s">
        <v>98</v>
      </c>
      <c r="B1" s="173"/>
      <c r="C1" s="173"/>
      <c r="D1" s="172"/>
    </row>
    <row r="2" spans="1:4" ht="24" customHeight="1" thickBot="1">
      <c r="A2" s="169" t="s">
        <v>97</v>
      </c>
      <c r="B2" s="171" t="s">
        <v>96</v>
      </c>
      <c r="C2" s="167" t="s">
        <v>95</v>
      </c>
      <c r="D2" s="170" t="s">
        <v>94</v>
      </c>
    </row>
    <row r="3" spans="1:4" ht="24" customHeight="1" thickBot="1">
      <c r="A3" s="169" t="s">
        <v>93</v>
      </c>
      <c r="B3" s="168" t="s">
        <v>92</v>
      </c>
      <c r="C3" s="167"/>
      <c r="D3" s="166"/>
    </row>
    <row r="4" spans="1:4">
      <c r="A4" s="165" t="s">
        <v>91</v>
      </c>
      <c r="B4" s="164"/>
      <c r="C4" s="164"/>
      <c r="D4" s="163"/>
    </row>
    <row r="5" spans="1:4">
      <c r="A5" s="158"/>
      <c r="B5" s="157"/>
      <c r="C5" s="157"/>
      <c r="D5" s="156"/>
    </row>
    <row r="6" spans="1:4">
      <c r="A6" s="158"/>
      <c r="B6" s="157"/>
      <c r="C6" s="157"/>
      <c r="D6" s="156"/>
    </row>
    <row r="7" spans="1:4">
      <c r="A7" s="158"/>
      <c r="B7" s="157"/>
      <c r="C7" s="157"/>
      <c r="D7" s="156"/>
    </row>
    <row r="8" spans="1:4">
      <c r="A8" s="158"/>
      <c r="B8" s="157"/>
      <c r="C8" s="157"/>
      <c r="D8" s="156"/>
    </row>
    <row r="9" spans="1:4">
      <c r="A9" s="158"/>
      <c r="B9" s="157"/>
      <c r="C9" s="157"/>
      <c r="D9" s="156"/>
    </row>
    <row r="10" spans="1:4">
      <c r="A10" s="158"/>
      <c r="B10" s="157"/>
      <c r="C10" s="157"/>
      <c r="D10" s="156"/>
    </row>
    <row r="11" spans="1:4">
      <c r="A11" s="158"/>
      <c r="B11" s="157"/>
      <c r="C11" s="157"/>
      <c r="D11" s="156"/>
    </row>
    <row r="12" spans="1:4">
      <c r="A12" s="158"/>
      <c r="B12" s="157"/>
      <c r="C12" s="157"/>
      <c r="D12" s="156"/>
    </row>
    <row r="13" spans="1:4">
      <c r="A13" s="158"/>
      <c r="B13" s="157"/>
      <c r="C13" s="157"/>
      <c r="D13" s="156"/>
    </row>
    <row r="14" spans="1:4">
      <c r="A14" s="158"/>
      <c r="B14" s="157"/>
      <c r="C14" s="157"/>
      <c r="D14" s="156"/>
    </row>
    <row r="15" spans="1:4">
      <c r="A15" s="158"/>
      <c r="B15" s="157"/>
      <c r="C15" s="157"/>
      <c r="D15" s="156"/>
    </row>
    <row r="16" spans="1:4">
      <c r="A16" s="158"/>
      <c r="B16" s="157"/>
      <c r="C16" s="157"/>
      <c r="D16" s="156"/>
    </row>
    <row r="17" spans="1:4">
      <c r="A17" s="158"/>
      <c r="B17" s="157"/>
      <c r="C17" s="157"/>
      <c r="D17" s="156"/>
    </row>
    <row r="18" spans="1:4">
      <c r="A18" s="158"/>
      <c r="B18" s="157"/>
      <c r="C18" s="157"/>
      <c r="D18" s="156"/>
    </row>
    <row r="19" spans="1:4">
      <c r="A19" s="158"/>
      <c r="B19" s="157"/>
      <c r="C19" s="157"/>
      <c r="D19" s="156"/>
    </row>
    <row r="20" spans="1:4">
      <c r="A20" s="158"/>
      <c r="B20" s="157"/>
      <c r="C20" s="157"/>
      <c r="D20" s="156"/>
    </row>
    <row r="21" spans="1:4">
      <c r="A21" s="158"/>
      <c r="B21" s="157"/>
      <c r="C21" s="157"/>
      <c r="D21" s="156"/>
    </row>
    <row r="22" spans="1:4">
      <c r="A22" s="158"/>
      <c r="B22" s="157"/>
      <c r="C22" s="157"/>
      <c r="D22" s="156"/>
    </row>
    <row r="23" spans="1:4">
      <c r="A23" s="158"/>
      <c r="B23" s="157"/>
      <c r="C23" s="157"/>
      <c r="D23" s="156"/>
    </row>
    <row r="24" spans="1:4">
      <c r="A24" s="158"/>
      <c r="B24" s="157"/>
      <c r="C24" s="157"/>
      <c r="D24" s="156"/>
    </row>
    <row r="25" spans="1:4">
      <c r="A25" s="158"/>
      <c r="B25" s="157"/>
      <c r="C25" s="157"/>
      <c r="D25" s="156"/>
    </row>
    <row r="26" spans="1:4">
      <c r="A26" s="158"/>
      <c r="B26" s="157"/>
      <c r="C26" s="157"/>
      <c r="D26" s="156"/>
    </row>
    <row r="27" spans="1:4">
      <c r="A27" s="158"/>
      <c r="B27" s="157"/>
      <c r="C27" s="157"/>
      <c r="D27" s="156"/>
    </row>
    <row r="28" spans="1:4">
      <c r="A28" s="162"/>
      <c r="B28" s="161"/>
      <c r="C28" s="161"/>
      <c r="D28" s="160"/>
    </row>
    <row r="29" spans="1:4">
      <c r="A29" s="159" t="s">
        <v>90</v>
      </c>
      <c r="B29" s="157"/>
      <c r="C29" s="157"/>
      <c r="D29" s="156"/>
    </row>
    <row r="30" spans="1:4">
      <c r="A30" s="158"/>
      <c r="B30" s="157"/>
      <c r="C30" s="157"/>
      <c r="D30" s="156"/>
    </row>
    <row r="31" spans="1:4">
      <c r="A31" s="158"/>
      <c r="B31" s="157"/>
      <c r="C31" s="157"/>
      <c r="D31" s="156"/>
    </row>
    <row r="32" spans="1:4">
      <c r="A32" s="158"/>
      <c r="B32" s="157"/>
      <c r="C32" s="157"/>
      <c r="D32" s="156"/>
    </row>
    <row r="33" spans="1:4">
      <c r="A33" s="158"/>
      <c r="B33" s="157"/>
      <c r="C33" s="157"/>
      <c r="D33" s="156"/>
    </row>
    <row r="34" spans="1:4">
      <c r="A34" s="158"/>
      <c r="B34" s="157"/>
      <c r="C34" s="157"/>
      <c r="D34" s="156"/>
    </row>
    <row r="35" spans="1:4">
      <c r="A35" s="158"/>
      <c r="B35" s="157"/>
      <c r="C35" s="157"/>
      <c r="D35" s="156"/>
    </row>
    <row r="36" spans="1:4">
      <c r="A36" s="158"/>
      <c r="B36" s="157"/>
      <c r="C36" s="157"/>
      <c r="D36" s="156"/>
    </row>
    <row r="37" spans="1:4">
      <c r="A37" s="158"/>
      <c r="B37" s="157"/>
      <c r="C37" s="157"/>
      <c r="D37" s="156"/>
    </row>
    <row r="38" spans="1:4">
      <c r="A38" s="158"/>
      <c r="B38" s="157"/>
      <c r="C38" s="157"/>
      <c r="D38" s="156"/>
    </row>
    <row r="39" spans="1:4">
      <c r="A39" s="158"/>
      <c r="B39" s="157"/>
      <c r="C39" s="157"/>
      <c r="D39" s="156"/>
    </row>
    <row r="40" spans="1:4">
      <c r="A40" s="158"/>
      <c r="B40" s="157"/>
      <c r="C40" s="157"/>
      <c r="D40" s="156"/>
    </row>
    <row r="41" spans="1:4">
      <c r="A41" s="158"/>
      <c r="B41" s="157"/>
      <c r="C41" s="157"/>
      <c r="D41" s="156"/>
    </row>
    <row r="42" spans="1:4">
      <c r="A42" s="158"/>
      <c r="B42" s="157"/>
      <c r="C42" s="157"/>
      <c r="D42" s="156"/>
    </row>
    <row r="43" spans="1:4">
      <c r="A43" s="158"/>
      <c r="B43" s="157"/>
      <c r="C43" s="157"/>
      <c r="D43" s="156"/>
    </row>
    <row r="44" spans="1:4">
      <c r="A44" s="158"/>
      <c r="B44" s="157"/>
      <c r="C44" s="157"/>
      <c r="D44" s="156"/>
    </row>
    <row r="45" spans="1:4">
      <c r="A45" s="158"/>
      <c r="B45" s="157"/>
      <c r="C45" s="157"/>
      <c r="D45" s="156"/>
    </row>
    <row r="46" spans="1:4">
      <c r="A46" s="158"/>
      <c r="B46" s="157"/>
      <c r="C46" s="157"/>
      <c r="D46" s="156"/>
    </row>
    <row r="47" spans="1:4">
      <c r="A47" s="158"/>
      <c r="B47" s="157"/>
      <c r="C47" s="157"/>
      <c r="D47" s="156"/>
    </row>
    <row r="48" spans="1:4">
      <c r="A48" s="158"/>
      <c r="B48" s="157"/>
      <c r="C48" s="157"/>
      <c r="D48" s="156"/>
    </row>
    <row r="49" spans="1:4">
      <c r="A49" s="158"/>
      <c r="B49" s="157"/>
      <c r="C49" s="157"/>
      <c r="D49" s="156"/>
    </row>
    <row r="50" spans="1:4">
      <c r="A50" s="158"/>
      <c r="B50" s="157"/>
      <c r="C50" s="157"/>
      <c r="D50" s="156"/>
    </row>
    <row r="51" spans="1:4">
      <c r="A51" s="158"/>
      <c r="B51" s="157"/>
      <c r="C51" s="157"/>
      <c r="D51" s="156"/>
    </row>
    <row r="52" spans="1:4">
      <c r="A52" s="158"/>
      <c r="B52" s="157"/>
      <c r="C52" s="157"/>
      <c r="D52" s="156"/>
    </row>
    <row r="53" spans="1:4" ht="14.25" thickBot="1">
      <c r="A53" s="155"/>
      <c r="B53" s="154"/>
      <c r="C53" s="154"/>
      <c r="D53" s="153"/>
    </row>
  </sheetData>
  <mergeCells count="1">
    <mergeCell ref="A1:D1"/>
  </mergeCells>
  <phoneticPr fontId="1"/>
  <printOptions horizontalCentered="1"/>
  <pageMargins left="0.98425196850393704" right="0.78740157480314965" top="0.98425196850393704" bottom="0.59055118110236227" header="0.51181102362204722" footer="0.51181102362204722"/>
  <pageSetup paperSize="9" orientation="portrait" horizontalDpi="300" verticalDpi="300"/>
  <headerFooter alignWithMargins="0"/>
  <drawing r:id="rId1"/>
  <legacyDrawing r:id="rId2"/>
  <oleObjects>
    <mc:AlternateContent xmlns:mc="http://schemas.openxmlformats.org/markup-compatibility/2006">
      <mc:Choice Requires="x14">
        <oleObject progId="Word.Picture.6" shapeId="4097" r:id="rId3">
          <objectPr defaultSize="0" autoLine="0" autoPict="0" r:id="rId4">
            <anchor moveWithCells="1">
              <from>
                <xdr:col>0</xdr:col>
                <xdr:colOff>38100</xdr:colOff>
                <xdr:row>4</xdr:row>
                <xdr:rowOff>95250</xdr:rowOff>
              </from>
              <to>
                <xdr:col>3</xdr:col>
                <xdr:colOff>2105025</xdr:colOff>
                <xdr:row>27</xdr:row>
                <xdr:rowOff>85725</xdr:rowOff>
              </to>
            </anchor>
          </objectPr>
        </oleObject>
      </mc:Choice>
      <mc:Fallback>
        <oleObject progId="Word.Picture.6" shapeId="4097" r:id="rId3"/>
      </mc:Fallback>
    </mc:AlternateContent>
    <mc:AlternateContent xmlns:mc="http://schemas.openxmlformats.org/markup-compatibility/2006">
      <mc:Choice Requires="x14">
        <oleObject progId="Word.Picture.6" shapeId="4098" r:id="rId5">
          <objectPr defaultSize="0" autoLine="0" autoPict="0" r:id="rId6">
            <anchor moveWithCells="1">
              <from>
                <xdr:col>0</xdr:col>
                <xdr:colOff>38100</xdr:colOff>
                <xdr:row>29</xdr:row>
                <xdr:rowOff>95250</xdr:rowOff>
              </from>
              <to>
                <xdr:col>3</xdr:col>
                <xdr:colOff>2105025</xdr:colOff>
                <xdr:row>52</xdr:row>
                <xdr:rowOff>85725</xdr:rowOff>
              </to>
            </anchor>
          </objectPr>
        </oleObject>
      </mc:Choice>
      <mc:Fallback>
        <oleObject progId="Word.Picture.6" shapeId="4098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方向別</vt:lpstr>
      <vt:lpstr>断面別</vt:lpstr>
      <vt:lpstr>変動図</vt:lpstr>
      <vt:lpstr>流動図</vt:lpstr>
      <vt:lpstr>変動図!Print_Area</vt:lpstr>
      <vt:lpstr>断面別!Print_Titles</vt:lpstr>
      <vt:lpstr>変動図!Print_Titles</vt:lpstr>
      <vt:lpstr>方向別!Print_Titles</vt:lpstr>
      <vt:lpstr>流動図!Print_Titles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伊保橋　昌彦</cp:lastModifiedBy>
  <dcterms:modified xsi:type="dcterms:W3CDTF">2018-08-02T04:06:33Z</dcterms:modified>
</cp:coreProperties>
</file>