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-15" windowWidth="20520" windowHeight="3705"/>
  </bookViews>
  <sheets>
    <sheet name="方向別" sheetId="65" r:id="rId1"/>
    <sheet name="断面別" sheetId="66" r:id="rId2"/>
    <sheet name="変動図" sheetId="69" r:id="rId3"/>
    <sheet name="流動図" sheetId="70" r:id="rId4"/>
  </sheets>
  <definedNames>
    <definedName name="\a">#REF!</definedName>
    <definedName name="CT">#REF!</definedName>
    <definedName name="DATA">#REF!</definedName>
    <definedName name="I">#REF!</definedName>
    <definedName name="LOOP">#REF!</definedName>
    <definedName name="PP">#REF!</definedName>
    <definedName name="_xlnm.Print_Area" localSheetId="2">変動図!$A$1:$AA$366</definedName>
    <definedName name="_xlnm.Print_Titles" localSheetId="1">断面別!$1:$7</definedName>
    <definedName name="_xlnm.Print_Titles" localSheetId="2">変動図!$1:$17</definedName>
    <definedName name="_xlnm.Print_Titles" localSheetId="0">方向別!$1:$7</definedName>
    <definedName name="_xlnm.Print_Titles" localSheetId="3">流動図!$1:$2</definedName>
  </definedNames>
  <calcPr calcId="145621"/>
</workbook>
</file>

<file path=xl/calcChain.xml><?xml version="1.0" encoding="utf-8"?>
<calcChain xmlns="http://schemas.openxmlformats.org/spreadsheetml/2006/main">
  <c r="H58" i="65" l="1"/>
  <c r="O19" i="65"/>
  <c r="O18" i="65"/>
  <c r="O17" i="65"/>
  <c r="O16" i="65"/>
  <c r="O15" i="65"/>
  <c r="O14" i="65"/>
  <c r="O13" i="65"/>
  <c r="O12" i="65"/>
  <c r="O11" i="65"/>
  <c r="O59" i="65"/>
  <c r="B33" i="65" l="1"/>
  <c r="C33" i="65"/>
  <c r="D33" i="65"/>
  <c r="E33" i="65"/>
  <c r="B48" i="65"/>
  <c r="C48" i="65"/>
  <c r="D48" i="65"/>
  <c r="E48" i="65"/>
  <c r="B26" i="65"/>
  <c r="C26" i="65"/>
  <c r="D26" i="65"/>
  <c r="E26" i="65"/>
  <c r="F11" i="65"/>
  <c r="G11" i="65"/>
  <c r="M11" i="65"/>
  <c r="N11" i="65"/>
  <c r="F12" i="65"/>
  <c r="G12" i="65" s="1"/>
  <c r="M12" i="65"/>
  <c r="N12" i="65"/>
  <c r="F13" i="65"/>
  <c r="G13" i="65" s="1"/>
  <c r="M13" i="65"/>
  <c r="N13" i="65"/>
  <c r="F14" i="65"/>
  <c r="G14" i="65" s="1"/>
  <c r="M14" i="65"/>
  <c r="N14" i="65"/>
  <c r="F323" i="65" l="1"/>
  <c r="F322" i="65"/>
  <c r="F321" i="65"/>
  <c r="L266" i="66" l="1"/>
  <c r="K266" i="66"/>
  <c r="J266" i="66"/>
  <c r="I266" i="66"/>
  <c r="L268" i="66"/>
  <c r="K268" i="66"/>
  <c r="J268" i="66"/>
  <c r="I268" i="66"/>
  <c r="L270" i="66"/>
  <c r="K270" i="66"/>
  <c r="J270" i="66"/>
  <c r="I270" i="66"/>
  <c r="L269" i="66"/>
  <c r="K269" i="66"/>
  <c r="J269" i="66"/>
  <c r="I269" i="66"/>
  <c r="L231" i="66"/>
  <c r="K231" i="66"/>
  <c r="J231" i="66"/>
  <c r="I231" i="66"/>
  <c r="L230" i="66"/>
  <c r="K230" i="66"/>
  <c r="J230" i="66"/>
  <c r="I230" i="66"/>
  <c r="L229" i="66"/>
  <c r="K229" i="66"/>
  <c r="J229" i="66"/>
  <c r="I229" i="66"/>
  <c r="L228" i="66"/>
  <c r="K228" i="66"/>
  <c r="J228" i="66"/>
  <c r="I228" i="66"/>
  <c r="L227" i="66"/>
  <c r="K227" i="66"/>
  <c r="J227" i="66"/>
  <c r="I227" i="66"/>
  <c r="L226" i="66"/>
  <c r="K226" i="66"/>
  <c r="J226" i="66"/>
  <c r="I226" i="66"/>
  <c r="L225" i="66"/>
  <c r="K225" i="66"/>
  <c r="J225" i="66"/>
  <c r="I225" i="66"/>
  <c r="L224" i="66"/>
  <c r="K224" i="66"/>
  <c r="J224" i="66"/>
  <c r="I224" i="66"/>
  <c r="L223" i="66"/>
  <c r="K223" i="66"/>
  <c r="J223" i="66"/>
  <c r="I223" i="66"/>
  <c r="L217" i="66"/>
  <c r="K217" i="66"/>
  <c r="J217" i="66"/>
  <c r="I217" i="66"/>
  <c r="L216" i="66"/>
  <c r="K216" i="66"/>
  <c r="J216" i="66"/>
  <c r="I216" i="66"/>
  <c r="L215" i="66"/>
  <c r="K215" i="66"/>
  <c r="J215" i="66"/>
  <c r="I215" i="66"/>
  <c r="L178" i="66"/>
  <c r="K178" i="66"/>
  <c r="J178" i="66"/>
  <c r="I178" i="66"/>
  <c r="L177" i="66"/>
  <c r="K177" i="66"/>
  <c r="J177" i="66"/>
  <c r="I177" i="66"/>
  <c r="L176" i="66"/>
  <c r="K176" i="66"/>
  <c r="J176" i="66"/>
  <c r="I176" i="66"/>
  <c r="L175" i="66"/>
  <c r="K175" i="66"/>
  <c r="J175" i="66"/>
  <c r="I175" i="66"/>
  <c r="L174" i="66"/>
  <c r="K174" i="66"/>
  <c r="J174" i="66"/>
  <c r="I174" i="66"/>
  <c r="L173" i="66"/>
  <c r="K173" i="66"/>
  <c r="J173" i="66"/>
  <c r="I173" i="66"/>
  <c r="L172" i="66"/>
  <c r="K172" i="66"/>
  <c r="J172" i="66"/>
  <c r="I172" i="66"/>
  <c r="L171" i="66"/>
  <c r="K171" i="66"/>
  <c r="J171" i="66"/>
  <c r="I171" i="66"/>
  <c r="L170" i="66"/>
  <c r="K170" i="66"/>
  <c r="J170" i="66"/>
  <c r="I170" i="66"/>
  <c r="I179" i="66"/>
  <c r="J179" i="66"/>
  <c r="K179" i="66"/>
  <c r="L179" i="66"/>
  <c r="I181" i="66"/>
  <c r="J181" i="66"/>
  <c r="K181" i="66"/>
  <c r="L181" i="66"/>
  <c r="I182" i="66"/>
  <c r="J182" i="66"/>
  <c r="K182" i="66"/>
  <c r="L182" i="66"/>
  <c r="I183" i="66"/>
  <c r="J183" i="66"/>
  <c r="K183" i="66"/>
  <c r="L183" i="66"/>
  <c r="I184" i="66"/>
  <c r="J184" i="66"/>
  <c r="K184" i="66"/>
  <c r="L184" i="66"/>
  <c r="I186" i="66"/>
  <c r="J186" i="66"/>
  <c r="K186" i="66"/>
  <c r="L186" i="66"/>
  <c r="I187" i="66"/>
  <c r="J187" i="66"/>
  <c r="K187" i="66"/>
  <c r="L187" i="66"/>
  <c r="I180" i="66"/>
  <c r="J180" i="66"/>
  <c r="K180" i="66"/>
  <c r="L180" i="66"/>
  <c r="L185" i="66" s="1"/>
  <c r="L117" i="66"/>
  <c r="K117" i="66"/>
  <c r="J117" i="66"/>
  <c r="I117" i="66"/>
  <c r="L164" i="66"/>
  <c r="K164" i="66"/>
  <c r="J164" i="66"/>
  <c r="I164" i="66"/>
  <c r="L163" i="66"/>
  <c r="K163" i="66"/>
  <c r="J163" i="66"/>
  <c r="I163" i="66"/>
  <c r="L162" i="66"/>
  <c r="K162" i="66"/>
  <c r="J162" i="66"/>
  <c r="I162" i="66"/>
  <c r="L125" i="66"/>
  <c r="K125" i="66"/>
  <c r="J125" i="66"/>
  <c r="I125" i="66"/>
  <c r="L124" i="66"/>
  <c r="K124" i="66"/>
  <c r="J124" i="66"/>
  <c r="I124" i="66"/>
  <c r="L123" i="66"/>
  <c r="K123" i="66"/>
  <c r="J123" i="66"/>
  <c r="I123" i="66"/>
  <c r="L122" i="66"/>
  <c r="K122" i="66"/>
  <c r="J122" i="66"/>
  <c r="I122" i="66"/>
  <c r="L121" i="66"/>
  <c r="K121" i="66"/>
  <c r="J121" i="66"/>
  <c r="I121" i="66"/>
  <c r="L120" i="66"/>
  <c r="K120" i="66"/>
  <c r="J120" i="66"/>
  <c r="I120" i="66"/>
  <c r="L119" i="66"/>
  <c r="K119" i="66"/>
  <c r="J119" i="66"/>
  <c r="I119" i="66"/>
  <c r="L118" i="66"/>
  <c r="K118" i="66"/>
  <c r="J118" i="66"/>
  <c r="I118" i="66"/>
  <c r="L111" i="66"/>
  <c r="K111" i="66"/>
  <c r="J111" i="66"/>
  <c r="I111" i="66"/>
  <c r="L110" i="66"/>
  <c r="K110" i="66"/>
  <c r="J110" i="66"/>
  <c r="I110" i="66"/>
  <c r="L109" i="66"/>
  <c r="K109" i="66"/>
  <c r="J109" i="66"/>
  <c r="I109" i="66"/>
  <c r="L72" i="66"/>
  <c r="K72" i="66"/>
  <c r="J72" i="66"/>
  <c r="I72" i="66"/>
  <c r="L71" i="66"/>
  <c r="K71" i="66"/>
  <c r="J71" i="66"/>
  <c r="I71" i="66"/>
  <c r="L70" i="66"/>
  <c r="K70" i="66"/>
  <c r="J70" i="66"/>
  <c r="I70" i="66"/>
  <c r="L69" i="66"/>
  <c r="K69" i="66"/>
  <c r="J69" i="66"/>
  <c r="I69" i="66"/>
  <c r="L68" i="66"/>
  <c r="K68" i="66"/>
  <c r="J68" i="66"/>
  <c r="I68" i="66"/>
  <c r="L67" i="66"/>
  <c r="K67" i="66"/>
  <c r="J67" i="66"/>
  <c r="I67" i="66"/>
  <c r="L66" i="66"/>
  <c r="K66" i="66"/>
  <c r="J66" i="66"/>
  <c r="I66" i="66"/>
  <c r="L65" i="66"/>
  <c r="K65" i="66"/>
  <c r="J65" i="66"/>
  <c r="I65" i="66"/>
  <c r="L64" i="66"/>
  <c r="K64" i="66"/>
  <c r="J64" i="66"/>
  <c r="I64" i="66"/>
  <c r="L58" i="66"/>
  <c r="K58" i="66"/>
  <c r="J58" i="66"/>
  <c r="I58" i="66"/>
  <c r="L57" i="66"/>
  <c r="K57" i="66"/>
  <c r="J57" i="66"/>
  <c r="I57" i="66"/>
  <c r="L56" i="66"/>
  <c r="K56" i="66"/>
  <c r="J56" i="66"/>
  <c r="I56" i="66"/>
  <c r="W61" i="69" l="1"/>
  <c r="X61" i="69"/>
  <c r="Y61" i="69"/>
  <c r="B131" i="69"/>
  <c r="C131" i="69"/>
  <c r="D131" i="69"/>
  <c r="E131" i="69"/>
  <c r="F131" i="69"/>
  <c r="G131" i="69"/>
  <c r="H131" i="69"/>
  <c r="I131" i="69"/>
  <c r="J131" i="69"/>
  <c r="W131" i="69"/>
  <c r="X131" i="69"/>
  <c r="Y131" i="69"/>
  <c r="C201" i="69"/>
  <c r="D201" i="69"/>
  <c r="E201" i="69"/>
  <c r="F201" i="69"/>
  <c r="G201" i="69"/>
  <c r="H201" i="69"/>
  <c r="I201" i="69"/>
  <c r="J201" i="69"/>
  <c r="W201" i="69"/>
  <c r="X201" i="69"/>
  <c r="Y201" i="69"/>
  <c r="B201" i="69"/>
  <c r="B271" i="69"/>
  <c r="C271" i="69"/>
  <c r="D271" i="69"/>
  <c r="E271" i="69"/>
  <c r="F271" i="69"/>
  <c r="G271" i="69"/>
  <c r="H271" i="69"/>
  <c r="I271" i="69"/>
  <c r="J271" i="69"/>
  <c r="W271" i="69"/>
  <c r="X271" i="69"/>
  <c r="Y271" i="69"/>
  <c r="B341" i="69"/>
  <c r="C341" i="69"/>
  <c r="D341" i="69"/>
  <c r="E341" i="69"/>
  <c r="F341" i="69"/>
  <c r="G341" i="69"/>
  <c r="X341" i="69"/>
  <c r="Y341" i="69"/>
  <c r="W62" i="69"/>
  <c r="X62" i="69"/>
  <c r="Y62" i="69"/>
  <c r="B132" i="69"/>
  <c r="C132" i="69"/>
  <c r="D132" i="69"/>
  <c r="E132" i="69"/>
  <c r="F132" i="69"/>
  <c r="G132" i="69"/>
  <c r="H132" i="69"/>
  <c r="I132" i="69"/>
  <c r="J132" i="69"/>
  <c r="W132" i="69"/>
  <c r="X132" i="69"/>
  <c r="Y132" i="69"/>
  <c r="C202" i="69"/>
  <c r="D202" i="69"/>
  <c r="E202" i="69"/>
  <c r="F202" i="69"/>
  <c r="F203" i="69" s="1"/>
  <c r="G202" i="69"/>
  <c r="H202" i="69"/>
  <c r="H203" i="69" s="1"/>
  <c r="I202" i="69"/>
  <c r="I203" i="69" s="1"/>
  <c r="J202" i="69"/>
  <c r="X202" i="69"/>
  <c r="B272" i="69"/>
  <c r="C272" i="69"/>
  <c r="D272" i="69"/>
  <c r="D273" i="69" s="1"/>
  <c r="E272" i="69"/>
  <c r="F272" i="69"/>
  <c r="G272" i="69"/>
  <c r="H272" i="69"/>
  <c r="B342" i="69"/>
  <c r="C342" i="69"/>
  <c r="C343" i="69" s="1"/>
  <c r="D342" i="69"/>
  <c r="D343" i="69" s="1"/>
  <c r="E342" i="69"/>
  <c r="E343" i="69" s="1"/>
  <c r="F342" i="69"/>
  <c r="F343" i="69" s="1"/>
  <c r="G342" i="69"/>
  <c r="G343" i="69" s="1"/>
  <c r="H342" i="69"/>
  <c r="H343" i="69" s="1"/>
  <c r="I342" i="69"/>
  <c r="X342" i="69"/>
  <c r="Y342" i="69"/>
  <c r="W342" i="69"/>
  <c r="M266" i="66"/>
  <c r="N266" i="66" s="1"/>
  <c r="N227" i="66"/>
  <c r="H341" i="69"/>
  <c r="I341" i="69"/>
  <c r="J341" i="69"/>
  <c r="N172" i="66"/>
  <c r="N224" i="66"/>
  <c r="N228" i="66"/>
  <c r="J342" i="69"/>
  <c r="M268" i="66"/>
  <c r="W341" i="69"/>
  <c r="W340" i="69" s="1"/>
  <c r="N225" i="66"/>
  <c r="N229" i="66"/>
  <c r="W202" i="69"/>
  <c r="Y202" i="69"/>
  <c r="B202" i="69"/>
  <c r="I272" i="69"/>
  <c r="J272" i="69"/>
  <c r="W272" i="69"/>
  <c r="X272" i="69"/>
  <c r="Y272" i="69"/>
  <c r="N226" i="66"/>
  <c r="M223" i="66"/>
  <c r="M170" i="66"/>
  <c r="M171" i="66"/>
  <c r="M172" i="66"/>
  <c r="M173" i="66"/>
  <c r="M174" i="66"/>
  <c r="M175" i="66"/>
  <c r="N175" i="66" s="1"/>
  <c r="M176" i="66"/>
  <c r="M178" i="66"/>
  <c r="M215" i="66"/>
  <c r="M216" i="66"/>
  <c r="N216" i="66" s="1"/>
  <c r="M217" i="66"/>
  <c r="M269" i="66"/>
  <c r="M270" i="66"/>
  <c r="M177" i="66"/>
  <c r="N177" i="66" s="1"/>
  <c r="M224" i="66"/>
  <c r="M225" i="66"/>
  <c r="M226" i="66"/>
  <c r="M227" i="66"/>
  <c r="M228" i="66"/>
  <c r="M229" i="66"/>
  <c r="M230" i="66"/>
  <c r="N230" i="66" s="1"/>
  <c r="M231" i="66"/>
  <c r="M182" i="66"/>
  <c r="N182" i="66" s="1"/>
  <c r="M186" i="66"/>
  <c r="N186" i="66" s="1"/>
  <c r="M184" i="66"/>
  <c r="N184" i="66" s="1"/>
  <c r="M181" i="66"/>
  <c r="N181" i="66" s="1"/>
  <c r="M179" i="66"/>
  <c r="N179" i="66" s="1"/>
  <c r="J185" i="66"/>
  <c r="K185" i="66"/>
  <c r="M187" i="66"/>
  <c r="N187" i="66" s="1"/>
  <c r="M162" i="66"/>
  <c r="N162" i="66" s="1"/>
  <c r="M163" i="66"/>
  <c r="M164" i="66"/>
  <c r="N164" i="66" s="1"/>
  <c r="M117" i="66"/>
  <c r="M180" i="66"/>
  <c r="N180" i="66" s="1"/>
  <c r="I185" i="66"/>
  <c r="M183" i="66"/>
  <c r="N183" i="66" s="1"/>
  <c r="M65" i="66"/>
  <c r="M68" i="66"/>
  <c r="N68" i="66" s="1"/>
  <c r="M69" i="66"/>
  <c r="M71" i="66"/>
  <c r="N71" i="66" s="1"/>
  <c r="M72" i="66"/>
  <c r="N72" i="66" s="1"/>
  <c r="M110" i="66"/>
  <c r="N110" i="66" s="1"/>
  <c r="M111" i="66"/>
  <c r="N65" i="66"/>
  <c r="N111" i="66"/>
  <c r="M118" i="66"/>
  <c r="M119" i="66"/>
  <c r="M120" i="66"/>
  <c r="M121" i="66"/>
  <c r="M122" i="66"/>
  <c r="M123" i="66"/>
  <c r="M124" i="66"/>
  <c r="M125" i="66"/>
  <c r="M66" i="66"/>
  <c r="N66" i="66" s="1"/>
  <c r="M67" i="66"/>
  <c r="N67" i="66" s="1"/>
  <c r="M70" i="66"/>
  <c r="N70" i="66" s="1"/>
  <c r="M109" i="66"/>
  <c r="N109" i="66" s="1"/>
  <c r="N118" i="66"/>
  <c r="N119" i="66"/>
  <c r="N120" i="66"/>
  <c r="N121" i="66"/>
  <c r="N122" i="66"/>
  <c r="N123" i="66"/>
  <c r="N124" i="66"/>
  <c r="N125" i="66"/>
  <c r="M64" i="66"/>
  <c r="N64" i="66" s="1"/>
  <c r="N69" i="66"/>
  <c r="M56" i="66"/>
  <c r="M57" i="66"/>
  <c r="N58" i="66"/>
  <c r="M58" i="66"/>
  <c r="L19" i="66"/>
  <c r="K19" i="66"/>
  <c r="J19" i="66"/>
  <c r="I19" i="66"/>
  <c r="L18" i="66"/>
  <c r="K18" i="66"/>
  <c r="J18" i="66"/>
  <c r="I18" i="66"/>
  <c r="L17" i="66"/>
  <c r="K17" i="66"/>
  <c r="J17" i="66"/>
  <c r="I17" i="66"/>
  <c r="L16" i="66"/>
  <c r="K16" i="66"/>
  <c r="J16" i="66"/>
  <c r="I16" i="66"/>
  <c r="L15" i="66"/>
  <c r="K15" i="66"/>
  <c r="J15" i="66"/>
  <c r="I15" i="66"/>
  <c r="L14" i="66"/>
  <c r="K14" i="66"/>
  <c r="J14" i="66"/>
  <c r="I14" i="66"/>
  <c r="L13" i="66"/>
  <c r="K13" i="66"/>
  <c r="J13" i="66"/>
  <c r="I13" i="66"/>
  <c r="L12" i="66"/>
  <c r="K12" i="66"/>
  <c r="J12" i="66"/>
  <c r="I12" i="66"/>
  <c r="L11" i="66"/>
  <c r="K11" i="66"/>
  <c r="J11" i="66"/>
  <c r="I11" i="66"/>
  <c r="B61" i="69" s="1"/>
  <c r="N694" i="65"/>
  <c r="N690" i="65"/>
  <c r="N689" i="65"/>
  <c r="N687" i="65"/>
  <c r="N686" i="65"/>
  <c r="N683" i="65"/>
  <c r="N681" i="65"/>
  <c r="N680" i="65"/>
  <c r="N673" i="65"/>
  <c r="N672" i="65"/>
  <c r="N668" i="65"/>
  <c r="N667" i="65"/>
  <c r="N665" i="65"/>
  <c r="N664" i="65"/>
  <c r="N663" i="65"/>
  <c r="N661" i="65"/>
  <c r="N660" i="65"/>
  <c r="N659" i="65"/>
  <c r="N658" i="65"/>
  <c r="N657" i="65"/>
  <c r="N656" i="65"/>
  <c r="N633" i="65"/>
  <c r="N632" i="65"/>
  <c r="N629" i="65"/>
  <c r="N625" i="65"/>
  <c r="N613" i="65"/>
  <c r="N607" i="65"/>
  <c r="N605" i="65"/>
  <c r="N604" i="65"/>
  <c r="N603" i="65"/>
  <c r="N535" i="65"/>
  <c r="N534" i="65"/>
  <c r="N533" i="65"/>
  <c r="N531" i="65"/>
  <c r="N530" i="65"/>
  <c r="N529" i="65"/>
  <c r="N528" i="65"/>
  <c r="N527" i="65"/>
  <c r="N526" i="65"/>
  <c r="N524" i="65"/>
  <c r="N523" i="65"/>
  <c r="N520" i="65"/>
  <c r="N519" i="65"/>
  <c r="N518" i="65"/>
  <c r="N516" i="65"/>
  <c r="N511" i="65"/>
  <c r="N509" i="65"/>
  <c r="N508" i="65"/>
  <c r="N507" i="65"/>
  <c r="N506" i="65"/>
  <c r="N505" i="65"/>
  <c r="N504" i="65"/>
  <c r="N502" i="65"/>
  <c r="N501" i="65"/>
  <c r="N500" i="65"/>
  <c r="N498" i="65"/>
  <c r="N497" i="65"/>
  <c r="N376" i="65"/>
  <c r="N375" i="65"/>
  <c r="N372" i="65"/>
  <c r="N371" i="65"/>
  <c r="N370" i="65"/>
  <c r="N369" i="65"/>
  <c r="N368" i="65"/>
  <c r="N367" i="65"/>
  <c r="N365" i="65"/>
  <c r="N364" i="65"/>
  <c r="N363" i="65"/>
  <c r="N362" i="65"/>
  <c r="N360" i="65"/>
  <c r="N359" i="65"/>
  <c r="N357" i="65"/>
  <c r="N354" i="65"/>
  <c r="N353" i="65"/>
  <c r="N350" i="65"/>
  <c r="N349" i="65"/>
  <c r="N348" i="65"/>
  <c r="N347" i="65"/>
  <c r="N346" i="65"/>
  <c r="N345" i="65"/>
  <c r="N343" i="65"/>
  <c r="N342" i="65"/>
  <c r="N341" i="65"/>
  <c r="N340" i="65"/>
  <c r="N339" i="65"/>
  <c r="N338" i="65"/>
  <c r="N319" i="65"/>
  <c r="N318" i="65"/>
  <c r="N317" i="65"/>
  <c r="N316" i="65"/>
  <c r="N315" i="65"/>
  <c r="N314" i="65"/>
  <c r="N312" i="65"/>
  <c r="N311" i="65"/>
  <c r="N309" i="65"/>
  <c r="N308" i="65"/>
  <c r="N297" i="65"/>
  <c r="N296" i="65"/>
  <c r="N295" i="65"/>
  <c r="N294" i="65"/>
  <c r="N293" i="65"/>
  <c r="N292" i="65"/>
  <c r="N289" i="65"/>
  <c r="N288" i="65"/>
  <c r="N287" i="65"/>
  <c r="N285" i="65"/>
  <c r="N216" i="65"/>
  <c r="N215" i="65"/>
  <c r="N213" i="65"/>
  <c r="N212" i="65"/>
  <c r="N211" i="65"/>
  <c r="N210" i="65"/>
  <c r="N209" i="65"/>
  <c r="N208" i="65"/>
  <c r="N206" i="65"/>
  <c r="N205" i="65"/>
  <c r="N204" i="65"/>
  <c r="N203" i="65"/>
  <c r="N202" i="65"/>
  <c r="N201" i="65"/>
  <c r="N195" i="65"/>
  <c r="N191" i="65"/>
  <c r="N190" i="65"/>
  <c r="N189" i="65"/>
  <c r="N188" i="65"/>
  <c r="N187" i="65"/>
  <c r="N186" i="65"/>
  <c r="N184" i="65"/>
  <c r="N183" i="65"/>
  <c r="N181" i="65"/>
  <c r="N180" i="65"/>
  <c r="N179" i="65"/>
  <c r="G693" i="65"/>
  <c r="G689" i="65"/>
  <c r="G685" i="65"/>
  <c r="G682" i="65"/>
  <c r="G665" i="65"/>
  <c r="G657" i="65"/>
  <c r="G654" i="65"/>
  <c r="G653" i="65"/>
  <c r="G652" i="65"/>
  <c r="G651" i="65"/>
  <c r="G649" i="65"/>
  <c r="G641" i="65"/>
  <c r="G640" i="65"/>
  <c r="G639" i="65"/>
  <c r="G637" i="65"/>
  <c r="G636" i="65"/>
  <c r="G635" i="65"/>
  <c r="G634" i="65"/>
  <c r="G633" i="65"/>
  <c r="G632" i="65"/>
  <c r="G630" i="65"/>
  <c r="G629" i="65"/>
  <c r="G628" i="65"/>
  <c r="G627" i="65"/>
  <c r="G626" i="65"/>
  <c r="G625" i="65"/>
  <c r="G623" i="65"/>
  <c r="G621" i="65"/>
  <c r="G620" i="65"/>
  <c r="G614" i="65"/>
  <c r="G613" i="65"/>
  <c r="G612" i="65"/>
  <c r="G611" i="65"/>
  <c r="G610" i="65"/>
  <c r="G608" i="65"/>
  <c r="G607" i="65"/>
  <c r="G606" i="65"/>
  <c r="G605" i="65"/>
  <c r="G604" i="65"/>
  <c r="G603" i="65"/>
  <c r="G602" i="65"/>
  <c r="G601" i="65"/>
  <c r="G600" i="65"/>
  <c r="G599" i="65"/>
  <c r="G598" i="65"/>
  <c r="G597" i="65"/>
  <c r="G596" i="65"/>
  <c r="G595" i="65"/>
  <c r="G594" i="65"/>
  <c r="G535" i="65"/>
  <c r="G529" i="65"/>
  <c r="G528" i="65"/>
  <c r="G527" i="65"/>
  <c r="G526" i="65"/>
  <c r="G522" i="65"/>
  <c r="G521" i="65"/>
  <c r="G508" i="65"/>
  <c r="G506" i="65"/>
  <c r="G504" i="65"/>
  <c r="G502" i="65"/>
  <c r="G494" i="65"/>
  <c r="G493" i="65"/>
  <c r="G492" i="65"/>
  <c r="G491" i="65"/>
  <c r="G490" i="65"/>
  <c r="G489" i="65"/>
  <c r="G481" i="65"/>
  <c r="G478" i="65"/>
  <c r="G477" i="65"/>
  <c r="G475" i="65"/>
  <c r="G473" i="65"/>
  <c r="G471" i="65"/>
  <c r="G470" i="65"/>
  <c r="G467" i="65"/>
  <c r="G466" i="65"/>
  <c r="G456" i="65"/>
  <c r="G455" i="65"/>
  <c r="G454" i="65"/>
  <c r="G453" i="65"/>
  <c r="G452" i="65"/>
  <c r="G451" i="65"/>
  <c r="G449" i="65"/>
  <c r="G448" i="65"/>
  <c r="G447" i="65"/>
  <c r="G446" i="65"/>
  <c r="G445" i="65"/>
  <c r="G444" i="65"/>
  <c r="G443" i="65"/>
  <c r="G442" i="65"/>
  <c r="G441" i="65"/>
  <c r="G439" i="65"/>
  <c r="G438" i="65"/>
  <c r="G437" i="65"/>
  <c r="G370" i="65"/>
  <c r="G361" i="65"/>
  <c r="G360" i="65"/>
  <c r="G349" i="65"/>
  <c r="G343" i="65"/>
  <c r="G340" i="65"/>
  <c r="G336" i="65"/>
  <c r="G335" i="65"/>
  <c r="G334" i="65"/>
  <c r="G333" i="65"/>
  <c r="G332" i="65"/>
  <c r="G331" i="65"/>
  <c r="G330" i="65"/>
  <c r="G329" i="65"/>
  <c r="G323" i="65"/>
  <c r="G322" i="65"/>
  <c r="G321" i="65"/>
  <c r="G315" i="65"/>
  <c r="G312" i="65"/>
  <c r="G308" i="65"/>
  <c r="G296" i="65"/>
  <c r="G282" i="65"/>
  <c r="G281" i="65"/>
  <c r="G280" i="65"/>
  <c r="G217" i="65"/>
  <c r="G216" i="65"/>
  <c r="G212" i="65"/>
  <c r="G211" i="65"/>
  <c r="G209" i="65"/>
  <c r="G208" i="65"/>
  <c r="G206" i="65"/>
  <c r="G205" i="65"/>
  <c r="G204" i="65"/>
  <c r="G203" i="65"/>
  <c r="G202" i="65"/>
  <c r="G201" i="65"/>
  <c r="G200" i="65"/>
  <c r="G191" i="65"/>
  <c r="G186" i="65"/>
  <c r="G181" i="65"/>
  <c r="G179" i="65"/>
  <c r="G178" i="65"/>
  <c r="G175" i="65"/>
  <c r="G174" i="65"/>
  <c r="G172" i="65"/>
  <c r="N106" i="65"/>
  <c r="N104" i="65"/>
  <c r="N99" i="65"/>
  <c r="N54" i="65"/>
  <c r="N51" i="65"/>
  <c r="N43" i="65"/>
  <c r="N30" i="65"/>
  <c r="G51" i="65"/>
  <c r="G44" i="65"/>
  <c r="I745" i="65"/>
  <c r="B268" i="66" s="1"/>
  <c r="M692" i="65"/>
  <c r="F692" i="65"/>
  <c r="G692" i="65" s="1"/>
  <c r="I746" i="65"/>
  <c r="B269" i="66" s="1"/>
  <c r="L745" i="65"/>
  <c r="E268" i="66" s="1"/>
  <c r="K745" i="65"/>
  <c r="D268" i="66" s="1"/>
  <c r="J745" i="65"/>
  <c r="M745" i="65" s="1"/>
  <c r="L747" i="65"/>
  <c r="E270" i="66" s="1"/>
  <c r="K747" i="65"/>
  <c r="D270" i="66" s="1"/>
  <c r="J747" i="65"/>
  <c r="I747" i="65"/>
  <c r="L746" i="65"/>
  <c r="E269" i="66" s="1"/>
  <c r="K746" i="65"/>
  <c r="D269" i="66" s="1"/>
  <c r="J746" i="65"/>
  <c r="I700" i="65"/>
  <c r="B223" i="66" s="1"/>
  <c r="L708" i="65"/>
  <c r="E231" i="66" s="1"/>
  <c r="K708" i="65"/>
  <c r="D231" i="66" s="1"/>
  <c r="J708" i="65"/>
  <c r="I708" i="65"/>
  <c r="L707" i="65"/>
  <c r="E230" i="66" s="1"/>
  <c r="K707" i="65"/>
  <c r="D230" i="66" s="1"/>
  <c r="J707" i="65"/>
  <c r="I707" i="65"/>
  <c r="L706" i="65"/>
  <c r="E229" i="66" s="1"/>
  <c r="K706" i="65"/>
  <c r="D229" i="66" s="1"/>
  <c r="J706" i="65"/>
  <c r="I706" i="65"/>
  <c r="L705" i="65"/>
  <c r="E228" i="66" s="1"/>
  <c r="K705" i="65"/>
  <c r="D228" i="66" s="1"/>
  <c r="J705" i="65"/>
  <c r="I705" i="65"/>
  <c r="L704" i="65"/>
  <c r="E227" i="66" s="1"/>
  <c r="K704" i="65"/>
  <c r="D227" i="66" s="1"/>
  <c r="J704" i="65"/>
  <c r="I704" i="65"/>
  <c r="L703" i="65"/>
  <c r="E226" i="66" s="1"/>
  <c r="K703" i="65"/>
  <c r="D226" i="66" s="1"/>
  <c r="J703" i="65"/>
  <c r="I703" i="65"/>
  <c r="L702" i="65"/>
  <c r="E225" i="66" s="1"/>
  <c r="K702" i="65"/>
  <c r="D225" i="66" s="1"/>
  <c r="J702" i="65"/>
  <c r="I702" i="65"/>
  <c r="L701" i="65"/>
  <c r="E224" i="66" s="1"/>
  <c r="K701" i="65"/>
  <c r="D224" i="66" s="1"/>
  <c r="J701" i="65"/>
  <c r="I701" i="65"/>
  <c r="L700" i="65"/>
  <c r="E223" i="66" s="1"/>
  <c r="K700" i="65"/>
  <c r="D223" i="66" s="1"/>
  <c r="J700" i="65"/>
  <c r="N647" i="65"/>
  <c r="M647" i="65"/>
  <c r="F647" i="65"/>
  <c r="F693" i="65"/>
  <c r="F694" i="65"/>
  <c r="F649" i="65"/>
  <c r="F655" i="65"/>
  <c r="F654" i="65"/>
  <c r="F653" i="65"/>
  <c r="F652" i="65"/>
  <c r="H652" i="65" s="1"/>
  <c r="F651" i="65"/>
  <c r="F650" i="65"/>
  <c r="F648" i="65"/>
  <c r="M639" i="65"/>
  <c r="M641" i="65"/>
  <c r="M640" i="65"/>
  <c r="N640" i="65" s="1"/>
  <c r="F639" i="65"/>
  <c r="F641" i="65"/>
  <c r="F640" i="65"/>
  <c r="F601" i="65"/>
  <c r="M602" i="65"/>
  <c r="N602" i="65"/>
  <c r="N594" i="65"/>
  <c r="M594" i="65"/>
  <c r="F594" i="65"/>
  <c r="F602" i="65"/>
  <c r="F600" i="65"/>
  <c r="F599" i="65"/>
  <c r="H599" i="65" s="1"/>
  <c r="F598" i="65"/>
  <c r="F597" i="65"/>
  <c r="F596" i="65"/>
  <c r="F595" i="65"/>
  <c r="J586" i="65"/>
  <c r="I586" i="65"/>
  <c r="B215" i="66" s="1"/>
  <c r="L588" i="65"/>
  <c r="E217" i="66" s="1"/>
  <c r="K588" i="65"/>
  <c r="D217" i="66" s="1"/>
  <c r="J588" i="65"/>
  <c r="I588" i="65"/>
  <c r="L587" i="65"/>
  <c r="E216" i="66" s="1"/>
  <c r="K587" i="65"/>
  <c r="D216" i="66" s="1"/>
  <c r="J587" i="65"/>
  <c r="I587" i="65"/>
  <c r="L586" i="65"/>
  <c r="E215" i="66" s="1"/>
  <c r="K586" i="65"/>
  <c r="D215" i="66" s="1"/>
  <c r="I541" i="65"/>
  <c r="B170" i="66" s="1"/>
  <c r="L549" i="65"/>
  <c r="E178" i="66" s="1"/>
  <c r="K549" i="65"/>
  <c r="D178" i="66" s="1"/>
  <c r="J549" i="65"/>
  <c r="C178" i="66" s="1"/>
  <c r="I549" i="65"/>
  <c r="B178" i="66" s="1"/>
  <c r="L548" i="65"/>
  <c r="E177" i="66" s="1"/>
  <c r="K548" i="65"/>
  <c r="D177" i="66" s="1"/>
  <c r="J548" i="65"/>
  <c r="C177" i="66" s="1"/>
  <c r="I548" i="65"/>
  <c r="B177" i="66" s="1"/>
  <c r="L547" i="65"/>
  <c r="E176" i="66" s="1"/>
  <c r="K547" i="65"/>
  <c r="D176" i="66" s="1"/>
  <c r="J547" i="65"/>
  <c r="C176" i="66" s="1"/>
  <c r="I547" i="65"/>
  <c r="B176" i="66" s="1"/>
  <c r="L546" i="65"/>
  <c r="E175" i="66" s="1"/>
  <c r="K546" i="65"/>
  <c r="D175" i="66" s="1"/>
  <c r="J546" i="65"/>
  <c r="C175" i="66" s="1"/>
  <c r="I546" i="65"/>
  <c r="B175" i="66" s="1"/>
  <c r="L545" i="65"/>
  <c r="E174" i="66" s="1"/>
  <c r="K545" i="65"/>
  <c r="D174" i="66" s="1"/>
  <c r="J545" i="65"/>
  <c r="C174" i="66" s="1"/>
  <c r="I545" i="65"/>
  <c r="B174" i="66" s="1"/>
  <c r="L544" i="65"/>
  <c r="E173" i="66" s="1"/>
  <c r="K544" i="65"/>
  <c r="D173" i="66" s="1"/>
  <c r="J544" i="65"/>
  <c r="C173" i="66" s="1"/>
  <c r="I544" i="65"/>
  <c r="B173" i="66" s="1"/>
  <c r="L543" i="65"/>
  <c r="E172" i="66" s="1"/>
  <c r="K543" i="65"/>
  <c r="D172" i="66" s="1"/>
  <c r="J543" i="65"/>
  <c r="C172" i="66" s="1"/>
  <c r="I543" i="65"/>
  <c r="B172" i="66" s="1"/>
  <c r="L542" i="65"/>
  <c r="E171" i="66" s="1"/>
  <c r="K542" i="65"/>
  <c r="D171" i="66" s="1"/>
  <c r="J542" i="65"/>
  <c r="C171" i="66" s="1"/>
  <c r="I542" i="65"/>
  <c r="B171" i="66" s="1"/>
  <c r="L541" i="65"/>
  <c r="E170" i="66" s="1"/>
  <c r="K541" i="65"/>
  <c r="D170" i="66" s="1"/>
  <c r="J541" i="65"/>
  <c r="C170" i="66" s="1"/>
  <c r="M533" i="65"/>
  <c r="F533" i="65"/>
  <c r="F535" i="65"/>
  <c r="F534" i="65"/>
  <c r="N488" i="65"/>
  <c r="M488" i="65"/>
  <c r="F488" i="65"/>
  <c r="G488" i="65" s="1"/>
  <c r="F496" i="65"/>
  <c r="F495" i="65"/>
  <c r="G495" i="65" s="1"/>
  <c r="F494" i="65"/>
  <c r="F493" i="65"/>
  <c r="F492" i="65"/>
  <c r="F491" i="65"/>
  <c r="F490" i="65"/>
  <c r="F489" i="65"/>
  <c r="F481" i="65"/>
  <c r="F480" i="65"/>
  <c r="F482" i="65"/>
  <c r="M482" i="65"/>
  <c r="N482" i="65" s="1"/>
  <c r="M481" i="65"/>
  <c r="M480" i="65"/>
  <c r="M435" i="65"/>
  <c r="N435" i="65" s="1"/>
  <c r="F435" i="65"/>
  <c r="F443" i="65"/>
  <c r="F442" i="65"/>
  <c r="F441" i="65"/>
  <c r="F440" i="65"/>
  <c r="F439" i="65"/>
  <c r="F438" i="65"/>
  <c r="F437" i="65"/>
  <c r="F436" i="65"/>
  <c r="I427" i="65"/>
  <c r="B162" i="66" s="1"/>
  <c r="L429" i="65"/>
  <c r="E164" i="66" s="1"/>
  <c r="K429" i="65"/>
  <c r="D164" i="66" s="1"/>
  <c r="J429" i="65"/>
  <c r="I429" i="65"/>
  <c r="B164" i="66" s="1"/>
  <c r="L428" i="65"/>
  <c r="E163" i="66" s="1"/>
  <c r="K428" i="65"/>
  <c r="D163" i="66" s="1"/>
  <c r="J428" i="65"/>
  <c r="I428" i="65"/>
  <c r="B163" i="66" s="1"/>
  <c r="L427" i="65"/>
  <c r="E162" i="66" s="1"/>
  <c r="K427" i="65"/>
  <c r="D162" i="66" s="1"/>
  <c r="J427" i="65"/>
  <c r="J382" i="65"/>
  <c r="C117" i="66" s="1"/>
  <c r="I382" i="65"/>
  <c r="B117" i="66" s="1"/>
  <c r="I383" i="65"/>
  <c r="B118" i="66" s="1"/>
  <c r="I384" i="65"/>
  <c r="B119" i="66" s="1"/>
  <c r="I385" i="65"/>
  <c r="B120" i="66" s="1"/>
  <c r="I386" i="65"/>
  <c r="B121" i="66" s="1"/>
  <c r="I387" i="65"/>
  <c r="B122" i="66" s="1"/>
  <c r="I388" i="65"/>
  <c r="B123" i="66" s="1"/>
  <c r="I389" i="65"/>
  <c r="B124" i="66" s="1"/>
  <c r="I390" i="65"/>
  <c r="B125" i="66" s="1"/>
  <c r="I391" i="65"/>
  <c r="I392" i="65"/>
  <c r="I393" i="65"/>
  <c r="I394" i="65"/>
  <c r="I395" i="65"/>
  <c r="I396" i="65"/>
  <c r="I398" i="65"/>
  <c r="I399" i="65"/>
  <c r="I400" i="65"/>
  <c r="I401" i="65"/>
  <c r="I402" i="65"/>
  <c r="I403" i="65"/>
  <c r="I405" i="65"/>
  <c r="I406" i="65"/>
  <c r="I407" i="65"/>
  <c r="I408" i="65"/>
  <c r="I409" i="65"/>
  <c r="I410" i="65"/>
  <c r="I411" i="65"/>
  <c r="I412" i="65"/>
  <c r="I413" i="65"/>
  <c r="I414" i="65"/>
  <c r="I415" i="65"/>
  <c r="I416" i="65"/>
  <c r="I417" i="65"/>
  <c r="I418" i="65"/>
  <c r="I420" i="65"/>
  <c r="I421" i="65"/>
  <c r="I422" i="65"/>
  <c r="I423" i="65"/>
  <c r="I424" i="65"/>
  <c r="I425" i="65"/>
  <c r="L390" i="65"/>
  <c r="E125" i="66" s="1"/>
  <c r="K390" i="65"/>
  <c r="D125" i="66" s="1"/>
  <c r="J390" i="65"/>
  <c r="C125" i="66" s="1"/>
  <c r="L389" i="65"/>
  <c r="E124" i="66" s="1"/>
  <c r="K389" i="65"/>
  <c r="D124" i="66" s="1"/>
  <c r="J389" i="65"/>
  <c r="C124" i="66" s="1"/>
  <c r="L388" i="65"/>
  <c r="E123" i="66" s="1"/>
  <c r="K388" i="65"/>
  <c r="D123" i="66" s="1"/>
  <c r="J388" i="65"/>
  <c r="C123" i="66" s="1"/>
  <c r="L387" i="65"/>
  <c r="E122" i="66" s="1"/>
  <c r="K387" i="65"/>
  <c r="D122" i="66" s="1"/>
  <c r="J387" i="65"/>
  <c r="C122" i="66" s="1"/>
  <c r="L386" i="65"/>
  <c r="E121" i="66" s="1"/>
  <c r="K386" i="65"/>
  <c r="D121" i="66" s="1"/>
  <c r="J386" i="65"/>
  <c r="C121" i="66" s="1"/>
  <c r="L385" i="65"/>
  <c r="E120" i="66" s="1"/>
  <c r="K385" i="65"/>
  <c r="D120" i="66" s="1"/>
  <c r="J385" i="65"/>
  <c r="C120" i="66" s="1"/>
  <c r="L384" i="65"/>
  <c r="E119" i="66" s="1"/>
  <c r="K384" i="65"/>
  <c r="D119" i="66" s="1"/>
  <c r="J384" i="65"/>
  <c r="C119" i="66" s="1"/>
  <c r="L383" i="65"/>
  <c r="E118" i="66" s="1"/>
  <c r="K383" i="65"/>
  <c r="D118" i="66" s="1"/>
  <c r="J383" i="65"/>
  <c r="C118" i="66" s="1"/>
  <c r="L382" i="65"/>
  <c r="E117" i="66" s="1"/>
  <c r="K382" i="65"/>
  <c r="D117" i="66" s="1"/>
  <c r="M376" i="65"/>
  <c r="M375" i="65"/>
  <c r="M374" i="65"/>
  <c r="F374" i="65"/>
  <c r="F376" i="65"/>
  <c r="F375" i="65"/>
  <c r="N329" i="65"/>
  <c r="M329" i="65"/>
  <c r="F329" i="65"/>
  <c r="F337" i="65"/>
  <c r="G337" i="65" s="1"/>
  <c r="F336" i="65"/>
  <c r="F335" i="65"/>
  <c r="F334" i="65"/>
  <c r="F333" i="65"/>
  <c r="F332" i="65"/>
  <c r="F331" i="65"/>
  <c r="F330" i="65"/>
  <c r="M321" i="65"/>
  <c r="N276" i="65"/>
  <c r="M276" i="65"/>
  <c r="L270" i="65"/>
  <c r="E111" i="66" s="1"/>
  <c r="K270" i="65"/>
  <c r="D111" i="66" s="1"/>
  <c r="J270" i="65"/>
  <c r="I270" i="65"/>
  <c r="B111" i="66" s="1"/>
  <c r="L269" i="65"/>
  <c r="E110" i="66" s="1"/>
  <c r="K269" i="65"/>
  <c r="D110" i="66" s="1"/>
  <c r="J269" i="65"/>
  <c r="I269" i="65"/>
  <c r="B110" i="66" s="1"/>
  <c r="L268" i="65"/>
  <c r="E109" i="66" s="1"/>
  <c r="K268" i="65"/>
  <c r="D109" i="66" s="1"/>
  <c r="J268" i="65"/>
  <c r="I268" i="65"/>
  <c r="B109" i="66" s="1"/>
  <c r="I266" i="65"/>
  <c r="I232" i="65"/>
  <c r="I226" i="65"/>
  <c r="B67" i="66" s="1"/>
  <c r="I224" i="65"/>
  <c r="B65" i="66" s="1"/>
  <c r="I223" i="65"/>
  <c r="B64" i="66" s="1"/>
  <c r="L231" i="65"/>
  <c r="E72" i="66" s="1"/>
  <c r="K231" i="65"/>
  <c r="D72" i="66" s="1"/>
  <c r="J231" i="65"/>
  <c r="C72" i="66" s="1"/>
  <c r="I231" i="65"/>
  <c r="B72" i="66" s="1"/>
  <c r="L230" i="65"/>
  <c r="E71" i="66" s="1"/>
  <c r="K230" i="65"/>
  <c r="D71" i="66" s="1"/>
  <c r="J230" i="65"/>
  <c r="C71" i="66" s="1"/>
  <c r="I230" i="65"/>
  <c r="B71" i="66" s="1"/>
  <c r="L229" i="65"/>
  <c r="E70" i="66" s="1"/>
  <c r="K229" i="65"/>
  <c r="D70" i="66" s="1"/>
  <c r="J229" i="65"/>
  <c r="C70" i="66" s="1"/>
  <c r="I229" i="65"/>
  <c r="B70" i="66" s="1"/>
  <c r="L228" i="65"/>
  <c r="E69" i="66" s="1"/>
  <c r="K228" i="65"/>
  <c r="D69" i="66" s="1"/>
  <c r="J228" i="65"/>
  <c r="C69" i="66" s="1"/>
  <c r="I228" i="65"/>
  <c r="B69" i="66" s="1"/>
  <c r="L227" i="65"/>
  <c r="E68" i="66" s="1"/>
  <c r="K227" i="65"/>
  <c r="D68" i="66" s="1"/>
  <c r="J227" i="65"/>
  <c r="C68" i="66" s="1"/>
  <c r="I227" i="65"/>
  <c r="B68" i="66" s="1"/>
  <c r="L226" i="65"/>
  <c r="E67" i="66" s="1"/>
  <c r="K226" i="65"/>
  <c r="D67" i="66" s="1"/>
  <c r="J226" i="65"/>
  <c r="C67" i="66" s="1"/>
  <c r="L225" i="65"/>
  <c r="E66" i="66" s="1"/>
  <c r="K225" i="65"/>
  <c r="D66" i="66" s="1"/>
  <c r="J225" i="65"/>
  <c r="C66" i="66" s="1"/>
  <c r="I225" i="65"/>
  <c r="B66" i="66" s="1"/>
  <c r="L224" i="65"/>
  <c r="E65" i="66" s="1"/>
  <c r="K224" i="65"/>
  <c r="D65" i="66" s="1"/>
  <c r="J224" i="65"/>
  <c r="C65" i="66" s="1"/>
  <c r="L223" i="65"/>
  <c r="E64" i="66" s="1"/>
  <c r="K223" i="65"/>
  <c r="D64" i="66" s="1"/>
  <c r="J223" i="65"/>
  <c r="C64" i="66" s="1"/>
  <c r="M215" i="65"/>
  <c r="I162" i="65"/>
  <c r="L164" i="65"/>
  <c r="K164" i="65"/>
  <c r="J164" i="65"/>
  <c r="I164" i="65"/>
  <c r="L163" i="65"/>
  <c r="K163" i="65"/>
  <c r="J163" i="65"/>
  <c r="I163" i="65"/>
  <c r="L162" i="65"/>
  <c r="K162" i="65"/>
  <c r="J162" i="65"/>
  <c r="I117" i="65"/>
  <c r="L125" i="65"/>
  <c r="K125" i="65"/>
  <c r="J125" i="65"/>
  <c r="I125" i="65"/>
  <c r="L124" i="65"/>
  <c r="K124" i="65"/>
  <c r="J124" i="65"/>
  <c r="I124" i="65"/>
  <c r="L123" i="65"/>
  <c r="K123" i="65"/>
  <c r="J123" i="65"/>
  <c r="I123" i="65"/>
  <c r="L122" i="65"/>
  <c r="K122" i="65"/>
  <c r="J122" i="65"/>
  <c r="I122" i="65"/>
  <c r="L121" i="65"/>
  <c r="K121" i="65"/>
  <c r="J121" i="65"/>
  <c r="I121" i="65"/>
  <c r="L120" i="65"/>
  <c r="K120" i="65"/>
  <c r="J120" i="65"/>
  <c r="I120" i="65"/>
  <c r="L119" i="65"/>
  <c r="K119" i="65"/>
  <c r="J119" i="65"/>
  <c r="I119" i="65"/>
  <c r="L118" i="65"/>
  <c r="K118" i="65"/>
  <c r="J118" i="65"/>
  <c r="I118" i="65"/>
  <c r="L117" i="65"/>
  <c r="K117" i="65"/>
  <c r="J117" i="65"/>
  <c r="F276" i="65"/>
  <c r="F284" i="65"/>
  <c r="G284" i="65" s="1"/>
  <c r="F283" i="65"/>
  <c r="F282" i="65"/>
  <c r="F281" i="65"/>
  <c r="F280" i="65"/>
  <c r="F279" i="65"/>
  <c r="F278" i="65"/>
  <c r="G278" i="65" s="1"/>
  <c r="F277" i="65"/>
  <c r="N171" i="65"/>
  <c r="M171" i="65"/>
  <c r="M170" i="65"/>
  <c r="F215" i="65"/>
  <c r="F217" i="65"/>
  <c r="F216" i="65"/>
  <c r="F178" i="65"/>
  <c r="F177" i="65"/>
  <c r="F176" i="65"/>
  <c r="G176" i="65" s="1"/>
  <c r="F175" i="65"/>
  <c r="F174" i="65"/>
  <c r="F173" i="65"/>
  <c r="F172" i="65"/>
  <c r="F171" i="65"/>
  <c r="F170" i="65"/>
  <c r="G170" i="65" s="1"/>
  <c r="M64" i="65"/>
  <c r="B79" i="65"/>
  <c r="C61" i="69" l="1"/>
  <c r="D61" i="69"/>
  <c r="E61" i="69"/>
  <c r="F61" i="69"/>
  <c r="G61" i="69"/>
  <c r="H61" i="69"/>
  <c r="I61" i="69"/>
  <c r="J61" i="69"/>
  <c r="M746" i="65"/>
  <c r="N692" i="65"/>
  <c r="G647" i="65"/>
  <c r="G655" i="65"/>
  <c r="G694" i="65"/>
  <c r="G648" i="65"/>
  <c r="G650" i="65"/>
  <c r="N639" i="65"/>
  <c r="N641" i="65"/>
  <c r="G496" i="65"/>
  <c r="G533" i="65"/>
  <c r="G534" i="65"/>
  <c r="N481" i="65"/>
  <c r="N480" i="65"/>
  <c r="G436" i="65"/>
  <c r="G440" i="65"/>
  <c r="G435" i="65"/>
  <c r="G480" i="65"/>
  <c r="G482" i="65"/>
  <c r="N374" i="65"/>
  <c r="G374" i="65"/>
  <c r="G376" i="65"/>
  <c r="G375" i="65"/>
  <c r="N321" i="65"/>
  <c r="G276" i="65"/>
  <c r="N57" i="66"/>
  <c r="G277" i="65"/>
  <c r="G279" i="65"/>
  <c r="G283" i="65"/>
  <c r="N56" i="66"/>
  <c r="N170" i="65"/>
  <c r="G171" i="65"/>
  <c r="G173" i="65"/>
  <c r="G177" i="65"/>
  <c r="G215" i="65"/>
  <c r="N117" i="66"/>
  <c r="N64" i="65"/>
  <c r="N163" i="66"/>
  <c r="N174" i="66"/>
  <c r="N176" i="66"/>
  <c r="N178" i="66"/>
  <c r="N170" i="66"/>
  <c r="N173" i="66"/>
  <c r="N171" i="66"/>
  <c r="N217" i="66"/>
  <c r="N215" i="66"/>
  <c r="B270" i="69"/>
  <c r="N269" i="66"/>
  <c r="N223" i="66"/>
  <c r="N231" i="66"/>
  <c r="N270" i="66"/>
  <c r="N268" i="66"/>
  <c r="W343" i="69"/>
  <c r="B340" i="69"/>
  <c r="B343" i="69" s="1"/>
  <c r="B130" i="69"/>
  <c r="B133" i="69" s="1"/>
  <c r="X340" i="69"/>
  <c r="X343" i="69" s="1"/>
  <c r="D340" i="69"/>
  <c r="I200" i="69"/>
  <c r="E200" i="69"/>
  <c r="E203" i="69" s="1"/>
  <c r="X130" i="69"/>
  <c r="X133" i="69" s="1"/>
  <c r="H130" i="69"/>
  <c r="H133" i="69" s="1"/>
  <c r="D130" i="69"/>
  <c r="D133" i="69" s="1"/>
  <c r="X60" i="69"/>
  <c r="X63" i="69" s="1"/>
  <c r="M118" i="65"/>
  <c r="N118" i="65" s="1"/>
  <c r="M122" i="65"/>
  <c r="M162" i="65"/>
  <c r="I404" i="65"/>
  <c r="G340" i="69"/>
  <c r="C340" i="69"/>
  <c r="X200" i="69"/>
  <c r="X203" i="69" s="1"/>
  <c r="H200" i="69"/>
  <c r="D200" i="69"/>
  <c r="D203" i="69" s="1"/>
  <c r="W130" i="69"/>
  <c r="W133" i="69" s="1"/>
  <c r="G130" i="69"/>
  <c r="G133" i="69" s="1"/>
  <c r="C130" i="69"/>
  <c r="C133" i="69" s="1"/>
  <c r="W60" i="69"/>
  <c r="W63" i="69" s="1"/>
  <c r="Y270" i="69"/>
  <c r="Y273" i="69" s="1"/>
  <c r="H270" i="69"/>
  <c r="H273" i="69" s="1"/>
  <c r="I270" i="69"/>
  <c r="I273" i="69" s="1"/>
  <c r="G270" i="69"/>
  <c r="G273" i="69" s="1"/>
  <c r="N122" i="65"/>
  <c r="H340" i="69"/>
  <c r="F340" i="69"/>
  <c r="F270" i="69"/>
  <c r="F273" i="69" s="1"/>
  <c r="G200" i="69"/>
  <c r="G203" i="69" s="1"/>
  <c r="C200" i="69"/>
  <c r="C203" i="69" s="1"/>
  <c r="J130" i="69"/>
  <c r="J133" i="69" s="1"/>
  <c r="F130" i="69"/>
  <c r="F133" i="69" s="1"/>
  <c r="D270" i="69"/>
  <c r="I340" i="69"/>
  <c r="I343" i="69" s="1"/>
  <c r="C270" i="69"/>
  <c r="C273" i="69" s="1"/>
  <c r="Y340" i="69"/>
  <c r="Y343" i="69" s="1"/>
  <c r="E340" i="69"/>
  <c r="E270" i="69"/>
  <c r="E273" i="69" s="1"/>
  <c r="J200" i="69"/>
  <c r="J203" i="69" s="1"/>
  <c r="F200" i="69"/>
  <c r="Y130" i="69"/>
  <c r="Y133" i="69" s="1"/>
  <c r="I130" i="69"/>
  <c r="I133" i="69" s="1"/>
  <c r="E130" i="69"/>
  <c r="E133" i="69" s="1"/>
  <c r="Y60" i="69"/>
  <c r="Y63" i="69" s="1"/>
  <c r="K271" i="69"/>
  <c r="I277" i="66"/>
  <c r="B12" i="66"/>
  <c r="M119" i="65"/>
  <c r="I278" i="66"/>
  <c r="B13" i="66"/>
  <c r="M120" i="65"/>
  <c r="N120" i="65" s="1"/>
  <c r="I279" i="66"/>
  <c r="B14" i="66"/>
  <c r="M121" i="65"/>
  <c r="N121" i="65" s="1"/>
  <c r="I280" i="66"/>
  <c r="B15" i="66"/>
  <c r="I281" i="66"/>
  <c r="B16" i="66"/>
  <c r="M123" i="65"/>
  <c r="N123" i="65" s="1"/>
  <c r="I282" i="66"/>
  <c r="B17" i="66"/>
  <c r="M124" i="65"/>
  <c r="N124" i="65" s="1"/>
  <c r="I283" i="66"/>
  <c r="B18" i="66"/>
  <c r="M125" i="65"/>
  <c r="I284" i="66"/>
  <c r="B19" i="66"/>
  <c r="I276" i="66"/>
  <c r="B11" i="66"/>
  <c r="B57" i="66"/>
  <c r="I322" i="66"/>
  <c r="B58" i="66"/>
  <c r="I323" i="66"/>
  <c r="I321" i="66"/>
  <c r="B56" i="66"/>
  <c r="B109" i="69"/>
  <c r="F179" i="69"/>
  <c r="G121" i="66"/>
  <c r="J179" i="69"/>
  <c r="I426" i="65"/>
  <c r="J178" i="69"/>
  <c r="F125" i="66"/>
  <c r="G125" i="66" s="1"/>
  <c r="F178" i="69"/>
  <c r="F121" i="66"/>
  <c r="B178" i="69"/>
  <c r="F117" i="66"/>
  <c r="X178" i="69"/>
  <c r="Y178" i="69"/>
  <c r="W178" i="69"/>
  <c r="C216" i="66"/>
  <c r="C217" i="66"/>
  <c r="C215" i="66"/>
  <c r="F215" i="66" s="1"/>
  <c r="M701" i="65"/>
  <c r="B224" i="66"/>
  <c r="M702" i="65"/>
  <c r="N702" i="65" s="1"/>
  <c r="B225" i="66"/>
  <c r="M703" i="65"/>
  <c r="B226" i="66"/>
  <c r="M704" i="65"/>
  <c r="B227" i="66"/>
  <c r="M705" i="65"/>
  <c r="B228" i="66"/>
  <c r="M706" i="65"/>
  <c r="B229" i="66"/>
  <c r="M707" i="65"/>
  <c r="B230" i="66"/>
  <c r="M708" i="65"/>
  <c r="N708" i="65" s="1"/>
  <c r="B231" i="66"/>
  <c r="B318" i="69"/>
  <c r="C269" i="66"/>
  <c r="N746" i="65"/>
  <c r="C270" i="66"/>
  <c r="W318" i="69"/>
  <c r="J276" i="66"/>
  <c r="C11" i="66"/>
  <c r="J277" i="66"/>
  <c r="C12" i="66"/>
  <c r="J278" i="66"/>
  <c r="C13" i="66"/>
  <c r="J279" i="66"/>
  <c r="C14" i="66"/>
  <c r="J280" i="66"/>
  <c r="C15" i="66"/>
  <c r="J281" i="66"/>
  <c r="C16" i="66"/>
  <c r="J282" i="66"/>
  <c r="C17" i="66"/>
  <c r="J283" i="66"/>
  <c r="C18" i="66"/>
  <c r="J284" i="66"/>
  <c r="C19" i="66"/>
  <c r="M117" i="65"/>
  <c r="J321" i="66"/>
  <c r="C56" i="66"/>
  <c r="N162" i="65"/>
  <c r="J322" i="66"/>
  <c r="C57" i="66"/>
  <c r="J323" i="66"/>
  <c r="C58" i="66"/>
  <c r="F108" i="69"/>
  <c r="F68" i="66"/>
  <c r="G108" i="69"/>
  <c r="F69" i="66"/>
  <c r="H108" i="69"/>
  <c r="F70" i="66"/>
  <c r="I108" i="69"/>
  <c r="F71" i="66"/>
  <c r="G71" i="66" s="1"/>
  <c r="J108" i="69"/>
  <c r="F72" i="66"/>
  <c r="B108" i="69"/>
  <c r="F64" i="66"/>
  <c r="G64" i="66" s="1"/>
  <c r="E179" i="69"/>
  <c r="I179" i="69"/>
  <c r="I419" i="65"/>
  <c r="I178" i="69"/>
  <c r="F124" i="66"/>
  <c r="E178" i="69"/>
  <c r="F120" i="66"/>
  <c r="G117" i="66"/>
  <c r="B179" i="69"/>
  <c r="C162" i="66"/>
  <c r="C163" i="66"/>
  <c r="C164" i="66"/>
  <c r="F164" i="66" s="1"/>
  <c r="M427" i="65"/>
  <c r="N427" i="65" s="1"/>
  <c r="C248" i="69"/>
  <c r="F171" i="66"/>
  <c r="G171" i="66" s="1"/>
  <c r="D248" i="69"/>
  <c r="F172" i="66"/>
  <c r="E248" i="69"/>
  <c r="F173" i="66"/>
  <c r="G173" i="66" s="1"/>
  <c r="F248" i="69"/>
  <c r="F174" i="66"/>
  <c r="G248" i="69"/>
  <c r="F175" i="66"/>
  <c r="G175" i="66" s="1"/>
  <c r="H248" i="69"/>
  <c r="F176" i="66"/>
  <c r="I248" i="69"/>
  <c r="F177" i="66"/>
  <c r="G177" i="66" s="1"/>
  <c r="J248" i="69"/>
  <c r="F178" i="66"/>
  <c r="B248" i="69"/>
  <c r="F170" i="66"/>
  <c r="M586" i="65"/>
  <c r="N586" i="65" s="1"/>
  <c r="C223" i="66"/>
  <c r="C224" i="66"/>
  <c r="N701" i="65"/>
  <c r="C225" i="66"/>
  <c r="C226" i="66"/>
  <c r="N703" i="65"/>
  <c r="C227" i="66"/>
  <c r="N704" i="65"/>
  <c r="C228" i="66"/>
  <c r="N705" i="65"/>
  <c r="C229" i="66"/>
  <c r="N706" i="65"/>
  <c r="C230" i="66"/>
  <c r="N707" i="65"/>
  <c r="C231" i="66"/>
  <c r="M700" i="65"/>
  <c r="N700" i="65" s="1"/>
  <c r="K276" i="66"/>
  <c r="D11" i="66"/>
  <c r="K277" i="66"/>
  <c r="D12" i="66"/>
  <c r="K278" i="66"/>
  <c r="D13" i="66"/>
  <c r="K279" i="66"/>
  <c r="D14" i="66"/>
  <c r="K280" i="66"/>
  <c r="D15" i="66"/>
  <c r="K281" i="66"/>
  <c r="D16" i="66"/>
  <c r="K282" i="66"/>
  <c r="D17" i="66"/>
  <c r="K283" i="66"/>
  <c r="D18" i="66"/>
  <c r="K284" i="66"/>
  <c r="D19" i="66"/>
  <c r="N117" i="65"/>
  <c r="K321" i="66"/>
  <c r="D56" i="66"/>
  <c r="K322" i="66"/>
  <c r="D57" i="66"/>
  <c r="K323" i="66"/>
  <c r="D58" i="66"/>
  <c r="D108" i="69"/>
  <c r="F66" i="66"/>
  <c r="E109" i="69"/>
  <c r="F109" i="69"/>
  <c r="G68" i="66"/>
  <c r="G109" i="69"/>
  <c r="G69" i="66"/>
  <c r="H109" i="69"/>
  <c r="G70" i="66"/>
  <c r="I109" i="69"/>
  <c r="J109" i="69"/>
  <c r="G72" i="66"/>
  <c r="C108" i="69"/>
  <c r="F65" i="66"/>
  <c r="W108" i="69"/>
  <c r="X108" i="69"/>
  <c r="Y108" i="69"/>
  <c r="M268" i="65"/>
  <c r="D179" i="69"/>
  <c r="H179" i="69"/>
  <c r="G123" i="66"/>
  <c r="H178" i="69"/>
  <c r="F123" i="66"/>
  <c r="D178" i="69"/>
  <c r="F119" i="66"/>
  <c r="M382" i="65"/>
  <c r="G170" i="66"/>
  <c r="B249" i="69"/>
  <c r="C249" i="69"/>
  <c r="G172" i="66"/>
  <c r="D249" i="69"/>
  <c r="E249" i="69"/>
  <c r="G174" i="66"/>
  <c r="F249" i="69"/>
  <c r="G249" i="69"/>
  <c r="G176" i="66"/>
  <c r="H249" i="69"/>
  <c r="I249" i="69"/>
  <c r="J249" i="69"/>
  <c r="G178" i="66"/>
  <c r="M541" i="65"/>
  <c r="L276" i="66"/>
  <c r="E11" i="66"/>
  <c r="L277" i="66"/>
  <c r="E12" i="66"/>
  <c r="L278" i="66"/>
  <c r="E13" i="66"/>
  <c r="L279" i="66"/>
  <c r="E14" i="66"/>
  <c r="L280" i="66"/>
  <c r="E15" i="66"/>
  <c r="L281" i="66"/>
  <c r="E16" i="66"/>
  <c r="L282" i="66"/>
  <c r="E17" i="66"/>
  <c r="L283" i="66"/>
  <c r="E18" i="66"/>
  <c r="L284" i="66"/>
  <c r="E19" i="66"/>
  <c r="L321" i="66"/>
  <c r="E56" i="66"/>
  <c r="L322" i="66"/>
  <c r="E57" i="66"/>
  <c r="L323" i="66"/>
  <c r="E58" i="66"/>
  <c r="M223" i="65"/>
  <c r="N223" i="65" s="1"/>
  <c r="C109" i="69"/>
  <c r="G65" i="66"/>
  <c r="D109" i="69"/>
  <c r="G66" i="66"/>
  <c r="E108" i="69"/>
  <c r="F67" i="66"/>
  <c r="G67" i="66" s="1"/>
  <c r="C109" i="66"/>
  <c r="F109" i="66" s="1"/>
  <c r="N268" i="65"/>
  <c r="C110" i="66"/>
  <c r="N269" i="65"/>
  <c r="C111" i="66"/>
  <c r="F111" i="66" s="1"/>
  <c r="C179" i="69"/>
  <c r="G179" i="69"/>
  <c r="I397" i="65"/>
  <c r="G178" i="69"/>
  <c r="F122" i="66"/>
  <c r="G122" i="66" s="1"/>
  <c r="C178" i="69"/>
  <c r="F118" i="66"/>
  <c r="G118" i="66" s="1"/>
  <c r="N382" i="65"/>
  <c r="N541" i="65"/>
  <c r="M587" i="65"/>
  <c r="N587" i="65" s="1"/>
  <c r="B216" i="66"/>
  <c r="M588" i="65"/>
  <c r="B217" i="66"/>
  <c r="W248" i="69"/>
  <c r="M747" i="65"/>
  <c r="N747" i="65" s="1"/>
  <c r="B270" i="66"/>
  <c r="C268" i="66"/>
  <c r="N745" i="65"/>
  <c r="X318" i="69"/>
  <c r="F269" i="66"/>
  <c r="B62" i="69"/>
  <c r="B60" i="69" s="1"/>
  <c r="C62" i="69"/>
  <c r="D62" i="69"/>
  <c r="E62" i="69"/>
  <c r="F62" i="69"/>
  <c r="G62" i="69"/>
  <c r="H62" i="69"/>
  <c r="H60" i="69" s="1"/>
  <c r="I62" i="69"/>
  <c r="J62" i="69"/>
  <c r="K272" i="69"/>
  <c r="W270" i="69"/>
  <c r="W273" i="69" s="1"/>
  <c r="W200" i="69"/>
  <c r="W203" i="69" s="1"/>
  <c r="J340" i="69"/>
  <c r="J343" i="69" s="1"/>
  <c r="J270" i="69"/>
  <c r="J273" i="69" s="1"/>
  <c r="B200" i="69"/>
  <c r="B203" i="69" s="1"/>
  <c r="D60" i="69"/>
  <c r="X270" i="69"/>
  <c r="X273" i="69" s="1"/>
  <c r="B273" i="69"/>
  <c r="Y200" i="69"/>
  <c r="Y203" i="69" s="1"/>
  <c r="M185" i="66"/>
  <c r="N185" i="66" s="1"/>
  <c r="M18" i="66"/>
  <c r="N18" i="66" s="1"/>
  <c r="M19" i="66"/>
  <c r="M11" i="66"/>
  <c r="M12" i="66"/>
  <c r="N12" i="66" s="1"/>
  <c r="M13" i="66"/>
  <c r="M14" i="66"/>
  <c r="N14" i="66" s="1"/>
  <c r="M15" i="66"/>
  <c r="N15" i="66" s="1"/>
  <c r="M16" i="66"/>
  <c r="N16" i="66" s="1"/>
  <c r="M17" i="66"/>
  <c r="N17" i="66" s="1"/>
  <c r="M111" i="65"/>
  <c r="M110" i="65"/>
  <c r="M109" i="65"/>
  <c r="F111" i="65"/>
  <c r="F110" i="65"/>
  <c r="F109" i="65"/>
  <c r="N71" i="65"/>
  <c r="N70" i="65"/>
  <c r="N69" i="65"/>
  <c r="N68" i="65"/>
  <c r="N65" i="65"/>
  <c r="G66" i="65"/>
  <c r="F72" i="65"/>
  <c r="F71" i="65"/>
  <c r="G71" i="65" s="1"/>
  <c r="F70" i="65"/>
  <c r="F69" i="65"/>
  <c r="G69" i="65" s="1"/>
  <c r="F68" i="65"/>
  <c r="F67" i="65"/>
  <c r="G67" i="65" s="1"/>
  <c r="F66" i="65"/>
  <c r="F65" i="65"/>
  <c r="G65" i="65" s="1"/>
  <c r="F64" i="65"/>
  <c r="M72" i="65"/>
  <c r="N72" i="65" s="1"/>
  <c r="M71" i="65"/>
  <c r="M70" i="65"/>
  <c r="M69" i="65"/>
  <c r="M68" i="65"/>
  <c r="M67" i="65"/>
  <c r="N67" i="65" s="1"/>
  <c r="M66" i="65"/>
  <c r="N66" i="65" s="1"/>
  <c r="M65" i="65"/>
  <c r="F73" i="65"/>
  <c r="G73" i="65" s="1"/>
  <c r="F58" i="65"/>
  <c r="G58" i="65" s="1"/>
  <c r="F57" i="65"/>
  <c r="F56" i="65"/>
  <c r="M58" i="65"/>
  <c r="M57" i="65"/>
  <c r="M56" i="65"/>
  <c r="N17" i="65"/>
  <c r="N16" i="65"/>
  <c r="N15" i="65"/>
  <c r="M19" i="65"/>
  <c r="M18" i="65"/>
  <c r="M17" i="65"/>
  <c r="M16" i="65"/>
  <c r="M15" i="65"/>
  <c r="F19" i="65"/>
  <c r="F18" i="65"/>
  <c r="F17" i="65"/>
  <c r="F16" i="65"/>
  <c r="G16" i="65" s="1"/>
  <c r="F15" i="65"/>
  <c r="F20" i="65"/>
  <c r="G20" i="65" s="1"/>
  <c r="M270" i="65"/>
  <c r="N270" i="65" s="1"/>
  <c r="M269" i="65"/>
  <c r="N231" i="65"/>
  <c r="M231" i="65"/>
  <c r="M230" i="65"/>
  <c r="N230" i="65" s="1"/>
  <c r="M229" i="65"/>
  <c r="N229" i="65" s="1"/>
  <c r="N228" i="65"/>
  <c r="M228" i="65"/>
  <c r="N227" i="65"/>
  <c r="M227" i="65"/>
  <c r="M226" i="65"/>
  <c r="N226" i="65" s="1"/>
  <c r="N225" i="65"/>
  <c r="M225" i="65"/>
  <c r="M224" i="65"/>
  <c r="N224" i="65" s="1"/>
  <c r="M164" i="65"/>
  <c r="N164" i="65" s="1"/>
  <c r="M163" i="65"/>
  <c r="H63" i="69" l="1"/>
  <c r="N588" i="65"/>
  <c r="N19" i="66"/>
  <c r="N13" i="66"/>
  <c r="N11" i="66"/>
  <c r="E60" i="69"/>
  <c r="E63" i="69" s="1"/>
  <c r="C60" i="69"/>
  <c r="C63" i="69" s="1"/>
  <c r="D63" i="69"/>
  <c r="G119" i="66"/>
  <c r="G124" i="66"/>
  <c r="G120" i="66"/>
  <c r="N109" i="65"/>
  <c r="N111" i="65"/>
  <c r="N110" i="65"/>
  <c r="G110" i="65"/>
  <c r="G109" i="65"/>
  <c r="G111" i="65"/>
  <c r="G64" i="65"/>
  <c r="G68" i="65"/>
  <c r="G70" i="65"/>
  <c r="G72" i="65"/>
  <c r="N56" i="65"/>
  <c r="N58" i="65"/>
  <c r="N18" i="65"/>
  <c r="N57" i="65"/>
  <c r="N19" i="65"/>
  <c r="N163" i="65"/>
  <c r="G56" i="65"/>
  <c r="G57" i="65"/>
  <c r="F12" i="66"/>
  <c r="G12" i="66" s="1"/>
  <c r="F18" i="66"/>
  <c r="G18" i="66" s="1"/>
  <c r="F16" i="66"/>
  <c r="G16" i="66" s="1"/>
  <c r="F14" i="66"/>
  <c r="G60" i="69"/>
  <c r="G63" i="69" s="1"/>
  <c r="G19" i="65"/>
  <c r="F17" i="66"/>
  <c r="G14" i="66"/>
  <c r="F15" i="66"/>
  <c r="N119" i="65"/>
  <c r="G17" i="65"/>
  <c r="N125" i="65"/>
  <c r="G15" i="65"/>
  <c r="F19" i="66"/>
  <c r="F13" i="66"/>
  <c r="F11" i="66"/>
  <c r="G11" i="66" s="1"/>
  <c r="G18" i="65"/>
  <c r="I60" i="69"/>
  <c r="I63" i="69" s="1"/>
  <c r="K270" i="69"/>
  <c r="K273" i="69" s="1"/>
  <c r="J60" i="69"/>
  <c r="J63" i="69" s="1"/>
  <c r="F60" i="69"/>
  <c r="F63" i="69" s="1"/>
  <c r="X364" i="69"/>
  <c r="G224" i="69"/>
  <c r="G177" i="69"/>
  <c r="X154" i="69"/>
  <c r="C154" i="69"/>
  <c r="C107" i="69"/>
  <c r="C110" i="69" s="1"/>
  <c r="I155" i="69"/>
  <c r="G155" i="69"/>
  <c r="G110" i="69"/>
  <c r="E155" i="69"/>
  <c r="J319" i="69"/>
  <c r="G229" i="66"/>
  <c r="H319" i="69"/>
  <c r="G227" i="66"/>
  <c r="F319" i="69"/>
  <c r="D319" i="69"/>
  <c r="B319" i="69"/>
  <c r="B317" i="69" s="1"/>
  <c r="X179" i="69"/>
  <c r="X177" i="69" s="1"/>
  <c r="I224" i="69"/>
  <c r="I177" i="69"/>
  <c r="J39" i="69"/>
  <c r="G39" i="69"/>
  <c r="D39" i="69"/>
  <c r="B39" i="69"/>
  <c r="W364" i="69"/>
  <c r="X319" i="69"/>
  <c r="X317" i="69" s="1"/>
  <c r="G269" i="66"/>
  <c r="J318" i="69"/>
  <c r="F231" i="66"/>
  <c r="G231" i="66" s="1"/>
  <c r="H318" i="69"/>
  <c r="F229" i="66"/>
  <c r="F318" i="69"/>
  <c r="F227" i="66"/>
  <c r="D318" i="69"/>
  <c r="F225" i="66"/>
  <c r="G225" i="66" s="1"/>
  <c r="J225" i="69"/>
  <c r="B155" i="69"/>
  <c r="Y38" i="69"/>
  <c r="F58" i="66"/>
  <c r="M276" i="66"/>
  <c r="N276" i="66" s="1"/>
  <c r="I38" i="69"/>
  <c r="M282" i="66"/>
  <c r="N282" i="66" s="1"/>
  <c r="F38" i="69"/>
  <c r="M279" i="66"/>
  <c r="N279" i="66" s="1"/>
  <c r="B63" i="69"/>
  <c r="X248" i="69"/>
  <c r="F216" i="66"/>
  <c r="C225" i="69"/>
  <c r="X109" i="69"/>
  <c r="X107" i="69" s="1"/>
  <c r="G110" i="66"/>
  <c r="E154" i="69"/>
  <c r="E107" i="69"/>
  <c r="E110" i="69" s="1"/>
  <c r="C155" i="69"/>
  <c r="H295" i="69"/>
  <c r="F295" i="69"/>
  <c r="D295" i="69"/>
  <c r="B295" i="69"/>
  <c r="D177" i="69"/>
  <c r="D180" i="69" s="1"/>
  <c r="D224" i="69"/>
  <c r="H225" i="69"/>
  <c r="H226" i="69" s="1"/>
  <c r="H180" i="69"/>
  <c r="J294" i="69"/>
  <c r="J247" i="69"/>
  <c r="J250" i="69" s="1"/>
  <c r="H294" i="69"/>
  <c r="H247" i="69"/>
  <c r="H250" i="69" s="1"/>
  <c r="F294" i="69"/>
  <c r="F247" i="69"/>
  <c r="F250" i="69" s="1"/>
  <c r="D294" i="69"/>
  <c r="D247" i="69"/>
  <c r="D250" i="69" s="1"/>
  <c r="E225" i="69"/>
  <c r="J154" i="69"/>
  <c r="J107" i="69"/>
  <c r="H154" i="69"/>
  <c r="H107" i="69"/>
  <c r="F154" i="69"/>
  <c r="F107" i="69"/>
  <c r="W39" i="69"/>
  <c r="E39" i="69"/>
  <c r="F223" i="66"/>
  <c r="G223" i="66" s="1"/>
  <c r="G215" i="66"/>
  <c r="W249" i="69"/>
  <c r="W247" i="69" s="1"/>
  <c r="X249" i="69"/>
  <c r="G216" i="66"/>
  <c r="Y224" i="69"/>
  <c r="B224" i="69"/>
  <c r="B177" i="69"/>
  <c r="J224" i="69"/>
  <c r="J177" i="69"/>
  <c r="J180" i="69" s="1"/>
  <c r="W38" i="69"/>
  <c r="F56" i="66"/>
  <c r="G56" i="66" s="1"/>
  <c r="M322" i="66"/>
  <c r="J38" i="69"/>
  <c r="M283" i="66"/>
  <c r="N283" i="66" s="1"/>
  <c r="M280" i="66"/>
  <c r="N280" i="66" s="1"/>
  <c r="C38" i="69"/>
  <c r="W319" i="69"/>
  <c r="W294" i="69"/>
  <c r="C224" i="69"/>
  <c r="C177" i="69"/>
  <c r="C180" i="69" s="1"/>
  <c r="J295" i="69"/>
  <c r="Y154" i="69"/>
  <c r="W154" i="69"/>
  <c r="J155" i="69"/>
  <c r="J110" i="69"/>
  <c r="H155" i="69"/>
  <c r="H110" i="69"/>
  <c r="F155" i="69"/>
  <c r="F110" i="69"/>
  <c r="D154" i="69"/>
  <c r="D107" i="69"/>
  <c r="G230" i="66"/>
  <c r="I319" i="69"/>
  <c r="G228" i="66"/>
  <c r="G319" i="69"/>
  <c r="E319" i="69"/>
  <c r="C319" i="69"/>
  <c r="G164" i="66"/>
  <c r="Y179" i="69"/>
  <c r="W179" i="69"/>
  <c r="E224" i="69"/>
  <c r="E177" i="69"/>
  <c r="E180" i="69" s="1"/>
  <c r="X39" i="69"/>
  <c r="H39" i="69"/>
  <c r="F39" i="69"/>
  <c r="C39" i="69"/>
  <c r="Y319" i="69"/>
  <c r="I318" i="69"/>
  <c r="F230" i="66"/>
  <c r="G318" i="69"/>
  <c r="F228" i="66"/>
  <c r="E318" i="69"/>
  <c r="F226" i="66"/>
  <c r="G226" i="66" s="1"/>
  <c r="C318" i="69"/>
  <c r="F224" i="66"/>
  <c r="G224" i="66" s="1"/>
  <c r="F162" i="66"/>
  <c r="F163" i="66"/>
  <c r="F225" i="69"/>
  <c r="F226" i="69" s="1"/>
  <c r="F180" i="69"/>
  <c r="M321" i="66"/>
  <c r="N321" i="66" s="1"/>
  <c r="X38" i="69"/>
  <c r="F57" i="66"/>
  <c r="M284" i="66"/>
  <c r="N284" i="66" s="1"/>
  <c r="G38" i="69"/>
  <c r="D38" i="69"/>
  <c r="M277" i="66"/>
  <c r="N277" i="66" s="1"/>
  <c r="Y318" i="69"/>
  <c r="F270" i="66"/>
  <c r="G270" i="66" s="1"/>
  <c r="Y248" i="69"/>
  <c r="F217" i="66"/>
  <c r="G217" i="66" s="1"/>
  <c r="G225" i="69"/>
  <c r="G180" i="69"/>
  <c r="Y109" i="69"/>
  <c r="G111" i="66"/>
  <c r="W109" i="69"/>
  <c r="G109" i="66"/>
  <c r="D155" i="69"/>
  <c r="D110" i="69"/>
  <c r="I295" i="69"/>
  <c r="G295" i="69"/>
  <c r="E295" i="69"/>
  <c r="C295" i="69"/>
  <c r="H177" i="69"/>
  <c r="H224" i="69"/>
  <c r="D225" i="69"/>
  <c r="F110" i="66"/>
  <c r="B294" i="69"/>
  <c r="B247" i="69"/>
  <c r="B250" i="69" s="1"/>
  <c r="I294" i="69"/>
  <c r="I247" i="69"/>
  <c r="I250" i="69" s="1"/>
  <c r="G294" i="69"/>
  <c r="G247" i="69"/>
  <c r="G250" i="69" s="1"/>
  <c r="E294" i="69"/>
  <c r="E247" i="69"/>
  <c r="E250" i="69" s="1"/>
  <c r="C294" i="69"/>
  <c r="C247" i="69"/>
  <c r="C250" i="69" s="1"/>
  <c r="B225" i="69"/>
  <c r="I225" i="69"/>
  <c r="I180" i="69"/>
  <c r="B154" i="69"/>
  <c r="B107" i="69"/>
  <c r="B110" i="69" s="1"/>
  <c r="I154" i="69"/>
  <c r="I107" i="69"/>
  <c r="I110" i="69" s="1"/>
  <c r="G154" i="69"/>
  <c r="G107" i="69"/>
  <c r="Y39" i="69"/>
  <c r="G58" i="66"/>
  <c r="N322" i="66"/>
  <c r="I39" i="69"/>
  <c r="F268" i="66"/>
  <c r="G268" i="66" s="1"/>
  <c r="B364" i="69"/>
  <c r="Y249" i="69"/>
  <c r="W224" i="69"/>
  <c r="W177" i="69"/>
  <c r="X224" i="69"/>
  <c r="F224" i="69"/>
  <c r="F177" i="69"/>
  <c r="M323" i="66"/>
  <c r="N323" i="66" s="1"/>
  <c r="B38" i="69"/>
  <c r="H38" i="69"/>
  <c r="M281" i="66"/>
  <c r="N281" i="66" s="1"/>
  <c r="E38" i="69"/>
  <c r="M278" i="66"/>
  <c r="M284" i="65"/>
  <c r="M693" i="65"/>
  <c r="N489" i="65"/>
  <c r="N490" i="65"/>
  <c r="N491" i="65"/>
  <c r="N492" i="65"/>
  <c r="N493" i="65"/>
  <c r="N494" i="65"/>
  <c r="N495" i="65"/>
  <c r="N496" i="65"/>
  <c r="N595" i="65"/>
  <c r="N596" i="65"/>
  <c r="N597" i="65"/>
  <c r="N598" i="65"/>
  <c r="N599" i="65"/>
  <c r="N600" i="65"/>
  <c r="N601" i="65"/>
  <c r="N648" i="65"/>
  <c r="N650" i="65"/>
  <c r="N651" i="65"/>
  <c r="N652" i="65"/>
  <c r="N653" i="65"/>
  <c r="N654" i="65"/>
  <c r="M694" i="65"/>
  <c r="M648" i="65"/>
  <c r="M649" i="65"/>
  <c r="N649" i="65" s="1"/>
  <c r="M650" i="65"/>
  <c r="M651" i="65"/>
  <c r="M652" i="65"/>
  <c r="M653" i="65"/>
  <c r="M654" i="65"/>
  <c r="O654" i="65" s="1"/>
  <c r="M655" i="65"/>
  <c r="N655" i="65" s="1"/>
  <c r="M595" i="65"/>
  <c r="M596" i="65"/>
  <c r="M597" i="65"/>
  <c r="M598" i="65"/>
  <c r="M599" i="65"/>
  <c r="M600" i="65"/>
  <c r="M601" i="65"/>
  <c r="M542" i="65"/>
  <c r="N542" i="65" s="1"/>
  <c r="M543" i="65"/>
  <c r="N543" i="65" s="1"/>
  <c r="M544" i="65"/>
  <c r="N544" i="65" s="1"/>
  <c r="M545" i="65"/>
  <c r="N545" i="65" s="1"/>
  <c r="M546" i="65"/>
  <c r="N546" i="65" s="1"/>
  <c r="M547" i="65"/>
  <c r="N547" i="65" s="1"/>
  <c r="M548" i="65"/>
  <c r="N548" i="65" s="1"/>
  <c r="M549" i="65"/>
  <c r="N549" i="65" s="1"/>
  <c r="M534" i="65"/>
  <c r="M535" i="65"/>
  <c r="M489" i="65"/>
  <c r="M490" i="65"/>
  <c r="O490" i="65" s="1"/>
  <c r="M491" i="65"/>
  <c r="M492" i="65"/>
  <c r="M493" i="65"/>
  <c r="O493" i="65" s="1"/>
  <c r="M494" i="65"/>
  <c r="M495" i="65"/>
  <c r="M496" i="65"/>
  <c r="N436" i="65"/>
  <c r="N438" i="65"/>
  <c r="N442" i="65"/>
  <c r="M443" i="65"/>
  <c r="N443" i="65" s="1"/>
  <c r="M436" i="65"/>
  <c r="M437" i="65"/>
  <c r="N437" i="65" s="1"/>
  <c r="M438" i="65"/>
  <c r="M439" i="65"/>
  <c r="N439" i="65" s="1"/>
  <c r="M440" i="65"/>
  <c r="N440" i="65" s="1"/>
  <c r="M441" i="65"/>
  <c r="N441" i="65" s="1"/>
  <c r="M442" i="65"/>
  <c r="M429" i="65"/>
  <c r="N277" i="65"/>
  <c r="N279" i="65"/>
  <c r="N280" i="65"/>
  <c r="N282" i="65"/>
  <c r="N283" i="65"/>
  <c r="N330" i="65"/>
  <c r="N331" i="65"/>
  <c r="N332" i="65"/>
  <c r="N333" i="65"/>
  <c r="N334" i="65"/>
  <c r="M428" i="65"/>
  <c r="N335" i="65"/>
  <c r="N336" i="65"/>
  <c r="N337" i="65"/>
  <c r="N386" i="65"/>
  <c r="N388" i="65"/>
  <c r="M383" i="65"/>
  <c r="M384" i="65"/>
  <c r="M385" i="65"/>
  <c r="M386" i="65"/>
  <c r="M387" i="65"/>
  <c r="N387" i="65" s="1"/>
  <c r="M388" i="65"/>
  <c r="M389" i="65"/>
  <c r="M390" i="65"/>
  <c r="M330" i="65"/>
  <c r="M331" i="65"/>
  <c r="M332" i="65"/>
  <c r="M333" i="65"/>
  <c r="O333" i="65" s="1"/>
  <c r="M334" i="65"/>
  <c r="O334" i="65" s="1"/>
  <c r="M335" i="65"/>
  <c r="M336" i="65"/>
  <c r="M337" i="65"/>
  <c r="M322" i="65"/>
  <c r="M323" i="65"/>
  <c r="M277" i="65"/>
  <c r="M278" i="65"/>
  <c r="N278" i="65" s="1"/>
  <c r="M279" i="65"/>
  <c r="M280" i="65"/>
  <c r="M281" i="65"/>
  <c r="N281" i="65" s="1"/>
  <c r="M282" i="65"/>
  <c r="M283" i="65"/>
  <c r="M216" i="65"/>
  <c r="N172" i="65"/>
  <c r="N173" i="65"/>
  <c r="N174" i="65"/>
  <c r="N175" i="65"/>
  <c r="N176" i="65"/>
  <c r="N177" i="65"/>
  <c r="N178" i="65"/>
  <c r="M217" i="65"/>
  <c r="M172" i="65"/>
  <c r="M173" i="65"/>
  <c r="M174" i="65"/>
  <c r="M175" i="65"/>
  <c r="M176" i="65"/>
  <c r="M177" i="65"/>
  <c r="M178" i="65"/>
  <c r="L265" i="66"/>
  <c r="K265" i="66"/>
  <c r="J265" i="66"/>
  <c r="I265" i="66"/>
  <c r="L264" i="66"/>
  <c r="K264" i="66"/>
  <c r="J264" i="66"/>
  <c r="I264" i="66"/>
  <c r="L263" i="66"/>
  <c r="K263" i="66"/>
  <c r="J263" i="66"/>
  <c r="I263" i="66"/>
  <c r="L262" i="66"/>
  <c r="K262" i="66"/>
  <c r="J262" i="66"/>
  <c r="I262" i="66"/>
  <c r="L261" i="66"/>
  <c r="K261" i="66"/>
  <c r="J261" i="66"/>
  <c r="I261" i="66"/>
  <c r="L259" i="66"/>
  <c r="K259" i="66"/>
  <c r="J259" i="66"/>
  <c r="I259" i="66"/>
  <c r="L258" i="66"/>
  <c r="K258" i="66"/>
  <c r="J258" i="66"/>
  <c r="I258" i="66"/>
  <c r="L257" i="66"/>
  <c r="K257" i="66"/>
  <c r="J257" i="66"/>
  <c r="I257" i="66"/>
  <c r="L256" i="66"/>
  <c r="K256" i="66"/>
  <c r="J256" i="66"/>
  <c r="I256" i="66"/>
  <c r="L255" i="66"/>
  <c r="K255" i="66"/>
  <c r="J255" i="66"/>
  <c r="I255" i="66"/>
  <c r="L254" i="66"/>
  <c r="K254" i="66"/>
  <c r="K260" i="66" s="1"/>
  <c r="J254" i="66"/>
  <c r="I254" i="66"/>
  <c r="L253" i="66"/>
  <c r="K253" i="66"/>
  <c r="J253" i="66"/>
  <c r="I253" i="66"/>
  <c r="L252" i="66"/>
  <c r="K252" i="66"/>
  <c r="J252" i="66"/>
  <c r="I252" i="66"/>
  <c r="L251" i="66"/>
  <c r="K251" i="66"/>
  <c r="J251" i="66"/>
  <c r="I251" i="66"/>
  <c r="L250" i="66"/>
  <c r="K250" i="66"/>
  <c r="J250" i="66"/>
  <c r="I250" i="66"/>
  <c r="L249" i="66"/>
  <c r="K249" i="66"/>
  <c r="J249" i="66"/>
  <c r="I249" i="66"/>
  <c r="L248" i="66"/>
  <c r="K248" i="66"/>
  <c r="J248" i="66"/>
  <c r="I248" i="66"/>
  <c r="L247" i="66"/>
  <c r="K247" i="66"/>
  <c r="J247" i="66"/>
  <c r="I247" i="66"/>
  <c r="L246" i="66"/>
  <c r="K246" i="66"/>
  <c r="J246" i="66"/>
  <c r="I246" i="66"/>
  <c r="L244" i="66"/>
  <c r="K244" i="66"/>
  <c r="J244" i="66"/>
  <c r="I244" i="66"/>
  <c r="L243" i="66"/>
  <c r="K243" i="66"/>
  <c r="J243" i="66"/>
  <c r="I243" i="66"/>
  <c r="L242" i="66"/>
  <c r="K242" i="66"/>
  <c r="J242" i="66"/>
  <c r="I242" i="66"/>
  <c r="L241" i="66"/>
  <c r="K241" i="66"/>
  <c r="J241" i="66"/>
  <c r="I241" i="66"/>
  <c r="L240" i="66"/>
  <c r="K240" i="66"/>
  <c r="J240" i="66"/>
  <c r="I240" i="66"/>
  <c r="L239" i="66"/>
  <c r="L245" i="66" s="1"/>
  <c r="K239" i="66"/>
  <c r="J239" i="66"/>
  <c r="I239" i="66"/>
  <c r="I245" i="66" s="1"/>
  <c r="L237" i="66"/>
  <c r="K237" i="66"/>
  <c r="J237" i="66"/>
  <c r="I237" i="66"/>
  <c r="L236" i="66"/>
  <c r="K236" i="66"/>
  <c r="J236" i="66"/>
  <c r="I236" i="66"/>
  <c r="L235" i="66"/>
  <c r="K235" i="66"/>
  <c r="J235" i="66"/>
  <c r="I235" i="66"/>
  <c r="L234" i="66"/>
  <c r="K234" i="66"/>
  <c r="J234" i="66"/>
  <c r="I234" i="66"/>
  <c r="L233" i="66"/>
  <c r="K233" i="66"/>
  <c r="J233" i="66"/>
  <c r="I233" i="66"/>
  <c r="L232" i="66"/>
  <c r="K232" i="66"/>
  <c r="K238" i="66" s="1"/>
  <c r="J232" i="66"/>
  <c r="I232" i="66"/>
  <c r="I238" i="66" s="1"/>
  <c r="L213" i="66"/>
  <c r="K213" i="66"/>
  <c r="J213" i="66"/>
  <c r="I213" i="66"/>
  <c r="L212" i="66"/>
  <c r="K212" i="66"/>
  <c r="J212" i="66"/>
  <c r="I212" i="66"/>
  <c r="L211" i="66"/>
  <c r="K211" i="66"/>
  <c r="J211" i="66"/>
  <c r="I211" i="66"/>
  <c r="L210" i="66"/>
  <c r="K210" i="66"/>
  <c r="J210" i="66"/>
  <c r="I210" i="66"/>
  <c r="L209" i="66"/>
  <c r="K209" i="66"/>
  <c r="J209" i="66"/>
  <c r="I209" i="66"/>
  <c r="L208" i="66"/>
  <c r="L214" i="66" s="1"/>
  <c r="K208" i="66"/>
  <c r="J208" i="66"/>
  <c r="I208" i="66"/>
  <c r="I214" i="66" s="1"/>
  <c r="L206" i="66"/>
  <c r="K206" i="66"/>
  <c r="J206" i="66"/>
  <c r="I206" i="66"/>
  <c r="L205" i="66"/>
  <c r="K205" i="66"/>
  <c r="J205" i="66"/>
  <c r="I205" i="66"/>
  <c r="L204" i="66"/>
  <c r="K204" i="66"/>
  <c r="J204" i="66"/>
  <c r="I204" i="66"/>
  <c r="L203" i="66"/>
  <c r="K203" i="66"/>
  <c r="J203" i="66"/>
  <c r="I203" i="66"/>
  <c r="L202" i="66"/>
  <c r="K202" i="66"/>
  <c r="J202" i="66"/>
  <c r="I202" i="66"/>
  <c r="L201" i="66"/>
  <c r="L207" i="66" s="1"/>
  <c r="K201" i="66"/>
  <c r="J201" i="66"/>
  <c r="I201" i="66"/>
  <c r="I207" i="66" s="1"/>
  <c r="L200" i="66"/>
  <c r="K200" i="66"/>
  <c r="J200" i="66"/>
  <c r="I200" i="66"/>
  <c r="L199" i="66"/>
  <c r="K199" i="66"/>
  <c r="J199" i="66"/>
  <c r="I199" i="66"/>
  <c r="L198" i="66"/>
  <c r="K198" i="66"/>
  <c r="J198" i="66"/>
  <c r="I198" i="66"/>
  <c r="L197" i="66"/>
  <c r="K197" i="66"/>
  <c r="J197" i="66"/>
  <c r="I197" i="66"/>
  <c r="L196" i="66"/>
  <c r="K196" i="66"/>
  <c r="J196" i="66"/>
  <c r="I196" i="66"/>
  <c r="L195" i="66"/>
  <c r="K195" i="66"/>
  <c r="J195" i="66"/>
  <c r="I195" i="66"/>
  <c r="L194" i="66"/>
  <c r="K194" i="66"/>
  <c r="J194" i="66"/>
  <c r="I194" i="66"/>
  <c r="L193" i="66"/>
  <c r="K193" i="66"/>
  <c r="J193" i="66"/>
  <c r="I193" i="66"/>
  <c r="L191" i="66"/>
  <c r="K191" i="66"/>
  <c r="J191" i="66"/>
  <c r="I191" i="66"/>
  <c r="L190" i="66"/>
  <c r="K190" i="66"/>
  <c r="J190" i="66"/>
  <c r="I190" i="66"/>
  <c r="L189" i="66"/>
  <c r="K189" i="66"/>
  <c r="J189" i="66"/>
  <c r="I189" i="66"/>
  <c r="L188" i="66"/>
  <c r="K188" i="66"/>
  <c r="J188" i="66"/>
  <c r="I188" i="66"/>
  <c r="L160" i="66"/>
  <c r="K160" i="66"/>
  <c r="J160" i="66"/>
  <c r="I160" i="66"/>
  <c r="L159" i="66"/>
  <c r="K159" i="66"/>
  <c r="J159" i="66"/>
  <c r="I159" i="66"/>
  <c r="L158" i="66"/>
  <c r="K158" i="66"/>
  <c r="J158" i="66"/>
  <c r="I158" i="66"/>
  <c r="L157" i="66"/>
  <c r="K157" i="66"/>
  <c r="J157" i="66"/>
  <c r="I157" i="66"/>
  <c r="L156" i="66"/>
  <c r="K156" i="66"/>
  <c r="J156" i="66"/>
  <c r="I156" i="66"/>
  <c r="L155" i="66"/>
  <c r="K155" i="66"/>
  <c r="K161" i="66" s="1"/>
  <c r="J155" i="66"/>
  <c r="I155" i="66"/>
  <c r="I161" i="66" s="1"/>
  <c r="L153" i="66"/>
  <c r="K153" i="66"/>
  <c r="J153" i="66"/>
  <c r="I153" i="66"/>
  <c r="L152" i="66"/>
  <c r="K152" i="66"/>
  <c r="J152" i="66"/>
  <c r="I152" i="66"/>
  <c r="L151" i="66"/>
  <c r="K151" i="66"/>
  <c r="J151" i="66"/>
  <c r="I151" i="66"/>
  <c r="L150" i="66"/>
  <c r="K150" i="66"/>
  <c r="J150" i="66"/>
  <c r="I150" i="66"/>
  <c r="L149" i="66"/>
  <c r="K149" i="66"/>
  <c r="J149" i="66"/>
  <c r="I149" i="66"/>
  <c r="L148" i="66"/>
  <c r="K148" i="66"/>
  <c r="J148" i="66"/>
  <c r="I148" i="66"/>
  <c r="L147" i="66"/>
  <c r="K147" i="66"/>
  <c r="J147" i="66"/>
  <c r="I147" i="66"/>
  <c r="L146" i="66"/>
  <c r="K146" i="66"/>
  <c r="J146" i="66"/>
  <c r="I146" i="66"/>
  <c r="L145" i="66"/>
  <c r="K145" i="66"/>
  <c r="J145" i="66"/>
  <c r="I145" i="66"/>
  <c r="L144" i="66"/>
  <c r="K144" i="66"/>
  <c r="J144" i="66"/>
  <c r="I144" i="66"/>
  <c r="L143" i="66"/>
  <c r="K143" i="66"/>
  <c r="J143" i="66"/>
  <c r="I143" i="66"/>
  <c r="L142" i="66"/>
  <c r="K142" i="66"/>
  <c r="J142" i="66"/>
  <c r="I142" i="66"/>
  <c r="L141" i="66"/>
  <c r="K141" i="66"/>
  <c r="J141" i="66"/>
  <c r="I141" i="66"/>
  <c r="L140" i="66"/>
  <c r="K140" i="66"/>
  <c r="J140" i="66"/>
  <c r="I140" i="66"/>
  <c r="L138" i="66"/>
  <c r="K138" i="66"/>
  <c r="J138" i="66"/>
  <c r="I138" i="66"/>
  <c r="L137" i="66"/>
  <c r="K137" i="66"/>
  <c r="J137" i="66"/>
  <c r="I137" i="66"/>
  <c r="L136" i="66"/>
  <c r="K136" i="66"/>
  <c r="J136" i="66"/>
  <c r="I136" i="66"/>
  <c r="L135" i="66"/>
  <c r="K135" i="66"/>
  <c r="J135" i="66"/>
  <c r="I135" i="66"/>
  <c r="L134" i="66"/>
  <c r="K134" i="66"/>
  <c r="J134" i="66"/>
  <c r="I134" i="66"/>
  <c r="L133" i="66"/>
  <c r="K133" i="66"/>
  <c r="J133" i="66"/>
  <c r="I133" i="66"/>
  <c r="I139" i="66" s="1"/>
  <c r="L131" i="66"/>
  <c r="K131" i="66"/>
  <c r="J131" i="66"/>
  <c r="I131" i="66"/>
  <c r="L130" i="66"/>
  <c r="K130" i="66"/>
  <c r="J130" i="66"/>
  <c r="I130" i="66"/>
  <c r="L129" i="66"/>
  <c r="K129" i="66"/>
  <c r="J129" i="66"/>
  <c r="I129" i="66"/>
  <c r="L128" i="66"/>
  <c r="K128" i="66"/>
  <c r="J128" i="66"/>
  <c r="I128" i="66"/>
  <c r="L127" i="66"/>
  <c r="K127" i="66"/>
  <c r="J127" i="66"/>
  <c r="I127" i="66"/>
  <c r="L126" i="66"/>
  <c r="K126" i="66"/>
  <c r="K132" i="66" s="1"/>
  <c r="J126" i="66"/>
  <c r="I126" i="66"/>
  <c r="I132" i="66" s="1"/>
  <c r="L107" i="66"/>
  <c r="K107" i="66"/>
  <c r="J107" i="66"/>
  <c r="I107" i="66"/>
  <c r="L106" i="66"/>
  <c r="K106" i="66"/>
  <c r="J106" i="66"/>
  <c r="I106" i="66"/>
  <c r="L105" i="66"/>
  <c r="K105" i="66"/>
  <c r="J105" i="66"/>
  <c r="I105" i="66"/>
  <c r="L104" i="66"/>
  <c r="K104" i="66"/>
  <c r="J104" i="66"/>
  <c r="I104" i="66"/>
  <c r="L103" i="66"/>
  <c r="K103" i="66"/>
  <c r="J103" i="66"/>
  <c r="I103" i="66"/>
  <c r="L102" i="66"/>
  <c r="L108" i="66" s="1"/>
  <c r="K102" i="66"/>
  <c r="J102" i="66"/>
  <c r="I102" i="66"/>
  <c r="L100" i="66"/>
  <c r="K100" i="66"/>
  <c r="J100" i="66"/>
  <c r="I100" i="66"/>
  <c r="L99" i="66"/>
  <c r="K99" i="66"/>
  <c r="J99" i="66"/>
  <c r="I99" i="66"/>
  <c r="L98" i="66"/>
  <c r="K98" i="66"/>
  <c r="J98" i="66"/>
  <c r="I98" i="66"/>
  <c r="L97" i="66"/>
  <c r="K97" i="66"/>
  <c r="J97" i="66"/>
  <c r="I97" i="66"/>
  <c r="L96" i="66"/>
  <c r="K96" i="66"/>
  <c r="J96" i="66"/>
  <c r="I96" i="66"/>
  <c r="L95" i="66"/>
  <c r="K95" i="66"/>
  <c r="J95" i="66"/>
  <c r="I95" i="66"/>
  <c r="I101" i="66" s="1"/>
  <c r="L94" i="66"/>
  <c r="K94" i="66"/>
  <c r="J94" i="66"/>
  <c r="I94" i="66"/>
  <c r="L93" i="66"/>
  <c r="K93" i="66"/>
  <c r="J93" i="66"/>
  <c r="I93" i="66"/>
  <c r="L92" i="66"/>
  <c r="K92" i="66"/>
  <c r="J92" i="66"/>
  <c r="I92" i="66"/>
  <c r="L91" i="66"/>
  <c r="K91" i="66"/>
  <c r="J91" i="66"/>
  <c r="I91" i="66"/>
  <c r="L90" i="66"/>
  <c r="K90" i="66"/>
  <c r="J90" i="66"/>
  <c r="I90" i="66"/>
  <c r="L89" i="66"/>
  <c r="K89" i="66"/>
  <c r="J89" i="66"/>
  <c r="I89" i="66"/>
  <c r="L88" i="66"/>
  <c r="K88" i="66"/>
  <c r="J88" i="66"/>
  <c r="I88" i="66"/>
  <c r="L87" i="66"/>
  <c r="K87" i="66"/>
  <c r="J87" i="66"/>
  <c r="I87" i="66"/>
  <c r="L85" i="66"/>
  <c r="K85" i="66"/>
  <c r="J85" i="66"/>
  <c r="I85" i="66"/>
  <c r="L84" i="66"/>
  <c r="K84" i="66"/>
  <c r="J84" i="66"/>
  <c r="I84" i="66"/>
  <c r="L83" i="66"/>
  <c r="K83" i="66"/>
  <c r="J83" i="66"/>
  <c r="I83" i="66"/>
  <c r="L82" i="66"/>
  <c r="K82" i="66"/>
  <c r="J82" i="66"/>
  <c r="I82" i="66"/>
  <c r="L81" i="66"/>
  <c r="K81" i="66"/>
  <c r="J81" i="66"/>
  <c r="I81" i="66"/>
  <c r="L80" i="66"/>
  <c r="K80" i="66"/>
  <c r="K86" i="66" s="1"/>
  <c r="J80" i="66"/>
  <c r="I80" i="66"/>
  <c r="L78" i="66"/>
  <c r="K78" i="66"/>
  <c r="J78" i="66"/>
  <c r="I78" i="66"/>
  <c r="L77" i="66"/>
  <c r="K77" i="66"/>
  <c r="J77" i="66"/>
  <c r="I77" i="66"/>
  <c r="L76" i="66"/>
  <c r="K76" i="66"/>
  <c r="J76" i="66"/>
  <c r="I76" i="66"/>
  <c r="L75" i="66"/>
  <c r="K75" i="66"/>
  <c r="J75" i="66"/>
  <c r="I75" i="66"/>
  <c r="L74" i="66"/>
  <c r="K74" i="66"/>
  <c r="J74" i="66"/>
  <c r="I74" i="66"/>
  <c r="L73" i="66"/>
  <c r="K73" i="66"/>
  <c r="J73" i="66"/>
  <c r="I73" i="66"/>
  <c r="L54" i="66"/>
  <c r="K54" i="66"/>
  <c r="J54" i="66"/>
  <c r="I54" i="66"/>
  <c r="L53" i="66"/>
  <c r="K53" i="66"/>
  <c r="J53" i="66"/>
  <c r="I53" i="66"/>
  <c r="L52" i="66"/>
  <c r="K52" i="66"/>
  <c r="J52" i="66"/>
  <c r="I52" i="66"/>
  <c r="L51" i="66"/>
  <c r="K51" i="66"/>
  <c r="J51" i="66"/>
  <c r="I51" i="66"/>
  <c r="L50" i="66"/>
  <c r="K50" i="66"/>
  <c r="J50" i="66"/>
  <c r="I50" i="66"/>
  <c r="L49" i="66"/>
  <c r="K49" i="66"/>
  <c r="K55" i="66" s="1"/>
  <c r="J49" i="66"/>
  <c r="I49" i="66"/>
  <c r="L47" i="66"/>
  <c r="K47" i="66"/>
  <c r="J47" i="66"/>
  <c r="I47" i="66"/>
  <c r="L46" i="66"/>
  <c r="K46" i="66"/>
  <c r="J46" i="66"/>
  <c r="I46" i="66"/>
  <c r="L45" i="66"/>
  <c r="K45" i="66"/>
  <c r="J45" i="66"/>
  <c r="I45" i="66"/>
  <c r="L44" i="66"/>
  <c r="K44" i="66"/>
  <c r="J44" i="66"/>
  <c r="I44" i="66"/>
  <c r="L43" i="66"/>
  <c r="K43" i="66"/>
  <c r="J43" i="66"/>
  <c r="I43" i="66"/>
  <c r="L42" i="66"/>
  <c r="K42" i="66"/>
  <c r="J42" i="66"/>
  <c r="I42" i="66"/>
  <c r="L41" i="66"/>
  <c r="K41" i="66"/>
  <c r="J41" i="66"/>
  <c r="I41" i="66"/>
  <c r="L40" i="66"/>
  <c r="K40" i="66"/>
  <c r="J40" i="66"/>
  <c r="I40" i="66"/>
  <c r="L39" i="66"/>
  <c r="K39" i="66"/>
  <c r="J39" i="66"/>
  <c r="I39" i="66"/>
  <c r="L38" i="66"/>
  <c r="K38" i="66"/>
  <c r="J38" i="66"/>
  <c r="I38" i="66"/>
  <c r="L37" i="66"/>
  <c r="K37" i="66"/>
  <c r="J37" i="66"/>
  <c r="I37" i="66"/>
  <c r="L36" i="66"/>
  <c r="K36" i="66"/>
  <c r="J36" i="66"/>
  <c r="I36" i="66"/>
  <c r="L35" i="66"/>
  <c r="K35" i="66"/>
  <c r="J35" i="66"/>
  <c r="I35" i="66"/>
  <c r="L34" i="66"/>
  <c r="K34" i="66"/>
  <c r="J34" i="66"/>
  <c r="I34" i="66"/>
  <c r="L32" i="66"/>
  <c r="K32" i="66"/>
  <c r="J32" i="66"/>
  <c r="I32" i="66"/>
  <c r="L31" i="66"/>
  <c r="K31" i="66"/>
  <c r="J31" i="66"/>
  <c r="I31" i="66"/>
  <c r="L30" i="66"/>
  <c r="K30" i="66"/>
  <c r="J30" i="66"/>
  <c r="I30" i="66"/>
  <c r="L29" i="66"/>
  <c r="K29" i="66"/>
  <c r="J29" i="66"/>
  <c r="I29" i="66"/>
  <c r="L28" i="66"/>
  <c r="K28" i="66"/>
  <c r="J28" i="66"/>
  <c r="I28" i="66"/>
  <c r="L27" i="66"/>
  <c r="K27" i="66"/>
  <c r="J27" i="66"/>
  <c r="I27" i="66"/>
  <c r="L25" i="66"/>
  <c r="K25" i="66"/>
  <c r="J25" i="66"/>
  <c r="I25" i="66"/>
  <c r="L24" i="66"/>
  <c r="K24" i="66"/>
  <c r="J24" i="66"/>
  <c r="I24" i="66"/>
  <c r="L23" i="66"/>
  <c r="K23" i="66"/>
  <c r="J23" i="66"/>
  <c r="I23" i="66"/>
  <c r="L22" i="66"/>
  <c r="K22" i="66"/>
  <c r="J22" i="66"/>
  <c r="I22" i="66"/>
  <c r="L21" i="66"/>
  <c r="K21" i="66"/>
  <c r="J21" i="66"/>
  <c r="I21" i="66"/>
  <c r="L20" i="66"/>
  <c r="L26" i="66" s="1"/>
  <c r="K20" i="66"/>
  <c r="K26" i="66" s="1"/>
  <c r="J20" i="66"/>
  <c r="I20" i="66"/>
  <c r="I26" i="66" s="1"/>
  <c r="L743" i="65"/>
  <c r="E266" i="66" s="1"/>
  <c r="K743" i="65"/>
  <c r="D266" i="66" s="1"/>
  <c r="J743" i="65"/>
  <c r="I743" i="65"/>
  <c r="B266" i="66" s="1"/>
  <c r="L742" i="65"/>
  <c r="E265" i="66" s="1"/>
  <c r="K742" i="65"/>
  <c r="D265" i="66" s="1"/>
  <c r="J742" i="65"/>
  <c r="I742" i="65"/>
  <c r="L741" i="65"/>
  <c r="E264" i="66" s="1"/>
  <c r="K741" i="65"/>
  <c r="J741" i="65"/>
  <c r="I741" i="65"/>
  <c r="B264" i="66" s="1"/>
  <c r="L740" i="65"/>
  <c r="E263" i="66" s="1"/>
  <c r="K740" i="65"/>
  <c r="D263" i="66" s="1"/>
  <c r="J740" i="65"/>
  <c r="I740" i="65"/>
  <c r="L739" i="65"/>
  <c r="E262" i="66" s="1"/>
  <c r="K739" i="65"/>
  <c r="D262" i="66" s="1"/>
  <c r="J739" i="65"/>
  <c r="I739" i="65"/>
  <c r="L738" i="65"/>
  <c r="E261" i="66" s="1"/>
  <c r="K738" i="65"/>
  <c r="D261" i="66" s="1"/>
  <c r="J738" i="65"/>
  <c r="I738" i="65"/>
  <c r="L736" i="65"/>
  <c r="E259" i="66" s="1"/>
  <c r="K736" i="65"/>
  <c r="D259" i="66" s="1"/>
  <c r="J736" i="65"/>
  <c r="I736" i="65"/>
  <c r="L735" i="65"/>
  <c r="K735" i="65"/>
  <c r="D258" i="66" s="1"/>
  <c r="J735" i="65"/>
  <c r="I735" i="65"/>
  <c r="B258" i="66" s="1"/>
  <c r="L734" i="65"/>
  <c r="E257" i="66" s="1"/>
  <c r="K734" i="65"/>
  <c r="J734" i="65"/>
  <c r="I734" i="65"/>
  <c r="B257" i="66" s="1"/>
  <c r="L733" i="65"/>
  <c r="E256" i="66" s="1"/>
  <c r="K733" i="65"/>
  <c r="D256" i="66" s="1"/>
  <c r="J733" i="65"/>
  <c r="I733" i="65"/>
  <c r="L732" i="65"/>
  <c r="K732" i="65"/>
  <c r="D255" i="66" s="1"/>
  <c r="J732" i="65"/>
  <c r="I732" i="65"/>
  <c r="B255" i="66" s="1"/>
  <c r="L731" i="65"/>
  <c r="E254" i="66" s="1"/>
  <c r="K731" i="65"/>
  <c r="D254" i="66" s="1"/>
  <c r="J731" i="65"/>
  <c r="I731" i="65"/>
  <c r="B254" i="66" s="1"/>
  <c r="L730" i="65"/>
  <c r="E253" i="66" s="1"/>
  <c r="K730" i="65"/>
  <c r="D253" i="66" s="1"/>
  <c r="J730" i="65"/>
  <c r="I730" i="65"/>
  <c r="L729" i="65"/>
  <c r="E252" i="66" s="1"/>
  <c r="K729" i="65"/>
  <c r="D252" i="66" s="1"/>
  <c r="J729" i="65"/>
  <c r="I729" i="65"/>
  <c r="L728" i="65"/>
  <c r="E251" i="66" s="1"/>
  <c r="K728" i="65"/>
  <c r="D251" i="66" s="1"/>
  <c r="J728" i="65"/>
  <c r="I728" i="65"/>
  <c r="B251" i="66" s="1"/>
  <c r="L727" i="65"/>
  <c r="E250" i="66" s="1"/>
  <c r="K727" i="65"/>
  <c r="D250" i="66" s="1"/>
  <c r="J727" i="65"/>
  <c r="I727" i="65"/>
  <c r="B250" i="66" s="1"/>
  <c r="L726" i="65"/>
  <c r="E249" i="66" s="1"/>
  <c r="K726" i="65"/>
  <c r="D249" i="66" s="1"/>
  <c r="J726" i="65"/>
  <c r="I726" i="65"/>
  <c r="L725" i="65"/>
  <c r="E248" i="66" s="1"/>
  <c r="K725" i="65"/>
  <c r="D248" i="66" s="1"/>
  <c r="J725" i="65"/>
  <c r="I725" i="65"/>
  <c r="L724" i="65"/>
  <c r="K724" i="65"/>
  <c r="D247" i="66" s="1"/>
  <c r="J724" i="65"/>
  <c r="I724" i="65"/>
  <c r="B247" i="66" s="1"/>
  <c r="L723" i="65"/>
  <c r="E246" i="66" s="1"/>
  <c r="K723" i="65"/>
  <c r="D246" i="66" s="1"/>
  <c r="J723" i="65"/>
  <c r="I723" i="65"/>
  <c r="B246" i="66" s="1"/>
  <c r="L721" i="65"/>
  <c r="E244" i="66" s="1"/>
  <c r="K721" i="65"/>
  <c r="J721" i="65"/>
  <c r="I721" i="65"/>
  <c r="B244" i="66" s="1"/>
  <c r="L720" i="65"/>
  <c r="E243" i="66" s="1"/>
  <c r="K720" i="65"/>
  <c r="D243" i="66" s="1"/>
  <c r="J720" i="65"/>
  <c r="I720" i="65"/>
  <c r="B243" i="66" s="1"/>
  <c r="L719" i="65"/>
  <c r="E242" i="66" s="1"/>
  <c r="K719" i="65"/>
  <c r="J719" i="65"/>
  <c r="I719" i="65"/>
  <c r="B242" i="66" s="1"/>
  <c r="L718" i="65"/>
  <c r="E241" i="66" s="1"/>
  <c r="K718" i="65"/>
  <c r="D241" i="66" s="1"/>
  <c r="J718" i="65"/>
  <c r="I718" i="65"/>
  <c r="B241" i="66" s="1"/>
  <c r="L717" i="65"/>
  <c r="E240" i="66" s="1"/>
  <c r="K717" i="65"/>
  <c r="J717" i="65"/>
  <c r="I717" i="65"/>
  <c r="L716" i="65"/>
  <c r="K716" i="65"/>
  <c r="D239" i="66" s="1"/>
  <c r="J716" i="65"/>
  <c r="I716" i="65"/>
  <c r="B239" i="66" s="1"/>
  <c r="L714" i="65"/>
  <c r="K714" i="65"/>
  <c r="D237" i="66" s="1"/>
  <c r="J714" i="65"/>
  <c r="I714" i="65"/>
  <c r="L713" i="65"/>
  <c r="E236" i="66" s="1"/>
  <c r="K713" i="65"/>
  <c r="D236" i="66" s="1"/>
  <c r="J713" i="65"/>
  <c r="I713" i="65"/>
  <c r="B236" i="66" s="1"/>
  <c r="L712" i="65"/>
  <c r="E235" i="66" s="1"/>
  <c r="K712" i="65"/>
  <c r="D235" i="66" s="1"/>
  <c r="J712" i="65"/>
  <c r="I712" i="65"/>
  <c r="B235" i="66" s="1"/>
  <c r="L711" i="65"/>
  <c r="E234" i="66" s="1"/>
  <c r="K711" i="65"/>
  <c r="D234" i="66" s="1"/>
  <c r="J711" i="65"/>
  <c r="I711" i="65"/>
  <c r="B234" i="66" s="1"/>
  <c r="L710" i="65"/>
  <c r="E233" i="66" s="1"/>
  <c r="K710" i="65"/>
  <c r="D233" i="66" s="1"/>
  <c r="J710" i="65"/>
  <c r="I710" i="65"/>
  <c r="B233" i="66" s="1"/>
  <c r="L709" i="65"/>
  <c r="E232" i="66" s="1"/>
  <c r="K709" i="65"/>
  <c r="D232" i="66" s="1"/>
  <c r="J709" i="65"/>
  <c r="I709" i="65"/>
  <c r="B232" i="66" s="1"/>
  <c r="L691" i="65"/>
  <c r="K691" i="65"/>
  <c r="J691" i="65"/>
  <c r="M691" i="65" s="1"/>
  <c r="I691" i="65"/>
  <c r="E691" i="65"/>
  <c r="D691" i="65"/>
  <c r="C691" i="65"/>
  <c r="B691" i="65"/>
  <c r="M690" i="65"/>
  <c r="F690" i="65"/>
  <c r="G690" i="65" s="1"/>
  <c r="M689" i="65"/>
  <c r="F689" i="65"/>
  <c r="M688" i="65"/>
  <c r="N688" i="65" s="1"/>
  <c r="F688" i="65"/>
  <c r="G688" i="65" s="1"/>
  <c r="M687" i="65"/>
  <c r="F687" i="65"/>
  <c r="G687" i="65" s="1"/>
  <c r="M686" i="65"/>
  <c r="F686" i="65"/>
  <c r="G686" i="65" s="1"/>
  <c r="M685" i="65"/>
  <c r="N685" i="65" s="1"/>
  <c r="F685" i="65"/>
  <c r="L684" i="65"/>
  <c r="K684" i="65"/>
  <c r="J684" i="65"/>
  <c r="I684" i="65"/>
  <c r="E684" i="65"/>
  <c r="D684" i="65"/>
  <c r="C684" i="65"/>
  <c r="B684" i="65"/>
  <c r="M683" i="65"/>
  <c r="F683" i="65"/>
  <c r="G683" i="65" s="1"/>
  <c r="M682" i="65"/>
  <c r="N682" i="65" s="1"/>
  <c r="F682" i="65"/>
  <c r="M681" i="65"/>
  <c r="F681" i="65"/>
  <c r="G681" i="65" s="1"/>
  <c r="M680" i="65"/>
  <c r="F680" i="65"/>
  <c r="G680" i="65" s="1"/>
  <c r="M679" i="65"/>
  <c r="N679" i="65" s="1"/>
  <c r="F679" i="65"/>
  <c r="G679" i="65" s="1"/>
  <c r="M678" i="65"/>
  <c r="N678" i="65" s="1"/>
  <c r="F678" i="65"/>
  <c r="G678" i="65" s="1"/>
  <c r="M677" i="65"/>
  <c r="N677" i="65" s="1"/>
  <c r="F677" i="65"/>
  <c r="G677" i="65" s="1"/>
  <c r="M676" i="65"/>
  <c r="N676" i="65" s="1"/>
  <c r="F676" i="65"/>
  <c r="G676" i="65" s="1"/>
  <c r="M675" i="65"/>
  <c r="N675" i="65" s="1"/>
  <c r="F675" i="65"/>
  <c r="G675" i="65" s="1"/>
  <c r="M674" i="65"/>
  <c r="N674" i="65" s="1"/>
  <c r="F674" i="65"/>
  <c r="G674" i="65" s="1"/>
  <c r="M673" i="65"/>
  <c r="F673" i="65"/>
  <c r="G673" i="65" s="1"/>
  <c r="M672" i="65"/>
  <c r="F672" i="65"/>
  <c r="G672" i="65" s="1"/>
  <c r="M671" i="65"/>
  <c r="N671" i="65" s="1"/>
  <c r="F671" i="65"/>
  <c r="G671" i="65" s="1"/>
  <c r="M670" i="65"/>
  <c r="N670" i="65" s="1"/>
  <c r="F670" i="65"/>
  <c r="G670" i="65" s="1"/>
  <c r="L669" i="65"/>
  <c r="K669" i="65"/>
  <c r="J669" i="65"/>
  <c r="I669" i="65"/>
  <c r="E669" i="65"/>
  <c r="D669" i="65"/>
  <c r="C669" i="65"/>
  <c r="B669" i="65"/>
  <c r="M668" i="65"/>
  <c r="F668" i="65"/>
  <c r="G668" i="65" s="1"/>
  <c r="M667" i="65"/>
  <c r="F667" i="65"/>
  <c r="G667" i="65" s="1"/>
  <c r="M666" i="65"/>
  <c r="N666" i="65" s="1"/>
  <c r="F666" i="65"/>
  <c r="G666" i="65" s="1"/>
  <c r="M665" i="65"/>
  <c r="F665" i="65"/>
  <c r="M664" i="65"/>
  <c r="F664" i="65"/>
  <c r="G664" i="65" s="1"/>
  <c r="M663" i="65"/>
  <c r="F663" i="65"/>
  <c r="G663" i="65" s="1"/>
  <c r="L662" i="65"/>
  <c r="L695" i="65" s="1"/>
  <c r="K662" i="65"/>
  <c r="K695" i="65" s="1"/>
  <c r="J662" i="65"/>
  <c r="I662" i="65"/>
  <c r="I695" i="65" s="1"/>
  <c r="E662" i="65"/>
  <c r="E695" i="65" s="1"/>
  <c r="D662" i="65"/>
  <c r="D695" i="65" s="1"/>
  <c r="C662" i="65"/>
  <c r="B662" i="65"/>
  <c r="B695" i="65" s="1"/>
  <c r="M661" i="65"/>
  <c r="F661" i="65"/>
  <c r="G661" i="65" s="1"/>
  <c r="M660" i="65"/>
  <c r="F660" i="65"/>
  <c r="G660" i="65" s="1"/>
  <c r="M659" i="65"/>
  <c r="F659" i="65"/>
  <c r="G659" i="65" s="1"/>
  <c r="M658" i="65"/>
  <c r="F658" i="65"/>
  <c r="G658" i="65" s="1"/>
  <c r="M657" i="65"/>
  <c r="F657" i="65"/>
  <c r="M656" i="65"/>
  <c r="F656" i="65"/>
  <c r="G656" i="65" s="1"/>
  <c r="L638" i="65"/>
  <c r="K638" i="65"/>
  <c r="J638" i="65"/>
  <c r="I638" i="65"/>
  <c r="E638" i="65"/>
  <c r="D638" i="65"/>
  <c r="C638" i="65"/>
  <c r="B638" i="65"/>
  <c r="M637" i="65"/>
  <c r="N637" i="65" s="1"/>
  <c r="F637" i="65"/>
  <c r="M636" i="65"/>
  <c r="N636" i="65" s="1"/>
  <c r="F636" i="65"/>
  <c r="M635" i="65"/>
  <c r="N635" i="65" s="1"/>
  <c r="F635" i="65"/>
  <c r="H635" i="65" s="1"/>
  <c r="M634" i="65"/>
  <c r="N634" i="65" s="1"/>
  <c r="F634" i="65"/>
  <c r="M633" i="65"/>
  <c r="F633" i="65"/>
  <c r="H633" i="65" s="1"/>
  <c r="M632" i="65"/>
  <c r="F632" i="65"/>
  <c r="L631" i="65"/>
  <c r="K631" i="65"/>
  <c r="J631" i="65"/>
  <c r="I631" i="65"/>
  <c r="E631" i="65"/>
  <c r="D631" i="65"/>
  <c r="C631" i="65"/>
  <c r="B631" i="65"/>
  <c r="M630" i="65"/>
  <c r="N630" i="65" s="1"/>
  <c r="F630" i="65"/>
  <c r="H630" i="65" s="1"/>
  <c r="M629" i="65"/>
  <c r="F629" i="65"/>
  <c r="M628" i="65"/>
  <c r="N628" i="65" s="1"/>
  <c r="F628" i="65"/>
  <c r="H628" i="65" s="1"/>
  <c r="M627" i="65"/>
  <c r="N627" i="65" s="1"/>
  <c r="F627" i="65"/>
  <c r="H627" i="65" s="1"/>
  <c r="M626" i="65"/>
  <c r="N626" i="65" s="1"/>
  <c r="F626" i="65"/>
  <c r="M625" i="65"/>
  <c r="F625" i="65"/>
  <c r="M624" i="65"/>
  <c r="N624" i="65" s="1"/>
  <c r="F624" i="65"/>
  <c r="G624" i="65" s="1"/>
  <c r="M623" i="65"/>
  <c r="N623" i="65" s="1"/>
  <c r="F623" i="65"/>
  <c r="M622" i="65"/>
  <c r="N622" i="65" s="1"/>
  <c r="F622" i="65"/>
  <c r="G622" i="65" s="1"/>
  <c r="M621" i="65"/>
  <c r="N621" i="65" s="1"/>
  <c r="F621" i="65"/>
  <c r="M620" i="65"/>
  <c r="N620" i="65" s="1"/>
  <c r="F620" i="65"/>
  <c r="M619" i="65"/>
  <c r="N619" i="65" s="1"/>
  <c r="F619" i="65"/>
  <c r="G619" i="65" s="1"/>
  <c r="M618" i="65"/>
  <c r="N618" i="65" s="1"/>
  <c r="F618" i="65"/>
  <c r="G618" i="65" s="1"/>
  <c r="M617" i="65"/>
  <c r="N617" i="65" s="1"/>
  <c r="F617" i="65"/>
  <c r="G617" i="65" s="1"/>
  <c r="L616" i="65"/>
  <c r="K616" i="65"/>
  <c r="J616" i="65"/>
  <c r="I616" i="65"/>
  <c r="E616" i="65"/>
  <c r="D616" i="65"/>
  <c r="C616" i="65"/>
  <c r="B616" i="65"/>
  <c r="M615" i="65"/>
  <c r="N615" i="65" s="1"/>
  <c r="F615" i="65"/>
  <c r="M614" i="65"/>
  <c r="N614" i="65" s="1"/>
  <c r="F614" i="65"/>
  <c r="H614" i="65" s="1"/>
  <c r="M613" i="65"/>
  <c r="F613" i="65"/>
  <c r="M612" i="65"/>
  <c r="N612" i="65" s="1"/>
  <c r="F612" i="65"/>
  <c r="M611" i="65"/>
  <c r="N611" i="65" s="1"/>
  <c r="F611" i="65"/>
  <c r="H611" i="65" s="1"/>
  <c r="M610" i="65"/>
  <c r="N610" i="65" s="1"/>
  <c r="F610" i="65"/>
  <c r="H610" i="65" s="1"/>
  <c r="L609" i="65"/>
  <c r="K609" i="65"/>
  <c r="J609" i="65"/>
  <c r="I609" i="65"/>
  <c r="E609" i="65"/>
  <c r="D609" i="65"/>
  <c r="C609" i="65"/>
  <c r="B609" i="65"/>
  <c r="B642" i="65" s="1"/>
  <c r="M608" i="65"/>
  <c r="N608" i="65" s="1"/>
  <c r="F608" i="65"/>
  <c r="M607" i="65"/>
  <c r="F607" i="65"/>
  <c r="H607" i="65" s="1"/>
  <c r="M606" i="65"/>
  <c r="N606" i="65" s="1"/>
  <c r="F606" i="65"/>
  <c r="M605" i="65"/>
  <c r="F605" i="65"/>
  <c r="M604" i="65"/>
  <c r="F604" i="65"/>
  <c r="H604" i="65" s="1"/>
  <c r="M603" i="65"/>
  <c r="F603" i="65"/>
  <c r="L584" i="65"/>
  <c r="K584" i="65"/>
  <c r="J584" i="65"/>
  <c r="I584" i="65"/>
  <c r="B213" i="66" s="1"/>
  <c r="L583" i="65"/>
  <c r="E212" i="66" s="1"/>
  <c r="K583" i="65"/>
  <c r="D212" i="66" s="1"/>
  <c r="J583" i="65"/>
  <c r="I583" i="65"/>
  <c r="B212" i="66" s="1"/>
  <c r="L582" i="65"/>
  <c r="E211" i="66" s="1"/>
  <c r="K582" i="65"/>
  <c r="D211" i="66" s="1"/>
  <c r="J582" i="65"/>
  <c r="I582" i="65"/>
  <c r="L581" i="65"/>
  <c r="E210" i="66" s="1"/>
  <c r="K581" i="65"/>
  <c r="D210" i="66" s="1"/>
  <c r="J581" i="65"/>
  <c r="I581" i="65"/>
  <c r="B210" i="66" s="1"/>
  <c r="L580" i="65"/>
  <c r="E209" i="66" s="1"/>
  <c r="K580" i="65"/>
  <c r="J580" i="65"/>
  <c r="I580" i="65"/>
  <c r="B209" i="66" s="1"/>
  <c r="L579" i="65"/>
  <c r="E208" i="66" s="1"/>
  <c r="K579" i="65"/>
  <c r="D208" i="66" s="1"/>
  <c r="J579" i="65"/>
  <c r="I579" i="65"/>
  <c r="B208" i="66" s="1"/>
  <c r="L577" i="65"/>
  <c r="E206" i="66" s="1"/>
  <c r="K577" i="65"/>
  <c r="J577" i="65"/>
  <c r="I577" i="65"/>
  <c r="B206" i="66" s="1"/>
  <c r="L576" i="65"/>
  <c r="E205" i="66" s="1"/>
  <c r="K576" i="65"/>
  <c r="D205" i="66" s="1"/>
  <c r="J576" i="65"/>
  <c r="I576" i="65"/>
  <c r="B205" i="66" s="1"/>
  <c r="L575" i="65"/>
  <c r="K575" i="65"/>
  <c r="D204" i="66" s="1"/>
  <c r="J575" i="65"/>
  <c r="I575" i="65"/>
  <c r="B204" i="66" s="1"/>
  <c r="L574" i="65"/>
  <c r="E203" i="66" s="1"/>
  <c r="K574" i="65"/>
  <c r="D203" i="66" s="1"/>
  <c r="J574" i="65"/>
  <c r="I574" i="65"/>
  <c r="B203" i="66" s="1"/>
  <c r="L573" i="65"/>
  <c r="E202" i="66" s="1"/>
  <c r="K573" i="65"/>
  <c r="D202" i="66" s="1"/>
  <c r="J573" i="65"/>
  <c r="I573" i="65"/>
  <c r="L572" i="65"/>
  <c r="E201" i="66" s="1"/>
  <c r="K572" i="65"/>
  <c r="D201" i="66" s="1"/>
  <c r="J572" i="65"/>
  <c r="I572" i="65"/>
  <c r="B201" i="66" s="1"/>
  <c r="L571" i="65"/>
  <c r="K571" i="65"/>
  <c r="D200" i="66" s="1"/>
  <c r="J571" i="65"/>
  <c r="I571" i="65"/>
  <c r="B200" i="66" s="1"/>
  <c r="L570" i="65"/>
  <c r="E199" i="66" s="1"/>
  <c r="K570" i="65"/>
  <c r="D199" i="66" s="1"/>
  <c r="J570" i="65"/>
  <c r="I570" i="65"/>
  <c r="L569" i="65"/>
  <c r="E198" i="66" s="1"/>
  <c r="K569" i="65"/>
  <c r="D198" i="66" s="1"/>
  <c r="J569" i="65"/>
  <c r="I569" i="65"/>
  <c r="B198" i="66" s="1"/>
  <c r="L568" i="65"/>
  <c r="E197" i="66" s="1"/>
  <c r="K568" i="65"/>
  <c r="D197" i="66" s="1"/>
  <c r="J568" i="65"/>
  <c r="I568" i="65"/>
  <c r="L567" i="65"/>
  <c r="E196" i="66" s="1"/>
  <c r="K567" i="65"/>
  <c r="D196" i="66" s="1"/>
  <c r="J567" i="65"/>
  <c r="I567" i="65"/>
  <c r="B196" i="66" s="1"/>
  <c r="L566" i="65"/>
  <c r="E195" i="66" s="1"/>
  <c r="K566" i="65"/>
  <c r="D195" i="66" s="1"/>
  <c r="J566" i="65"/>
  <c r="I566" i="65"/>
  <c r="B195" i="66" s="1"/>
  <c r="L565" i="65"/>
  <c r="E194" i="66" s="1"/>
  <c r="K565" i="65"/>
  <c r="D194" i="66" s="1"/>
  <c r="J565" i="65"/>
  <c r="I565" i="65"/>
  <c r="L564" i="65"/>
  <c r="E193" i="66" s="1"/>
  <c r="K564" i="65"/>
  <c r="D193" i="66" s="1"/>
  <c r="J564" i="65"/>
  <c r="I564" i="65"/>
  <c r="L562" i="65"/>
  <c r="E191" i="66" s="1"/>
  <c r="K562" i="65"/>
  <c r="J562" i="65"/>
  <c r="I562" i="65"/>
  <c r="B191" i="66" s="1"/>
  <c r="L561" i="65"/>
  <c r="K561" i="65"/>
  <c r="D190" i="66" s="1"/>
  <c r="J561" i="65"/>
  <c r="I561" i="65"/>
  <c r="B190" i="66" s="1"/>
  <c r="L560" i="65"/>
  <c r="K560" i="65"/>
  <c r="D189" i="66" s="1"/>
  <c r="J560" i="65"/>
  <c r="I560" i="65"/>
  <c r="B189" i="66" s="1"/>
  <c r="L559" i="65"/>
  <c r="E188" i="66" s="1"/>
  <c r="K559" i="65"/>
  <c r="J559" i="65"/>
  <c r="I559" i="65"/>
  <c r="L558" i="65"/>
  <c r="E187" i="66" s="1"/>
  <c r="K558" i="65"/>
  <c r="D187" i="66" s="1"/>
  <c r="J558" i="65"/>
  <c r="I558" i="65"/>
  <c r="B187" i="66" s="1"/>
  <c r="L557" i="65"/>
  <c r="E186" i="66" s="1"/>
  <c r="K557" i="65"/>
  <c r="D186" i="66" s="1"/>
  <c r="J557" i="65"/>
  <c r="I557" i="65"/>
  <c r="B186" i="66" s="1"/>
  <c r="L555" i="65"/>
  <c r="E184" i="66" s="1"/>
  <c r="K555" i="65"/>
  <c r="D184" i="66" s="1"/>
  <c r="J555" i="65"/>
  <c r="I555" i="65"/>
  <c r="B184" i="66" s="1"/>
  <c r="L554" i="65"/>
  <c r="E183" i="66" s="1"/>
  <c r="K554" i="65"/>
  <c r="D183" i="66" s="1"/>
  <c r="J554" i="65"/>
  <c r="I554" i="65"/>
  <c r="B183" i="66" s="1"/>
  <c r="L553" i="65"/>
  <c r="E182" i="66" s="1"/>
  <c r="K553" i="65"/>
  <c r="D182" i="66" s="1"/>
  <c r="J553" i="65"/>
  <c r="I553" i="65"/>
  <c r="B182" i="66" s="1"/>
  <c r="L552" i="65"/>
  <c r="E181" i="66" s="1"/>
  <c r="K552" i="65"/>
  <c r="D181" i="66" s="1"/>
  <c r="J552" i="65"/>
  <c r="I552" i="65"/>
  <c r="B181" i="66" s="1"/>
  <c r="L551" i="65"/>
  <c r="E180" i="66" s="1"/>
  <c r="K551" i="65"/>
  <c r="D180" i="66" s="1"/>
  <c r="J551" i="65"/>
  <c r="I551" i="65"/>
  <c r="B180" i="66" s="1"/>
  <c r="L550" i="65"/>
  <c r="E179" i="66" s="1"/>
  <c r="K550" i="65"/>
  <c r="D179" i="66" s="1"/>
  <c r="D185" i="66" s="1"/>
  <c r="J550" i="65"/>
  <c r="I550" i="65"/>
  <c r="B179" i="66" s="1"/>
  <c r="L532" i="65"/>
  <c r="K532" i="65"/>
  <c r="J532" i="65"/>
  <c r="I532" i="65"/>
  <c r="E532" i="65"/>
  <c r="D532" i="65"/>
  <c r="C532" i="65"/>
  <c r="B532" i="65"/>
  <c r="M531" i="65"/>
  <c r="O531" i="65" s="1"/>
  <c r="F531" i="65"/>
  <c r="G531" i="65" s="1"/>
  <c r="M530" i="65"/>
  <c r="F530" i="65"/>
  <c r="G530" i="65" s="1"/>
  <c r="M529" i="65"/>
  <c r="O529" i="65" s="1"/>
  <c r="F529" i="65"/>
  <c r="M528" i="65"/>
  <c r="O528" i="65" s="1"/>
  <c r="F528" i="65"/>
  <c r="M527" i="65"/>
  <c r="F527" i="65"/>
  <c r="M526" i="65"/>
  <c r="F526" i="65"/>
  <c r="L525" i="65"/>
  <c r="K525" i="65"/>
  <c r="J525" i="65"/>
  <c r="I525" i="65"/>
  <c r="E525" i="65"/>
  <c r="D525" i="65"/>
  <c r="C525" i="65"/>
  <c r="B525" i="65"/>
  <c r="M524" i="65"/>
  <c r="O524" i="65" s="1"/>
  <c r="F524" i="65"/>
  <c r="G524" i="65" s="1"/>
  <c r="M523" i="65"/>
  <c r="F523" i="65"/>
  <c r="G523" i="65" s="1"/>
  <c r="M522" i="65"/>
  <c r="N522" i="65" s="1"/>
  <c r="F522" i="65"/>
  <c r="M521" i="65"/>
  <c r="F521" i="65"/>
  <c r="M520" i="65"/>
  <c r="F520" i="65"/>
  <c r="G520" i="65" s="1"/>
  <c r="M519" i="65"/>
  <c r="F519" i="65"/>
  <c r="G519" i="65" s="1"/>
  <c r="M518" i="65"/>
  <c r="F518" i="65"/>
  <c r="G518" i="65" s="1"/>
  <c r="M517" i="65"/>
  <c r="N517" i="65" s="1"/>
  <c r="F517" i="65"/>
  <c r="G517" i="65" s="1"/>
  <c r="M516" i="65"/>
  <c r="F516" i="65"/>
  <c r="G516" i="65" s="1"/>
  <c r="M515" i="65"/>
  <c r="N515" i="65" s="1"/>
  <c r="F515" i="65"/>
  <c r="G515" i="65" s="1"/>
  <c r="M514" i="65"/>
  <c r="N514" i="65" s="1"/>
  <c r="F514" i="65"/>
  <c r="G514" i="65" s="1"/>
  <c r="M513" i="65"/>
  <c r="N513" i="65" s="1"/>
  <c r="F513" i="65"/>
  <c r="G513" i="65" s="1"/>
  <c r="M512" i="65"/>
  <c r="N512" i="65" s="1"/>
  <c r="F512" i="65"/>
  <c r="G512" i="65" s="1"/>
  <c r="M511" i="65"/>
  <c r="F511" i="65"/>
  <c r="G511" i="65" s="1"/>
  <c r="L510" i="65"/>
  <c r="K510" i="65"/>
  <c r="J510" i="65"/>
  <c r="I510" i="65"/>
  <c r="E510" i="65"/>
  <c r="D510" i="65"/>
  <c r="C510" i="65"/>
  <c r="B510" i="65"/>
  <c r="M509" i="65"/>
  <c r="F509" i="65"/>
  <c r="G509" i="65" s="1"/>
  <c r="M508" i="65"/>
  <c r="F508" i="65"/>
  <c r="M507" i="65"/>
  <c r="F507" i="65"/>
  <c r="G507" i="65" s="1"/>
  <c r="M506" i="65"/>
  <c r="F506" i="65"/>
  <c r="M505" i="65"/>
  <c r="F505" i="65"/>
  <c r="G505" i="65" s="1"/>
  <c r="M504" i="65"/>
  <c r="F504" i="65"/>
  <c r="L503" i="65"/>
  <c r="K503" i="65"/>
  <c r="J503" i="65"/>
  <c r="I503" i="65"/>
  <c r="E503" i="65"/>
  <c r="D503" i="65"/>
  <c r="C503" i="65"/>
  <c r="B503" i="65"/>
  <c r="M502" i="65"/>
  <c r="O502" i="65" s="1"/>
  <c r="F502" i="65"/>
  <c r="M501" i="65"/>
  <c r="F501" i="65"/>
  <c r="G501" i="65" s="1"/>
  <c r="M500" i="65"/>
  <c r="O500" i="65" s="1"/>
  <c r="F500" i="65"/>
  <c r="G500" i="65" s="1"/>
  <c r="M499" i="65"/>
  <c r="N499" i="65" s="1"/>
  <c r="F499" i="65"/>
  <c r="G499" i="65" s="1"/>
  <c r="M498" i="65"/>
  <c r="F498" i="65"/>
  <c r="G498" i="65" s="1"/>
  <c r="M497" i="65"/>
  <c r="F497" i="65"/>
  <c r="G497" i="65" s="1"/>
  <c r="L479" i="65"/>
  <c r="K479" i="65"/>
  <c r="J479" i="65"/>
  <c r="I479" i="65"/>
  <c r="E479" i="65"/>
  <c r="D479" i="65"/>
  <c r="C479" i="65"/>
  <c r="B479" i="65"/>
  <c r="M478" i="65"/>
  <c r="N478" i="65" s="1"/>
  <c r="F478" i="65"/>
  <c r="M477" i="65"/>
  <c r="N477" i="65" s="1"/>
  <c r="F477" i="65"/>
  <c r="M476" i="65"/>
  <c r="N476" i="65" s="1"/>
  <c r="F476" i="65"/>
  <c r="G476" i="65" s="1"/>
  <c r="M475" i="65"/>
  <c r="N475" i="65" s="1"/>
  <c r="F475" i="65"/>
  <c r="M474" i="65"/>
  <c r="N474" i="65" s="1"/>
  <c r="F474" i="65"/>
  <c r="G474" i="65" s="1"/>
  <c r="M473" i="65"/>
  <c r="N473" i="65" s="1"/>
  <c r="F473" i="65"/>
  <c r="L472" i="65"/>
  <c r="K472" i="65"/>
  <c r="J472" i="65"/>
  <c r="I472" i="65"/>
  <c r="E472" i="65"/>
  <c r="D472" i="65"/>
  <c r="C472" i="65"/>
  <c r="B472" i="65"/>
  <c r="M471" i="65"/>
  <c r="N471" i="65" s="1"/>
  <c r="F471" i="65"/>
  <c r="M470" i="65"/>
  <c r="N470" i="65" s="1"/>
  <c r="F470" i="65"/>
  <c r="M469" i="65"/>
  <c r="N469" i="65" s="1"/>
  <c r="F469" i="65"/>
  <c r="G469" i="65" s="1"/>
  <c r="M468" i="65"/>
  <c r="N468" i="65" s="1"/>
  <c r="F468" i="65"/>
  <c r="G468" i="65" s="1"/>
  <c r="M467" i="65"/>
  <c r="N467" i="65" s="1"/>
  <c r="F467" i="65"/>
  <c r="M466" i="65"/>
  <c r="N466" i="65" s="1"/>
  <c r="F466" i="65"/>
  <c r="M465" i="65"/>
  <c r="N465" i="65" s="1"/>
  <c r="F465" i="65"/>
  <c r="G465" i="65" s="1"/>
  <c r="M464" i="65"/>
  <c r="N464" i="65" s="1"/>
  <c r="F464" i="65"/>
  <c r="G464" i="65" s="1"/>
  <c r="M463" i="65"/>
  <c r="N463" i="65" s="1"/>
  <c r="F463" i="65"/>
  <c r="G463" i="65" s="1"/>
  <c r="M462" i="65"/>
  <c r="N462" i="65" s="1"/>
  <c r="F462" i="65"/>
  <c r="G462" i="65" s="1"/>
  <c r="M461" i="65"/>
  <c r="N461" i="65" s="1"/>
  <c r="F461" i="65"/>
  <c r="G461" i="65" s="1"/>
  <c r="M460" i="65"/>
  <c r="N460" i="65" s="1"/>
  <c r="F460" i="65"/>
  <c r="G460" i="65" s="1"/>
  <c r="M459" i="65"/>
  <c r="N459" i="65" s="1"/>
  <c r="F459" i="65"/>
  <c r="G459" i="65" s="1"/>
  <c r="M458" i="65"/>
  <c r="N458" i="65" s="1"/>
  <c r="F458" i="65"/>
  <c r="G458" i="65" s="1"/>
  <c r="L457" i="65"/>
  <c r="K457" i="65"/>
  <c r="J457" i="65"/>
  <c r="I457" i="65"/>
  <c r="E457" i="65"/>
  <c r="D457" i="65"/>
  <c r="C457" i="65"/>
  <c r="B457" i="65"/>
  <c r="M456" i="65"/>
  <c r="N456" i="65" s="1"/>
  <c r="F456" i="65"/>
  <c r="M455" i="65"/>
  <c r="N455" i="65" s="1"/>
  <c r="F455" i="65"/>
  <c r="M454" i="65"/>
  <c r="N454" i="65" s="1"/>
  <c r="F454" i="65"/>
  <c r="M453" i="65"/>
  <c r="N453" i="65" s="1"/>
  <c r="F453" i="65"/>
  <c r="M452" i="65"/>
  <c r="N452" i="65" s="1"/>
  <c r="F452" i="65"/>
  <c r="M451" i="65"/>
  <c r="N451" i="65" s="1"/>
  <c r="F451" i="65"/>
  <c r="L450" i="65"/>
  <c r="L483" i="65" s="1"/>
  <c r="K450" i="65"/>
  <c r="J450" i="65"/>
  <c r="I450" i="65"/>
  <c r="E450" i="65"/>
  <c r="E483" i="65" s="1"/>
  <c r="D450" i="65"/>
  <c r="D483" i="65" s="1"/>
  <c r="C450" i="65"/>
  <c r="B450" i="65"/>
  <c r="M449" i="65"/>
  <c r="N449" i="65" s="1"/>
  <c r="F449" i="65"/>
  <c r="M448" i="65"/>
  <c r="N448" i="65" s="1"/>
  <c r="F448" i="65"/>
  <c r="M447" i="65"/>
  <c r="N447" i="65" s="1"/>
  <c r="F447" i="65"/>
  <c r="M446" i="65"/>
  <c r="N446" i="65" s="1"/>
  <c r="F446" i="65"/>
  <c r="M445" i="65"/>
  <c r="N445" i="65" s="1"/>
  <c r="F445" i="65"/>
  <c r="M444" i="65"/>
  <c r="N444" i="65" s="1"/>
  <c r="F444" i="65"/>
  <c r="L425" i="65"/>
  <c r="E160" i="66" s="1"/>
  <c r="K425" i="65"/>
  <c r="D160" i="66" s="1"/>
  <c r="J425" i="65"/>
  <c r="L424" i="65"/>
  <c r="K424" i="65"/>
  <c r="D159" i="66" s="1"/>
  <c r="J424" i="65"/>
  <c r="B159" i="66"/>
  <c r="L423" i="65"/>
  <c r="E158" i="66" s="1"/>
  <c r="K423" i="65"/>
  <c r="D158" i="66" s="1"/>
  <c r="J423" i="65"/>
  <c r="L422" i="65"/>
  <c r="E157" i="66" s="1"/>
  <c r="K422" i="65"/>
  <c r="D157" i="66" s="1"/>
  <c r="J422" i="65"/>
  <c r="L421" i="65"/>
  <c r="E156" i="66" s="1"/>
  <c r="K421" i="65"/>
  <c r="D156" i="66" s="1"/>
  <c r="J421" i="65"/>
  <c r="B156" i="66"/>
  <c r="L420" i="65"/>
  <c r="E155" i="66" s="1"/>
  <c r="K420" i="65"/>
  <c r="D155" i="66" s="1"/>
  <c r="J420" i="65"/>
  <c r="B155" i="66"/>
  <c r="L418" i="65"/>
  <c r="E153" i="66" s="1"/>
  <c r="K418" i="65"/>
  <c r="J418" i="65"/>
  <c r="B153" i="66"/>
  <c r="L417" i="65"/>
  <c r="E152" i="66" s="1"/>
  <c r="K417" i="65"/>
  <c r="J417" i="65"/>
  <c r="B152" i="66"/>
  <c r="L416" i="65"/>
  <c r="K416" i="65"/>
  <c r="J416" i="65"/>
  <c r="L415" i="65"/>
  <c r="K415" i="65"/>
  <c r="J415" i="65"/>
  <c r="B150" i="66"/>
  <c r="L414" i="65"/>
  <c r="K414" i="65"/>
  <c r="J414" i="65"/>
  <c r="L413" i="65"/>
  <c r="E148" i="66" s="1"/>
  <c r="K413" i="65"/>
  <c r="D148" i="66" s="1"/>
  <c r="J413" i="65"/>
  <c r="B148" i="66"/>
  <c r="L412" i="65"/>
  <c r="E147" i="66" s="1"/>
  <c r="K412" i="65"/>
  <c r="D147" i="66" s="1"/>
  <c r="J412" i="65"/>
  <c r="L411" i="65"/>
  <c r="E146" i="66" s="1"/>
  <c r="K411" i="65"/>
  <c r="D146" i="66" s="1"/>
  <c r="J411" i="65"/>
  <c r="B146" i="66"/>
  <c r="L410" i="65"/>
  <c r="E145" i="66" s="1"/>
  <c r="K410" i="65"/>
  <c r="D145" i="66" s="1"/>
  <c r="J410" i="65"/>
  <c r="L409" i="65"/>
  <c r="E144" i="66" s="1"/>
  <c r="K409" i="65"/>
  <c r="D144" i="66" s="1"/>
  <c r="J409" i="65"/>
  <c r="B144" i="66"/>
  <c r="L408" i="65"/>
  <c r="K408" i="65"/>
  <c r="J408" i="65"/>
  <c r="B143" i="66"/>
  <c r="L407" i="65"/>
  <c r="E142" i="66" s="1"/>
  <c r="K407" i="65"/>
  <c r="D142" i="66" s="1"/>
  <c r="J407" i="65"/>
  <c r="L406" i="65"/>
  <c r="E141" i="66" s="1"/>
  <c r="K406" i="65"/>
  <c r="D141" i="66" s="1"/>
  <c r="J406" i="65"/>
  <c r="B141" i="66"/>
  <c r="L405" i="65"/>
  <c r="E140" i="66" s="1"/>
  <c r="K405" i="65"/>
  <c r="D140" i="66" s="1"/>
  <c r="J405" i="65"/>
  <c r="L403" i="65"/>
  <c r="E138" i="66" s="1"/>
  <c r="K403" i="65"/>
  <c r="D138" i="66" s="1"/>
  <c r="J403" i="65"/>
  <c r="B138" i="66"/>
  <c r="L402" i="65"/>
  <c r="K402" i="65"/>
  <c r="D137" i="66" s="1"/>
  <c r="J402" i="65"/>
  <c r="B137" i="66"/>
  <c r="L401" i="65"/>
  <c r="E136" i="66" s="1"/>
  <c r="K401" i="65"/>
  <c r="D136" i="66" s="1"/>
  <c r="J401" i="65"/>
  <c r="B136" i="66"/>
  <c r="L400" i="65"/>
  <c r="E135" i="66" s="1"/>
  <c r="K400" i="65"/>
  <c r="D135" i="66" s="1"/>
  <c r="J400" i="65"/>
  <c r="B135" i="66"/>
  <c r="L399" i="65"/>
  <c r="E134" i="66" s="1"/>
  <c r="K399" i="65"/>
  <c r="D134" i="66" s="1"/>
  <c r="J399" i="65"/>
  <c r="L398" i="65"/>
  <c r="K398" i="65"/>
  <c r="J398" i="65"/>
  <c r="L396" i="65"/>
  <c r="E131" i="66" s="1"/>
  <c r="K396" i="65"/>
  <c r="J396" i="65"/>
  <c r="B131" i="66"/>
  <c r="L395" i="65"/>
  <c r="E130" i="66" s="1"/>
  <c r="K395" i="65"/>
  <c r="D130" i="66" s="1"/>
  <c r="J395" i="65"/>
  <c r="L394" i="65"/>
  <c r="E129" i="66" s="1"/>
  <c r="K394" i="65"/>
  <c r="D129" i="66" s="1"/>
  <c r="J394" i="65"/>
  <c r="L393" i="65"/>
  <c r="K393" i="65"/>
  <c r="D128" i="66" s="1"/>
  <c r="J393" i="65"/>
  <c r="B128" i="66"/>
  <c r="L392" i="65"/>
  <c r="K392" i="65"/>
  <c r="D127" i="66" s="1"/>
  <c r="J392" i="65"/>
  <c r="B127" i="66"/>
  <c r="L391" i="65"/>
  <c r="K391" i="65"/>
  <c r="J391" i="65"/>
  <c r="B126" i="66"/>
  <c r="L373" i="65"/>
  <c r="K373" i="65"/>
  <c r="J373" i="65"/>
  <c r="I373" i="65"/>
  <c r="E373" i="65"/>
  <c r="D373" i="65"/>
  <c r="C373" i="65"/>
  <c r="B373" i="65"/>
  <c r="M372" i="65"/>
  <c r="F372" i="65"/>
  <c r="G372" i="65" s="1"/>
  <c r="M371" i="65"/>
  <c r="F371" i="65"/>
  <c r="G371" i="65" s="1"/>
  <c r="M370" i="65"/>
  <c r="F370" i="65"/>
  <c r="M369" i="65"/>
  <c r="F369" i="65"/>
  <c r="G369" i="65" s="1"/>
  <c r="M368" i="65"/>
  <c r="F368" i="65"/>
  <c r="G368" i="65" s="1"/>
  <c r="M367" i="65"/>
  <c r="F367" i="65"/>
  <c r="G367" i="65" s="1"/>
  <c r="L366" i="65"/>
  <c r="K366" i="65"/>
  <c r="J366" i="65"/>
  <c r="I366" i="65"/>
  <c r="E366" i="65"/>
  <c r="D366" i="65"/>
  <c r="C366" i="65"/>
  <c r="B366" i="65"/>
  <c r="M365" i="65"/>
  <c r="F365" i="65"/>
  <c r="G365" i="65" s="1"/>
  <c r="M364" i="65"/>
  <c r="F364" i="65"/>
  <c r="G364" i="65" s="1"/>
  <c r="M363" i="65"/>
  <c r="F363" i="65"/>
  <c r="G363" i="65" s="1"/>
  <c r="M362" i="65"/>
  <c r="F362" i="65"/>
  <c r="G362" i="65" s="1"/>
  <c r="M361" i="65"/>
  <c r="N361" i="65" s="1"/>
  <c r="F361" i="65"/>
  <c r="M360" i="65"/>
  <c r="F360" i="65"/>
  <c r="M359" i="65"/>
  <c r="F359" i="65"/>
  <c r="G359" i="65" s="1"/>
  <c r="M358" i="65"/>
  <c r="N358" i="65" s="1"/>
  <c r="F358" i="65"/>
  <c r="G358" i="65" s="1"/>
  <c r="M357" i="65"/>
  <c r="F357" i="65"/>
  <c r="G357" i="65" s="1"/>
  <c r="M356" i="65"/>
  <c r="N356" i="65" s="1"/>
  <c r="F356" i="65"/>
  <c r="G356" i="65" s="1"/>
  <c r="M355" i="65"/>
  <c r="N355" i="65" s="1"/>
  <c r="F355" i="65"/>
  <c r="G355" i="65" s="1"/>
  <c r="M354" i="65"/>
  <c r="F354" i="65"/>
  <c r="G354" i="65" s="1"/>
  <c r="M353" i="65"/>
  <c r="F353" i="65"/>
  <c r="G353" i="65" s="1"/>
  <c r="M352" i="65"/>
  <c r="N352" i="65" s="1"/>
  <c r="F352" i="65"/>
  <c r="G352" i="65" s="1"/>
  <c r="L351" i="65"/>
  <c r="K351" i="65"/>
  <c r="J351" i="65"/>
  <c r="I351" i="65"/>
  <c r="E351" i="65"/>
  <c r="D351" i="65"/>
  <c r="C351" i="65"/>
  <c r="B351" i="65"/>
  <c r="M350" i="65"/>
  <c r="F350" i="65"/>
  <c r="G350" i="65" s="1"/>
  <c r="M349" i="65"/>
  <c r="F349" i="65"/>
  <c r="M348" i="65"/>
  <c r="F348" i="65"/>
  <c r="G348" i="65" s="1"/>
  <c r="M347" i="65"/>
  <c r="F347" i="65"/>
  <c r="G347" i="65" s="1"/>
  <c r="M346" i="65"/>
  <c r="F346" i="65"/>
  <c r="G346" i="65" s="1"/>
  <c r="M345" i="65"/>
  <c r="F345" i="65"/>
  <c r="G345" i="65" s="1"/>
  <c r="L344" i="65"/>
  <c r="L377" i="65" s="1"/>
  <c r="K344" i="65"/>
  <c r="J344" i="65"/>
  <c r="J377" i="65" s="1"/>
  <c r="I344" i="65"/>
  <c r="I377" i="65" s="1"/>
  <c r="E344" i="65"/>
  <c r="E377" i="65" s="1"/>
  <c r="D344" i="65"/>
  <c r="C344" i="65"/>
  <c r="B344" i="65"/>
  <c r="B377" i="65" s="1"/>
  <c r="M343" i="65"/>
  <c r="F343" i="65"/>
  <c r="M342" i="65"/>
  <c r="F342" i="65"/>
  <c r="G342" i="65" s="1"/>
  <c r="M341" i="65"/>
  <c r="O341" i="65" s="1"/>
  <c r="F341" i="65"/>
  <c r="G341" i="65" s="1"/>
  <c r="M340" i="65"/>
  <c r="F340" i="65"/>
  <c r="M339" i="65"/>
  <c r="F339" i="65"/>
  <c r="G339" i="65" s="1"/>
  <c r="M338" i="65"/>
  <c r="F338" i="65"/>
  <c r="G338" i="65" s="1"/>
  <c r="L320" i="65"/>
  <c r="K320" i="65"/>
  <c r="J320" i="65"/>
  <c r="I320" i="65"/>
  <c r="E320" i="65"/>
  <c r="D320" i="65"/>
  <c r="C320" i="65"/>
  <c r="B320" i="65"/>
  <c r="M319" i="65"/>
  <c r="F319" i="65"/>
  <c r="G319" i="65" s="1"/>
  <c r="M318" i="65"/>
  <c r="F318" i="65"/>
  <c r="G318" i="65" s="1"/>
  <c r="M317" i="65"/>
  <c r="F317" i="65"/>
  <c r="G317" i="65" s="1"/>
  <c r="M316" i="65"/>
  <c r="F316" i="65"/>
  <c r="G316" i="65" s="1"/>
  <c r="M315" i="65"/>
  <c r="F315" i="65"/>
  <c r="M314" i="65"/>
  <c r="F314" i="65"/>
  <c r="G314" i="65" s="1"/>
  <c r="L313" i="65"/>
  <c r="K313" i="65"/>
  <c r="J313" i="65"/>
  <c r="I313" i="65"/>
  <c r="E313" i="65"/>
  <c r="D313" i="65"/>
  <c r="C313" i="65"/>
  <c r="B313" i="65"/>
  <c r="M312" i="65"/>
  <c r="F312" i="65"/>
  <c r="M311" i="65"/>
  <c r="F311" i="65"/>
  <c r="G311" i="65" s="1"/>
  <c r="M310" i="65"/>
  <c r="N310" i="65" s="1"/>
  <c r="F310" i="65"/>
  <c r="G310" i="65" s="1"/>
  <c r="M309" i="65"/>
  <c r="F309" i="65"/>
  <c r="G309" i="65" s="1"/>
  <c r="M308" i="65"/>
  <c r="F308" i="65"/>
  <c r="M307" i="65"/>
  <c r="N307" i="65" s="1"/>
  <c r="F307" i="65"/>
  <c r="G307" i="65" s="1"/>
  <c r="M306" i="65"/>
  <c r="N306" i="65" s="1"/>
  <c r="F306" i="65"/>
  <c r="G306" i="65" s="1"/>
  <c r="M305" i="65"/>
  <c r="N305" i="65" s="1"/>
  <c r="F305" i="65"/>
  <c r="G305" i="65" s="1"/>
  <c r="M304" i="65"/>
  <c r="N304" i="65" s="1"/>
  <c r="F304" i="65"/>
  <c r="G304" i="65" s="1"/>
  <c r="M303" i="65"/>
  <c r="N303" i="65" s="1"/>
  <c r="F303" i="65"/>
  <c r="G303" i="65" s="1"/>
  <c r="M302" i="65"/>
  <c r="N302" i="65" s="1"/>
  <c r="F302" i="65"/>
  <c r="G302" i="65" s="1"/>
  <c r="M301" i="65"/>
  <c r="N301" i="65" s="1"/>
  <c r="F301" i="65"/>
  <c r="G301" i="65" s="1"/>
  <c r="M300" i="65"/>
  <c r="N300" i="65" s="1"/>
  <c r="F300" i="65"/>
  <c r="G300" i="65" s="1"/>
  <c r="M299" i="65"/>
  <c r="N299" i="65" s="1"/>
  <c r="F299" i="65"/>
  <c r="G299" i="65" s="1"/>
  <c r="L298" i="65"/>
  <c r="K298" i="65"/>
  <c r="J298" i="65"/>
  <c r="I298" i="65"/>
  <c r="E298" i="65"/>
  <c r="D298" i="65"/>
  <c r="C298" i="65"/>
  <c r="B298" i="65"/>
  <c r="M297" i="65"/>
  <c r="F297" i="65"/>
  <c r="G297" i="65" s="1"/>
  <c r="M296" i="65"/>
  <c r="F296" i="65"/>
  <c r="M295" i="65"/>
  <c r="F295" i="65"/>
  <c r="G295" i="65" s="1"/>
  <c r="M294" i="65"/>
  <c r="F294" i="65"/>
  <c r="G294" i="65" s="1"/>
  <c r="M293" i="65"/>
  <c r="F293" i="65"/>
  <c r="G293" i="65" s="1"/>
  <c r="M292" i="65"/>
  <c r="F292" i="65"/>
  <c r="G292" i="65" s="1"/>
  <c r="L291" i="65"/>
  <c r="L324" i="65" s="1"/>
  <c r="K291" i="65"/>
  <c r="K324" i="65" s="1"/>
  <c r="J291" i="65"/>
  <c r="I291" i="65"/>
  <c r="I324" i="65" s="1"/>
  <c r="E291" i="65"/>
  <c r="D291" i="65"/>
  <c r="D324" i="65" s="1"/>
  <c r="C291" i="65"/>
  <c r="B291" i="65"/>
  <c r="M290" i="65"/>
  <c r="N290" i="65" s="1"/>
  <c r="F290" i="65"/>
  <c r="G290" i="65" s="1"/>
  <c r="M289" i="65"/>
  <c r="F289" i="65"/>
  <c r="G289" i="65" s="1"/>
  <c r="M288" i="65"/>
  <c r="F288" i="65"/>
  <c r="G288" i="65" s="1"/>
  <c r="M287" i="65"/>
  <c r="F287" i="65"/>
  <c r="G287" i="65" s="1"/>
  <c r="M286" i="65"/>
  <c r="N286" i="65" s="1"/>
  <c r="F286" i="65"/>
  <c r="G286" i="65" s="1"/>
  <c r="M285" i="65"/>
  <c r="F285" i="65"/>
  <c r="G285" i="65" s="1"/>
  <c r="L266" i="65"/>
  <c r="E107" i="66" s="1"/>
  <c r="K266" i="65"/>
  <c r="D107" i="66" s="1"/>
  <c r="J266" i="65"/>
  <c r="L265" i="65"/>
  <c r="E106" i="66" s="1"/>
  <c r="K265" i="65"/>
  <c r="D106" i="66" s="1"/>
  <c r="J265" i="65"/>
  <c r="I265" i="65"/>
  <c r="B106" i="66" s="1"/>
  <c r="L264" i="65"/>
  <c r="E105" i="66" s="1"/>
  <c r="K264" i="65"/>
  <c r="D105" i="66" s="1"/>
  <c r="J264" i="65"/>
  <c r="I264" i="65"/>
  <c r="L263" i="65"/>
  <c r="K263" i="65"/>
  <c r="D104" i="66" s="1"/>
  <c r="J263" i="65"/>
  <c r="I263" i="65"/>
  <c r="B104" i="66" s="1"/>
  <c r="L262" i="65"/>
  <c r="K262" i="65"/>
  <c r="D103" i="66" s="1"/>
  <c r="J262" i="65"/>
  <c r="I262" i="65"/>
  <c r="B103" i="66" s="1"/>
  <c r="L261" i="65"/>
  <c r="E102" i="66" s="1"/>
  <c r="K261" i="65"/>
  <c r="J261" i="65"/>
  <c r="I261" i="65"/>
  <c r="B102" i="66" s="1"/>
  <c r="L259" i="65"/>
  <c r="E100" i="66" s="1"/>
  <c r="K259" i="65"/>
  <c r="D100" i="66" s="1"/>
  <c r="J259" i="65"/>
  <c r="I259" i="65"/>
  <c r="L258" i="65"/>
  <c r="E99" i="66" s="1"/>
  <c r="K258" i="65"/>
  <c r="D99" i="66" s="1"/>
  <c r="J258" i="65"/>
  <c r="I258" i="65"/>
  <c r="B99" i="66" s="1"/>
  <c r="L257" i="65"/>
  <c r="K257" i="65"/>
  <c r="D98" i="66" s="1"/>
  <c r="J257" i="65"/>
  <c r="I257" i="65"/>
  <c r="L256" i="65"/>
  <c r="K256" i="65"/>
  <c r="D97" i="66" s="1"/>
  <c r="J256" i="65"/>
  <c r="I256" i="65"/>
  <c r="B97" i="66" s="1"/>
  <c r="L255" i="65"/>
  <c r="K255" i="65"/>
  <c r="D96" i="66" s="1"/>
  <c r="J255" i="65"/>
  <c r="I255" i="65"/>
  <c r="B96" i="66" s="1"/>
  <c r="L254" i="65"/>
  <c r="E95" i="66" s="1"/>
  <c r="K254" i="65"/>
  <c r="D95" i="66" s="1"/>
  <c r="J254" i="65"/>
  <c r="I254" i="65"/>
  <c r="B95" i="66" s="1"/>
  <c r="L253" i="65"/>
  <c r="E94" i="66" s="1"/>
  <c r="K253" i="65"/>
  <c r="D94" i="66" s="1"/>
  <c r="J253" i="65"/>
  <c r="I253" i="65"/>
  <c r="B94" i="66" s="1"/>
  <c r="L252" i="65"/>
  <c r="K252" i="65"/>
  <c r="D93" i="66" s="1"/>
  <c r="J252" i="65"/>
  <c r="I252" i="65"/>
  <c r="L251" i="65"/>
  <c r="E92" i="66" s="1"/>
  <c r="K251" i="65"/>
  <c r="D92" i="66" s="1"/>
  <c r="J251" i="65"/>
  <c r="I251" i="65"/>
  <c r="B92" i="66" s="1"/>
  <c r="L250" i="65"/>
  <c r="E91" i="66" s="1"/>
  <c r="K250" i="65"/>
  <c r="D91" i="66" s="1"/>
  <c r="J250" i="65"/>
  <c r="I250" i="65"/>
  <c r="B91" i="66" s="1"/>
  <c r="L249" i="65"/>
  <c r="E90" i="66" s="1"/>
  <c r="K249" i="65"/>
  <c r="J249" i="65"/>
  <c r="I249" i="65"/>
  <c r="B90" i="66" s="1"/>
  <c r="L248" i="65"/>
  <c r="E89" i="66" s="1"/>
  <c r="K248" i="65"/>
  <c r="D89" i="66" s="1"/>
  <c r="J248" i="65"/>
  <c r="I248" i="65"/>
  <c r="L247" i="65"/>
  <c r="E88" i="66" s="1"/>
  <c r="K247" i="65"/>
  <c r="D88" i="66" s="1"/>
  <c r="J247" i="65"/>
  <c r="I247" i="65"/>
  <c r="B88" i="66" s="1"/>
  <c r="L246" i="65"/>
  <c r="E87" i="66" s="1"/>
  <c r="K246" i="65"/>
  <c r="D87" i="66" s="1"/>
  <c r="J246" i="65"/>
  <c r="I246" i="65"/>
  <c r="L244" i="65"/>
  <c r="E85" i="66" s="1"/>
  <c r="K244" i="65"/>
  <c r="J244" i="65"/>
  <c r="I244" i="65"/>
  <c r="B85" i="66" s="1"/>
  <c r="L243" i="65"/>
  <c r="K243" i="65"/>
  <c r="J243" i="65"/>
  <c r="I243" i="65"/>
  <c r="B84" i="66" s="1"/>
  <c r="L242" i="65"/>
  <c r="E83" i="66" s="1"/>
  <c r="K242" i="65"/>
  <c r="D83" i="66" s="1"/>
  <c r="J242" i="65"/>
  <c r="I242" i="65"/>
  <c r="L241" i="65"/>
  <c r="E82" i="66" s="1"/>
  <c r="K241" i="65"/>
  <c r="D82" i="66" s="1"/>
  <c r="J241" i="65"/>
  <c r="I241" i="65"/>
  <c r="L240" i="65"/>
  <c r="K240" i="65"/>
  <c r="J240" i="65"/>
  <c r="I240" i="65"/>
  <c r="B81" i="66" s="1"/>
  <c r="L239" i="65"/>
  <c r="E80" i="66" s="1"/>
  <c r="K239" i="65"/>
  <c r="D80" i="66" s="1"/>
  <c r="J239" i="65"/>
  <c r="I239" i="65"/>
  <c r="L237" i="65"/>
  <c r="E78" i="66" s="1"/>
  <c r="K237" i="65"/>
  <c r="D78" i="66" s="1"/>
  <c r="J237" i="65"/>
  <c r="I237" i="65"/>
  <c r="L236" i="65"/>
  <c r="E77" i="66" s="1"/>
  <c r="K236" i="65"/>
  <c r="D77" i="66" s="1"/>
  <c r="J236" i="65"/>
  <c r="I236" i="65"/>
  <c r="B77" i="66" s="1"/>
  <c r="L235" i="65"/>
  <c r="E76" i="66" s="1"/>
  <c r="K235" i="65"/>
  <c r="J235" i="65"/>
  <c r="I235" i="65"/>
  <c r="B76" i="66" s="1"/>
  <c r="L234" i="65"/>
  <c r="K234" i="65"/>
  <c r="D75" i="66" s="1"/>
  <c r="J234" i="65"/>
  <c r="I234" i="65"/>
  <c r="B75" i="66" s="1"/>
  <c r="L233" i="65"/>
  <c r="E74" i="66" s="1"/>
  <c r="K233" i="65"/>
  <c r="D74" i="66" s="1"/>
  <c r="J233" i="65"/>
  <c r="I233" i="65"/>
  <c r="L232" i="65"/>
  <c r="K232" i="65"/>
  <c r="D73" i="66" s="1"/>
  <c r="J232" i="65"/>
  <c r="B73" i="66"/>
  <c r="L214" i="65"/>
  <c r="K214" i="65"/>
  <c r="J214" i="65"/>
  <c r="I214" i="65"/>
  <c r="E214" i="65"/>
  <c r="D214" i="65"/>
  <c r="C214" i="65"/>
  <c r="B214" i="65"/>
  <c r="M213" i="65"/>
  <c r="F213" i="65"/>
  <c r="G213" i="65" s="1"/>
  <c r="M212" i="65"/>
  <c r="F212" i="65"/>
  <c r="M211" i="65"/>
  <c r="F211" i="65"/>
  <c r="M210" i="65"/>
  <c r="F210" i="65"/>
  <c r="G210" i="65" s="1"/>
  <c r="M209" i="65"/>
  <c r="F209" i="65"/>
  <c r="M208" i="65"/>
  <c r="O208" i="65" s="1"/>
  <c r="F208" i="65"/>
  <c r="L207" i="65"/>
  <c r="K207" i="65"/>
  <c r="J207" i="65"/>
  <c r="I207" i="65"/>
  <c r="E207" i="65"/>
  <c r="D207" i="65"/>
  <c r="C207" i="65"/>
  <c r="B207" i="65"/>
  <c r="M206" i="65"/>
  <c r="F206" i="65"/>
  <c r="M205" i="65"/>
  <c r="F205" i="65"/>
  <c r="M204" i="65"/>
  <c r="F204" i="65"/>
  <c r="M203" i="65"/>
  <c r="F203" i="65"/>
  <c r="M202" i="65"/>
  <c r="F202" i="65"/>
  <c r="M201" i="65"/>
  <c r="F201" i="65"/>
  <c r="M200" i="65"/>
  <c r="N200" i="65" s="1"/>
  <c r="F200" i="65"/>
  <c r="M199" i="65"/>
  <c r="N199" i="65" s="1"/>
  <c r="F199" i="65"/>
  <c r="G199" i="65" s="1"/>
  <c r="M198" i="65"/>
  <c r="N198" i="65" s="1"/>
  <c r="F198" i="65"/>
  <c r="G198" i="65" s="1"/>
  <c r="M197" i="65"/>
  <c r="N197" i="65" s="1"/>
  <c r="F197" i="65"/>
  <c r="G197" i="65" s="1"/>
  <c r="M196" i="65"/>
  <c r="N196" i="65" s="1"/>
  <c r="F196" i="65"/>
  <c r="G196" i="65" s="1"/>
  <c r="M195" i="65"/>
  <c r="F195" i="65"/>
  <c r="G195" i="65" s="1"/>
  <c r="M194" i="65"/>
  <c r="N194" i="65" s="1"/>
  <c r="F194" i="65"/>
  <c r="G194" i="65" s="1"/>
  <c r="M193" i="65"/>
  <c r="N193" i="65" s="1"/>
  <c r="F193" i="65"/>
  <c r="G193" i="65" s="1"/>
  <c r="L192" i="65"/>
  <c r="K192" i="65"/>
  <c r="J192" i="65"/>
  <c r="I192" i="65"/>
  <c r="E192" i="65"/>
  <c r="D192" i="65"/>
  <c r="C192" i="65"/>
  <c r="B192" i="65"/>
  <c r="M191" i="65"/>
  <c r="F191" i="65"/>
  <c r="M190" i="65"/>
  <c r="F190" i="65"/>
  <c r="G190" i="65" s="1"/>
  <c r="M189" i="65"/>
  <c r="F189" i="65"/>
  <c r="G189" i="65" s="1"/>
  <c r="M188" i="65"/>
  <c r="F188" i="65"/>
  <c r="G188" i="65" s="1"/>
  <c r="M187" i="65"/>
  <c r="F187" i="65"/>
  <c r="G187" i="65" s="1"/>
  <c r="M186" i="65"/>
  <c r="F186" i="65"/>
  <c r="L185" i="65"/>
  <c r="L218" i="65" s="1"/>
  <c r="K185" i="65"/>
  <c r="K218" i="65" s="1"/>
  <c r="J185" i="65"/>
  <c r="I185" i="65"/>
  <c r="I218" i="65" s="1"/>
  <c r="E185" i="65"/>
  <c r="E218" i="65" s="1"/>
  <c r="D185" i="65"/>
  <c r="D218" i="65" s="1"/>
  <c r="C185" i="65"/>
  <c r="B185" i="65"/>
  <c r="M184" i="65"/>
  <c r="F184" i="65"/>
  <c r="G184" i="65" s="1"/>
  <c r="M183" i="65"/>
  <c r="F183" i="65"/>
  <c r="G183" i="65" s="1"/>
  <c r="M182" i="65"/>
  <c r="N182" i="65" s="1"/>
  <c r="F182" i="65"/>
  <c r="G182" i="65" s="1"/>
  <c r="M181" i="65"/>
  <c r="F181" i="65"/>
  <c r="M180" i="65"/>
  <c r="O180" i="65" s="1"/>
  <c r="F180" i="65"/>
  <c r="G180" i="65" s="1"/>
  <c r="M179" i="65"/>
  <c r="F179" i="65"/>
  <c r="L160" i="65"/>
  <c r="K160" i="65"/>
  <c r="D54" i="66" s="1"/>
  <c r="J160" i="65"/>
  <c r="I160" i="65"/>
  <c r="B54" i="66" s="1"/>
  <c r="L159" i="65"/>
  <c r="E53" i="66" s="1"/>
  <c r="K159" i="65"/>
  <c r="D53" i="66" s="1"/>
  <c r="J159" i="65"/>
  <c r="I159" i="65"/>
  <c r="L158" i="65"/>
  <c r="E52" i="66" s="1"/>
  <c r="K158" i="65"/>
  <c r="D52" i="66" s="1"/>
  <c r="J158" i="65"/>
  <c r="I158" i="65"/>
  <c r="B52" i="66" s="1"/>
  <c r="L157" i="65"/>
  <c r="E51" i="66" s="1"/>
  <c r="K157" i="65"/>
  <c r="J157" i="65"/>
  <c r="I157" i="65"/>
  <c r="B51" i="66" s="1"/>
  <c r="L156" i="65"/>
  <c r="E50" i="66" s="1"/>
  <c r="K156" i="65"/>
  <c r="J156" i="65"/>
  <c r="I156" i="65"/>
  <c r="B50" i="66" s="1"/>
  <c r="L155" i="65"/>
  <c r="K155" i="65"/>
  <c r="J155" i="65"/>
  <c r="I155" i="65"/>
  <c r="B49" i="66" s="1"/>
  <c r="L153" i="65"/>
  <c r="E47" i="66" s="1"/>
  <c r="K153" i="65"/>
  <c r="D47" i="66" s="1"/>
  <c r="J153" i="65"/>
  <c r="I153" i="65"/>
  <c r="B47" i="66" s="1"/>
  <c r="L152" i="65"/>
  <c r="E46" i="66" s="1"/>
  <c r="K152" i="65"/>
  <c r="D46" i="66" s="1"/>
  <c r="J152" i="65"/>
  <c r="I152" i="65"/>
  <c r="B46" i="66" s="1"/>
  <c r="L151" i="65"/>
  <c r="E45" i="66" s="1"/>
  <c r="K151" i="65"/>
  <c r="J151" i="65"/>
  <c r="I151" i="65"/>
  <c r="B45" i="66" s="1"/>
  <c r="L150" i="65"/>
  <c r="E44" i="66" s="1"/>
  <c r="K150" i="65"/>
  <c r="J150" i="65"/>
  <c r="I150" i="65"/>
  <c r="L149" i="65"/>
  <c r="E43" i="66" s="1"/>
  <c r="K149" i="65"/>
  <c r="D43" i="66" s="1"/>
  <c r="J149" i="65"/>
  <c r="I149" i="65"/>
  <c r="B43" i="66" s="1"/>
  <c r="L148" i="65"/>
  <c r="L154" i="65" s="1"/>
  <c r="K148" i="65"/>
  <c r="J148" i="65"/>
  <c r="I148" i="65"/>
  <c r="L147" i="65"/>
  <c r="E41" i="66" s="1"/>
  <c r="K147" i="65"/>
  <c r="J147" i="65"/>
  <c r="I147" i="65"/>
  <c r="B41" i="66" s="1"/>
  <c r="L146" i="65"/>
  <c r="E40" i="66" s="1"/>
  <c r="K146" i="65"/>
  <c r="D40" i="66" s="1"/>
  <c r="J146" i="65"/>
  <c r="I146" i="65"/>
  <c r="B40" i="66" s="1"/>
  <c r="L145" i="65"/>
  <c r="E39" i="66" s="1"/>
  <c r="K145" i="65"/>
  <c r="D39" i="66" s="1"/>
  <c r="J145" i="65"/>
  <c r="I145" i="65"/>
  <c r="L144" i="65"/>
  <c r="K144" i="65"/>
  <c r="D38" i="66" s="1"/>
  <c r="J144" i="65"/>
  <c r="I144" i="65"/>
  <c r="B38" i="66" s="1"/>
  <c r="L143" i="65"/>
  <c r="E37" i="66" s="1"/>
  <c r="K143" i="65"/>
  <c r="J143" i="65"/>
  <c r="I143" i="65"/>
  <c r="B37" i="66" s="1"/>
  <c r="L142" i="65"/>
  <c r="K142" i="65"/>
  <c r="J142" i="65"/>
  <c r="I142" i="65"/>
  <c r="B36" i="66" s="1"/>
  <c r="L141" i="65"/>
  <c r="E35" i="66" s="1"/>
  <c r="K141" i="65"/>
  <c r="J141" i="65"/>
  <c r="I141" i="65"/>
  <c r="B35" i="66" s="1"/>
  <c r="L140" i="65"/>
  <c r="K140" i="65"/>
  <c r="D34" i="66" s="1"/>
  <c r="J140" i="65"/>
  <c r="I140" i="65"/>
  <c r="B34" i="66" s="1"/>
  <c r="L138" i="65"/>
  <c r="K138" i="65"/>
  <c r="J138" i="65"/>
  <c r="I138" i="65"/>
  <c r="B32" i="66" s="1"/>
  <c r="L137" i="65"/>
  <c r="K137" i="65"/>
  <c r="D31" i="66" s="1"/>
  <c r="J137" i="65"/>
  <c r="I137" i="65"/>
  <c r="B31" i="66" s="1"/>
  <c r="L136" i="65"/>
  <c r="E30" i="66" s="1"/>
  <c r="K136" i="65"/>
  <c r="D30" i="66" s="1"/>
  <c r="J136" i="65"/>
  <c r="I136" i="65"/>
  <c r="B30" i="66" s="1"/>
  <c r="L135" i="65"/>
  <c r="K135" i="65"/>
  <c r="D29" i="66" s="1"/>
  <c r="J135" i="65"/>
  <c r="I135" i="65"/>
  <c r="B29" i="66" s="1"/>
  <c r="L134" i="65"/>
  <c r="E28" i="66" s="1"/>
  <c r="K134" i="65"/>
  <c r="D28" i="66" s="1"/>
  <c r="J134" i="65"/>
  <c r="I134" i="65"/>
  <c r="B28" i="66" s="1"/>
  <c r="L133" i="65"/>
  <c r="E27" i="66" s="1"/>
  <c r="K133" i="65"/>
  <c r="J133" i="65"/>
  <c r="I133" i="65"/>
  <c r="B27" i="66" s="1"/>
  <c r="L131" i="65"/>
  <c r="E25" i="66" s="1"/>
  <c r="K131" i="65"/>
  <c r="J131" i="65"/>
  <c r="I131" i="65"/>
  <c r="B25" i="66" s="1"/>
  <c r="L130" i="65"/>
  <c r="K130" i="65"/>
  <c r="J130" i="65"/>
  <c r="I130" i="65"/>
  <c r="L129" i="65"/>
  <c r="K129" i="65"/>
  <c r="D23" i="66" s="1"/>
  <c r="J129" i="65"/>
  <c r="I129" i="65"/>
  <c r="B23" i="66" s="1"/>
  <c r="L128" i="65"/>
  <c r="E22" i="66" s="1"/>
  <c r="K128" i="65"/>
  <c r="J128" i="65"/>
  <c r="I128" i="65"/>
  <c r="B22" i="66" s="1"/>
  <c r="L127" i="65"/>
  <c r="E21" i="66" s="1"/>
  <c r="K127" i="65"/>
  <c r="D21" i="66" s="1"/>
  <c r="J127" i="65"/>
  <c r="I127" i="65"/>
  <c r="B21" i="66" s="1"/>
  <c r="L126" i="65"/>
  <c r="E20" i="66" s="1"/>
  <c r="K126" i="65"/>
  <c r="J126" i="65"/>
  <c r="I126" i="65"/>
  <c r="I132" i="65" s="1"/>
  <c r="L108" i="65"/>
  <c r="K108" i="65"/>
  <c r="J108" i="65"/>
  <c r="I108" i="65"/>
  <c r="E108" i="65"/>
  <c r="D108" i="65"/>
  <c r="C108" i="65"/>
  <c r="B108" i="65"/>
  <c r="M107" i="65"/>
  <c r="N107" i="65" s="1"/>
  <c r="F107" i="65"/>
  <c r="G107" i="65" s="1"/>
  <c r="M106" i="65"/>
  <c r="F106" i="65"/>
  <c r="G106" i="65" s="1"/>
  <c r="M105" i="65"/>
  <c r="N105" i="65" s="1"/>
  <c r="F105" i="65"/>
  <c r="G105" i="65" s="1"/>
  <c r="M104" i="65"/>
  <c r="F104" i="65"/>
  <c r="G104" i="65" s="1"/>
  <c r="M103" i="65"/>
  <c r="N103" i="65" s="1"/>
  <c r="F103" i="65"/>
  <c r="G103" i="65" s="1"/>
  <c r="M102" i="65"/>
  <c r="N102" i="65" s="1"/>
  <c r="F102" i="65"/>
  <c r="G102" i="65" s="1"/>
  <c r="L101" i="65"/>
  <c r="K101" i="65"/>
  <c r="J101" i="65"/>
  <c r="I101" i="65"/>
  <c r="E101" i="65"/>
  <c r="D101" i="65"/>
  <c r="C101" i="65"/>
  <c r="B101" i="65"/>
  <c r="M100" i="65"/>
  <c r="N100" i="65" s="1"/>
  <c r="F100" i="65"/>
  <c r="G100" i="65" s="1"/>
  <c r="M99" i="65"/>
  <c r="F99" i="65"/>
  <c r="G99" i="65" s="1"/>
  <c r="M98" i="65"/>
  <c r="N98" i="65" s="1"/>
  <c r="F98" i="65"/>
  <c r="G98" i="65" s="1"/>
  <c r="M97" i="65"/>
  <c r="N97" i="65" s="1"/>
  <c r="F97" i="65"/>
  <c r="G97" i="65" s="1"/>
  <c r="M96" i="65"/>
  <c r="N96" i="65" s="1"/>
  <c r="F96" i="65"/>
  <c r="G96" i="65" s="1"/>
  <c r="M95" i="65"/>
  <c r="N95" i="65" s="1"/>
  <c r="F95" i="65"/>
  <c r="G95" i="65" s="1"/>
  <c r="M94" i="65"/>
  <c r="N94" i="65" s="1"/>
  <c r="F94" i="65"/>
  <c r="G94" i="65" s="1"/>
  <c r="M93" i="65"/>
  <c r="N93" i="65" s="1"/>
  <c r="F93" i="65"/>
  <c r="G93" i="65" s="1"/>
  <c r="M92" i="65"/>
  <c r="N92" i="65" s="1"/>
  <c r="F92" i="65"/>
  <c r="G92" i="65" s="1"/>
  <c r="M91" i="65"/>
  <c r="N91" i="65" s="1"/>
  <c r="F91" i="65"/>
  <c r="G91" i="65" s="1"/>
  <c r="M90" i="65"/>
  <c r="N90" i="65" s="1"/>
  <c r="F90" i="65"/>
  <c r="G90" i="65" s="1"/>
  <c r="M89" i="65"/>
  <c r="N89" i="65" s="1"/>
  <c r="F89" i="65"/>
  <c r="G89" i="65" s="1"/>
  <c r="M88" i="65"/>
  <c r="N88" i="65" s="1"/>
  <c r="F88" i="65"/>
  <c r="G88" i="65" s="1"/>
  <c r="M87" i="65"/>
  <c r="N87" i="65" s="1"/>
  <c r="F87" i="65"/>
  <c r="G87" i="65" s="1"/>
  <c r="L86" i="65"/>
  <c r="K86" i="65"/>
  <c r="J86" i="65"/>
  <c r="I86" i="65"/>
  <c r="E86" i="65"/>
  <c r="D86" i="65"/>
  <c r="C86" i="65"/>
  <c r="B86" i="65"/>
  <c r="B112" i="65" s="1"/>
  <c r="M85" i="65"/>
  <c r="N85" i="65" s="1"/>
  <c r="F85" i="65"/>
  <c r="G85" i="65" s="1"/>
  <c r="M84" i="65"/>
  <c r="N84" i="65" s="1"/>
  <c r="F84" i="65"/>
  <c r="G84" i="65" s="1"/>
  <c r="M83" i="65"/>
  <c r="N83" i="65" s="1"/>
  <c r="F83" i="65"/>
  <c r="G83" i="65" s="1"/>
  <c r="M82" i="65"/>
  <c r="N82" i="65" s="1"/>
  <c r="F82" i="65"/>
  <c r="G82" i="65" s="1"/>
  <c r="M81" i="65"/>
  <c r="N81" i="65" s="1"/>
  <c r="F81" i="65"/>
  <c r="G81" i="65" s="1"/>
  <c r="M80" i="65"/>
  <c r="N80" i="65" s="1"/>
  <c r="F80" i="65"/>
  <c r="G80" i="65" s="1"/>
  <c r="L79" i="65"/>
  <c r="K79" i="65"/>
  <c r="K112" i="65" s="1"/>
  <c r="J79" i="65"/>
  <c r="I79" i="65"/>
  <c r="E79" i="65"/>
  <c r="D79" i="65"/>
  <c r="D112" i="65" s="1"/>
  <c r="C79" i="65"/>
  <c r="M78" i="65"/>
  <c r="N78" i="65" s="1"/>
  <c r="F78" i="65"/>
  <c r="G78" i="65" s="1"/>
  <c r="M77" i="65"/>
  <c r="N77" i="65" s="1"/>
  <c r="F77" i="65"/>
  <c r="G77" i="65" s="1"/>
  <c r="M76" i="65"/>
  <c r="N76" i="65" s="1"/>
  <c r="F76" i="65"/>
  <c r="G76" i="65" s="1"/>
  <c r="M75" i="65"/>
  <c r="N75" i="65" s="1"/>
  <c r="F75" i="65"/>
  <c r="G75" i="65" s="1"/>
  <c r="M74" i="65"/>
  <c r="N74" i="65" s="1"/>
  <c r="F74" i="65"/>
  <c r="G74" i="65" s="1"/>
  <c r="M73" i="65"/>
  <c r="N73" i="65" s="1"/>
  <c r="L55" i="65"/>
  <c r="K55" i="65"/>
  <c r="J55" i="65"/>
  <c r="I55" i="65"/>
  <c r="E55" i="65"/>
  <c r="D55" i="65"/>
  <c r="C55" i="65"/>
  <c r="B55" i="65"/>
  <c r="B59" i="65" s="1"/>
  <c r="M54" i="65"/>
  <c r="F54" i="65"/>
  <c r="G54" i="65" s="1"/>
  <c r="M53" i="65"/>
  <c r="N53" i="65" s="1"/>
  <c r="F53" i="65"/>
  <c r="G53" i="65" s="1"/>
  <c r="M52" i="65"/>
  <c r="N52" i="65" s="1"/>
  <c r="F52" i="65"/>
  <c r="G52" i="65" s="1"/>
  <c r="M51" i="65"/>
  <c r="F51" i="65"/>
  <c r="M50" i="65"/>
  <c r="N50" i="65" s="1"/>
  <c r="F50" i="65"/>
  <c r="G50" i="65" s="1"/>
  <c r="M49" i="65"/>
  <c r="N49" i="65" s="1"/>
  <c r="F49" i="65"/>
  <c r="G49" i="65" s="1"/>
  <c r="L48" i="65"/>
  <c r="K48" i="65"/>
  <c r="J48" i="65"/>
  <c r="I48" i="65"/>
  <c r="M47" i="65"/>
  <c r="N47" i="65" s="1"/>
  <c r="F47" i="65"/>
  <c r="G47" i="65" s="1"/>
  <c r="M46" i="65"/>
  <c r="N46" i="65" s="1"/>
  <c r="F46" i="65"/>
  <c r="G46" i="65" s="1"/>
  <c r="M45" i="65"/>
  <c r="N45" i="65" s="1"/>
  <c r="F45" i="65"/>
  <c r="G45" i="65" s="1"/>
  <c r="M44" i="65"/>
  <c r="N44" i="65" s="1"/>
  <c r="F44" i="65"/>
  <c r="M43" i="65"/>
  <c r="F43" i="65"/>
  <c r="G43" i="65" s="1"/>
  <c r="M42" i="65"/>
  <c r="N42" i="65" s="1"/>
  <c r="F42" i="65"/>
  <c r="G42" i="65" s="1"/>
  <c r="M41" i="65"/>
  <c r="N41" i="65" s="1"/>
  <c r="F41" i="65"/>
  <c r="G41" i="65" s="1"/>
  <c r="M40" i="65"/>
  <c r="N40" i="65" s="1"/>
  <c r="F40" i="65"/>
  <c r="G40" i="65" s="1"/>
  <c r="M39" i="65"/>
  <c r="N39" i="65" s="1"/>
  <c r="F39" i="65"/>
  <c r="G39" i="65" s="1"/>
  <c r="M38" i="65"/>
  <c r="N38" i="65" s="1"/>
  <c r="F38" i="65"/>
  <c r="G38" i="65" s="1"/>
  <c r="M37" i="65"/>
  <c r="N37" i="65" s="1"/>
  <c r="F37" i="65"/>
  <c r="G37" i="65" s="1"/>
  <c r="M36" i="65"/>
  <c r="N36" i="65" s="1"/>
  <c r="F36" i="65"/>
  <c r="G36" i="65" s="1"/>
  <c r="M35" i="65"/>
  <c r="N35" i="65" s="1"/>
  <c r="F35" i="65"/>
  <c r="G35" i="65" s="1"/>
  <c r="M34" i="65"/>
  <c r="N34" i="65" s="1"/>
  <c r="F34" i="65"/>
  <c r="G34" i="65" s="1"/>
  <c r="L33" i="65"/>
  <c r="K33" i="65"/>
  <c r="J33" i="65"/>
  <c r="I33" i="65"/>
  <c r="M32" i="65"/>
  <c r="N32" i="65" s="1"/>
  <c r="F32" i="65"/>
  <c r="G32" i="65" s="1"/>
  <c r="M31" i="65"/>
  <c r="N31" i="65" s="1"/>
  <c r="F31" i="65"/>
  <c r="G31" i="65" s="1"/>
  <c r="M30" i="65"/>
  <c r="F30" i="65"/>
  <c r="G30" i="65" s="1"/>
  <c r="M29" i="65"/>
  <c r="N29" i="65" s="1"/>
  <c r="F29" i="65"/>
  <c r="G29" i="65" s="1"/>
  <c r="M28" i="65"/>
  <c r="N28" i="65" s="1"/>
  <c r="F28" i="65"/>
  <c r="G28" i="65" s="1"/>
  <c r="M27" i="65"/>
  <c r="N27" i="65" s="1"/>
  <c r="F27" i="65"/>
  <c r="G27" i="65" s="1"/>
  <c r="L26" i="65"/>
  <c r="L59" i="65" s="1"/>
  <c r="K26" i="65"/>
  <c r="K59" i="65" s="1"/>
  <c r="J26" i="65"/>
  <c r="I26" i="65"/>
  <c r="I59" i="65" s="1"/>
  <c r="E59" i="65"/>
  <c r="D59" i="65"/>
  <c r="M25" i="65"/>
  <c r="N25" i="65" s="1"/>
  <c r="F25" i="65"/>
  <c r="G25" i="65" s="1"/>
  <c r="M24" i="65"/>
  <c r="N24" i="65" s="1"/>
  <c r="F24" i="65"/>
  <c r="G24" i="65" s="1"/>
  <c r="M23" i="65"/>
  <c r="N23" i="65" s="1"/>
  <c r="F23" i="65"/>
  <c r="G23" i="65" s="1"/>
  <c r="M22" i="65"/>
  <c r="N22" i="65" s="1"/>
  <c r="F22" i="65"/>
  <c r="G22" i="65" s="1"/>
  <c r="M21" i="65"/>
  <c r="N21" i="65" s="1"/>
  <c r="F21" i="65"/>
  <c r="G21" i="65" s="1"/>
  <c r="M20" i="65"/>
  <c r="N20" i="65" s="1"/>
  <c r="N693" i="65" l="1"/>
  <c r="E223" i="69"/>
  <c r="E226" i="69" s="1"/>
  <c r="G615" i="65"/>
  <c r="N521" i="65"/>
  <c r="N323" i="65"/>
  <c r="N284" i="65"/>
  <c r="N322" i="65"/>
  <c r="N429" i="65"/>
  <c r="N390" i="65"/>
  <c r="N384" i="65"/>
  <c r="N428" i="65"/>
  <c r="N389" i="65"/>
  <c r="N385" i="65"/>
  <c r="N383" i="65"/>
  <c r="G162" i="66"/>
  <c r="G163" i="66"/>
  <c r="N217" i="65"/>
  <c r="E293" i="69"/>
  <c r="E296" i="69" s="1"/>
  <c r="I293" i="69"/>
  <c r="I296" i="69" s="1"/>
  <c r="G57" i="66"/>
  <c r="D293" i="69"/>
  <c r="D296" i="69" s="1"/>
  <c r="H293" i="69"/>
  <c r="H296" i="69" s="1"/>
  <c r="C223" i="69"/>
  <c r="C226" i="69" s="1"/>
  <c r="F101" i="65"/>
  <c r="F207" i="65"/>
  <c r="N108" i="69"/>
  <c r="Q108" i="69"/>
  <c r="R108" i="69"/>
  <c r="T108" i="69"/>
  <c r="N298" i="65"/>
  <c r="F366" i="65"/>
  <c r="M373" i="65"/>
  <c r="G457" i="65"/>
  <c r="M38" i="69"/>
  <c r="Q38" i="69"/>
  <c r="S38" i="69"/>
  <c r="G19" i="66"/>
  <c r="G15" i="66"/>
  <c r="G17" i="66"/>
  <c r="G13" i="66"/>
  <c r="G153" i="69"/>
  <c r="G156" i="69" s="1"/>
  <c r="B153" i="69"/>
  <c r="B156" i="69" s="1"/>
  <c r="N278" i="66"/>
  <c r="M532" i="65"/>
  <c r="C293" i="69"/>
  <c r="G293" i="69"/>
  <c r="G296" i="69" s="1"/>
  <c r="H223" i="69"/>
  <c r="E153" i="69"/>
  <c r="E156" i="69" s="1"/>
  <c r="F108" i="65"/>
  <c r="M313" i="65"/>
  <c r="M450" i="65"/>
  <c r="N450" i="65" s="1"/>
  <c r="F457" i="65"/>
  <c r="F472" i="65"/>
  <c r="M472" i="65"/>
  <c r="M479" i="65"/>
  <c r="E536" i="65"/>
  <c r="L536" i="65"/>
  <c r="D642" i="65"/>
  <c r="M669" i="65"/>
  <c r="F691" i="65"/>
  <c r="F223" i="69"/>
  <c r="I153" i="69"/>
  <c r="I156" i="69" s="1"/>
  <c r="J223" i="69"/>
  <c r="J226" i="69" s="1"/>
  <c r="L642" i="65"/>
  <c r="L48" i="66"/>
  <c r="O248" i="69"/>
  <c r="P248" i="69"/>
  <c r="R248" i="69"/>
  <c r="T248" i="69"/>
  <c r="N373" i="65"/>
  <c r="S178" i="69"/>
  <c r="M62" i="69"/>
  <c r="N62" i="69"/>
  <c r="O62" i="69"/>
  <c r="P62" i="69"/>
  <c r="Q62" i="69"/>
  <c r="R62" i="69"/>
  <c r="S62" i="69"/>
  <c r="T62" i="69"/>
  <c r="Q178" i="69"/>
  <c r="N402" i="65"/>
  <c r="N214" i="65"/>
  <c r="M214" i="65"/>
  <c r="N207" i="65"/>
  <c r="G207" i="65"/>
  <c r="N254" i="65"/>
  <c r="N239" i="65"/>
  <c r="N232" i="65"/>
  <c r="N234" i="65"/>
  <c r="M202" i="69"/>
  <c r="N202" i="69"/>
  <c r="O202" i="69"/>
  <c r="P202" i="69"/>
  <c r="Q202" i="69"/>
  <c r="R202" i="69"/>
  <c r="S202" i="69"/>
  <c r="T202" i="69"/>
  <c r="L139" i="66"/>
  <c r="N255" i="66"/>
  <c r="M132" i="69"/>
  <c r="N132" i="69"/>
  <c r="O132" i="69"/>
  <c r="P132" i="69"/>
  <c r="Q132" i="69"/>
  <c r="R132" i="69"/>
  <c r="S132" i="69"/>
  <c r="T132" i="69"/>
  <c r="I112" i="65"/>
  <c r="C218" i="65"/>
  <c r="B324" i="65"/>
  <c r="D377" i="65"/>
  <c r="C126" i="66"/>
  <c r="C127" i="66"/>
  <c r="C128" i="66"/>
  <c r="C134" i="66"/>
  <c r="C138" i="66"/>
  <c r="F138" i="66" s="1"/>
  <c r="G138" i="66" s="1"/>
  <c r="C147" i="66"/>
  <c r="T179" i="69" s="1"/>
  <c r="C158" i="66"/>
  <c r="C159" i="66"/>
  <c r="G450" i="65"/>
  <c r="C483" i="65"/>
  <c r="M457" i="65"/>
  <c r="D536" i="65"/>
  <c r="E185" i="66"/>
  <c r="G609" i="65"/>
  <c r="C642" i="65"/>
  <c r="F669" i="65"/>
  <c r="G669" i="65" s="1"/>
  <c r="F684" i="65"/>
  <c r="M318" i="69"/>
  <c r="N318" i="69"/>
  <c r="Q318" i="69"/>
  <c r="R318" i="69"/>
  <c r="K61" i="69"/>
  <c r="M61" i="69"/>
  <c r="N61" i="69"/>
  <c r="O61" i="69"/>
  <c r="P61" i="69"/>
  <c r="Q61" i="69"/>
  <c r="R61" i="69"/>
  <c r="S61" i="69"/>
  <c r="T61" i="69"/>
  <c r="M131" i="69"/>
  <c r="N131" i="69"/>
  <c r="O131" i="69"/>
  <c r="P131" i="69"/>
  <c r="Q131" i="69"/>
  <c r="R131" i="69"/>
  <c r="R154" i="69" s="1"/>
  <c r="S131" i="69"/>
  <c r="T131" i="69"/>
  <c r="T154" i="69" s="1"/>
  <c r="K201" i="69"/>
  <c r="M201" i="69"/>
  <c r="M200" i="69" s="1"/>
  <c r="M203" i="69" s="1"/>
  <c r="N201" i="69"/>
  <c r="O201" i="69"/>
  <c r="P201" i="69"/>
  <c r="Q201" i="69"/>
  <c r="Q200" i="69" s="1"/>
  <c r="Q203" i="69" s="1"/>
  <c r="R201" i="69"/>
  <c r="S201" i="69"/>
  <c r="T201" i="69"/>
  <c r="V201" i="69"/>
  <c r="M271" i="69"/>
  <c r="N271" i="69"/>
  <c r="O271" i="69"/>
  <c r="O294" i="69" s="1"/>
  <c r="P271" i="69"/>
  <c r="Q271" i="69"/>
  <c r="R271" i="69"/>
  <c r="S271" i="69"/>
  <c r="T271" i="69"/>
  <c r="K341" i="69"/>
  <c r="M341" i="69"/>
  <c r="N341" i="69"/>
  <c r="O341" i="69"/>
  <c r="P341" i="69"/>
  <c r="Q341" i="69"/>
  <c r="R341" i="69"/>
  <c r="S341" i="69"/>
  <c r="T341" i="69"/>
  <c r="B37" i="69"/>
  <c r="B84" i="69"/>
  <c r="Y85" i="69"/>
  <c r="W155" i="69"/>
  <c r="Y364" i="69"/>
  <c r="Y317" i="69"/>
  <c r="F85" i="69"/>
  <c r="X85" i="69"/>
  <c r="D153" i="69"/>
  <c r="D156" i="69" s="1"/>
  <c r="W37" i="69"/>
  <c r="W84" i="69"/>
  <c r="B223" i="69"/>
  <c r="E85" i="69"/>
  <c r="W40" i="69"/>
  <c r="W85" i="69"/>
  <c r="H153" i="69"/>
  <c r="H156" i="69" s="1"/>
  <c r="F293" i="69"/>
  <c r="F296" i="69" s="1"/>
  <c r="J293" i="69"/>
  <c r="J296" i="69" s="1"/>
  <c r="F37" i="69"/>
  <c r="F40" i="69" s="1"/>
  <c r="F84" i="69"/>
  <c r="B40" i="69"/>
  <c r="B85" i="69"/>
  <c r="J85" i="69"/>
  <c r="X225" i="69"/>
  <c r="X180" i="69"/>
  <c r="D365" i="69"/>
  <c r="H365" i="69"/>
  <c r="H366" i="69" s="1"/>
  <c r="H320" i="69"/>
  <c r="M192" i="65"/>
  <c r="N192" i="65"/>
  <c r="C107" i="66"/>
  <c r="C324" i="65"/>
  <c r="C133" i="66"/>
  <c r="C145" i="66"/>
  <c r="R179" i="69" s="1"/>
  <c r="C157" i="66"/>
  <c r="N457" i="65"/>
  <c r="G472" i="65"/>
  <c r="N472" i="65"/>
  <c r="B185" i="66"/>
  <c r="F638" i="65"/>
  <c r="G638" i="65"/>
  <c r="F662" i="65"/>
  <c r="G662" i="65" s="1"/>
  <c r="C695" i="65"/>
  <c r="N662" i="65"/>
  <c r="J695" i="65"/>
  <c r="M695" i="65" s="1"/>
  <c r="O657" i="65" s="1"/>
  <c r="N669" i="65"/>
  <c r="G684" i="65"/>
  <c r="G691" i="65"/>
  <c r="N691" i="65"/>
  <c r="C233" i="66"/>
  <c r="G233" i="66" s="1"/>
  <c r="N710" i="65"/>
  <c r="C234" i="66"/>
  <c r="F234" i="66" s="1"/>
  <c r="G234" i="66" s="1"/>
  <c r="C236" i="66"/>
  <c r="F236" i="66" s="1"/>
  <c r="G236" i="66" s="1"/>
  <c r="C237" i="66"/>
  <c r="C240" i="66"/>
  <c r="C241" i="66"/>
  <c r="F241" i="66" s="1"/>
  <c r="G241" i="66" s="1"/>
  <c r="C242" i="66"/>
  <c r="C243" i="66"/>
  <c r="C244" i="66"/>
  <c r="C247" i="66"/>
  <c r="C249" i="66"/>
  <c r="P319" i="69" s="1"/>
  <c r="C252" i="66"/>
  <c r="S319" i="69" s="1"/>
  <c r="C253" i="66"/>
  <c r="T319" i="69" s="1"/>
  <c r="C255" i="66"/>
  <c r="C257" i="66"/>
  <c r="C259" i="66"/>
  <c r="C261" i="66"/>
  <c r="C262" i="66"/>
  <c r="C263" i="66"/>
  <c r="C264" i="66"/>
  <c r="C265" i="66"/>
  <c r="C266" i="66"/>
  <c r="F266" i="66" s="1"/>
  <c r="G266" i="66" s="1"/>
  <c r="M272" i="69"/>
  <c r="N272" i="69"/>
  <c r="O272" i="69"/>
  <c r="P272" i="69"/>
  <c r="Q272" i="69"/>
  <c r="R272" i="69"/>
  <c r="S272" i="69"/>
  <c r="T272" i="69"/>
  <c r="J207" i="66"/>
  <c r="J245" i="66"/>
  <c r="M342" i="69"/>
  <c r="N342" i="69"/>
  <c r="O342" i="69"/>
  <c r="P342" i="69"/>
  <c r="Q342" i="69"/>
  <c r="R342" i="69"/>
  <c r="S342" i="69"/>
  <c r="T342" i="69"/>
  <c r="J267" i="66"/>
  <c r="E84" i="69"/>
  <c r="E37" i="69"/>
  <c r="E40" i="69" s="1"/>
  <c r="Y295" i="69"/>
  <c r="I85" i="69"/>
  <c r="C364" i="69"/>
  <c r="C317" i="69"/>
  <c r="G364" i="69"/>
  <c r="G317" i="69"/>
  <c r="Y365" i="69"/>
  <c r="Y320" i="69"/>
  <c r="H85" i="69"/>
  <c r="Y225" i="69"/>
  <c r="E365" i="69"/>
  <c r="I365" i="69"/>
  <c r="I320" i="69"/>
  <c r="J84" i="69"/>
  <c r="J37" i="69"/>
  <c r="J40" i="69" s="1"/>
  <c r="X295" i="69"/>
  <c r="D364" i="69"/>
  <c r="D363" i="69" s="1"/>
  <c r="D317" i="69"/>
  <c r="D320" i="69" s="1"/>
  <c r="H364" i="69"/>
  <c r="H317" i="69"/>
  <c r="X365" i="69"/>
  <c r="X320" i="69"/>
  <c r="D85" i="69"/>
  <c r="C112" i="65"/>
  <c r="J112" i="65"/>
  <c r="G101" i="65"/>
  <c r="F86" i="65"/>
  <c r="M101" i="65"/>
  <c r="N101" i="65" s="1"/>
  <c r="M207" i="65"/>
  <c r="F214" i="65"/>
  <c r="G214" i="65" s="1"/>
  <c r="C74" i="66"/>
  <c r="C76" i="66"/>
  <c r="C81" i="66"/>
  <c r="C83" i="66"/>
  <c r="C85" i="66"/>
  <c r="N244" i="65"/>
  <c r="C87" i="66"/>
  <c r="M109" i="69" s="1"/>
  <c r="C88" i="66"/>
  <c r="N109" i="69" s="1"/>
  <c r="C89" i="66"/>
  <c r="O109" i="69" s="1"/>
  <c r="C90" i="66"/>
  <c r="P109" i="69" s="1"/>
  <c r="C93" i="66"/>
  <c r="N255" i="65"/>
  <c r="C97" i="66"/>
  <c r="N256" i="65"/>
  <c r="C98" i="66"/>
  <c r="N257" i="65"/>
  <c r="C99" i="66"/>
  <c r="G99" i="66" s="1"/>
  <c r="N258" i="65"/>
  <c r="N259" i="65"/>
  <c r="C102" i="66"/>
  <c r="G102" i="66" s="1"/>
  <c r="N261" i="65"/>
  <c r="C103" i="66"/>
  <c r="N262" i="65"/>
  <c r="C104" i="66"/>
  <c r="N264" i="65"/>
  <c r="C106" i="66"/>
  <c r="F106" i="66" s="1"/>
  <c r="N265" i="65"/>
  <c r="M298" i="65"/>
  <c r="N313" i="65"/>
  <c r="N320" i="65"/>
  <c r="M366" i="65"/>
  <c r="N366" i="65" s="1"/>
  <c r="C130" i="66"/>
  <c r="C131" i="66"/>
  <c r="N178" i="69"/>
  <c r="C142" i="66"/>
  <c r="O179" i="69" s="1"/>
  <c r="C143" i="66"/>
  <c r="C151" i="66"/>
  <c r="C155" i="66"/>
  <c r="F155" i="66" s="1"/>
  <c r="G155" i="66" s="1"/>
  <c r="C156" i="66"/>
  <c r="F156" i="66" s="1"/>
  <c r="G156" i="66" s="1"/>
  <c r="N479" i="65"/>
  <c r="B536" i="65"/>
  <c r="F510" i="65"/>
  <c r="M510" i="65"/>
  <c r="N532" i="65"/>
  <c r="C179" i="66"/>
  <c r="C180" i="66"/>
  <c r="C181" i="66"/>
  <c r="F181" i="66" s="1"/>
  <c r="G181" i="66" s="1"/>
  <c r="C182" i="66"/>
  <c r="F182" i="66" s="1"/>
  <c r="G182" i="66" s="1"/>
  <c r="C183" i="66"/>
  <c r="F183" i="66" s="1"/>
  <c r="G183" i="66" s="1"/>
  <c r="C184" i="66"/>
  <c r="F184" i="66" s="1"/>
  <c r="G184" i="66" s="1"/>
  <c r="C186" i="66"/>
  <c r="F186" i="66" s="1"/>
  <c r="G186" i="66" s="1"/>
  <c r="C187" i="66"/>
  <c r="F187" i="66" s="1"/>
  <c r="G187" i="66" s="1"/>
  <c r="C188" i="66"/>
  <c r="C191" i="66"/>
  <c r="C193" i="66"/>
  <c r="M249" i="69" s="1"/>
  <c r="C197" i="66"/>
  <c r="Q249" i="69" s="1"/>
  <c r="C198" i="66"/>
  <c r="R249" i="69" s="1"/>
  <c r="C199" i="66"/>
  <c r="S249" i="69" s="1"/>
  <c r="C200" i="66"/>
  <c r="C201" i="66"/>
  <c r="F201" i="66" s="1"/>
  <c r="G201" i="66" s="1"/>
  <c r="C205" i="66"/>
  <c r="F205" i="66" s="1"/>
  <c r="G205" i="66" s="1"/>
  <c r="C206" i="66"/>
  <c r="C208" i="66"/>
  <c r="C209" i="66"/>
  <c r="C211" i="66"/>
  <c r="C212" i="66"/>
  <c r="F212" i="66" s="1"/>
  <c r="G212" i="66" s="1"/>
  <c r="C213" i="66"/>
  <c r="E642" i="65"/>
  <c r="F631" i="65"/>
  <c r="J324" i="65"/>
  <c r="M324" i="65" s="1"/>
  <c r="O323" i="65" s="1"/>
  <c r="J218" i="65"/>
  <c r="B293" i="69"/>
  <c r="B296" i="69" s="1"/>
  <c r="C296" i="69"/>
  <c r="Y155" i="69"/>
  <c r="Y294" i="69"/>
  <c r="Y247" i="69"/>
  <c r="Y250" i="69" s="1"/>
  <c r="D84" i="69"/>
  <c r="D37" i="69"/>
  <c r="D40" i="69" s="1"/>
  <c r="X37" i="69"/>
  <c r="X40" i="69" s="1"/>
  <c r="X84" i="69"/>
  <c r="C85" i="69"/>
  <c r="Y107" i="69"/>
  <c r="Y110" i="69" s="1"/>
  <c r="W365" i="69"/>
  <c r="C37" i="69"/>
  <c r="C40" i="69" s="1"/>
  <c r="C84" i="69"/>
  <c r="Y177" i="69"/>
  <c r="Y180" i="69" s="1"/>
  <c r="W295" i="69"/>
  <c r="W250" i="69"/>
  <c r="F153" i="69"/>
  <c r="F156" i="69" s="1"/>
  <c r="J153" i="69"/>
  <c r="J156" i="69" s="1"/>
  <c r="I37" i="69"/>
  <c r="I40" i="69" s="1"/>
  <c r="I84" i="69"/>
  <c r="Y84" i="69"/>
  <c r="Y83" i="69" s="1"/>
  <c r="Y37" i="69"/>
  <c r="Y40" i="69" s="1"/>
  <c r="W317" i="69"/>
  <c r="W320" i="69" s="1"/>
  <c r="G85" i="69"/>
  <c r="F365" i="69"/>
  <c r="F366" i="69" s="1"/>
  <c r="F320" i="69"/>
  <c r="J365" i="69"/>
  <c r="G86" i="65"/>
  <c r="C59" i="65"/>
  <c r="J59" i="65"/>
  <c r="M48" i="65"/>
  <c r="N48" i="65" s="1"/>
  <c r="E112" i="65"/>
  <c r="L112" i="65"/>
  <c r="G108" i="65"/>
  <c r="C21" i="66"/>
  <c r="C23" i="66"/>
  <c r="C24" i="66"/>
  <c r="C25" i="66"/>
  <c r="C27" i="66"/>
  <c r="C29" i="66"/>
  <c r="C31" i="66"/>
  <c r="C32" i="66"/>
  <c r="C34" i="66"/>
  <c r="C35" i="66"/>
  <c r="N39" i="69" s="1"/>
  <c r="N85" i="69" s="1"/>
  <c r="C36" i="66"/>
  <c r="C37" i="66"/>
  <c r="P39" i="69" s="1"/>
  <c r="C38" i="66"/>
  <c r="C39" i="66"/>
  <c r="R39" i="69" s="1"/>
  <c r="R85" i="69" s="1"/>
  <c r="C40" i="66"/>
  <c r="S39" i="69" s="1"/>
  <c r="C41" i="66"/>
  <c r="T39" i="69" s="1"/>
  <c r="C43" i="66"/>
  <c r="F43" i="66" s="1"/>
  <c r="G43" i="66" s="1"/>
  <c r="C44" i="66"/>
  <c r="C46" i="66"/>
  <c r="F46" i="66" s="1"/>
  <c r="G46" i="66" s="1"/>
  <c r="C47" i="66"/>
  <c r="F47" i="66" s="1"/>
  <c r="G47" i="66" s="1"/>
  <c r="C49" i="66"/>
  <c r="C50" i="66"/>
  <c r="C51" i="66"/>
  <c r="C52" i="66"/>
  <c r="F52" i="66" s="1"/>
  <c r="G52" i="66" s="1"/>
  <c r="C54" i="66"/>
  <c r="F185" i="65"/>
  <c r="G185" i="65" s="1"/>
  <c r="B218" i="65"/>
  <c r="K267" i="65"/>
  <c r="E324" i="65"/>
  <c r="F313" i="65"/>
  <c r="G313" i="65" s="1"/>
  <c r="C377" i="65"/>
  <c r="N344" i="65"/>
  <c r="N351" i="65"/>
  <c r="G366" i="65"/>
  <c r="C129" i="66"/>
  <c r="C140" i="66"/>
  <c r="M179" i="69" s="1"/>
  <c r="C141" i="66"/>
  <c r="N179" i="69" s="1"/>
  <c r="C149" i="66"/>
  <c r="C150" i="66"/>
  <c r="C160" i="66"/>
  <c r="B483" i="65"/>
  <c r="C536" i="65"/>
  <c r="G510" i="65"/>
  <c r="N510" i="65"/>
  <c r="M525" i="65"/>
  <c r="N525" i="65" s="1"/>
  <c r="F609" i="65"/>
  <c r="G631" i="65"/>
  <c r="H37" i="69"/>
  <c r="H40" i="69" s="1"/>
  <c r="H84" i="69"/>
  <c r="B226" i="69"/>
  <c r="G37" i="69"/>
  <c r="G40" i="69" s="1"/>
  <c r="G84" i="69"/>
  <c r="E364" i="69"/>
  <c r="E317" i="69"/>
  <c r="E320" i="69" s="1"/>
  <c r="I364" i="69"/>
  <c r="I317" i="69"/>
  <c r="W225" i="69"/>
  <c r="W180" i="69"/>
  <c r="C365" i="69"/>
  <c r="C320" i="69"/>
  <c r="G365" i="69"/>
  <c r="G366" i="69" s="1"/>
  <c r="G320" i="69"/>
  <c r="W107" i="69"/>
  <c r="W110" i="69" s="1"/>
  <c r="B180" i="69"/>
  <c r="D223" i="69"/>
  <c r="D226" i="69" s="1"/>
  <c r="X155" i="69"/>
  <c r="X110" i="69"/>
  <c r="X294" i="69"/>
  <c r="X247" i="69"/>
  <c r="X250" i="69" s="1"/>
  <c r="F364" i="69"/>
  <c r="F363" i="69" s="1"/>
  <c r="F317" i="69"/>
  <c r="J364" i="69"/>
  <c r="J317" i="69"/>
  <c r="J320" i="69" s="1"/>
  <c r="W363" i="69"/>
  <c r="I223" i="69"/>
  <c r="I226" i="69" s="1"/>
  <c r="B365" i="69"/>
  <c r="B320" i="69"/>
  <c r="C153" i="69"/>
  <c r="C156" i="69" s="1"/>
  <c r="G223" i="69"/>
  <c r="G226" i="69" s="1"/>
  <c r="J33" i="66"/>
  <c r="J48" i="66"/>
  <c r="J55" i="66"/>
  <c r="J79" i="66"/>
  <c r="J101" i="66"/>
  <c r="N97" i="66"/>
  <c r="J108" i="66"/>
  <c r="V132" i="69" s="1"/>
  <c r="N104" i="66"/>
  <c r="N152" i="66"/>
  <c r="J161" i="66"/>
  <c r="G85" i="66"/>
  <c r="I267" i="66"/>
  <c r="K377" i="65"/>
  <c r="I430" i="65"/>
  <c r="K48" i="66"/>
  <c r="J260" i="66"/>
  <c r="J132" i="65"/>
  <c r="K161" i="65"/>
  <c r="K108" i="66"/>
  <c r="K207" i="66"/>
  <c r="U271" i="69" s="1"/>
  <c r="C20" i="66"/>
  <c r="M742" i="65"/>
  <c r="N742" i="65" s="1"/>
  <c r="M152" i="66"/>
  <c r="M198" i="66"/>
  <c r="N198" i="66" s="1"/>
  <c r="M133" i="65"/>
  <c r="N133" i="65" s="1"/>
  <c r="M129" i="66"/>
  <c r="N129" i="66" s="1"/>
  <c r="M131" i="66"/>
  <c r="N131" i="66" s="1"/>
  <c r="M134" i="66"/>
  <c r="N134" i="66" s="1"/>
  <c r="M138" i="66"/>
  <c r="N138" i="66" s="1"/>
  <c r="M189" i="66"/>
  <c r="N189" i="66" s="1"/>
  <c r="M208" i="66"/>
  <c r="N208" i="66" s="1"/>
  <c r="M209" i="66"/>
  <c r="N209" i="66" s="1"/>
  <c r="M211" i="66"/>
  <c r="N211" i="66" s="1"/>
  <c r="J300" i="66"/>
  <c r="M153" i="65"/>
  <c r="N153" i="65" s="1"/>
  <c r="M255" i="65"/>
  <c r="M723" i="65"/>
  <c r="N723" i="65" s="1"/>
  <c r="M53" i="66"/>
  <c r="N53" i="66" s="1"/>
  <c r="M92" i="66"/>
  <c r="N92" i="66" s="1"/>
  <c r="M99" i="66"/>
  <c r="N99" i="66" s="1"/>
  <c r="M710" i="65"/>
  <c r="M242" i="65"/>
  <c r="N242" i="65" s="1"/>
  <c r="J214" i="66"/>
  <c r="M239" i="66"/>
  <c r="N239" i="66" s="1"/>
  <c r="M250" i="66"/>
  <c r="N250" i="66" s="1"/>
  <c r="M258" i="66"/>
  <c r="N258" i="66" s="1"/>
  <c r="M264" i="66"/>
  <c r="N264" i="66" s="1"/>
  <c r="M256" i="66"/>
  <c r="N256" i="66" s="1"/>
  <c r="J154" i="65"/>
  <c r="C42" i="66"/>
  <c r="M577" i="65"/>
  <c r="N577" i="65" s="1"/>
  <c r="C95" i="66"/>
  <c r="G95" i="66" s="1"/>
  <c r="B249" i="66"/>
  <c r="M726" i="65"/>
  <c r="N726" i="65" s="1"/>
  <c r="B253" i="66"/>
  <c r="I306" i="66"/>
  <c r="E255" i="66"/>
  <c r="L737" i="65"/>
  <c r="D257" i="66"/>
  <c r="F257" i="66" s="1"/>
  <c r="G257" i="66" s="1"/>
  <c r="M734" i="65"/>
  <c r="N734" i="65" s="1"/>
  <c r="B263" i="66"/>
  <c r="F263" i="66" s="1"/>
  <c r="G263" i="66" s="1"/>
  <c r="I744" i="65"/>
  <c r="M580" i="65"/>
  <c r="N580" i="65" s="1"/>
  <c r="D209" i="66"/>
  <c r="M582" i="65"/>
  <c r="N582" i="65" s="1"/>
  <c r="C45" i="66"/>
  <c r="M558" i="65"/>
  <c r="N558" i="65" s="1"/>
  <c r="E84" i="66"/>
  <c r="K301" i="66"/>
  <c r="M147" i="65"/>
  <c r="N147" i="65" s="1"/>
  <c r="M728" i="65"/>
  <c r="N728" i="65" s="1"/>
  <c r="L132" i="66"/>
  <c r="M136" i="66"/>
  <c r="N136" i="66" s="1"/>
  <c r="M141" i="66"/>
  <c r="N141" i="66" s="1"/>
  <c r="M156" i="66"/>
  <c r="N156" i="66" s="1"/>
  <c r="M158" i="66"/>
  <c r="N158" i="66" s="1"/>
  <c r="M191" i="66"/>
  <c r="N191" i="66" s="1"/>
  <c r="M194" i="66"/>
  <c r="N194" i="66" s="1"/>
  <c r="M199" i="66"/>
  <c r="N199" i="66" s="1"/>
  <c r="M213" i="66"/>
  <c r="N213" i="66" s="1"/>
  <c r="M234" i="66"/>
  <c r="N234" i="66" s="1"/>
  <c r="M22" i="66"/>
  <c r="N22" i="66" s="1"/>
  <c r="M24" i="66"/>
  <c r="N24" i="66" s="1"/>
  <c r="M32" i="66"/>
  <c r="N32" i="66" s="1"/>
  <c r="M40" i="66"/>
  <c r="N40" i="66" s="1"/>
  <c r="M42" i="66"/>
  <c r="N42" i="66" s="1"/>
  <c r="M44" i="66"/>
  <c r="N44" i="66" s="1"/>
  <c r="M45" i="66"/>
  <c r="N45" i="66" s="1"/>
  <c r="M87" i="66"/>
  <c r="N87" i="66" s="1"/>
  <c r="M88" i="66"/>
  <c r="N88" i="66" s="1"/>
  <c r="M91" i="66"/>
  <c r="N91" i="66" s="1"/>
  <c r="M104" i="66"/>
  <c r="M106" i="66"/>
  <c r="N106" i="66" s="1"/>
  <c r="M107" i="66"/>
  <c r="N107" i="66" s="1"/>
  <c r="M127" i="66"/>
  <c r="N127" i="66" s="1"/>
  <c r="M151" i="65"/>
  <c r="N151" i="65" s="1"/>
  <c r="M130" i="66"/>
  <c r="N130" i="66" s="1"/>
  <c r="M142" i="66"/>
  <c r="N142" i="66" s="1"/>
  <c r="M160" i="66"/>
  <c r="N160" i="66" s="1"/>
  <c r="M193" i="66"/>
  <c r="N193" i="66" s="1"/>
  <c r="M197" i="66"/>
  <c r="N197" i="66" s="1"/>
  <c r="M203" i="66"/>
  <c r="N203" i="66" s="1"/>
  <c r="M212" i="66"/>
  <c r="N212" i="66" s="1"/>
  <c r="M232" i="66"/>
  <c r="N232" i="66" s="1"/>
  <c r="M236" i="66"/>
  <c r="N236" i="66" s="1"/>
  <c r="M246" i="66"/>
  <c r="N246" i="66" s="1"/>
  <c r="K267" i="66"/>
  <c r="M95" i="66"/>
  <c r="N95" i="66" s="1"/>
  <c r="M584" i="65"/>
  <c r="N584" i="65" s="1"/>
  <c r="F208" i="66"/>
  <c r="G208" i="66" s="1"/>
  <c r="M569" i="65"/>
  <c r="N569" i="65" s="1"/>
  <c r="C251" i="66"/>
  <c r="R319" i="69" s="1"/>
  <c r="I301" i="66"/>
  <c r="M583" i="65"/>
  <c r="N583" i="65" s="1"/>
  <c r="M741" i="65"/>
  <c r="N741" i="65" s="1"/>
  <c r="M21" i="66"/>
  <c r="N21" i="66" s="1"/>
  <c r="K101" i="66"/>
  <c r="U131" i="69" s="1"/>
  <c r="M100" i="66"/>
  <c r="N100" i="66" s="1"/>
  <c r="M254" i="66"/>
  <c r="N254" i="66" s="1"/>
  <c r="M403" i="65"/>
  <c r="N403" i="65" s="1"/>
  <c r="M236" i="65"/>
  <c r="N236" i="65" s="1"/>
  <c r="B145" i="66"/>
  <c r="M410" i="65"/>
  <c r="N410" i="65" s="1"/>
  <c r="B147" i="66"/>
  <c r="M412" i="65"/>
  <c r="N412" i="65" s="1"/>
  <c r="M128" i="66"/>
  <c r="N128" i="66" s="1"/>
  <c r="D102" i="66"/>
  <c r="D108" i="66" s="1"/>
  <c r="M261" i="65"/>
  <c r="K318" i="66"/>
  <c r="E98" i="66"/>
  <c r="C144" i="66"/>
  <c r="Q179" i="69" s="1"/>
  <c r="M409" i="65"/>
  <c r="N409" i="65" s="1"/>
  <c r="J303" i="66"/>
  <c r="K289" i="66"/>
  <c r="J563" i="65"/>
  <c r="C189" i="66"/>
  <c r="M560" i="65"/>
  <c r="N560" i="65" s="1"/>
  <c r="C210" i="66"/>
  <c r="M581" i="65"/>
  <c r="N581" i="65" s="1"/>
  <c r="B262" i="66"/>
  <c r="I315" i="66"/>
  <c r="M739" i="65"/>
  <c r="N739" i="65" s="1"/>
  <c r="M28" i="66"/>
  <c r="N28" i="66" s="1"/>
  <c r="M37" i="66"/>
  <c r="N37" i="66" s="1"/>
  <c r="M94" i="66"/>
  <c r="N94" i="66" s="1"/>
  <c r="M96" i="66"/>
  <c r="N96" i="66" s="1"/>
  <c r="M159" i="66"/>
  <c r="N159" i="66" s="1"/>
  <c r="M200" i="66"/>
  <c r="N200" i="66" s="1"/>
  <c r="M201" i="66"/>
  <c r="N201" i="66" s="1"/>
  <c r="D133" i="66"/>
  <c r="D139" i="66" s="1"/>
  <c r="K404" i="65"/>
  <c r="M727" i="65"/>
  <c r="N727" i="65" s="1"/>
  <c r="C250" i="66"/>
  <c r="Q319" i="69" s="1"/>
  <c r="M730" i="65"/>
  <c r="N730" i="65" s="1"/>
  <c r="J315" i="66"/>
  <c r="I297" i="66"/>
  <c r="E81" i="66"/>
  <c r="L245" i="65"/>
  <c r="D161" i="66"/>
  <c r="B199" i="66"/>
  <c r="M570" i="65"/>
  <c r="N570" i="65" s="1"/>
  <c r="L192" i="66"/>
  <c r="L218" i="66" s="1"/>
  <c r="M711" i="65"/>
  <c r="N711" i="65" s="1"/>
  <c r="K426" i="65"/>
  <c r="I302" i="66"/>
  <c r="C77" i="66"/>
  <c r="L289" i="66"/>
  <c r="E24" i="66"/>
  <c r="M713" i="65"/>
  <c r="N713" i="65" s="1"/>
  <c r="M136" i="65"/>
  <c r="N136" i="65" s="1"/>
  <c r="I304" i="66"/>
  <c r="D41" i="66"/>
  <c r="B20" i="66"/>
  <c r="I285" i="66"/>
  <c r="L297" i="66"/>
  <c r="E32" i="66"/>
  <c r="E34" i="66"/>
  <c r="L299" i="66"/>
  <c r="L301" i="66"/>
  <c r="E36" i="66"/>
  <c r="L307" i="66"/>
  <c r="E42" i="66"/>
  <c r="E48" i="66" s="1"/>
  <c r="L312" i="66"/>
  <c r="L288" i="66"/>
  <c r="I267" i="65"/>
  <c r="J397" i="65"/>
  <c r="E128" i="66"/>
  <c r="B194" i="66"/>
  <c r="N248" i="69" s="1"/>
  <c r="I300" i="66"/>
  <c r="C203" i="66"/>
  <c r="M574" i="65"/>
  <c r="N574" i="65" s="1"/>
  <c r="M575" i="65"/>
  <c r="N575" i="65" s="1"/>
  <c r="C239" i="66"/>
  <c r="J722" i="65"/>
  <c r="C258" i="66"/>
  <c r="M735" i="65"/>
  <c r="N735" i="65" s="1"/>
  <c r="M738" i="65"/>
  <c r="N738" i="65" s="1"/>
  <c r="M252" i="66"/>
  <c r="N252" i="66" s="1"/>
  <c r="D101" i="66"/>
  <c r="M566" i="65"/>
  <c r="N566" i="65" s="1"/>
  <c r="M721" i="65"/>
  <c r="N721" i="65" s="1"/>
  <c r="M89" i="66"/>
  <c r="N89" i="66" s="1"/>
  <c r="M240" i="66"/>
  <c r="N240" i="66" s="1"/>
  <c r="M242" i="66"/>
  <c r="N242" i="66" s="1"/>
  <c r="M244" i="66"/>
  <c r="N244" i="66" s="1"/>
  <c r="M248" i="66"/>
  <c r="N248" i="66" s="1"/>
  <c r="M130" i="65"/>
  <c r="N130" i="65" s="1"/>
  <c r="J238" i="65"/>
  <c r="L310" i="66"/>
  <c r="J419" i="65"/>
  <c r="L585" i="65"/>
  <c r="M49" i="66"/>
  <c r="N49" i="66" s="1"/>
  <c r="M50" i="66"/>
  <c r="N50" i="66" s="1"/>
  <c r="M78" i="66"/>
  <c r="N78" i="66" s="1"/>
  <c r="M81" i="66"/>
  <c r="N81" i="66" s="1"/>
  <c r="M103" i="66"/>
  <c r="N103" i="66" s="1"/>
  <c r="M143" i="66"/>
  <c r="N143" i="66" s="1"/>
  <c r="M144" i="66"/>
  <c r="N144" i="66" s="1"/>
  <c r="M145" i="66"/>
  <c r="N145" i="66" s="1"/>
  <c r="M147" i="66"/>
  <c r="N147" i="66" s="1"/>
  <c r="M148" i="66"/>
  <c r="N148" i="66" s="1"/>
  <c r="M153" i="66"/>
  <c r="N153" i="66" s="1"/>
  <c r="D85" i="66"/>
  <c r="M244" i="65"/>
  <c r="L317" i="66"/>
  <c r="E150" i="66"/>
  <c r="L309" i="66"/>
  <c r="E151" i="66"/>
  <c r="D152" i="66"/>
  <c r="M417" i="65"/>
  <c r="N417" i="65" s="1"/>
  <c r="B157" i="66"/>
  <c r="I316" i="66"/>
  <c r="B160" i="66"/>
  <c r="M425" i="65"/>
  <c r="N425" i="65" s="1"/>
  <c r="I319" i="66"/>
  <c r="E190" i="66"/>
  <c r="L296" i="66"/>
  <c r="E213" i="66"/>
  <c r="E214" i="66" s="1"/>
  <c r="K715" i="65"/>
  <c r="M568" i="65"/>
  <c r="N568" i="65" s="1"/>
  <c r="M743" i="65"/>
  <c r="N743" i="65" s="1"/>
  <c r="K297" i="66"/>
  <c r="D32" i="66"/>
  <c r="K300" i="66"/>
  <c r="D35" i="66"/>
  <c r="D37" i="66"/>
  <c r="M143" i="65"/>
  <c r="N143" i="65" s="1"/>
  <c r="K309" i="66"/>
  <c r="D44" i="66"/>
  <c r="D50" i="66"/>
  <c r="K315" i="66"/>
  <c r="J319" i="66"/>
  <c r="K260" i="65"/>
  <c r="M254" i="65"/>
  <c r="E133" i="66"/>
  <c r="L404" i="65"/>
  <c r="L292" i="66"/>
  <c r="C254" i="66"/>
  <c r="M731" i="65"/>
  <c r="N731" i="65" s="1"/>
  <c r="K154" i="66"/>
  <c r="M190" i="66"/>
  <c r="N190" i="66" s="1"/>
  <c r="K744" i="65"/>
  <c r="J307" i="66"/>
  <c r="M127" i="65"/>
  <c r="N127" i="65" s="1"/>
  <c r="K317" i="66"/>
  <c r="L304" i="66"/>
  <c r="M740" i="65"/>
  <c r="N740" i="65" s="1"/>
  <c r="M406" i="65"/>
  <c r="N406" i="65" s="1"/>
  <c r="K304" i="66"/>
  <c r="M138" i="65"/>
  <c r="N138" i="65" s="1"/>
  <c r="D24" i="66"/>
  <c r="J285" i="66"/>
  <c r="D45" i="66"/>
  <c r="K306" i="66"/>
  <c r="I311" i="66"/>
  <c r="M258" i="65"/>
  <c r="D131" i="66"/>
  <c r="M396" i="65"/>
  <c r="N396" i="65" s="1"/>
  <c r="J287" i="66"/>
  <c r="J288" i="66"/>
  <c r="J289" i="66"/>
  <c r="C194" i="66"/>
  <c r="N249" i="69" s="1"/>
  <c r="M565" i="65"/>
  <c r="N565" i="65" s="1"/>
  <c r="M576" i="65"/>
  <c r="N576" i="65" s="1"/>
  <c r="D242" i="66"/>
  <c r="K295" i="66"/>
  <c r="K737" i="65"/>
  <c r="K33" i="66"/>
  <c r="M237" i="66"/>
  <c r="N237" i="66" s="1"/>
  <c r="D191" i="66"/>
  <c r="M562" i="65"/>
  <c r="N562" i="65" s="1"/>
  <c r="B237" i="66"/>
  <c r="B238" i="66" s="1"/>
  <c r="I715" i="65"/>
  <c r="B265" i="66"/>
  <c r="I318" i="66"/>
  <c r="L79" i="66"/>
  <c r="M718" i="65"/>
  <c r="N718" i="65" s="1"/>
  <c r="M720" i="65"/>
  <c r="N720" i="65" s="1"/>
  <c r="L293" i="66"/>
  <c r="M141" i="65"/>
  <c r="N141" i="65" s="1"/>
  <c r="I238" i="65"/>
  <c r="M716" i="65"/>
  <c r="N716" i="65" s="1"/>
  <c r="D22" i="66"/>
  <c r="K287" i="66"/>
  <c r="K139" i="65"/>
  <c r="K292" i="66"/>
  <c r="D27" i="66"/>
  <c r="C73" i="66"/>
  <c r="E75" i="66"/>
  <c r="L287" i="66"/>
  <c r="B83" i="66"/>
  <c r="I295" i="66"/>
  <c r="B105" i="66"/>
  <c r="M264" i="65"/>
  <c r="C136" i="66"/>
  <c r="J295" i="66"/>
  <c r="I310" i="66"/>
  <c r="M416" i="65"/>
  <c r="N416" i="65" s="1"/>
  <c r="C190" i="66"/>
  <c r="M561" i="65"/>
  <c r="N561" i="65" s="1"/>
  <c r="B197" i="66"/>
  <c r="I303" i="66"/>
  <c r="M579" i="65"/>
  <c r="N579" i="65" s="1"/>
  <c r="K585" i="65"/>
  <c r="D264" i="66"/>
  <c r="D267" i="66" s="1"/>
  <c r="M27" i="66"/>
  <c r="N27" i="66" s="1"/>
  <c r="M46" i="66"/>
  <c r="N46" i="66" s="1"/>
  <c r="L86" i="66"/>
  <c r="M155" i="66"/>
  <c r="N155" i="66" s="1"/>
  <c r="E38" i="66"/>
  <c r="L303" i="66"/>
  <c r="C137" i="66"/>
  <c r="M402" i="65"/>
  <c r="L556" i="65"/>
  <c r="M564" i="65"/>
  <c r="N564" i="65" s="1"/>
  <c r="M719" i="65"/>
  <c r="N719" i="65" s="1"/>
  <c r="D244" i="66"/>
  <c r="L744" i="65"/>
  <c r="M23" i="66"/>
  <c r="N23" i="66" s="1"/>
  <c r="M25" i="66"/>
  <c r="N25" i="66" s="1"/>
  <c r="M84" i="66"/>
  <c r="N84" i="66" s="1"/>
  <c r="M90" i="66"/>
  <c r="N90" i="66" s="1"/>
  <c r="M140" i="66"/>
  <c r="N140" i="66" s="1"/>
  <c r="M196" i="66"/>
  <c r="N196" i="66" s="1"/>
  <c r="M205" i="66"/>
  <c r="N205" i="66" s="1"/>
  <c r="M253" i="66"/>
  <c r="N253" i="66" s="1"/>
  <c r="M257" i="66"/>
  <c r="N257" i="66" s="1"/>
  <c r="M259" i="66"/>
  <c r="N259" i="66" s="1"/>
  <c r="L267" i="66"/>
  <c r="I139" i="65"/>
  <c r="M232" i="65"/>
  <c r="J297" i="66"/>
  <c r="K319" i="66"/>
  <c r="D213" i="66"/>
  <c r="B259" i="66"/>
  <c r="M736" i="65"/>
  <c r="N736" i="65" s="1"/>
  <c r="M98" i="66"/>
  <c r="N98" i="66" s="1"/>
  <c r="K214" i="66"/>
  <c r="V271" i="69" s="1"/>
  <c r="M235" i="66"/>
  <c r="N235" i="66" s="1"/>
  <c r="M262" i="66"/>
  <c r="N262" i="66" s="1"/>
  <c r="M265" i="66"/>
  <c r="N265" i="66" s="1"/>
  <c r="J290" i="66"/>
  <c r="I296" i="66"/>
  <c r="M265" i="65"/>
  <c r="B193" i="66"/>
  <c r="M34" i="66"/>
  <c r="N34" i="66" s="1"/>
  <c r="M35" i="66"/>
  <c r="N35" i="66" s="1"/>
  <c r="M74" i="66"/>
  <c r="N74" i="66" s="1"/>
  <c r="M133" i="66"/>
  <c r="N133" i="66" s="1"/>
  <c r="M146" i="66"/>
  <c r="N146" i="66" s="1"/>
  <c r="M195" i="66"/>
  <c r="N195" i="66" s="1"/>
  <c r="M241" i="66"/>
  <c r="N241" i="66" s="1"/>
  <c r="M251" i="66"/>
  <c r="N251" i="66" s="1"/>
  <c r="L260" i="66"/>
  <c r="M255" i="66"/>
  <c r="M263" i="66"/>
  <c r="N263" i="66" s="1"/>
  <c r="I287" i="66"/>
  <c r="M158" i="65"/>
  <c r="N158" i="65" s="1"/>
  <c r="M247" i="65"/>
  <c r="N247" i="65" s="1"/>
  <c r="K286" i="66"/>
  <c r="M401" i="65"/>
  <c r="N401" i="65" s="1"/>
  <c r="M420" i="65"/>
  <c r="N420" i="65" s="1"/>
  <c r="M572" i="65"/>
  <c r="N572" i="65" s="1"/>
  <c r="I585" i="65"/>
  <c r="M38" i="66"/>
  <c r="N38" i="66" s="1"/>
  <c r="M76" i="66"/>
  <c r="N76" i="66" s="1"/>
  <c r="M97" i="66"/>
  <c r="M105" i="66"/>
  <c r="N105" i="66" s="1"/>
  <c r="M150" i="66"/>
  <c r="N150" i="66" s="1"/>
  <c r="M204" i="66"/>
  <c r="N204" i="66" s="1"/>
  <c r="I260" i="66"/>
  <c r="U341" i="69" s="1"/>
  <c r="C92" i="66"/>
  <c r="R109" i="69" s="1"/>
  <c r="M251" i="65"/>
  <c r="N251" i="65" s="1"/>
  <c r="J304" i="66"/>
  <c r="C196" i="66"/>
  <c r="P249" i="69" s="1"/>
  <c r="M567" i="65"/>
  <c r="N567" i="65" s="1"/>
  <c r="J302" i="66"/>
  <c r="M185" i="65"/>
  <c r="N185" i="65" s="1"/>
  <c r="E247" i="66"/>
  <c r="L300" i="66"/>
  <c r="M724" i="65"/>
  <c r="N724" i="65" s="1"/>
  <c r="M555" i="65"/>
  <c r="N555" i="65" s="1"/>
  <c r="D240" i="66"/>
  <c r="K722" i="65"/>
  <c r="M717" i="65"/>
  <c r="N717" i="65" s="1"/>
  <c r="M82" i="66"/>
  <c r="N82" i="66" s="1"/>
  <c r="L154" i="66"/>
  <c r="M554" i="65"/>
  <c r="N554" i="65" s="1"/>
  <c r="I556" i="65"/>
  <c r="D238" i="66"/>
  <c r="J245" i="65"/>
  <c r="C80" i="66"/>
  <c r="G80" i="66" s="1"/>
  <c r="J292" i="66"/>
  <c r="M239" i="65"/>
  <c r="I312" i="66"/>
  <c r="M259" i="65"/>
  <c r="I260" i="65"/>
  <c r="B100" i="66"/>
  <c r="M126" i="66"/>
  <c r="N126" i="66" s="1"/>
  <c r="J132" i="66"/>
  <c r="K202" i="69" s="1"/>
  <c r="K79" i="66"/>
  <c r="M77" i="66"/>
  <c r="N77" i="66" s="1"/>
  <c r="M86" i="65"/>
  <c r="N86" i="65" s="1"/>
  <c r="M241" i="65"/>
  <c r="N241" i="65" s="1"/>
  <c r="B82" i="66"/>
  <c r="I294" i="66"/>
  <c r="J139" i="66"/>
  <c r="M137" i="66"/>
  <c r="N137" i="66" s="1"/>
  <c r="K285" i="66"/>
  <c r="M126" i="65"/>
  <c r="N126" i="65" s="1"/>
  <c r="K132" i="65"/>
  <c r="D20" i="66"/>
  <c r="E237" i="66"/>
  <c r="M714" i="65"/>
  <c r="N714" i="65" s="1"/>
  <c r="L290" i="66"/>
  <c r="L715" i="65"/>
  <c r="M36" i="66"/>
  <c r="N36" i="66" s="1"/>
  <c r="F192" i="65"/>
  <c r="G192" i="65" s="1"/>
  <c r="E104" i="66"/>
  <c r="M263" i="65"/>
  <c r="N263" i="65" s="1"/>
  <c r="K305" i="66"/>
  <c r="M146" i="65"/>
  <c r="N146" i="65" s="1"/>
  <c r="K154" i="65"/>
  <c r="K307" i="66"/>
  <c r="D42" i="66"/>
  <c r="M152" i="65"/>
  <c r="N152" i="65" s="1"/>
  <c r="K311" i="66"/>
  <c r="D49" i="66"/>
  <c r="M155" i="65"/>
  <c r="N155" i="65" s="1"/>
  <c r="K314" i="66"/>
  <c r="D51" i="66"/>
  <c r="M157" i="65"/>
  <c r="N157" i="65" s="1"/>
  <c r="K316" i="66"/>
  <c r="D81" i="66"/>
  <c r="M240" i="65"/>
  <c r="N240" i="65" s="1"/>
  <c r="K293" i="66"/>
  <c r="K245" i="65"/>
  <c r="D84" i="66"/>
  <c r="K296" i="66"/>
  <c r="B87" i="66"/>
  <c r="M246" i="65"/>
  <c r="N246" i="65" s="1"/>
  <c r="I299" i="66"/>
  <c r="F88" i="66"/>
  <c r="G88" i="66" s="1"/>
  <c r="J314" i="66"/>
  <c r="J267" i="65"/>
  <c r="E127" i="66"/>
  <c r="M392" i="65"/>
  <c r="N392" i="65" s="1"/>
  <c r="L397" i="65"/>
  <c r="L286" i="66"/>
  <c r="C146" i="66"/>
  <c r="S179" i="69" s="1"/>
  <c r="M411" i="65"/>
  <c r="N411" i="65" s="1"/>
  <c r="J305" i="66"/>
  <c r="E267" i="66"/>
  <c r="D25" i="66"/>
  <c r="M131" i="65"/>
  <c r="N131" i="65" s="1"/>
  <c r="K290" i="66"/>
  <c r="J308" i="66"/>
  <c r="C202" i="66"/>
  <c r="J578" i="65"/>
  <c r="I86" i="66"/>
  <c r="L131" i="69" s="1"/>
  <c r="M80" i="66"/>
  <c r="N80" i="66" s="1"/>
  <c r="M151" i="66"/>
  <c r="N151" i="66" s="1"/>
  <c r="I154" i="66"/>
  <c r="K192" i="66"/>
  <c r="J192" i="66"/>
  <c r="J238" i="66"/>
  <c r="K245" i="66"/>
  <c r="M243" i="66"/>
  <c r="N243" i="66" s="1"/>
  <c r="F33" i="65"/>
  <c r="G33" i="65" s="1"/>
  <c r="M291" i="65"/>
  <c r="N291" i="65" s="1"/>
  <c r="F532" i="65"/>
  <c r="G532" i="65" s="1"/>
  <c r="C246" i="66"/>
  <c r="M319" i="69" s="1"/>
  <c r="J299" i="66"/>
  <c r="C248" i="66"/>
  <c r="O319" i="69" s="1"/>
  <c r="M729" i="65"/>
  <c r="N729" i="65" s="1"/>
  <c r="B252" i="66"/>
  <c r="L55" i="66"/>
  <c r="M52" i="66"/>
  <c r="N52" i="66" s="1"/>
  <c r="B33" i="66"/>
  <c r="L308" i="66"/>
  <c r="E149" i="66"/>
  <c r="L419" i="65"/>
  <c r="E159" i="66"/>
  <c r="L426" i="65"/>
  <c r="L318" i="66"/>
  <c r="M424" i="65"/>
  <c r="N424" i="65" s="1"/>
  <c r="L132" i="65"/>
  <c r="E23" i="66"/>
  <c r="F320" i="65"/>
  <c r="G320" i="65" s="1"/>
  <c r="M351" i="65"/>
  <c r="F450" i="65"/>
  <c r="K556" i="65"/>
  <c r="M550" i="65"/>
  <c r="N550" i="65" s="1"/>
  <c r="D206" i="66"/>
  <c r="K578" i="65"/>
  <c r="M733" i="65"/>
  <c r="N733" i="65" s="1"/>
  <c r="B256" i="66"/>
  <c r="I737" i="65"/>
  <c r="J154" i="66"/>
  <c r="U202" i="69" s="1"/>
  <c r="M210" i="66"/>
  <c r="N210" i="66" s="1"/>
  <c r="F55" i="65"/>
  <c r="G55" i="65" s="1"/>
  <c r="F79" i="65"/>
  <c r="G79" i="65" s="1"/>
  <c r="F21" i="66"/>
  <c r="G21" i="66" s="1"/>
  <c r="D76" i="66"/>
  <c r="M235" i="65"/>
  <c r="N235" i="65" s="1"/>
  <c r="K288" i="66"/>
  <c r="C82" i="66"/>
  <c r="J294" i="66"/>
  <c r="C94" i="66"/>
  <c r="T109" i="69" s="1"/>
  <c r="M253" i="65"/>
  <c r="N253" i="65" s="1"/>
  <c r="J306" i="66"/>
  <c r="C100" i="66"/>
  <c r="G100" i="66" s="1"/>
  <c r="J312" i="66"/>
  <c r="J260" i="65"/>
  <c r="L267" i="65"/>
  <c r="M418" i="65"/>
  <c r="N418" i="65" s="1"/>
  <c r="C153" i="66"/>
  <c r="J317" i="66"/>
  <c r="F479" i="65"/>
  <c r="G479" i="65" s="1"/>
  <c r="M503" i="65"/>
  <c r="N503" i="65" s="1"/>
  <c r="B188" i="66"/>
  <c r="M559" i="65"/>
  <c r="N559" i="65" s="1"/>
  <c r="M609" i="65"/>
  <c r="N609" i="65" s="1"/>
  <c r="M631" i="65"/>
  <c r="N631" i="65" s="1"/>
  <c r="M709" i="65"/>
  <c r="N709" i="65" s="1"/>
  <c r="J715" i="65"/>
  <c r="C232" i="66"/>
  <c r="C235" i="66"/>
  <c r="M712" i="65"/>
  <c r="N712" i="65" s="1"/>
  <c r="B261" i="66"/>
  <c r="I314" i="66"/>
  <c r="L33" i="66"/>
  <c r="M202" i="66"/>
  <c r="N202" i="66" s="1"/>
  <c r="I154" i="65"/>
  <c r="M148" i="65"/>
  <c r="N148" i="65" s="1"/>
  <c r="B42" i="66"/>
  <c r="I307" i="66"/>
  <c r="I309" i="66"/>
  <c r="M150" i="65"/>
  <c r="N150" i="65" s="1"/>
  <c r="B44" i="66"/>
  <c r="B53" i="66"/>
  <c r="I161" i="65"/>
  <c r="M159" i="65"/>
  <c r="N159" i="65" s="1"/>
  <c r="E54" i="66"/>
  <c r="L319" i="66"/>
  <c r="M160" i="65"/>
  <c r="N160" i="65" s="1"/>
  <c r="L161" i="65"/>
  <c r="C91" i="66"/>
  <c r="Q109" i="69" s="1"/>
  <c r="M250" i="65"/>
  <c r="N250" i="65" s="1"/>
  <c r="E97" i="66"/>
  <c r="M256" i="65"/>
  <c r="E126" i="66"/>
  <c r="C135" i="66"/>
  <c r="J404" i="65"/>
  <c r="M400" i="65"/>
  <c r="N400" i="65" s="1"/>
  <c r="M407" i="65"/>
  <c r="N407" i="65" s="1"/>
  <c r="B142" i="66"/>
  <c r="D143" i="66"/>
  <c r="P178" i="69" s="1"/>
  <c r="M408" i="65"/>
  <c r="N408" i="65" s="1"/>
  <c r="M415" i="65"/>
  <c r="N415" i="65" s="1"/>
  <c r="D150" i="66"/>
  <c r="D153" i="66"/>
  <c r="K312" i="66"/>
  <c r="M421" i="65"/>
  <c r="N421" i="65" s="1"/>
  <c r="J316" i="66"/>
  <c r="M422" i="65"/>
  <c r="N422" i="65" s="1"/>
  <c r="J426" i="65"/>
  <c r="M26" i="65"/>
  <c r="N26" i="65" s="1"/>
  <c r="C28" i="66"/>
  <c r="J139" i="65"/>
  <c r="J293" i="66"/>
  <c r="M134" i="65"/>
  <c r="N134" i="65" s="1"/>
  <c r="L139" i="65"/>
  <c r="L294" i="66"/>
  <c r="M135" i="65"/>
  <c r="N135" i="65" s="1"/>
  <c r="E29" i="66"/>
  <c r="M137" i="65"/>
  <c r="N137" i="65" s="1"/>
  <c r="E31" i="66"/>
  <c r="K299" i="66"/>
  <c r="M140" i="65"/>
  <c r="N140" i="65" s="1"/>
  <c r="M142" i="65"/>
  <c r="N142" i="65" s="1"/>
  <c r="D36" i="66"/>
  <c r="O38" i="69" s="1"/>
  <c r="K303" i="66"/>
  <c r="M144" i="65"/>
  <c r="N144" i="65" s="1"/>
  <c r="J318" i="66"/>
  <c r="C53" i="66"/>
  <c r="J161" i="65"/>
  <c r="M237" i="65"/>
  <c r="N237" i="65" s="1"/>
  <c r="B78" i="66"/>
  <c r="I290" i="66"/>
  <c r="F344" i="65"/>
  <c r="G344" i="65" s="1"/>
  <c r="M395" i="65"/>
  <c r="N395" i="65" s="1"/>
  <c r="B130" i="66"/>
  <c r="E143" i="66"/>
  <c r="L302" i="66"/>
  <c r="M414" i="65"/>
  <c r="N414" i="65" s="1"/>
  <c r="D188" i="66"/>
  <c r="K563" i="65"/>
  <c r="K294" i="66"/>
  <c r="E200" i="66"/>
  <c r="L306" i="66"/>
  <c r="M638" i="65"/>
  <c r="N638" i="65" s="1"/>
  <c r="E93" i="66"/>
  <c r="L305" i="66"/>
  <c r="L315" i="66"/>
  <c r="E103" i="66"/>
  <c r="G103" i="66" s="1"/>
  <c r="M262" i="65"/>
  <c r="B107" i="66"/>
  <c r="M266" i="65"/>
  <c r="N266" i="65" s="1"/>
  <c r="F298" i="65"/>
  <c r="G298" i="65" s="1"/>
  <c r="D126" i="66"/>
  <c r="K397" i="65"/>
  <c r="M391" i="65"/>
  <c r="N391" i="65" s="1"/>
  <c r="B140" i="66"/>
  <c r="M405" i="65"/>
  <c r="N405" i="65" s="1"/>
  <c r="C148" i="66"/>
  <c r="M413" i="65"/>
  <c r="N413" i="65" s="1"/>
  <c r="D151" i="66"/>
  <c r="K310" i="66"/>
  <c r="M553" i="65"/>
  <c r="N553" i="65" s="1"/>
  <c r="I563" i="65"/>
  <c r="B202" i="66"/>
  <c r="I578" i="65"/>
  <c r="M573" i="65"/>
  <c r="N573" i="65" s="1"/>
  <c r="E204" i="66"/>
  <c r="E207" i="66" s="1"/>
  <c r="L578" i="65"/>
  <c r="C256" i="66"/>
  <c r="J737" i="65"/>
  <c r="M31" i="66"/>
  <c r="N31" i="66" s="1"/>
  <c r="M47" i="66"/>
  <c r="N47" i="66" s="1"/>
  <c r="I48" i="66"/>
  <c r="J86" i="66"/>
  <c r="M149" i="66"/>
  <c r="N149" i="66" s="1"/>
  <c r="M188" i="66"/>
  <c r="N188" i="66" s="1"/>
  <c r="I289" i="66"/>
  <c r="B24" i="66"/>
  <c r="C30" i="66"/>
  <c r="B39" i="66"/>
  <c r="M145" i="65"/>
  <c r="N145" i="65" s="1"/>
  <c r="E49" i="66"/>
  <c r="L314" i="66"/>
  <c r="L316" i="66"/>
  <c r="E73" i="66"/>
  <c r="L238" i="65"/>
  <c r="C75" i="66"/>
  <c r="M234" i="65"/>
  <c r="C78" i="66"/>
  <c r="C96" i="66"/>
  <c r="B98" i="66"/>
  <c r="M257" i="65"/>
  <c r="B134" i="66"/>
  <c r="M399" i="65"/>
  <c r="N399" i="65" s="1"/>
  <c r="I293" i="66"/>
  <c r="C152" i="66"/>
  <c r="J311" i="66"/>
  <c r="M552" i="65"/>
  <c r="N552" i="65" s="1"/>
  <c r="J301" i="66"/>
  <c r="C195" i="66"/>
  <c r="O249" i="69" s="1"/>
  <c r="M30" i="66"/>
  <c r="N30" i="66" s="1"/>
  <c r="I33" i="66"/>
  <c r="M51" i="66"/>
  <c r="N51" i="66" s="1"/>
  <c r="I55" i="66"/>
  <c r="V61" i="69" s="1"/>
  <c r="I79" i="66"/>
  <c r="M73" i="66"/>
  <c r="N73" i="66" s="1"/>
  <c r="F48" i="65"/>
  <c r="G48" i="65" s="1"/>
  <c r="M55" i="65"/>
  <c r="N55" i="65" s="1"/>
  <c r="M128" i="65"/>
  <c r="N128" i="65" s="1"/>
  <c r="C22" i="66"/>
  <c r="M149" i="65"/>
  <c r="N149" i="65" s="1"/>
  <c r="I308" i="66"/>
  <c r="M233" i="65"/>
  <c r="N233" i="65" s="1"/>
  <c r="B74" i="66"/>
  <c r="B89" i="66"/>
  <c r="M248" i="65"/>
  <c r="N248" i="65" s="1"/>
  <c r="B93" i="66"/>
  <c r="S108" i="69" s="1"/>
  <c r="M252" i="65"/>
  <c r="N252" i="65" s="1"/>
  <c r="I305" i="66"/>
  <c r="M320" i="65"/>
  <c r="M394" i="65"/>
  <c r="N394" i="65" s="1"/>
  <c r="I288" i="66"/>
  <c r="B129" i="66"/>
  <c r="D149" i="66"/>
  <c r="K308" i="66"/>
  <c r="B240" i="66"/>
  <c r="I722" i="65"/>
  <c r="E258" i="66"/>
  <c r="L311" i="66"/>
  <c r="I108" i="66"/>
  <c r="M157" i="66"/>
  <c r="N157" i="66" s="1"/>
  <c r="I286" i="66"/>
  <c r="C84" i="66"/>
  <c r="J296" i="66"/>
  <c r="M243" i="65"/>
  <c r="N243" i="65" s="1"/>
  <c r="K302" i="66"/>
  <c r="D90" i="66"/>
  <c r="M398" i="65"/>
  <c r="N398" i="65" s="1"/>
  <c r="B133" i="66"/>
  <c r="J286" i="66"/>
  <c r="M551" i="65"/>
  <c r="N551" i="65" s="1"/>
  <c r="J556" i="65"/>
  <c r="M557" i="65"/>
  <c r="N557" i="65" s="1"/>
  <c r="E189" i="66"/>
  <c r="L295" i="66"/>
  <c r="L563" i="65"/>
  <c r="J310" i="66"/>
  <c r="C204" i="66"/>
  <c r="J585" i="65"/>
  <c r="B211" i="66"/>
  <c r="I317" i="66"/>
  <c r="M102" i="66"/>
  <c r="N102" i="66" s="1"/>
  <c r="M79" i="65"/>
  <c r="N79" i="65" s="1"/>
  <c r="M108" i="65"/>
  <c r="N108" i="65" s="1"/>
  <c r="L285" i="66"/>
  <c r="J309" i="66"/>
  <c r="E137" i="66"/>
  <c r="M423" i="65"/>
  <c r="N423" i="65" s="1"/>
  <c r="B158" i="66"/>
  <c r="F616" i="65"/>
  <c r="G616" i="65" s="1"/>
  <c r="M684" i="65"/>
  <c r="N684" i="65" s="1"/>
  <c r="F26" i="65"/>
  <c r="G26" i="65" s="1"/>
  <c r="M156" i="65"/>
  <c r="N156" i="65" s="1"/>
  <c r="M344" i="65"/>
  <c r="F373" i="65"/>
  <c r="G373" i="65" s="1"/>
  <c r="M393" i="65"/>
  <c r="N393" i="65" s="1"/>
  <c r="K419" i="65"/>
  <c r="B151" i="66"/>
  <c r="M732" i="65"/>
  <c r="N732" i="65" s="1"/>
  <c r="M20" i="66"/>
  <c r="N20" i="66" s="1"/>
  <c r="M129" i="65"/>
  <c r="N129" i="65" s="1"/>
  <c r="M249" i="65"/>
  <c r="N249" i="65" s="1"/>
  <c r="E96" i="66"/>
  <c r="L260" i="65"/>
  <c r="F351" i="65"/>
  <c r="G351" i="65" s="1"/>
  <c r="F243" i="66"/>
  <c r="G243" i="66" s="1"/>
  <c r="J26" i="66"/>
  <c r="K62" i="69" s="1"/>
  <c r="M39" i="66"/>
  <c r="N39" i="66" s="1"/>
  <c r="M93" i="66"/>
  <c r="N93" i="66" s="1"/>
  <c r="M233" i="66"/>
  <c r="N233" i="66" s="1"/>
  <c r="M33" i="65"/>
  <c r="N33" i="65" s="1"/>
  <c r="B80" i="66"/>
  <c r="I245" i="65"/>
  <c r="I292" i="66"/>
  <c r="F291" i="65"/>
  <c r="G291" i="65" s="1"/>
  <c r="F525" i="65"/>
  <c r="G525" i="65" s="1"/>
  <c r="M571" i="65"/>
  <c r="N571" i="65" s="1"/>
  <c r="E239" i="66"/>
  <c r="L722" i="65"/>
  <c r="M43" i="66"/>
  <c r="N43" i="66" s="1"/>
  <c r="M83" i="66"/>
  <c r="N83" i="66" s="1"/>
  <c r="K238" i="65"/>
  <c r="M725" i="65"/>
  <c r="N725" i="65" s="1"/>
  <c r="B248" i="66"/>
  <c r="O318" i="69" s="1"/>
  <c r="J744" i="65"/>
  <c r="M41" i="66"/>
  <c r="N41" i="66" s="1"/>
  <c r="M85" i="66"/>
  <c r="N85" i="66" s="1"/>
  <c r="C105" i="66"/>
  <c r="G105" i="66" s="1"/>
  <c r="L238" i="66"/>
  <c r="B149" i="66"/>
  <c r="F503" i="65"/>
  <c r="G503" i="65" s="1"/>
  <c r="M616" i="65"/>
  <c r="N616" i="65" s="1"/>
  <c r="M54" i="66"/>
  <c r="N54" i="66" s="1"/>
  <c r="L161" i="66"/>
  <c r="M206" i="66"/>
  <c r="N206" i="66" s="1"/>
  <c r="M75" i="66"/>
  <c r="N75" i="66" s="1"/>
  <c r="M135" i="66"/>
  <c r="N135" i="66" s="1"/>
  <c r="M662" i="65"/>
  <c r="M29" i="66"/>
  <c r="N29" i="66" s="1"/>
  <c r="L101" i="66"/>
  <c r="K139" i="66"/>
  <c r="L201" i="69" s="1"/>
  <c r="I192" i="66"/>
  <c r="M249" i="66"/>
  <c r="N249" i="66" s="1"/>
  <c r="M247" i="66"/>
  <c r="N247" i="66" s="1"/>
  <c r="M261" i="66"/>
  <c r="N261" i="66" s="1"/>
  <c r="Q84" i="69" l="1"/>
  <c r="O694" i="65"/>
  <c r="O651" i="65"/>
  <c r="O655" i="65"/>
  <c r="O693" i="65"/>
  <c r="O650" i="65"/>
  <c r="O695" i="65"/>
  <c r="O692" i="65"/>
  <c r="O647" i="65"/>
  <c r="D366" i="69"/>
  <c r="O649" i="65"/>
  <c r="O653" i="65"/>
  <c r="O648" i="65"/>
  <c r="O652" i="65"/>
  <c r="P294" i="69"/>
  <c r="O277" i="65"/>
  <c r="O281" i="65"/>
  <c r="O278" i="65"/>
  <c r="O282" i="65"/>
  <c r="O284" i="65"/>
  <c r="O303" i="65"/>
  <c r="O321" i="65"/>
  <c r="O276" i="65"/>
  <c r="O279" i="65"/>
  <c r="O283" i="65"/>
  <c r="O322" i="65"/>
  <c r="O280" i="65"/>
  <c r="W366" i="69"/>
  <c r="Y86" i="69"/>
  <c r="H363" i="69"/>
  <c r="G83" i="69"/>
  <c r="G86" i="69" s="1"/>
  <c r="I83" i="69"/>
  <c r="I86" i="69" s="1"/>
  <c r="N154" i="69"/>
  <c r="I363" i="69"/>
  <c r="I366" i="69" s="1"/>
  <c r="F35" i="66"/>
  <c r="G35" i="66" s="1"/>
  <c r="F50" i="66"/>
  <c r="G50" i="66" s="1"/>
  <c r="M245" i="66"/>
  <c r="F259" i="66"/>
  <c r="G259" i="66" s="1"/>
  <c r="E363" i="69"/>
  <c r="E366" i="69" s="1"/>
  <c r="Y293" i="69"/>
  <c r="Y296" i="69" s="1"/>
  <c r="O155" i="69"/>
  <c r="T85" i="69"/>
  <c r="P85" i="69"/>
  <c r="S130" i="69"/>
  <c r="S133" i="69" s="1"/>
  <c r="O130" i="69"/>
  <c r="O133" i="69" s="1"/>
  <c r="W83" i="69"/>
  <c r="W86" i="69" s="1"/>
  <c r="F74" i="66"/>
  <c r="G74" i="66" s="1"/>
  <c r="X363" i="69"/>
  <c r="X366" i="69" s="1"/>
  <c r="K131" i="69"/>
  <c r="J83" i="69"/>
  <c r="J86" i="69" s="1"/>
  <c r="F83" i="69"/>
  <c r="F86" i="69" s="1"/>
  <c r="H83" i="69"/>
  <c r="H86" i="69" s="1"/>
  <c r="F99" i="66"/>
  <c r="D83" i="69"/>
  <c r="D86" i="69" s="1"/>
  <c r="W153" i="69"/>
  <c r="W156" i="69" s="1"/>
  <c r="G97" i="66"/>
  <c r="F76" i="66"/>
  <c r="G76" i="66" s="1"/>
  <c r="F85" i="66"/>
  <c r="J363" i="69"/>
  <c r="J366" i="69" s="1"/>
  <c r="X293" i="69"/>
  <c r="X296" i="69" s="1"/>
  <c r="Y223" i="69"/>
  <c r="Y226" i="69" s="1"/>
  <c r="W223" i="69"/>
  <c r="W226" i="69" s="1"/>
  <c r="X83" i="69"/>
  <c r="X86" i="69" s="1"/>
  <c r="R247" i="69"/>
  <c r="F536" i="65"/>
  <c r="P155" i="69"/>
  <c r="E83" i="69"/>
  <c r="E86" i="69" s="1"/>
  <c r="R294" i="69"/>
  <c r="S200" i="69"/>
  <c r="S203" i="69" s="1"/>
  <c r="O200" i="69"/>
  <c r="O203" i="69" s="1"/>
  <c r="F265" i="66"/>
  <c r="G265" i="66" s="1"/>
  <c r="C267" i="66"/>
  <c r="V319" i="69" s="1"/>
  <c r="U62" i="69"/>
  <c r="F244" i="66"/>
  <c r="G244" i="66" s="1"/>
  <c r="L132" i="69"/>
  <c r="L130" i="69" s="1"/>
  <c r="L133" i="69" s="1"/>
  <c r="F233" i="66"/>
  <c r="F262" i="66"/>
  <c r="G262" i="66" s="1"/>
  <c r="T200" i="69"/>
  <c r="T203" i="69" s="1"/>
  <c r="P200" i="69"/>
  <c r="P203" i="69" s="1"/>
  <c r="F255" i="66"/>
  <c r="G255" i="66" s="1"/>
  <c r="F247" i="66"/>
  <c r="G247" i="66" s="1"/>
  <c r="F242" i="66"/>
  <c r="G242" i="66" s="1"/>
  <c r="F209" i="66"/>
  <c r="G209" i="66" s="1"/>
  <c r="U61" i="69"/>
  <c r="S60" i="69"/>
  <c r="S63" i="69" s="1"/>
  <c r="O60" i="69"/>
  <c r="O63" i="69" s="1"/>
  <c r="F198" i="66"/>
  <c r="G198" i="66" s="1"/>
  <c r="S85" i="69"/>
  <c r="T294" i="69"/>
  <c r="R60" i="69"/>
  <c r="R63" i="69" s="1"/>
  <c r="N60" i="69"/>
  <c r="N63" i="69" s="1"/>
  <c r="P247" i="69"/>
  <c r="P250" i="69" s="1"/>
  <c r="L202" i="69"/>
  <c r="F191" i="66"/>
  <c r="G191" i="66" s="1"/>
  <c r="C132" i="66"/>
  <c r="V131" i="69"/>
  <c r="V130" i="69" s="1"/>
  <c r="C161" i="66"/>
  <c r="F160" i="66"/>
  <c r="G160" i="66" s="1"/>
  <c r="F157" i="66"/>
  <c r="G157" i="66" s="1"/>
  <c r="F141" i="66"/>
  <c r="G141" i="66" s="1"/>
  <c r="Q130" i="69"/>
  <c r="Q133" i="69" s="1"/>
  <c r="M130" i="69"/>
  <c r="M133" i="69" s="1"/>
  <c r="T155" i="69"/>
  <c r="T130" i="69"/>
  <c r="T133" i="69" s="1"/>
  <c r="P130" i="69"/>
  <c r="P133" i="69" s="1"/>
  <c r="S177" i="69"/>
  <c r="S180" i="69" s="1"/>
  <c r="Q60" i="69"/>
  <c r="Q63" i="69" s="1"/>
  <c r="M60" i="69"/>
  <c r="M63" i="69" s="1"/>
  <c r="S84" i="69"/>
  <c r="M84" i="69"/>
  <c r="F134" i="66"/>
  <c r="G134" i="66" s="1"/>
  <c r="L61" i="69"/>
  <c r="J430" i="65"/>
  <c r="F130" i="66"/>
  <c r="G130" i="66" s="1"/>
  <c r="F127" i="66"/>
  <c r="F131" i="66"/>
  <c r="G131" i="66" s="1"/>
  <c r="G106" i="66"/>
  <c r="F107" i="66"/>
  <c r="G107" i="66" s="1"/>
  <c r="G98" i="66"/>
  <c r="F90" i="66"/>
  <c r="G90" i="66" s="1"/>
  <c r="F83" i="66"/>
  <c r="G83" i="66" s="1"/>
  <c r="K271" i="65"/>
  <c r="F218" i="65"/>
  <c r="Q224" i="69"/>
  <c r="R200" i="69"/>
  <c r="R203" i="69" s="1"/>
  <c r="N200" i="69"/>
  <c r="N203" i="69" s="1"/>
  <c r="F112" i="65"/>
  <c r="M207" i="66"/>
  <c r="N207" i="66" s="1"/>
  <c r="K218" i="66"/>
  <c r="F25" i="66"/>
  <c r="G25" i="66" s="1"/>
  <c r="L271" i="66"/>
  <c r="F51" i="66"/>
  <c r="G51" i="66" s="1"/>
  <c r="F37" i="66"/>
  <c r="G37" i="66" s="1"/>
  <c r="F41" i="66"/>
  <c r="G41" i="66" s="1"/>
  <c r="F40" i="66"/>
  <c r="G40" i="66" s="1"/>
  <c r="Q155" i="69"/>
  <c r="I165" i="65"/>
  <c r="F38" i="66"/>
  <c r="G38" i="66" s="1"/>
  <c r="F34" i="66"/>
  <c r="G34" i="66" s="1"/>
  <c r="N155" i="69"/>
  <c r="Q154" i="69"/>
  <c r="R155" i="69"/>
  <c r="R153" i="69" s="1"/>
  <c r="R156" i="69" s="1"/>
  <c r="M155" i="69"/>
  <c r="R130" i="69"/>
  <c r="R133" i="69" s="1"/>
  <c r="N130" i="69"/>
  <c r="N133" i="69" s="1"/>
  <c r="F29" i="66"/>
  <c r="G29" i="66" s="1"/>
  <c r="F27" i="66"/>
  <c r="G27" i="66" s="1"/>
  <c r="H73" i="65"/>
  <c r="O84" i="69"/>
  <c r="P224" i="69"/>
  <c r="I218" i="66"/>
  <c r="L271" i="69"/>
  <c r="O364" i="69"/>
  <c r="O317" i="69"/>
  <c r="O320" i="69" s="1"/>
  <c r="O295" i="69"/>
  <c r="O293" i="69" s="1"/>
  <c r="L165" i="65"/>
  <c r="J218" i="66"/>
  <c r="L272" i="69"/>
  <c r="L748" i="65"/>
  <c r="Q365" i="69"/>
  <c r="Q225" i="69"/>
  <c r="J165" i="65"/>
  <c r="L62" i="69"/>
  <c r="T107" i="69"/>
  <c r="T110" i="69" s="1"/>
  <c r="N225" i="69"/>
  <c r="Q39" i="69"/>
  <c r="O39" i="69"/>
  <c r="O85" i="69" s="1"/>
  <c r="M39" i="69"/>
  <c r="M59" i="65"/>
  <c r="C185" i="66"/>
  <c r="K249" i="69" s="1"/>
  <c r="O225" i="69"/>
  <c r="T38" i="69"/>
  <c r="T37" i="69" s="1"/>
  <c r="T40" i="69" s="1"/>
  <c r="Y153" i="69"/>
  <c r="Y156" i="69" s="1"/>
  <c r="G363" i="69"/>
  <c r="K248" i="69"/>
  <c r="R225" i="69"/>
  <c r="P108" i="69"/>
  <c r="B83" i="69"/>
  <c r="B86" i="69" s="1"/>
  <c r="R340" i="69"/>
  <c r="R343" i="69" s="1"/>
  <c r="N340" i="69"/>
  <c r="N343" i="69" s="1"/>
  <c r="S270" i="69"/>
  <c r="O270" i="69"/>
  <c r="O273" i="69" s="1"/>
  <c r="R364" i="69"/>
  <c r="R317" i="69"/>
  <c r="R320" i="69" s="1"/>
  <c r="S37" i="69"/>
  <c r="S40" i="69" s="1"/>
  <c r="F39" i="66"/>
  <c r="G39" i="66" s="1"/>
  <c r="R38" i="69"/>
  <c r="F140" i="66"/>
  <c r="G140" i="66" s="1"/>
  <c r="M178" i="69"/>
  <c r="F252" i="66"/>
  <c r="G252" i="66" s="1"/>
  <c r="S318" i="69"/>
  <c r="M365" i="69"/>
  <c r="L430" i="65"/>
  <c r="F87" i="66"/>
  <c r="G87" i="66" s="1"/>
  <c r="M108" i="69"/>
  <c r="P295" i="69"/>
  <c r="P293" i="69" s="1"/>
  <c r="N295" i="69"/>
  <c r="F199" i="66"/>
  <c r="G199" i="66" s="1"/>
  <c r="S248" i="69"/>
  <c r="F145" i="66"/>
  <c r="G145" i="66" s="1"/>
  <c r="R178" i="69"/>
  <c r="F253" i="66"/>
  <c r="G253" i="66" s="1"/>
  <c r="T318" i="69"/>
  <c r="V272" i="69"/>
  <c r="U342" i="69"/>
  <c r="U340" i="69" s="1"/>
  <c r="K132" i="69"/>
  <c r="S295" i="69"/>
  <c r="Q295" i="69"/>
  <c r="N224" i="69"/>
  <c r="N177" i="69"/>
  <c r="N180" i="69" s="1"/>
  <c r="N38" i="69"/>
  <c r="V342" i="69"/>
  <c r="L342" i="69"/>
  <c r="N245" i="66"/>
  <c r="T365" i="69"/>
  <c r="Q177" i="69"/>
  <c r="Q180" i="69" s="1"/>
  <c r="T153" i="69"/>
  <c r="T156" i="69" s="1"/>
  <c r="Y363" i="69"/>
  <c r="Y366" i="69" s="1"/>
  <c r="B363" i="69"/>
  <c r="B366" i="69" s="1"/>
  <c r="Q340" i="69"/>
  <c r="Q343" i="69" s="1"/>
  <c r="M340" i="69"/>
  <c r="M343" i="69" s="1"/>
  <c r="R270" i="69"/>
  <c r="R273" i="69" s="1"/>
  <c r="N270" i="69"/>
  <c r="N273" i="69" s="1"/>
  <c r="K200" i="69"/>
  <c r="K203" i="69" s="1"/>
  <c r="Q364" i="69"/>
  <c r="Q317" i="69"/>
  <c r="Q320" i="69" s="1"/>
  <c r="T225" i="69"/>
  <c r="F89" i="66"/>
  <c r="G89" i="66" s="1"/>
  <c r="O108" i="69"/>
  <c r="I165" i="66"/>
  <c r="U201" i="69"/>
  <c r="U200" i="69" s="1"/>
  <c r="U203" i="69" s="1"/>
  <c r="K165" i="65"/>
  <c r="F197" i="66"/>
  <c r="G197" i="66" s="1"/>
  <c r="Q248" i="69"/>
  <c r="I748" i="65"/>
  <c r="J271" i="65"/>
  <c r="V341" i="69"/>
  <c r="V202" i="69"/>
  <c r="U132" i="69"/>
  <c r="U130" i="69" s="1"/>
  <c r="V62" i="69"/>
  <c r="V60" i="69" s="1"/>
  <c r="V63" i="69" s="1"/>
  <c r="G536" i="65"/>
  <c r="M225" i="69"/>
  <c r="C83" i="69"/>
  <c r="C86" i="69" s="1"/>
  <c r="M295" i="69"/>
  <c r="P179" i="69"/>
  <c r="S109" i="69"/>
  <c r="S155" i="69" s="1"/>
  <c r="X153" i="69"/>
  <c r="X156" i="69" s="1"/>
  <c r="C363" i="69"/>
  <c r="C366" i="69" s="1"/>
  <c r="R107" i="69"/>
  <c r="R110" i="69" s="1"/>
  <c r="U272" i="69"/>
  <c r="S273" i="69"/>
  <c r="N319" i="69"/>
  <c r="N317" i="69" s="1"/>
  <c r="O247" i="69"/>
  <c r="O250" i="69" s="1"/>
  <c r="F180" i="66"/>
  <c r="G180" i="66" s="1"/>
  <c r="X223" i="69"/>
  <c r="X226" i="69" s="1"/>
  <c r="T340" i="69"/>
  <c r="T343" i="69" s="1"/>
  <c r="P340" i="69"/>
  <c r="P343" i="69" s="1"/>
  <c r="L341" i="69"/>
  <c r="Q270" i="69"/>
  <c r="Q273" i="69" s="1"/>
  <c r="M270" i="69"/>
  <c r="M273" i="69" s="1"/>
  <c r="N364" i="69"/>
  <c r="Q107" i="69"/>
  <c r="Q110" i="69" s="1"/>
  <c r="S154" i="69"/>
  <c r="L271" i="65"/>
  <c r="F142" i="66"/>
  <c r="G142" i="66" s="1"/>
  <c r="O178" i="69"/>
  <c r="J748" i="65"/>
  <c r="N260" i="65"/>
  <c r="O365" i="69"/>
  <c r="K342" i="69"/>
  <c r="S225" i="69"/>
  <c r="F193" i="66"/>
  <c r="G193" i="66" s="1"/>
  <c r="M248" i="69"/>
  <c r="L589" i="65"/>
  <c r="K318" i="69"/>
  <c r="K748" i="65"/>
  <c r="N294" i="69"/>
  <c r="N247" i="69"/>
  <c r="N250" i="69" s="1"/>
  <c r="F147" i="66"/>
  <c r="G147" i="66" s="1"/>
  <c r="T178" i="69"/>
  <c r="R365" i="69"/>
  <c r="F249" i="66"/>
  <c r="G249" i="66" s="1"/>
  <c r="P318" i="69"/>
  <c r="V133" i="69"/>
  <c r="N324" i="65"/>
  <c r="T249" i="69"/>
  <c r="R295" i="69"/>
  <c r="R293" i="69" s="1"/>
  <c r="R250" i="69"/>
  <c r="P38" i="69"/>
  <c r="P37" i="69" s="1"/>
  <c r="P40" i="69" s="1"/>
  <c r="F59" i="65"/>
  <c r="G112" i="65"/>
  <c r="W293" i="69"/>
  <c r="W296" i="69" s="1"/>
  <c r="N107" i="69"/>
  <c r="N110" i="69" s="1"/>
  <c r="S365" i="69"/>
  <c r="P365" i="69"/>
  <c r="N695" i="65"/>
  <c r="F179" i="66"/>
  <c r="G179" i="66" s="1"/>
  <c r="S340" i="69"/>
  <c r="S343" i="69" s="1"/>
  <c r="O340" i="69"/>
  <c r="O343" i="69" s="1"/>
  <c r="I271" i="66"/>
  <c r="T270" i="69"/>
  <c r="T273" i="69" s="1"/>
  <c r="P270" i="69"/>
  <c r="P273" i="69" s="1"/>
  <c r="T60" i="69"/>
  <c r="T63" i="69" s="1"/>
  <c r="P60" i="69"/>
  <c r="P63" i="69" s="1"/>
  <c r="K60" i="69"/>
  <c r="K63" i="69" s="1"/>
  <c r="M364" i="69"/>
  <c r="M317" i="69"/>
  <c r="M320" i="69" s="1"/>
  <c r="F695" i="65"/>
  <c r="S224" i="69"/>
  <c r="M112" i="65"/>
  <c r="M218" i="65"/>
  <c r="J271" i="66"/>
  <c r="K271" i="66"/>
  <c r="I59" i="66"/>
  <c r="I112" i="66"/>
  <c r="L59" i="66"/>
  <c r="K112" i="66"/>
  <c r="J165" i="66"/>
  <c r="K165" i="66"/>
  <c r="L165" i="66"/>
  <c r="L112" i="66"/>
  <c r="J112" i="66"/>
  <c r="G75" i="66"/>
  <c r="J59" i="66"/>
  <c r="K59" i="66"/>
  <c r="G96" i="66"/>
  <c r="G137" i="66"/>
  <c r="C214" i="66"/>
  <c r="V249" i="69" s="1"/>
  <c r="F251" i="66"/>
  <c r="G251" i="66" s="1"/>
  <c r="M48" i="66"/>
  <c r="N48" i="66" s="1"/>
  <c r="C245" i="66"/>
  <c r="F136" i="66"/>
  <c r="G136" i="66" s="1"/>
  <c r="F250" i="66"/>
  <c r="G250" i="66" s="1"/>
  <c r="F235" i="66"/>
  <c r="G235" i="66" s="1"/>
  <c r="F203" i="66"/>
  <c r="G203" i="66" s="1"/>
  <c r="F144" i="66"/>
  <c r="G144" i="66" s="1"/>
  <c r="F148" i="66"/>
  <c r="G148" i="66" s="1"/>
  <c r="F28" i="66"/>
  <c r="G28" i="66" s="1"/>
  <c r="G73" i="66"/>
  <c r="G127" i="66"/>
  <c r="M108" i="66"/>
  <c r="N108" i="66" s="1"/>
  <c r="I271" i="65"/>
  <c r="I483" i="65"/>
  <c r="K430" i="65"/>
  <c r="O285" i="65"/>
  <c r="J483" i="65"/>
  <c r="H532" i="65"/>
  <c r="H509" i="65"/>
  <c r="H512" i="65"/>
  <c r="H497" i="65"/>
  <c r="H531" i="65"/>
  <c r="H502" i="65"/>
  <c r="O20" i="65"/>
  <c r="O28" i="65"/>
  <c r="D260" i="66"/>
  <c r="F45" i="66"/>
  <c r="G45" i="66" s="1"/>
  <c r="C48" i="66"/>
  <c r="U39" i="69" s="1"/>
  <c r="M214" i="66"/>
  <c r="N214" i="66" s="1"/>
  <c r="E108" i="66"/>
  <c r="E86" i="66"/>
  <c r="F150" i="66"/>
  <c r="G150" i="66" s="1"/>
  <c r="M306" i="66"/>
  <c r="N306" i="66" s="1"/>
  <c r="F81" i="66"/>
  <c r="G81" i="66" s="1"/>
  <c r="F210" i="66"/>
  <c r="G210" i="66" s="1"/>
  <c r="F152" i="66"/>
  <c r="G152" i="66" s="1"/>
  <c r="F32" i="66"/>
  <c r="G32" i="66" s="1"/>
  <c r="F143" i="66"/>
  <c r="G143" i="66" s="1"/>
  <c r="E154" i="66"/>
  <c r="M419" i="65"/>
  <c r="N419" i="65" s="1"/>
  <c r="F95" i="66"/>
  <c r="F82" i="66"/>
  <c r="G82" i="66" s="1"/>
  <c r="F190" i="66"/>
  <c r="G190" i="66" s="1"/>
  <c r="M33" i="66"/>
  <c r="N33" i="66" s="1"/>
  <c r="F96" i="66"/>
  <c r="C79" i="66"/>
  <c r="M267" i="66"/>
  <c r="N267" i="66" s="1"/>
  <c r="M300" i="66"/>
  <c r="N300" i="66" s="1"/>
  <c r="F128" i="66"/>
  <c r="G128" i="66" s="1"/>
  <c r="M297" i="66"/>
  <c r="N297" i="66" s="1"/>
  <c r="F200" i="66"/>
  <c r="G200" i="66" s="1"/>
  <c r="M404" i="65"/>
  <c r="N404" i="65" s="1"/>
  <c r="F264" i="66"/>
  <c r="G264" i="66" s="1"/>
  <c r="M286" i="66"/>
  <c r="N286" i="66" s="1"/>
  <c r="M288" i="66"/>
  <c r="N288" i="66" s="1"/>
  <c r="F77" i="66"/>
  <c r="G77" i="66" s="1"/>
  <c r="F98" i="66"/>
  <c r="F36" i="66"/>
  <c r="G36" i="66" s="1"/>
  <c r="F53" i="66"/>
  <c r="G53" i="66" s="1"/>
  <c r="D245" i="66"/>
  <c r="E33" i="66"/>
  <c r="F213" i="66"/>
  <c r="G213" i="66" s="1"/>
  <c r="M317" i="66"/>
  <c r="N317" i="66" s="1"/>
  <c r="D132" i="66"/>
  <c r="D192" i="66"/>
  <c r="F44" i="66"/>
  <c r="G44" i="66" s="1"/>
  <c r="K320" i="66"/>
  <c r="F102" i="66"/>
  <c r="E101" i="66"/>
  <c r="D154" i="66"/>
  <c r="M308" i="66"/>
  <c r="N308" i="66" s="1"/>
  <c r="L320" i="66"/>
  <c r="D214" i="66"/>
  <c r="M292" i="66"/>
  <c r="N292" i="66" s="1"/>
  <c r="F151" i="66"/>
  <c r="G151" i="66" s="1"/>
  <c r="D79" i="66"/>
  <c r="M303" i="66"/>
  <c r="N303" i="66" s="1"/>
  <c r="D33" i="66"/>
  <c r="L38" i="69" s="1"/>
  <c r="D86" i="66"/>
  <c r="K298" i="66"/>
  <c r="D48" i="66"/>
  <c r="M285" i="66"/>
  <c r="N285" i="66" s="1"/>
  <c r="M312" i="66"/>
  <c r="N312" i="66" s="1"/>
  <c r="C192" i="66"/>
  <c r="M289" i="66"/>
  <c r="N289" i="66" s="1"/>
  <c r="M737" i="65"/>
  <c r="N737" i="65" s="1"/>
  <c r="F97" i="66"/>
  <c r="B101" i="66"/>
  <c r="U108" i="69" s="1"/>
  <c r="M318" i="66"/>
  <c r="N318" i="66" s="1"/>
  <c r="F126" i="66"/>
  <c r="G126" i="66" s="1"/>
  <c r="M260" i="66"/>
  <c r="N260" i="66" s="1"/>
  <c r="F100" i="66"/>
  <c r="M287" i="66"/>
  <c r="N287" i="66" s="1"/>
  <c r="F194" i="66"/>
  <c r="G194" i="66" s="1"/>
  <c r="F254" i="66"/>
  <c r="G254" i="66" s="1"/>
  <c r="O78" i="65"/>
  <c r="O81" i="65"/>
  <c r="O106" i="65"/>
  <c r="O76" i="65"/>
  <c r="O103" i="65"/>
  <c r="O75" i="65"/>
  <c r="O85" i="65"/>
  <c r="O77" i="65"/>
  <c r="O87" i="65"/>
  <c r="O74" i="65"/>
  <c r="O107" i="65"/>
  <c r="O98" i="65"/>
  <c r="O73" i="65"/>
  <c r="O82" i="65"/>
  <c r="O89" i="65"/>
  <c r="M722" i="65"/>
  <c r="N722" i="65" s="1"/>
  <c r="F135" i="66"/>
  <c r="G135" i="66" s="1"/>
  <c r="C139" i="66"/>
  <c r="B267" i="66"/>
  <c r="F261" i="66"/>
  <c r="G261" i="66" s="1"/>
  <c r="M79" i="66"/>
  <c r="N79" i="66" s="1"/>
  <c r="B108" i="66"/>
  <c r="V108" i="69" s="1"/>
  <c r="F237" i="66"/>
  <c r="G237" i="66" s="1"/>
  <c r="F133" i="66"/>
  <c r="G133" i="66" s="1"/>
  <c r="B139" i="66"/>
  <c r="L178" i="69" s="1"/>
  <c r="F84" i="66"/>
  <c r="G84" i="66" s="1"/>
  <c r="M139" i="65"/>
  <c r="N139" i="65" s="1"/>
  <c r="J298" i="66"/>
  <c r="F42" i="66"/>
  <c r="G42" i="66" s="1"/>
  <c r="B48" i="66"/>
  <c r="H79" i="65"/>
  <c r="F206" i="66"/>
  <c r="G206" i="66" s="1"/>
  <c r="D207" i="66"/>
  <c r="M377" i="65"/>
  <c r="H193" i="65"/>
  <c r="O22" i="65"/>
  <c r="H503" i="65"/>
  <c r="H657" i="65"/>
  <c r="H668" i="65"/>
  <c r="H667" i="65"/>
  <c r="H663" i="65"/>
  <c r="H669" i="65"/>
  <c r="H665" i="65"/>
  <c r="H681" i="65"/>
  <c r="H664" i="65"/>
  <c r="H683" i="65"/>
  <c r="H656" i="65"/>
  <c r="H676" i="65"/>
  <c r="H661" i="65"/>
  <c r="H659" i="65"/>
  <c r="H660" i="65"/>
  <c r="H662" i="65"/>
  <c r="H677" i="65"/>
  <c r="M310" i="66"/>
  <c r="N310" i="66" s="1"/>
  <c r="F195" i="66"/>
  <c r="G195" i="66" s="1"/>
  <c r="E55" i="66"/>
  <c r="M563" i="65"/>
  <c r="N563" i="65" s="1"/>
  <c r="F324" i="65"/>
  <c r="I291" i="66"/>
  <c r="M397" i="65"/>
  <c r="N397" i="65" s="1"/>
  <c r="M290" i="66"/>
  <c r="N290" i="66" s="1"/>
  <c r="C33" i="66"/>
  <c r="F91" i="66"/>
  <c r="G91" i="66" s="1"/>
  <c r="F232" i="66"/>
  <c r="G232" i="66" s="1"/>
  <c r="C238" i="66"/>
  <c r="C207" i="66"/>
  <c r="U249" i="69" s="1"/>
  <c r="M238" i="66"/>
  <c r="N238" i="66" s="1"/>
  <c r="M267" i="65"/>
  <c r="N267" i="65" s="1"/>
  <c r="K313" i="66"/>
  <c r="H499" i="65"/>
  <c r="D26" i="66"/>
  <c r="F20" i="66"/>
  <c r="G20" i="66" s="1"/>
  <c r="M26" i="66"/>
  <c r="N26" i="66" s="1"/>
  <c r="M260" i="65"/>
  <c r="M556" i="65"/>
  <c r="N556" i="65" s="1"/>
  <c r="F196" i="66"/>
  <c r="G196" i="66" s="1"/>
  <c r="O26" i="65"/>
  <c r="F377" i="65"/>
  <c r="M305" i="66"/>
  <c r="N305" i="66" s="1"/>
  <c r="M293" i="66"/>
  <c r="N293" i="66" s="1"/>
  <c r="F24" i="66"/>
  <c r="G24" i="66" s="1"/>
  <c r="B26" i="66"/>
  <c r="B192" i="66"/>
  <c r="L248" i="69" s="1"/>
  <c r="C154" i="66"/>
  <c r="E139" i="66"/>
  <c r="F54" i="66"/>
  <c r="G54" i="66" s="1"/>
  <c r="F105" i="66"/>
  <c r="F149" i="66"/>
  <c r="G149" i="66" s="1"/>
  <c r="H291" i="65"/>
  <c r="F158" i="66"/>
  <c r="G158" i="66" s="1"/>
  <c r="B161" i="66"/>
  <c r="V178" i="69" s="1"/>
  <c r="F258" i="66"/>
  <c r="G258" i="66" s="1"/>
  <c r="E260" i="66"/>
  <c r="B132" i="66"/>
  <c r="F129" i="66"/>
  <c r="G129" i="66" s="1"/>
  <c r="F93" i="66"/>
  <c r="G93" i="66" s="1"/>
  <c r="C26" i="66"/>
  <c r="F22" i="66"/>
  <c r="G22" i="66" s="1"/>
  <c r="C260" i="66"/>
  <c r="F78" i="66"/>
  <c r="G78" i="66" s="1"/>
  <c r="B55" i="66"/>
  <c r="M161" i="65"/>
  <c r="N161" i="65" s="1"/>
  <c r="M154" i="65"/>
  <c r="N154" i="65" s="1"/>
  <c r="I313" i="66"/>
  <c r="M314" i="66"/>
  <c r="N314" i="66" s="1"/>
  <c r="I320" i="66"/>
  <c r="M715" i="65"/>
  <c r="N715" i="65" s="1"/>
  <c r="F188" i="66"/>
  <c r="G188" i="66" s="1"/>
  <c r="O291" i="65"/>
  <c r="B154" i="66"/>
  <c r="H192" i="65"/>
  <c r="M132" i="65"/>
  <c r="N132" i="65" s="1"/>
  <c r="K291" i="66"/>
  <c r="M294" i="66"/>
  <c r="N294" i="66" s="1"/>
  <c r="F642" i="65"/>
  <c r="M315" i="66"/>
  <c r="N315" i="66" s="1"/>
  <c r="M304" i="66"/>
  <c r="N304" i="66" s="1"/>
  <c r="E161" i="66"/>
  <c r="F246" i="66"/>
  <c r="G246" i="66" s="1"/>
  <c r="O21" i="65"/>
  <c r="O25" i="65"/>
  <c r="O32" i="65"/>
  <c r="O34" i="65"/>
  <c r="O24" i="65"/>
  <c r="O35" i="65"/>
  <c r="O29" i="65"/>
  <c r="O45" i="65"/>
  <c r="O31" i="65"/>
  <c r="O30" i="65"/>
  <c r="O23" i="65"/>
  <c r="M139" i="66"/>
  <c r="N139" i="66" s="1"/>
  <c r="B86" i="66"/>
  <c r="L108" i="69" s="1"/>
  <c r="F80" i="66"/>
  <c r="O27" i="65"/>
  <c r="M295" i="66"/>
  <c r="N295" i="66" s="1"/>
  <c r="F204" i="66"/>
  <c r="G204" i="66" s="1"/>
  <c r="M311" i="66"/>
  <c r="N311" i="66" s="1"/>
  <c r="E79" i="66"/>
  <c r="F73" i="66"/>
  <c r="H525" i="65"/>
  <c r="H616" i="65"/>
  <c r="F137" i="66"/>
  <c r="M585" i="65"/>
  <c r="N585" i="65" s="1"/>
  <c r="F189" i="66"/>
  <c r="G189" i="66" s="1"/>
  <c r="F159" i="66"/>
  <c r="G159" i="66" s="1"/>
  <c r="E192" i="66"/>
  <c r="E218" i="66" s="1"/>
  <c r="O320" i="65"/>
  <c r="F30" i="66"/>
  <c r="G30" i="66" s="1"/>
  <c r="M578" i="65"/>
  <c r="N578" i="65" s="1"/>
  <c r="F103" i="66"/>
  <c r="C55" i="66"/>
  <c r="F31" i="66"/>
  <c r="G31" i="66" s="1"/>
  <c r="M426" i="65"/>
  <c r="N426" i="65" s="1"/>
  <c r="M309" i="66"/>
  <c r="N309" i="66" s="1"/>
  <c r="M744" i="65"/>
  <c r="N744" i="65" s="1"/>
  <c r="F23" i="66"/>
  <c r="G23" i="66" s="1"/>
  <c r="E26" i="66"/>
  <c r="B79" i="66"/>
  <c r="M86" i="66"/>
  <c r="N86" i="66" s="1"/>
  <c r="M299" i="66"/>
  <c r="N299" i="66" s="1"/>
  <c r="M161" i="66"/>
  <c r="N161" i="66" s="1"/>
  <c r="M132" i="66"/>
  <c r="N132" i="66" s="1"/>
  <c r="O194" i="65"/>
  <c r="O212" i="65"/>
  <c r="O191" i="65"/>
  <c r="O203" i="65"/>
  <c r="O190" i="65"/>
  <c r="O188" i="65"/>
  <c r="O179" i="65"/>
  <c r="O186" i="65"/>
  <c r="O181" i="65"/>
  <c r="O195" i="65"/>
  <c r="O183" i="65"/>
  <c r="O202" i="65"/>
  <c r="O201" i="65"/>
  <c r="O184" i="65"/>
  <c r="O204" i="65"/>
  <c r="O214" i="65"/>
  <c r="O210" i="65"/>
  <c r="O205" i="65"/>
  <c r="O206" i="65"/>
  <c r="O193" i="65"/>
  <c r="O213" i="65"/>
  <c r="O196" i="65"/>
  <c r="O207" i="65"/>
  <c r="O182" i="65"/>
  <c r="O199" i="65"/>
  <c r="O211" i="65"/>
  <c r="O209" i="65"/>
  <c r="O200" i="65"/>
  <c r="O187" i="65"/>
  <c r="O198" i="65"/>
  <c r="M302" i="66"/>
  <c r="N302" i="66" s="1"/>
  <c r="H209" i="65"/>
  <c r="H183" i="65"/>
  <c r="H188" i="65"/>
  <c r="H184" i="65"/>
  <c r="H218" i="65"/>
  <c r="H186" i="65"/>
  <c r="H181" i="65"/>
  <c r="H203" i="65"/>
  <c r="H206" i="65"/>
  <c r="H210" i="65"/>
  <c r="H204" i="65"/>
  <c r="H201" i="65"/>
  <c r="H202" i="65"/>
  <c r="H205" i="65"/>
  <c r="H200" i="65"/>
  <c r="H180" i="65"/>
  <c r="H182" i="65"/>
  <c r="H179" i="65"/>
  <c r="M238" i="65"/>
  <c r="N238" i="65" s="1"/>
  <c r="F75" i="66"/>
  <c r="F153" i="66"/>
  <c r="G153" i="66" s="1"/>
  <c r="F483" i="65"/>
  <c r="J320" i="66"/>
  <c r="F239" i="66"/>
  <c r="G239" i="66" s="1"/>
  <c r="E245" i="66"/>
  <c r="M245" i="65"/>
  <c r="N245" i="65" s="1"/>
  <c r="I298" i="66"/>
  <c r="O79" i="65"/>
  <c r="F240" i="66"/>
  <c r="G240" i="66" s="1"/>
  <c r="B245" i="66"/>
  <c r="L298" i="66"/>
  <c r="F49" i="66"/>
  <c r="G49" i="66" s="1"/>
  <c r="D55" i="66"/>
  <c r="M192" i="66"/>
  <c r="N192" i="66" s="1"/>
  <c r="F211" i="66"/>
  <c r="G211" i="66" s="1"/>
  <c r="B214" i="66"/>
  <c r="O295" i="65"/>
  <c r="O301" i="65"/>
  <c r="O290" i="65"/>
  <c r="O312" i="65"/>
  <c r="O307" i="65"/>
  <c r="O299" i="65"/>
  <c r="O298" i="65"/>
  <c r="O306" i="65"/>
  <c r="O317" i="65"/>
  <c r="O289" i="65"/>
  <c r="O286" i="65"/>
  <c r="O314" i="65"/>
  <c r="O293" i="65"/>
  <c r="O316" i="65"/>
  <c r="O324" i="65"/>
  <c r="O313" i="65"/>
  <c r="O305" i="65"/>
  <c r="O300" i="65"/>
  <c r="O309" i="65"/>
  <c r="O294" i="65"/>
  <c r="O288" i="65"/>
  <c r="O319" i="65"/>
  <c r="O310" i="65"/>
  <c r="O318" i="65"/>
  <c r="O292" i="65"/>
  <c r="O315" i="65"/>
  <c r="O296" i="65"/>
  <c r="O304" i="65"/>
  <c r="O308" i="65"/>
  <c r="O297" i="65"/>
  <c r="O287" i="65"/>
  <c r="O311" i="65"/>
  <c r="O302" i="65"/>
  <c r="M55" i="66"/>
  <c r="N55" i="66" s="1"/>
  <c r="M316" i="66"/>
  <c r="N316" i="66" s="1"/>
  <c r="E132" i="66"/>
  <c r="K179" i="69" s="1"/>
  <c r="B260" i="66"/>
  <c r="U318" i="69" s="1"/>
  <c r="F256" i="66"/>
  <c r="G256" i="66" s="1"/>
  <c r="C108" i="66"/>
  <c r="F248" i="66"/>
  <c r="G248" i="66" s="1"/>
  <c r="O33" i="65"/>
  <c r="L313" i="66"/>
  <c r="F92" i="66"/>
  <c r="G92" i="66" s="1"/>
  <c r="M296" i="66"/>
  <c r="N296" i="66" s="1"/>
  <c r="C101" i="66"/>
  <c r="B207" i="66"/>
  <c r="F202" i="66"/>
  <c r="G202" i="66" s="1"/>
  <c r="M319" i="66"/>
  <c r="N319" i="66" s="1"/>
  <c r="M307" i="66"/>
  <c r="N307" i="66" s="1"/>
  <c r="E238" i="66"/>
  <c r="J313" i="66"/>
  <c r="F94" i="66"/>
  <c r="G94" i="66" s="1"/>
  <c r="H504" i="65"/>
  <c r="H516" i="65"/>
  <c r="H510" i="65"/>
  <c r="H508" i="65"/>
  <c r="H505" i="65"/>
  <c r="H528" i="65"/>
  <c r="H523" i="65"/>
  <c r="H498" i="65"/>
  <c r="H514" i="65"/>
  <c r="H521" i="65"/>
  <c r="H506" i="65"/>
  <c r="H527" i="65"/>
  <c r="H524" i="65"/>
  <c r="H500" i="65"/>
  <c r="H515" i="65"/>
  <c r="H518" i="65"/>
  <c r="H522" i="65"/>
  <c r="H519" i="65"/>
  <c r="H529" i="65"/>
  <c r="H511" i="65"/>
  <c r="H530" i="65"/>
  <c r="H501" i="65"/>
  <c r="H520" i="65"/>
  <c r="H526" i="65"/>
  <c r="H513" i="65"/>
  <c r="L291" i="66"/>
  <c r="M154" i="66"/>
  <c r="N154" i="66" s="1"/>
  <c r="F146" i="66"/>
  <c r="G146" i="66" s="1"/>
  <c r="F104" i="66"/>
  <c r="G104" i="66" s="1"/>
  <c r="J291" i="66"/>
  <c r="M101" i="66"/>
  <c r="N101" i="66" s="1"/>
  <c r="C86" i="66"/>
  <c r="L109" i="69" s="1"/>
  <c r="H517" i="65"/>
  <c r="O185" i="65"/>
  <c r="M301" i="66"/>
  <c r="N301" i="66" s="1"/>
  <c r="H686" i="65" l="1"/>
  <c r="H649" i="65"/>
  <c r="H648" i="65"/>
  <c r="H655" i="65"/>
  <c r="H647" i="65"/>
  <c r="H651" i="65"/>
  <c r="H693" i="65"/>
  <c r="H654" i="65"/>
  <c r="H650" i="65"/>
  <c r="H694" i="65"/>
  <c r="H653" i="65"/>
  <c r="H692" i="65"/>
  <c r="G642" i="65"/>
  <c r="H598" i="65"/>
  <c r="H594" i="65"/>
  <c r="H639" i="65"/>
  <c r="H597" i="65"/>
  <c r="H601" i="65"/>
  <c r="H596" i="65"/>
  <c r="H600" i="65"/>
  <c r="H640" i="65"/>
  <c r="H595" i="65"/>
  <c r="H602" i="65"/>
  <c r="H641" i="65"/>
  <c r="H608" i="65"/>
  <c r="H634" i="65"/>
  <c r="H615" i="65"/>
  <c r="H606" i="65"/>
  <c r="H625" i="65"/>
  <c r="H637" i="65"/>
  <c r="H507" i="65"/>
  <c r="H491" i="65"/>
  <c r="H496" i="65"/>
  <c r="H533" i="65"/>
  <c r="H492" i="65"/>
  <c r="H495" i="65"/>
  <c r="H535" i="65"/>
  <c r="H489" i="65"/>
  <c r="H493" i="65"/>
  <c r="H534" i="65"/>
  <c r="H490" i="65"/>
  <c r="H494" i="65"/>
  <c r="H488" i="65"/>
  <c r="H479" i="65"/>
  <c r="H438" i="65"/>
  <c r="H442" i="65"/>
  <c r="H480" i="65"/>
  <c r="H439" i="65"/>
  <c r="H443" i="65"/>
  <c r="H481" i="65"/>
  <c r="H436" i="65"/>
  <c r="H440" i="65"/>
  <c r="H435" i="65"/>
  <c r="H437" i="65"/>
  <c r="H441" i="65"/>
  <c r="H482" i="65"/>
  <c r="H445" i="65"/>
  <c r="H456" i="65"/>
  <c r="H453" i="65"/>
  <c r="N377" i="65"/>
  <c r="O376" i="65"/>
  <c r="O329" i="65"/>
  <c r="O375" i="65"/>
  <c r="O374" i="65"/>
  <c r="O336" i="65"/>
  <c r="O330" i="65"/>
  <c r="O335" i="65"/>
  <c r="O339" i="65"/>
  <c r="O332" i="65"/>
  <c r="O337" i="65"/>
  <c r="O331" i="65"/>
  <c r="G377" i="65"/>
  <c r="H330" i="65"/>
  <c r="H334" i="65"/>
  <c r="H329" i="65"/>
  <c r="H333" i="65"/>
  <c r="H337" i="65"/>
  <c r="H374" i="65"/>
  <c r="H332" i="65"/>
  <c r="H336" i="65"/>
  <c r="H376" i="65"/>
  <c r="H331" i="65"/>
  <c r="H335" i="65"/>
  <c r="H375" i="65"/>
  <c r="G324" i="65"/>
  <c r="H279" i="65"/>
  <c r="H283" i="65"/>
  <c r="H280" i="65"/>
  <c r="H284" i="65"/>
  <c r="H277" i="65"/>
  <c r="H281" i="65"/>
  <c r="H276" i="65"/>
  <c r="H278" i="65"/>
  <c r="H282" i="65"/>
  <c r="N218" i="65"/>
  <c r="O171" i="65"/>
  <c r="O170" i="65"/>
  <c r="O215" i="65"/>
  <c r="O176" i="65"/>
  <c r="O172" i="65"/>
  <c r="O177" i="65"/>
  <c r="O173" i="65"/>
  <c r="O178" i="65"/>
  <c r="O174" i="65"/>
  <c r="O217" i="65"/>
  <c r="O189" i="65"/>
  <c r="O175" i="65"/>
  <c r="O216" i="65"/>
  <c r="H207" i="65"/>
  <c r="H173" i="65"/>
  <c r="H177" i="65"/>
  <c r="H215" i="65"/>
  <c r="H172" i="65"/>
  <c r="H176" i="65"/>
  <c r="H217" i="65"/>
  <c r="H171" i="65"/>
  <c r="H175" i="65"/>
  <c r="H216" i="65"/>
  <c r="H170" i="65"/>
  <c r="H174" i="65"/>
  <c r="H178" i="65"/>
  <c r="H185" i="65"/>
  <c r="O112" i="65"/>
  <c r="O64" i="65"/>
  <c r="O69" i="65"/>
  <c r="O67" i="65"/>
  <c r="O68" i="65"/>
  <c r="O72" i="65"/>
  <c r="O109" i="65"/>
  <c r="O111" i="65"/>
  <c r="O65" i="65"/>
  <c r="O71" i="65"/>
  <c r="O110" i="65"/>
  <c r="O66" i="65"/>
  <c r="O70" i="65"/>
  <c r="L200" i="69"/>
  <c r="L203" i="69" s="1"/>
  <c r="H112" i="65"/>
  <c r="H66" i="65"/>
  <c r="H70" i="65"/>
  <c r="H109" i="65"/>
  <c r="H111" i="65"/>
  <c r="H65" i="65"/>
  <c r="H69" i="65"/>
  <c r="H110" i="65"/>
  <c r="H64" i="65"/>
  <c r="H68" i="65"/>
  <c r="H72" i="65"/>
  <c r="H67" i="65"/>
  <c r="H71" i="65"/>
  <c r="O57" i="65"/>
  <c r="O56" i="65"/>
  <c r="O58" i="65"/>
  <c r="N153" i="69"/>
  <c r="N156" i="69" s="1"/>
  <c r="H56" i="65"/>
  <c r="H57" i="65"/>
  <c r="H536" i="65"/>
  <c r="H26" i="65"/>
  <c r="H11" i="65"/>
  <c r="H13" i="65"/>
  <c r="H12" i="65"/>
  <c r="H14" i="65"/>
  <c r="S83" i="69"/>
  <c r="S86" i="69" s="1"/>
  <c r="O218" i="65"/>
  <c r="S107" i="69"/>
  <c r="S110" i="69" s="1"/>
  <c r="K130" i="69"/>
  <c r="K133" i="69" s="1"/>
  <c r="Z61" i="69"/>
  <c r="H48" i="65"/>
  <c r="H16" i="65"/>
  <c r="H15" i="65"/>
  <c r="H17" i="65"/>
  <c r="H19" i="65"/>
  <c r="H18" i="65"/>
  <c r="V109" i="69"/>
  <c r="V155" i="69" s="1"/>
  <c r="D271" i="66"/>
  <c r="U85" i="69"/>
  <c r="L340" i="69"/>
  <c r="L343" i="69" s="1"/>
  <c r="Z202" i="69"/>
  <c r="U60" i="69"/>
  <c r="U63" i="69" s="1"/>
  <c r="H687" i="65"/>
  <c r="H684" i="65"/>
  <c r="H672" i="65"/>
  <c r="E271" i="66"/>
  <c r="H690" i="65"/>
  <c r="H682" i="65"/>
  <c r="H675" i="65"/>
  <c r="H678" i="65"/>
  <c r="H671" i="65"/>
  <c r="H685" i="65"/>
  <c r="H689" i="65"/>
  <c r="H679" i="65"/>
  <c r="L155" i="69"/>
  <c r="H666" i="65"/>
  <c r="H688" i="65"/>
  <c r="H691" i="65"/>
  <c r="H673" i="65"/>
  <c r="H670" i="65"/>
  <c r="H674" i="65"/>
  <c r="H680" i="65"/>
  <c r="M363" i="69"/>
  <c r="M366" i="69" s="1"/>
  <c r="V248" i="69"/>
  <c r="V247" i="69" s="1"/>
  <c r="V250" i="69" s="1"/>
  <c r="U248" i="69"/>
  <c r="L60" i="69"/>
  <c r="L63" i="69" s="1"/>
  <c r="F185" i="66"/>
  <c r="G185" i="66" s="1"/>
  <c r="V340" i="69"/>
  <c r="V343" i="69" s="1"/>
  <c r="Q363" i="69"/>
  <c r="Q366" i="69" s="1"/>
  <c r="Z62" i="69"/>
  <c r="V179" i="69"/>
  <c r="V177" i="69" s="1"/>
  <c r="V180" i="69" s="1"/>
  <c r="Z131" i="69"/>
  <c r="Q153" i="69"/>
  <c r="Q156" i="69" s="1"/>
  <c r="U179" i="69"/>
  <c r="U225" i="69" s="1"/>
  <c r="U178" i="69"/>
  <c r="U224" i="69" s="1"/>
  <c r="S223" i="69"/>
  <c r="S226" i="69" s="1"/>
  <c r="H320" i="65"/>
  <c r="H298" i="65"/>
  <c r="U109" i="69"/>
  <c r="U155" i="69" s="1"/>
  <c r="N223" i="69"/>
  <c r="N226" i="69" s="1"/>
  <c r="Q223" i="69"/>
  <c r="Q226" i="69" s="1"/>
  <c r="N293" i="69"/>
  <c r="N296" i="69" s="1"/>
  <c r="H213" i="65"/>
  <c r="K108" i="69"/>
  <c r="H191" i="65"/>
  <c r="M271" i="65"/>
  <c r="G218" i="65"/>
  <c r="H189" i="65"/>
  <c r="H211" i="65"/>
  <c r="H197" i="65"/>
  <c r="H190" i="65"/>
  <c r="H195" i="65"/>
  <c r="H199" i="65"/>
  <c r="H187" i="65"/>
  <c r="H212" i="65"/>
  <c r="H198" i="65"/>
  <c r="H208" i="65"/>
  <c r="H214" i="65"/>
  <c r="H196" i="65"/>
  <c r="H194" i="65"/>
  <c r="V200" i="69"/>
  <c r="V39" i="69"/>
  <c r="V85" i="69" s="1"/>
  <c r="P84" i="69"/>
  <c r="P83" i="69" s="1"/>
  <c r="P86" i="69" s="1"/>
  <c r="M218" i="66"/>
  <c r="O102" i="65"/>
  <c r="O90" i="65"/>
  <c r="O88" i="65"/>
  <c r="O105" i="65"/>
  <c r="O101" i="65"/>
  <c r="O84" i="65"/>
  <c r="O97" i="65"/>
  <c r="O93" i="65"/>
  <c r="O100" i="65"/>
  <c r="O96" i="65"/>
  <c r="O80" i="65"/>
  <c r="O86" i="65"/>
  <c r="O108" i="65"/>
  <c r="O91" i="65"/>
  <c r="O104" i="65"/>
  <c r="O99" i="65"/>
  <c r="O83" i="65"/>
  <c r="O92" i="65"/>
  <c r="O94" i="65"/>
  <c r="O95" i="65"/>
  <c r="K38" i="69"/>
  <c r="K84" i="69" s="1"/>
  <c r="T84" i="69"/>
  <c r="T83" i="69" s="1"/>
  <c r="T86" i="69" s="1"/>
  <c r="U38" i="69"/>
  <c r="H55" i="65"/>
  <c r="O38" i="65"/>
  <c r="O46" i="65"/>
  <c r="O39" i="65"/>
  <c r="O43" i="65"/>
  <c r="O52" i="65"/>
  <c r="O50" i="65"/>
  <c r="O36" i="65"/>
  <c r="O55" i="65"/>
  <c r="O53" i="65"/>
  <c r="O42" i="65"/>
  <c r="O51" i="65"/>
  <c r="O37" i="65"/>
  <c r="O44" i="65"/>
  <c r="K324" i="66"/>
  <c r="O41" i="65"/>
  <c r="O54" i="65"/>
  <c r="O40" i="65"/>
  <c r="O47" i="65"/>
  <c r="O48" i="65"/>
  <c r="O49" i="65"/>
  <c r="L39" i="69"/>
  <c r="L85" i="69" s="1"/>
  <c r="K225" i="69"/>
  <c r="V225" i="69"/>
  <c r="L84" i="69"/>
  <c r="U294" i="69"/>
  <c r="U364" i="69"/>
  <c r="L318" i="69"/>
  <c r="U319" i="69"/>
  <c r="U317" i="69" s="1"/>
  <c r="V224" i="69"/>
  <c r="C271" i="66"/>
  <c r="K319" i="69"/>
  <c r="K317" i="69" s="1"/>
  <c r="K109" i="69"/>
  <c r="K107" i="69" s="1"/>
  <c r="L319" i="69"/>
  <c r="V295" i="69"/>
  <c r="M271" i="66"/>
  <c r="O229" i="66" s="1"/>
  <c r="H695" i="65"/>
  <c r="H658" i="65"/>
  <c r="R296" i="69"/>
  <c r="P364" i="69"/>
  <c r="P363" i="69" s="1"/>
  <c r="P366" i="69" s="1"/>
  <c r="P317" i="69"/>
  <c r="P320" i="69" s="1"/>
  <c r="T177" i="69"/>
  <c r="T180" i="69" s="1"/>
  <c r="T224" i="69"/>
  <c r="T223" i="69" s="1"/>
  <c r="T226" i="69" s="1"/>
  <c r="S153" i="69"/>
  <c r="S156" i="69" s="1"/>
  <c r="N365" i="69"/>
  <c r="N363" i="69" s="1"/>
  <c r="N366" i="69" s="1"/>
  <c r="N320" i="69"/>
  <c r="P225" i="69"/>
  <c r="P223" i="69" s="1"/>
  <c r="G483" i="65"/>
  <c r="Z201" i="69"/>
  <c r="Z132" i="69"/>
  <c r="P154" i="69"/>
  <c r="P153" i="69" s="1"/>
  <c r="P156" i="69" s="1"/>
  <c r="P107" i="69"/>
  <c r="P110" i="69" s="1"/>
  <c r="K294" i="69"/>
  <c r="K247" i="69"/>
  <c r="N59" i="65"/>
  <c r="J324" i="66"/>
  <c r="L324" i="66"/>
  <c r="B165" i="66"/>
  <c r="K178" i="69"/>
  <c r="L294" i="69"/>
  <c r="H373" i="65"/>
  <c r="O197" i="65"/>
  <c r="O192" i="65"/>
  <c r="H59" i="65"/>
  <c r="H20" i="65"/>
  <c r="T295" i="69"/>
  <c r="T247" i="69"/>
  <c r="T250" i="69" s="1"/>
  <c r="O224" i="69"/>
  <c r="O223" i="69" s="1"/>
  <c r="O226" i="69" s="1"/>
  <c r="O177" i="69"/>
  <c r="O180" i="69" s="1"/>
  <c r="T364" i="69"/>
  <c r="T363" i="69" s="1"/>
  <c r="T366" i="69" s="1"/>
  <c r="T317" i="69"/>
  <c r="T320" i="69" s="1"/>
  <c r="S294" i="69"/>
  <c r="S293" i="69" s="1"/>
  <c r="S296" i="69" s="1"/>
  <c r="S247" i="69"/>
  <c r="S250" i="69" s="1"/>
  <c r="M154" i="69"/>
  <c r="M153" i="69" s="1"/>
  <c r="M156" i="69" s="1"/>
  <c r="M107" i="69"/>
  <c r="M110" i="69" s="1"/>
  <c r="S364" i="69"/>
  <c r="S363" i="69" s="1"/>
  <c r="S366" i="69" s="1"/>
  <c r="S317" i="69"/>
  <c r="S320" i="69" s="1"/>
  <c r="R84" i="69"/>
  <c r="R83" i="69" s="1"/>
  <c r="R86" i="69" s="1"/>
  <c r="R37" i="69"/>
  <c r="R40" i="69" s="1"/>
  <c r="M85" i="69"/>
  <c r="M83" i="69" s="1"/>
  <c r="M86" i="69" s="1"/>
  <c r="M37" i="69"/>
  <c r="M40" i="69" s="1"/>
  <c r="Z272" i="69"/>
  <c r="L270" i="69"/>
  <c r="Z271" i="69"/>
  <c r="V270" i="69"/>
  <c r="V273" i="69" s="1"/>
  <c r="P177" i="69"/>
  <c r="P180" i="69" s="1"/>
  <c r="K154" i="69"/>
  <c r="Z108" i="69"/>
  <c r="L154" i="69"/>
  <c r="L107" i="69"/>
  <c r="L110" i="69" s="1"/>
  <c r="V38" i="69"/>
  <c r="K39" i="69"/>
  <c r="I324" i="66"/>
  <c r="F267" i="66"/>
  <c r="G267" i="66" s="1"/>
  <c r="V318" i="69"/>
  <c r="U154" i="69"/>
  <c r="L249" i="69"/>
  <c r="Z249" i="69" s="1"/>
  <c r="B271" i="66"/>
  <c r="M294" i="69"/>
  <c r="M293" i="69" s="1"/>
  <c r="M296" i="69" s="1"/>
  <c r="M247" i="69"/>
  <c r="M250" i="69" s="1"/>
  <c r="V365" i="69"/>
  <c r="Z342" i="69"/>
  <c r="G59" i="65"/>
  <c r="M748" i="65"/>
  <c r="O705" i="65" s="1"/>
  <c r="N112" i="65"/>
  <c r="U343" i="69"/>
  <c r="P296" i="69"/>
  <c r="Z341" i="69"/>
  <c r="K295" i="69"/>
  <c r="K250" i="69"/>
  <c r="U270" i="69"/>
  <c r="U273" i="69" s="1"/>
  <c r="O37" i="69"/>
  <c r="O40" i="69" s="1"/>
  <c r="U295" i="69"/>
  <c r="L224" i="69"/>
  <c r="V154" i="69"/>
  <c r="L179" i="69"/>
  <c r="K364" i="69"/>
  <c r="N748" i="65"/>
  <c r="U133" i="69"/>
  <c r="Q294" i="69"/>
  <c r="Q293" i="69" s="1"/>
  <c r="Q296" i="69" s="1"/>
  <c r="Q247" i="69"/>
  <c r="Q250" i="69" s="1"/>
  <c r="O154" i="69"/>
  <c r="O153" i="69" s="1"/>
  <c r="O156" i="69" s="1"/>
  <c r="O107" i="69"/>
  <c r="O110" i="69" s="1"/>
  <c r="G695" i="65"/>
  <c r="N84" i="69"/>
  <c r="N83" i="69" s="1"/>
  <c r="N86" i="69" s="1"/>
  <c r="N37" i="69"/>
  <c r="N40" i="69" s="1"/>
  <c r="R224" i="69"/>
  <c r="R223" i="69" s="1"/>
  <c r="R226" i="69" s="1"/>
  <c r="R177" i="69"/>
  <c r="R180" i="69" s="1"/>
  <c r="M224" i="69"/>
  <c r="M223" i="69" s="1"/>
  <c r="M226" i="69" s="1"/>
  <c r="M177" i="69"/>
  <c r="M180" i="69" s="1"/>
  <c r="R363" i="69"/>
  <c r="R366" i="69" s="1"/>
  <c r="K340" i="69"/>
  <c r="Q85" i="69"/>
  <c r="Q83" i="69" s="1"/>
  <c r="Q86" i="69" s="1"/>
  <c r="Q37" i="69"/>
  <c r="Q40" i="69" s="1"/>
  <c r="O296" i="69"/>
  <c r="O363" i="69"/>
  <c r="O366" i="69" s="1"/>
  <c r="O83" i="69"/>
  <c r="O86" i="69" s="1"/>
  <c r="D218" i="66"/>
  <c r="B218" i="66"/>
  <c r="C218" i="66"/>
  <c r="C165" i="66"/>
  <c r="E165" i="66"/>
  <c r="D165" i="66"/>
  <c r="M112" i="66"/>
  <c r="E112" i="66"/>
  <c r="M59" i="66"/>
  <c r="B112" i="66"/>
  <c r="D112" i="66"/>
  <c r="C112" i="66"/>
  <c r="E59" i="66"/>
  <c r="C59" i="66"/>
  <c r="G101" i="66"/>
  <c r="B59" i="66"/>
  <c r="D59" i="66"/>
  <c r="O338" i="65"/>
  <c r="J536" i="65"/>
  <c r="O351" i="65"/>
  <c r="I536" i="65"/>
  <c r="O344" i="65"/>
  <c r="K483" i="65"/>
  <c r="M483" i="65" s="1"/>
  <c r="H450" i="65"/>
  <c r="H344" i="65"/>
  <c r="H351" i="65"/>
  <c r="F108" i="66"/>
  <c r="G108" i="66" s="1"/>
  <c r="F33" i="66"/>
  <c r="G33" i="66" s="1"/>
  <c r="F48" i="66"/>
  <c r="G48" i="66" s="1"/>
  <c r="F238" i="66"/>
  <c r="G238" i="66" s="1"/>
  <c r="F245" i="66"/>
  <c r="G245" i="66" s="1"/>
  <c r="F214" i="66"/>
  <c r="G214" i="66" s="1"/>
  <c r="F260" i="66"/>
  <c r="G260" i="66" s="1"/>
  <c r="M430" i="65"/>
  <c r="M313" i="66"/>
  <c r="N313" i="66" s="1"/>
  <c r="F154" i="66"/>
  <c r="G154" i="66" s="1"/>
  <c r="H632" i="65"/>
  <c r="H626" i="65"/>
  <c r="H613" i="65"/>
  <c r="H638" i="65"/>
  <c r="H618" i="65"/>
  <c r="H642" i="65"/>
  <c r="H605" i="65"/>
  <c r="H622" i="65"/>
  <c r="H621" i="65"/>
  <c r="H617" i="65"/>
  <c r="H612" i="65"/>
  <c r="H620" i="65"/>
  <c r="H609" i="65"/>
  <c r="H629" i="65"/>
  <c r="H636" i="65"/>
  <c r="H631" i="65"/>
  <c r="H619" i="65"/>
  <c r="H603" i="65"/>
  <c r="H624" i="65"/>
  <c r="H623" i="65"/>
  <c r="F192" i="66"/>
  <c r="G192" i="66" s="1"/>
  <c r="M298" i="66"/>
  <c r="N298" i="66" s="1"/>
  <c r="F55" i="66"/>
  <c r="G55" i="66" s="1"/>
  <c r="H364" i="65"/>
  <c r="H371" i="65"/>
  <c r="H357" i="65"/>
  <c r="H343" i="65"/>
  <c r="H359" i="65"/>
  <c r="H355" i="65"/>
  <c r="H369" i="65"/>
  <c r="H353" i="65"/>
  <c r="H347" i="65"/>
  <c r="H367" i="65"/>
  <c r="H354" i="65"/>
  <c r="H368" i="65"/>
  <c r="H350" i="65"/>
  <c r="H370" i="65"/>
  <c r="H363" i="65"/>
  <c r="H346" i="65"/>
  <c r="H361" i="65"/>
  <c r="H352" i="65"/>
  <c r="H377" i="65"/>
  <c r="H339" i="65"/>
  <c r="H341" i="65"/>
  <c r="H362" i="65"/>
  <c r="H360" i="65"/>
  <c r="H366" i="65"/>
  <c r="H348" i="65"/>
  <c r="H349" i="65"/>
  <c r="H342" i="65"/>
  <c r="H356" i="65"/>
  <c r="H345" i="65"/>
  <c r="H338" i="65"/>
  <c r="H358" i="65"/>
  <c r="H372" i="65"/>
  <c r="H365" i="65"/>
  <c r="H340" i="65"/>
  <c r="F26" i="66"/>
  <c r="G26" i="66" s="1"/>
  <c r="H316" i="65"/>
  <c r="H297" i="65"/>
  <c r="H307" i="65"/>
  <c r="H305" i="65"/>
  <c r="H293" i="65"/>
  <c r="H318" i="65"/>
  <c r="H309" i="65"/>
  <c r="H303" i="65"/>
  <c r="H319" i="65"/>
  <c r="H299" i="65"/>
  <c r="H290" i="65"/>
  <c r="H315" i="65"/>
  <c r="H289" i="65"/>
  <c r="H292" i="65"/>
  <c r="H308" i="65"/>
  <c r="H311" i="65"/>
  <c r="H310" i="65"/>
  <c r="H295" i="65"/>
  <c r="H302" i="65"/>
  <c r="H313" i="65"/>
  <c r="H306" i="65"/>
  <c r="H317" i="65"/>
  <c r="H285" i="65"/>
  <c r="H304" i="65"/>
  <c r="H287" i="65"/>
  <c r="H301" i="65"/>
  <c r="H286" i="65"/>
  <c r="H300" i="65"/>
  <c r="H314" i="65"/>
  <c r="H294" i="65"/>
  <c r="H288" i="65"/>
  <c r="H324" i="65"/>
  <c r="H312" i="65"/>
  <c r="H296" i="65"/>
  <c r="F101" i="66"/>
  <c r="M291" i="66"/>
  <c r="N291" i="66" s="1"/>
  <c r="F132" i="66"/>
  <c r="G132" i="66" s="1"/>
  <c r="M165" i="66"/>
  <c r="F207" i="66"/>
  <c r="G207" i="66" s="1"/>
  <c r="F79" i="66"/>
  <c r="G79" i="66" s="1"/>
  <c r="M320" i="66"/>
  <c r="N320" i="66" s="1"/>
  <c r="F139" i="66"/>
  <c r="G139" i="66" s="1"/>
  <c r="M165" i="65"/>
  <c r="H97" i="65"/>
  <c r="H104" i="65"/>
  <c r="H103" i="65"/>
  <c r="H101" i="65"/>
  <c r="H93" i="65"/>
  <c r="H82" i="65"/>
  <c r="H77" i="65"/>
  <c r="H75" i="65"/>
  <c r="H106" i="65"/>
  <c r="H84" i="65"/>
  <c r="H78" i="65"/>
  <c r="H76" i="65"/>
  <c r="H83" i="65"/>
  <c r="H90" i="65"/>
  <c r="H81" i="65"/>
  <c r="H87" i="65"/>
  <c r="H107" i="65"/>
  <c r="H74" i="65"/>
  <c r="H96" i="65"/>
  <c r="H102" i="65"/>
  <c r="H105" i="65"/>
  <c r="H108" i="65"/>
  <c r="H98" i="65"/>
  <c r="H95" i="65"/>
  <c r="H100" i="65"/>
  <c r="H88" i="65"/>
  <c r="H91" i="65"/>
  <c r="H94" i="65"/>
  <c r="H86" i="65"/>
  <c r="H80" i="65"/>
  <c r="H85" i="65"/>
  <c r="H99" i="65"/>
  <c r="H89" i="65"/>
  <c r="H92" i="65"/>
  <c r="H472" i="65"/>
  <c r="H446" i="65"/>
  <c r="H465" i="65"/>
  <c r="H463" i="65"/>
  <c r="H452" i="65"/>
  <c r="H483" i="65"/>
  <c r="H447" i="65"/>
  <c r="H459" i="65"/>
  <c r="H474" i="65"/>
  <c r="H460" i="65"/>
  <c r="H455" i="65"/>
  <c r="H464" i="65"/>
  <c r="H448" i="65"/>
  <c r="H461" i="65"/>
  <c r="H449" i="65"/>
  <c r="H478" i="65"/>
  <c r="H469" i="65"/>
  <c r="H476" i="65"/>
  <c r="H471" i="65"/>
  <c r="H477" i="65"/>
  <c r="H466" i="65"/>
  <c r="H457" i="65"/>
  <c r="H462" i="65"/>
  <c r="H467" i="65"/>
  <c r="H451" i="65"/>
  <c r="H444" i="65"/>
  <c r="H475" i="65"/>
  <c r="H473" i="65"/>
  <c r="H470" i="65"/>
  <c r="H458" i="65"/>
  <c r="H454" i="65"/>
  <c r="H468" i="65"/>
  <c r="H32" i="65"/>
  <c r="H42" i="65"/>
  <c r="H46" i="65"/>
  <c r="H35" i="65"/>
  <c r="H39" i="65"/>
  <c r="H54" i="65"/>
  <c r="H43" i="65"/>
  <c r="H29" i="65"/>
  <c r="H40" i="65"/>
  <c r="H27" i="65"/>
  <c r="H25" i="65"/>
  <c r="H22" i="65"/>
  <c r="H47" i="65"/>
  <c r="H49" i="65"/>
  <c r="H44" i="65"/>
  <c r="H53" i="65"/>
  <c r="H21" i="65"/>
  <c r="H38" i="65"/>
  <c r="H36" i="65"/>
  <c r="H30" i="65"/>
  <c r="H50" i="65"/>
  <c r="H51" i="65"/>
  <c r="H28" i="65"/>
  <c r="H37" i="65"/>
  <c r="H41" i="65"/>
  <c r="H45" i="65"/>
  <c r="H23" i="65"/>
  <c r="H34" i="65"/>
  <c r="H31" i="65"/>
  <c r="H24" i="65"/>
  <c r="H52" i="65"/>
  <c r="F86" i="66"/>
  <c r="G86" i="66" s="1"/>
  <c r="H33" i="65"/>
  <c r="F161" i="66"/>
  <c r="G161" i="66" s="1"/>
  <c r="O347" i="65"/>
  <c r="O340" i="65"/>
  <c r="O349" i="65"/>
  <c r="O369" i="65"/>
  <c r="O346" i="65"/>
  <c r="O372" i="65"/>
  <c r="O367" i="65"/>
  <c r="O358" i="65"/>
  <c r="O356" i="65"/>
  <c r="O345" i="65"/>
  <c r="O350" i="65"/>
  <c r="O354" i="65"/>
  <c r="O370" i="65"/>
  <c r="O357" i="65"/>
  <c r="O368" i="65"/>
  <c r="O361" i="65"/>
  <c r="O366" i="65"/>
  <c r="O373" i="65"/>
  <c r="O371" i="65"/>
  <c r="O348" i="65"/>
  <c r="O363" i="65"/>
  <c r="O352" i="65"/>
  <c r="O377" i="65"/>
  <c r="O365" i="65"/>
  <c r="O342" i="65"/>
  <c r="O364" i="65"/>
  <c r="O343" i="65"/>
  <c r="O362" i="65"/>
  <c r="O355" i="65"/>
  <c r="O359" i="65"/>
  <c r="O360" i="65"/>
  <c r="O353" i="65"/>
  <c r="O748" i="65" l="1"/>
  <c r="O746" i="65"/>
  <c r="O745" i="65"/>
  <c r="O708" i="65"/>
  <c r="O706" i="65"/>
  <c r="O703" i="65"/>
  <c r="O701" i="65"/>
  <c r="O700" i="65"/>
  <c r="O747" i="65"/>
  <c r="O707" i="65"/>
  <c r="O704" i="65"/>
  <c r="O702" i="65"/>
  <c r="O482" i="65"/>
  <c r="O435" i="65"/>
  <c r="O481" i="65"/>
  <c r="O480" i="65"/>
  <c r="O440" i="65"/>
  <c r="O436" i="65"/>
  <c r="O439" i="65"/>
  <c r="O443" i="65"/>
  <c r="O442" i="65"/>
  <c r="O438" i="65"/>
  <c r="O441" i="65"/>
  <c r="O437" i="65"/>
  <c r="O59" i="66"/>
  <c r="O57" i="66"/>
  <c r="O56" i="66"/>
  <c r="O58" i="66"/>
  <c r="O11" i="66"/>
  <c r="O17" i="66"/>
  <c r="O19" i="66"/>
  <c r="O16" i="66"/>
  <c r="O12" i="66"/>
  <c r="O18" i="66"/>
  <c r="O15" i="66"/>
  <c r="O13" i="66"/>
  <c r="O14" i="66"/>
  <c r="O414" i="65"/>
  <c r="O427" i="65"/>
  <c r="O382" i="65"/>
  <c r="O388" i="65"/>
  <c r="O384" i="65"/>
  <c r="O387" i="65"/>
  <c r="O383" i="65"/>
  <c r="O429" i="65"/>
  <c r="O390" i="65"/>
  <c r="O386" i="65"/>
  <c r="O428" i="65"/>
  <c r="O389" i="65"/>
  <c r="O385" i="65"/>
  <c r="N271" i="65"/>
  <c r="O268" i="65"/>
  <c r="O225" i="65"/>
  <c r="O227" i="65"/>
  <c r="O229" i="65"/>
  <c r="O231" i="65"/>
  <c r="O270" i="65"/>
  <c r="O224" i="65"/>
  <c r="O226" i="65"/>
  <c r="O228" i="65"/>
  <c r="O230" i="65"/>
  <c r="O269" i="65"/>
  <c r="O223" i="65"/>
  <c r="O154" i="66"/>
  <c r="O125" i="66"/>
  <c r="O121" i="66"/>
  <c r="O117" i="66"/>
  <c r="O124" i="66"/>
  <c r="O120" i="66"/>
  <c r="O164" i="66"/>
  <c r="O123" i="66"/>
  <c r="O119" i="66"/>
  <c r="O163" i="66"/>
  <c r="O122" i="66"/>
  <c r="O118" i="66"/>
  <c r="O162" i="66"/>
  <c r="O218" i="66"/>
  <c r="O215" i="66"/>
  <c r="O174" i="66"/>
  <c r="O170" i="66"/>
  <c r="O216" i="66"/>
  <c r="O175" i="66"/>
  <c r="O171" i="66"/>
  <c r="O217" i="66"/>
  <c r="O176" i="66"/>
  <c r="O172" i="66"/>
  <c r="O177" i="66"/>
  <c r="O178" i="66"/>
  <c r="O173" i="66"/>
  <c r="O271" i="66"/>
  <c r="O227" i="66"/>
  <c r="O269" i="66"/>
  <c r="O228" i="66"/>
  <c r="O224" i="66"/>
  <c r="O231" i="66"/>
  <c r="O225" i="66"/>
  <c r="O223" i="66"/>
  <c r="O268" i="66"/>
  <c r="O230" i="66"/>
  <c r="O226" i="66"/>
  <c r="O270" i="66"/>
  <c r="O164" i="65"/>
  <c r="O163" i="65"/>
  <c r="O162" i="65"/>
  <c r="O110" i="66"/>
  <c r="O109" i="66"/>
  <c r="O111" i="66"/>
  <c r="Z130" i="69"/>
  <c r="AH22" i="69" a="1"/>
  <c r="AK36" i="69" s="1"/>
  <c r="AH92" i="69" a="1"/>
  <c r="AI98" i="69" s="1"/>
  <c r="O161" i="65"/>
  <c r="O118" i="65"/>
  <c r="O122" i="65"/>
  <c r="O125" i="65"/>
  <c r="O120" i="65"/>
  <c r="O124" i="65"/>
  <c r="O121" i="65"/>
  <c r="O123" i="65"/>
  <c r="O117" i="65"/>
  <c r="O119" i="65"/>
  <c r="O112" i="66"/>
  <c r="O65" i="66"/>
  <c r="O67" i="66"/>
  <c r="O72" i="66"/>
  <c r="O71" i="66"/>
  <c r="O70" i="66"/>
  <c r="O69" i="66"/>
  <c r="O64" i="66"/>
  <c r="O66" i="66"/>
  <c r="O68" i="66"/>
  <c r="V107" i="69"/>
  <c r="V110" i="69" s="1"/>
  <c r="L153" i="69"/>
  <c r="L156" i="69" s="1"/>
  <c r="V153" i="69"/>
  <c r="V156" i="69" s="1"/>
  <c r="Z318" i="69"/>
  <c r="V223" i="69"/>
  <c r="V226" i="69" s="1"/>
  <c r="F271" i="66"/>
  <c r="H228" i="66" s="1"/>
  <c r="V294" i="69"/>
  <c r="V293" i="69" s="1"/>
  <c r="V296" i="69" s="1"/>
  <c r="Z248" i="69"/>
  <c r="U247" i="69"/>
  <c r="U250" i="69" s="1"/>
  <c r="Z60" i="69"/>
  <c r="Z63" i="69" s="1"/>
  <c r="N59" i="66"/>
  <c r="U177" i="69"/>
  <c r="U180" i="69" s="1"/>
  <c r="U223" i="69"/>
  <c r="U226" i="69" s="1"/>
  <c r="U107" i="69"/>
  <c r="U110" i="69" s="1"/>
  <c r="U153" i="69"/>
  <c r="U156" i="69" s="1"/>
  <c r="Z200" i="69"/>
  <c r="Z203" i="69" s="1"/>
  <c r="V203" i="69"/>
  <c r="AH162" i="69" s="1" a="1"/>
  <c r="N218" i="66"/>
  <c r="Z38" i="69"/>
  <c r="U37" i="69"/>
  <c r="U40" i="69" s="1"/>
  <c r="U84" i="69"/>
  <c r="U83" i="69" s="1"/>
  <c r="U86" i="69" s="1"/>
  <c r="M324" i="66"/>
  <c r="L83" i="69"/>
  <c r="L86" i="69" s="1"/>
  <c r="L37" i="69"/>
  <c r="L40" i="69" s="1"/>
  <c r="O238" i="66"/>
  <c r="N271" i="66"/>
  <c r="O483" i="65"/>
  <c r="N483" i="65"/>
  <c r="L225" i="69"/>
  <c r="L223" i="69" s="1"/>
  <c r="L177" i="69"/>
  <c r="L180" i="69" s="1"/>
  <c r="L365" i="69"/>
  <c r="N430" i="65"/>
  <c r="N165" i="65"/>
  <c r="Z340" i="69"/>
  <c r="Z343" i="69" s="1"/>
  <c r="V364" i="69"/>
  <c r="V363" i="69" s="1"/>
  <c r="V366" i="69" s="1"/>
  <c r="V317" i="69"/>
  <c r="V320" i="69" s="1"/>
  <c r="K85" i="69"/>
  <c r="Z39" i="69"/>
  <c r="Z270" i="69"/>
  <c r="Z273" i="69" s="1"/>
  <c r="K224" i="69"/>
  <c r="K177" i="69"/>
  <c r="Z178" i="69"/>
  <c r="K155" i="69"/>
  <c r="K153" i="69" s="1"/>
  <c r="Z109" i="69"/>
  <c r="K110" i="69"/>
  <c r="U365" i="69"/>
  <c r="U363" i="69" s="1"/>
  <c r="U320" i="69"/>
  <c r="Z179" i="69"/>
  <c r="L295" i="69"/>
  <c r="L293" i="69" s="1"/>
  <c r="V84" i="69"/>
  <c r="V83" i="69" s="1"/>
  <c r="V86" i="69" s="1"/>
  <c r="V37" i="69"/>
  <c r="V40" i="69" s="1"/>
  <c r="K293" i="69"/>
  <c r="L364" i="69"/>
  <c r="L317" i="69"/>
  <c r="K343" i="69"/>
  <c r="AH302" i="69" s="1" a="1"/>
  <c r="K37" i="69"/>
  <c r="Z154" i="69"/>
  <c r="L273" i="69"/>
  <c r="AH232" i="69" s="1" a="1"/>
  <c r="T293" i="69"/>
  <c r="T296" i="69" s="1"/>
  <c r="L247" i="69"/>
  <c r="Z133" i="69"/>
  <c r="P226" i="69"/>
  <c r="K365" i="69"/>
  <c r="K363" i="69" s="1"/>
  <c r="K320" i="69"/>
  <c r="Z319" i="69"/>
  <c r="U293" i="69"/>
  <c r="U296" i="69" s="1"/>
  <c r="Z225" i="69"/>
  <c r="F218" i="66"/>
  <c r="O79" i="66"/>
  <c r="N112" i="66"/>
  <c r="O192" i="66"/>
  <c r="O181" i="66"/>
  <c r="O187" i="66"/>
  <c r="O186" i="66"/>
  <c r="O179" i="66"/>
  <c r="O182" i="66"/>
  <c r="O180" i="66"/>
  <c r="O184" i="66"/>
  <c r="O183" i="66"/>
  <c r="O185" i="66"/>
  <c r="O26" i="66"/>
  <c r="F112" i="66"/>
  <c r="F59" i="66"/>
  <c r="N165" i="66"/>
  <c r="O452" i="65"/>
  <c r="O472" i="65"/>
  <c r="O476" i="65"/>
  <c r="O458" i="65"/>
  <c r="O470" i="65"/>
  <c r="O471" i="65"/>
  <c r="O453" i="65"/>
  <c r="O475" i="65"/>
  <c r="O455" i="65"/>
  <c r="O468" i="65"/>
  <c r="O464" i="65"/>
  <c r="O479" i="65"/>
  <c r="O444" i="65"/>
  <c r="O457" i="65"/>
  <c r="O461" i="65"/>
  <c r="O459" i="65"/>
  <c r="O474" i="65"/>
  <c r="O445" i="65"/>
  <c r="O450" i="65"/>
  <c r="O448" i="65"/>
  <c r="O447" i="65"/>
  <c r="O473" i="65"/>
  <c r="O466" i="65"/>
  <c r="O454" i="65"/>
  <c r="O467" i="65"/>
  <c r="O478" i="65"/>
  <c r="O460" i="65"/>
  <c r="O446" i="65"/>
  <c r="O449" i="65"/>
  <c r="O469" i="65"/>
  <c r="O465" i="65"/>
  <c r="O456" i="65"/>
  <c r="O463" i="65"/>
  <c r="O462" i="65"/>
  <c r="O477" i="65"/>
  <c r="O451" i="65"/>
  <c r="K536" i="65"/>
  <c r="M536" i="65" s="1"/>
  <c r="I589" i="65"/>
  <c r="J589" i="65"/>
  <c r="O407" i="65"/>
  <c r="O411" i="65"/>
  <c r="O426" i="65"/>
  <c r="O161" i="66"/>
  <c r="O55" i="66"/>
  <c r="O416" i="65"/>
  <c r="O395" i="65"/>
  <c r="O412" i="65"/>
  <c r="O413" i="65"/>
  <c r="O405" i="65"/>
  <c r="O423" i="65"/>
  <c r="O406" i="65"/>
  <c r="O418" i="65"/>
  <c r="O424" i="65"/>
  <c r="O430" i="65"/>
  <c r="O417" i="65"/>
  <c r="O397" i="65"/>
  <c r="O398" i="65"/>
  <c r="O396" i="65"/>
  <c r="O401" i="65"/>
  <c r="O409" i="65"/>
  <c r="O404" i="65"/>
  <c r="O394" i="65"/>
  <c r="O425" i="65"/>
  <c r="O421" i="65"/>
  <c r="O400" i="65"/>
  <c r="O410" i="65"/>
  <c r="O420" i="65"/>
  <c r="O403" i="65"/>
  <c r="O402" i="65"/>
  <c r="O393" i="65"/>
  <c r="O391" i="65"/>
  <c r="O419" i="65"/>
  <c r="O422" i="65"/>
  <c r="F165" i="66"/>
  <c r="O238" i="65"/>
  <c r="O132" i="66"/>
  <c r="O260" i="65"/>
  <c r="O139" i="66"/>
  <c r="O399" i="65"/>
  <c r="O408" i="65"/>
  <c r="O392" i="65"/>
  <c r="O415" i="65"/>
  <c r="O267" i="65"/>
  <c r="O190" i="66"/>
  <c r="O191" i="66"/>
  <c r="O209" i="66"/>
  <c r="O194" i="66"/>
  <c r="O196" i="66"/>
  <c r="O211" i="66"/>
  <c r="O189" i="66"/>
  <c r="O198" i="66"/>
  <c r="O204" i="66"/>
  <c r="O205" i="66"/>
  <c r="O212" i="66"/>
  <c r="O213" i="66"/>
  <c r="O200" i="66"/>
  <c r="O195" i="66"/>
  <c r="O203" i="66"/>
  <c r="O197" i="66"/>
  <c r="O208" i="66"/>
  <c r="O199" i="66"/>
  <c r="O193" i="66"/>
  <c r="O201" i="66"/>
  <c r="O207" i="66"/>
  <c r="O188" i="66"/>
  <c r="O206" i="66"/>
  <c r="O210" i="66"/>
  <c r="O214" i="66"/>
  <c r="O202" i="66"/>
  <c r="O86" i="66"/>
  <c r="O258" i="65"/>
  <c r="O271" i="65"/>
  <c r="O265" i="65"/>
  <c r="O254" i="65"/>
  <c r="O261" i="65"/>
  <c r="O242" i="65"/>
  <c r="O255" i="65"/>
  <c r="O264" i="65"/>
  <c r="O236" i="65"/>
  <c r="O247" i="65"/>
  <c r="O244" i="65"/>
  <c r="O232" i="65"/>
  <c r="O239" i="65"/>
  <c r="O262" i="65"/>
  <c r="O233" i="65"/>
  <c r="O237" i="65"/>
  <c r="O259" i="65"/>
  <c r="O251" i="65"/>
  <c r="O257" i="65"/>
  <c r="O248" i="65"/>
  <c r="O241" i="65"/>
  <c r="O256" i="65"/>
  <c r="O266" i="65"/>
  <c r="O234" i="65"/>
  <c r="O252" i="65"/>
  <c r="O250" i="65"/>
  <c r="O240" i="65"/>
  <c r="O243" i="65"/>
  <c r="O249" i="65"/>
  <c r="O235" i="65"/>
  <c r="O253" i="65"/>
  <c r="O246" i="65"/>
  <c r="O263" i="65"/>
  <c r="O154" i="65"/>
  <c r="O139" i="65"/>
  <c r="O100" i="66"/>
  <c r="O78" i="66"/>
  <c r="O107" i="66"/>
  <c r="O89" i="66"/>
  <c r="O88" i="66"/>
  <c r="O106" i="66"/>
  <c r="O76" i="66"/>
  <c r="O96" i="66"/>
  <c r="O103" i="66"/>
  <c r="O91" i="66"/>
  <c r="O105" i="66"/>
  <c r="O87" i="66"/>
  <c r="O97" i="66"/>
  <c r="O104" i="66"/>
  <c r="O90" i="66"/>
  <c r="O94" i="66"/>
  <c r="O84" i="66"/>
  <c r="O74" i="66"/>
  <c r="O99" i="66"/>
  <c r="O81" i="66"/>
  <c r="O95" i="66"/>
  <c r="O98" i="66"/>
  <c r="O92" i="66"/>
  <c r="O80" i="66"/>
  <c r="O83" i="66"/>
  <c r="O85" i="66"/>
  <c r="O73" i="66"/>
  <c r="O77" i="66"/>
  <c r="O93" i="66"/>
  <c r="O75" i="66"/>
  <c r="O102" i="66"/>
  <c r="O108" i="66"/>
  <c r="O82" i="66"/>
  <c r="O46" i="66"/>
  <c r="O22" i="66"/>
  <c r="O24" i="66"/>
  <c r="O28" i="66"/>
  <c r="O49" i="66"/>
  <c r="O50" i="66"/>
  <c r="O35" i="66"/>
  <c r="O53" i="66"/>
  <c r="O25" i="66"/>
  <c r="O37" i="66"/>
  <c r="O45" i="66"/>
  <c r="O32" i="66"/>
  <c r="O23" i="66"/>
  <c r="O27" i="66"/>
  <c r="O21" i="66"/>
  <c r="O34" i="66"/>
  <c r="O38" i="66"/>
  <c r="O42" i="66"/>
  <c r="O44" i="66"/>
  <c r="O40" i="66"/>
  <c r="O30" i="66"/>
  <c r="O43" i="66"/>
  <c r="O48" i="66"/>
  <c r="O39" i="66"/>
  <c r="O36" i="66"/>
  <c r="O51" i="66"/>
  <c r="O52" i="66"/>
  <c r="O31" i="66"/>
  <c r="O29" i="66"/>
  <c r="O20" i="66"/>
  <c r="O54" i="66"/>
  <c r="O33" i="66"/>
  <c r="O47" i="66"/>
  <c r="O41" i="66"/>
  <c r="O266" i="66"/>
  <c r="O237" i="66"/>
  <c r="O241" i="66"/>
  <c r="O253" i="66"/>
  <c r="O240" i="66"/>
  <c r="O252" i="66"/>
  <c r="O259" i="66"/>
  <c r="O254" i="66"/>
  <c r="O256" i="66"/>
  <c r="O244" i="66"/>
  <c r="O263" i="66"/>
  <c r="O262" i="66"/>
  <c r="O236" i="66"/>
  <c r="O248" i="66"/>
  <c r="O234" i="66"/>
  <c r="O265" i="66"/>
  <c r="O267" i="66"/>
  <c r="O255" i="66"/>
  <c r="O251" i="66"/>
  <c r="O258" i="66"/>
  <c r="O257" i="66"/>
  <c r="O235" i="66"/>
  <c r="O242" i="66"/>
  <c r="O264" i="66"/>
  <c r="O246" i="66"/>
  <c r="O250" i="66"/>
  <c r="O239" i="66"/>
  <c r="O232" i="66"/>
  <c r="O261" i="66"/>
  <c r="O249" i="66"/>
  <c r="O245" i="66"/>
  <c r="O243" i="66"/>
  <c r="O247" i="66"/>
  <c r="O260" i="66"/>
  <c r="O233" i="66"/>
  <c r="O133" i="65"/>
  <c r="O153" i="65"/>
  <c r="O136" i="65"/>
  <c r="O138" i="65"/>
  <c r="O130" i="65"/>
  <c r="O158" i="65"/>
  <c r="O141" i="65"/>
  <c r="O147" i="65"/>
  <c r="O165" i="65"/>
  <c r="O151" i="65"/>
  <c r="O127" i="65"/>
  <c r="O143" i="65"/>
  <c r="O157" i="65"/>
  <c r="O148" i="65"/>
  <c r="O142" i="65"/>
  <c r="O149" i="65"/>
  <c r="O134" i="65"/>
  <c r="O140" i="65"/>
  <c r="O146" i="65"/>
  <c r="O129" i="65"/>
  <c r="O145" i="65"/>
  <c r="O160" i="65"/>
  <c r="O152" i="65"/>
  <c r="O135" i="65"/>
  <c r="O131" i="65"/>
  <c r="O156" i="65"/>
  <c r="O128" i="65"/>
  <c r="O159" i="65"/>
  <c r="O155" i="65"/>
  <c r="O150" i="65"/>
  <c r="O137" i="65"/>
  <c r="O144" i="65"/>
  <c r="O126" i="65"/>
  <c r="O101" i="66"/>
  <c r="O143" i="66"/>
  <c r="O165" i="66"/>
  <c r="O145" i="66"/>
  <c r="O158" i="66"/>
  <c r="O144" i="66"/>
  <c r="O136" i="66"/>
  <c r="O129" i="66"/>
  <c r="O130" i="66"/>
  <c r="O159" i="66"/>
  <c r="O134" i="66"/>
  <c r="O141" i="66"/>
  <c r="O156" i="66"/>
  <c r="O155" i="66"/>
  <c r="O131" i="66"/>
  <c r="O138" i="66"/>
  <c r="O160" i="66"/>
  <c r="O153" i="66"/>
  <c r="O142" i="66"/>
  <c r="O128" i="66"/>
  <c r="O152" i="66"/>
  <c r="O150" i="66"/>
  <c r="O140" i="66"/>
  <c r="O133" i="66"/>
  <c r="O148" i="66"/>
  <c r="O146" i="66"/>
  <c r="O147" i="66"/>
  <c r="O127" i="66"/>
  <c r="O149" i="66"/>
  <c r="O135" i="66"/>
  <c r="O151" i="66"/>
  <c r="O137" i="66"/>
  <c r="O157" i="66"/>
  <c r="O126" i="66"/>
  <c r="O132" i="65"/>
  <c r="O245" i="65"/>
  <c r="H271" i="66" l="1"/>
  <c r="H269" i="66"/>
  <c r="H224" i="66"/>
  <c r="H230" i="66"/>
  <c r="H270" i="66"/>
  <c r="H225" i="66"/>
  <c r="H229" i="66"/>
  <c r="H268" i="66"/>
  <c r="H226" i="66"/>
  <c r="H223" i="66"/>
  <c r="H227" i="66"/>
  <c r="H231" i="66"/>
  <c r="N536" i="65"/>
  <c r="O533" i="65"/>
  <c r="O488" i="65"/>
  <c r="O491" i="65"/>
  <c r="O534" i="65"/>
  <c r="O526" i="65"/>
  <c r="O496" i="65"/>
  <c r="O492" i="65"/>
  <c r="O495" i="65"/>
  <c r="O489" i="65"/>
  <c r="O521" i="65"/>
  <c r="O497" i="65"/>
  <c r="O527" i="65"/>
  <c r="O494" i="65"/>
  <c r="O535" i="65"/>
  <c r="Z247" i="69"/>
  <c r="Z250" i="69" s="1"/>
  <c r="H218" i="66"/>
  <c r="H178" i="66"/>
  <c r="H176" i="66"/>
  <c r="H174" i="66"/>
  <c r="H172" i="66"/>
  <c r="H170" i="66"/>
  <c r="H177" i="66"/>
  <c r="H175" i="66"/>
  <c r="H173" i="66"/>
  <c r="H171" i="66"/>
  <c r="H215" i="66"/>
  <c r="H217" i="66"/>
  <c r="H216" i="66"/>
  <c r="H161" i="66"/>
  <c r="H120" i="66"/>
  <c r="H122" i="66"/>
  <c r="H123" i="66"/>
  <c r="H117" i="66"/>
  <c r="H125" i="66"/>
  <c r="H124" i="66"/>
  <c r="H118" i="66"/>
  <c r="H119" i="66"/>
  <c r="H164" i="66"/>
  <c r="H121" i="66"/>
  <c r="H163" i="66"/>
  <c r="H162" i="66"/>
  <c r="H112" i="66"/>
  <c r="H111" i="66"/>
  <c r="H66" i="66"/>
  <c r="H67" i="66"/>
  <c r="H64" i="66"/>
  <c r="H71" i="66"/>
  <c r="H69" i="66"/>
  <c r="H109" i="66"/>
  <c r="H65" i="66"/>
  <c r="H72" i="66"/>
  <c r="H70" i="66"/>
  <c r="H68" i="66"/>
  <c r="H110" i="66"/>
  <c r="Z317" i="69"/>
  <c r="AH30" i="69"/>
  <c r="AJ22" i="69"/>
  <c r="AJ38" i="69"/>
  <c r="AH32" i="69"/>
  <c r="AJ24" i="69"/>
  <c r="AJ40" i="69"/>
  <c r="AJ29" i="69"/>
  <c r="AJ37" i="69"/>
  <c r="AH23" i="69"/>
  <c r="AH31" i="69"/>
  <c r="AH39" i="69"/>
  <c r="AI40" i="69"/>
  <c r="AI30" i="69"/>
  <c r="AI22" i="69"/>
  <c r="AK33" i="69"/>
  <c r="AK25" i="69"/>
  <c r="AI35" i="69"/>
  <c r="AI25" i="69"/>
  <c r="AK34" i="69"/>
  <c r="AK24" i="69"/>
  <c r="AH38" i="69"/>
  <c r="AJ30" i="69"/>
  <c r="AH24" i="69"/>
  <c r="AH40" i="69"/>
  <c r="AJ32" i="69"/>
  <c r="AJ25" i="69"/>
  <c r="AJ33" i="69"/>
  <c r="AJ43" i="69"/>
  <c r="AH27" i="69"/>
  <c r="AH35" i="69"/>
  <c r="AH43" i="69"/>
  <c r="AI34" i="69"/>
  <c r="AI26" i="69"/>
  <c r="AK41" i="69"/>
  <c r="AK29" i="69"/>
  <c r="AI43" i="69"/>
  <c r="AI29" i="69"/>
  <c r="AK42" i="69"/>
  <c r="AK28" i="69"/>
  <c r="AH22" i="69"/>
  <c r="AH26" i="69"/>
  <c r="AH42" i="69"/>
  <c r="AJ34" i="69"/>
  <c r="AH28" i="69"/>
  <c r="AH44" i="69"/>
  <c r="AJ36" i="69"/>
  <c r="AJ27" i="69"/>
  <c r="AJ35" i="69"/>
  <c r="AJ45" i="69"/>
  <c r="AH29" i="69"/>
  <c r="AH37" i="69"/>
  <c r="AI42" i="69"/>
  <c r="AI32" i="69"/>
  <c r="AI24" i="69"/>
  <c r="AK35" i="69"/>
  <c r="AK27" i="69"/>
  <c r="AI41" i="69"/>
  <c r="AI27" i="69"/>
  <c r="AK40" i="69"/>
  <c r="AK26" i="69"/>
  <c r="AH34" i="69"/>
  <c r="AJ26" i="69"/>
  <c r="AJ42" i="69"/>
  <c r="AH36" i="69"/>
  <c r="AJ28" i="69"/>
  <c r="AJ23" i="69"/>
  <c r="AJ31" i="69"/>
  <c r="AJ39" i="69"/>
  <c r="AH25" i="69"/>
  <c r="AH33" i="69"/>
  <c r="AH41" i="69"/>
  <c r="AI36" i="69"/>
  <c r="AI28" i="69"/>
  <c r="AK43" i="69"/>
  <c r="AK31" i="69"/>
  <c r="AK23" i="69"/>
  <c r="AI33" i="69"/>
  <c r="AI23" i="69"/>
  <c r="AK32" i="69"/>
  <c r="AK22" i="69"/>
  <c r="H57" i="66"/>
  <c r="H56" i="66"/>
  <c r="H58" i="66"/>
  <c r="O321" i="66"/>
  <c r="O322" i="66"/>
  <c r="O323" i="66"/>
  <c r="L363" i="69"/>
  <c r="L366" i="69" s="1"/>
  <c r="AH99" i="69"/>
  <c r="AH109" i="69"/>
  <c r="AJ95" i="69"/>
  <c r="AJ103" i="69"/>
  <c r="AJ113" i="69"/>
  <c r="AH100" i="69"/>
  <c r="AH110" i="69"/>
  <c r="AJ94" i="69"/>
  <c r="AJ102" i="69"/>
  <c r="AJ112" i="69"/>
  <c r="AK109" i="69"/>
  <c r="AK99" i="69"/>
  <c r="AI113" i="69"/>
  <c r="AI103" i="69"/>
  <c r="AI95" i="69"/>
  <c r="AK108" i="69"/>
  <c r="AK98" i="69"/>
  <c r="AI112" i="69"/>
  <c r="AI102" i="69"/>
  <c r="AI92" i="69"/>
  <c r="AH93" i="69"/>
  <c r="AH101" i="69"/>
  <c r="AH111" i="69"/>
  <c r="AJ97" i="69"/>
  <c r="AJ105" i="69"/>
  <c r="AH94" i="69"/>
  <c r="AH102" i="69"/>
  <c r="AH112" i="69"/>
  <c r="AJ96" i="69"/>
  <c r="AJ104" i="69"/>
  <c r="AJ114" i="69"/>
  <c r="AK105" i="69"/>
  <c r="AK97" i="69"/>
  <c r="AI111" i="69"/>
  <c r="AI101" i="69"/>
  <c r="AI93" i="69"/>
  <c r="AK104" i="69"/>
  <c r="AK96" i="69"/>
  <c r="AI110" i="69"/>
  <c r="AI100" i="69"/>
  <c r="AH92" i="69"/>
  <c r="AH95" i="69"/>
  <c r="AH103" i="69"/>
  <c r="AH113" i="69"/>
  <c r="AJ99" i="69"/>
  <c r="AJ109" i="69"/>
  <c r="AH96" i="69"/>
  <c r="AH104" i="69"/>
  <c r="AH114" i="69"/>
  <c r="AJ98" i="69"/>
  <c r="AJ106" i="69"/>
  <c r="AK113" i="69"/>
  <c r="AK103" i="69"/>
  <c r="AK95" i="69"/>
  <c r="AI109" i="69"/>
  <c r="AI99" i="69"/>
  <c r="AK112" i="69"/>
  <c r="AK102" i="69"/>
  <c r="AK94" i="69"/>
  <c r="AI108" i="69"/>
  <c r="AI96" i="69"/>
  <c r="AH97" i="69"/>
  <c r="AH105" i="69"/>
  <c r="AJ93" i="69"/>
  <c r="AJ101" i="69"/>
  <c r="AJ111" i="69"/>
  <c r="AH98" i="69"/>
  <c r="AH106" i="69"/>
  <c r="AJ92" i="69"/>
  <c r="AJ100" i="69"/>
  <c r="AJ110" i="69"/>
  <c r="AK111" i="69"/>
  <c r="AK101" i="69"/>
  <c r="AK93" i="69"/>
  <c r="AI105" i="69"/>
  <c r="AI97" i="69"/>
  <c r="AK110" i="69"/>
  <c r="AK100" i="69"/>
  <c r="AK92" i="69"/>
  <c r="AI104" i="69"/>
  <c r="AI94" i="69"/>
  <c r="AH107" i="69"/>
  <c r="AH115" i="69"/>
  <c r="AJ107" i="69"/>
  <c r="AJ115" i="69"/>
  <c r="AH108" i="69"/>
  <c r="AJ108" i="69"/>
  <c r="AK115" i="69"/>
  <c r="AK107" i="69"/>
  <c r="AI115" i="69"/>
  <c r="AI107" i="69"/>
  <c r="AK114" i="69"/>
  <c r="AK106" i="69"/>
  <c r="AI114" i="69"/>
  <c r="AI106" i="69"/>
  <c r="AJ44" i="69"/>
  <c r="AH45" i="69"/>
  <c r="AI38" i="69"/>
  <c r="AK39" i="69"/>
  <c r="AI39" i="69"/>
  <c r="AI31" i="69"/>
  <c r="AK38" i="69"/>
  <c r="AK30" i="69"/>
  <c r="AJ41" i="69"/>
  <c r="AI44" i="69"/>
  <c r="AK45" i="69"/>
  <c r="AK37" i="69"/>
  <c r="AI45" i="69"/>
  <c r="AI37" i="69"/>
  <c r="AK44" i="69"/>
  <c r="O324" i="66"/>
  <c r="O280" i="66"/>
  <c r="O279" i="66"/>
  <c r="O281" i="66"/>
  <c r="O277" i="66"/>
  <c r="O282" i="66"/>
  <c r="O278" i="66"/>
  <c r="O276" i="66"/>
  <c r="O284" i="66"/>
  <c r="O283" i="66"/>
  <c r="H42" i="66"/>
  <c r="H16" i="66"/>
  <c r="H12" i="66"/>
  <c r="H14" i="66"/>
  <c r="H18" i="66"/>
  <c r="H15" i="66"/>
  <c r="H19" i="66"/>
  <c r="H13" i="66"/>
  <c r="H17" i="66"/>
  <c r="H11" i="66"/>
  <c r="Z107" i="69"/>
  <c r="G271" i="66"/>
  <c r="Z294" i="69"/>
  <c r="L250" i="69"/>
  <c r="AD232" i="69" s="1" a="1"/>
  <c r="AK165" i="69"/>
  <c r="AK171" i="69"/>
  <c r="AJ167" i="69"/>
  <c r="AJ182" i="69"/>
  <c r="AD92" i="69" a="1"/>
  <c r="AE94" i="69" s="1"/>
  <c r="AI178" i="69"/>
  <c r="Z110" i="69"/>
  <c r="AH176" i="69"/>
  <c r="AI163" i="69"/>
  <c r="AJ166" i="69"/>
  <c r="AH175" i="69"/>
  <c r="AJ183" i="69"/>
  <c r="AI179" i="69"/>
  <c r="AK170" i="69"/>
  <c r="AI162" i="69"/>
  <c r="AH167" i="69"/>
  <c r="AJ175" i="69"/>
  <c r="AH184" i="69"/>
  <c r="AK178" i="69"/>
  <c r="AI170" i="69"/>
  <c r="AK163" i="69"/>
  <c r="AJ174" i="69"/>
  <c r="AH183" i="69"/>
  <c r="AH168" i="69"/>
  <c r="AI171" i="69"/>
  <c r="AK162" i="69"/>
  <c r="AK179" i="69"/>
  <c r="AJ168" i="69"/>
  <c r="AJ176" i="69"/>
  <c r="AJ184" i="69"/>
  <c r="AH169" i="69"/>
  <c r="AH177" i="69"/>
  <c r="AH185" i="69"/>
  <c r="AJ169" i="69"/>
  <c r="AJ177" i="69"/>
  <c r="AJ185" i="69"/>
  <c r="AH170" i="69"/>
  <c r="AH178" i="69"/>
  <c r="AI185" i="69"/>
  <c r="AI177" i="69"/>
  <c r="AI169" i="69"/>
  <c r="AK184" i="69"/>
  <c r="AK176" i="69"/>
  <c r="AK168" i="69"/>
  <c r="AI184" i="69"/>
  <c r="AI176" i="69"/>
  <c r="AI168" i="69"/>
  <c r="AK185" i="69"/>
  <c r="AK177" i="69"/>
  <c r="AK169" i="69"/>
  <c r="AH162" i="69"/>
  <c r="AJ162" i="69"/>
  <c r="AJ170" i="69"/>
  <c r="AJ178" i="69"/>
  <c r="AH163" i="69"/>
  <c r="AH171" i="69"/>
  <c r="AH179" i="69"/>
  <c r="AJ163" i="69"/>
  <c r="AJ171" i="69"/>
  <c r="AJ179" i="69"/>
  <c r="AH164" i="69"/>
  <c r="AH172" i="69"/>
  <c r="AH180" i="69"/>
  <c r="AI183" i="69"/>
  <c r="AI175" i="69"/>
  <c r="AI167" i="69"/>
  <c r="AK182" i="69"/>
  <c r="AK174" i="69"/>
  <c r="AK166" i="69"/>
  <c r="AI182" i="69"/>
  <c r="AI174" i="69"/>
  <c r="AI166" i="69"/>
  <c r="AK183" i="69"/>
  <c r="AK175" i="69"/>
  <c r="AK167" i="69"/>
  <c r="AJ164" i="69"/>
  <c r="AJ172" i="69"/>
  <c r="AJ180" i="69"/>
  <c r="AH165" i="69"/>
  <c r="AH173" i="69"/>
  <c r="AH181" i="69"/>
  <c r="AJ165" i="69"/>
  <c r="AJ173" i="69"/>
  <c r="AJ181" i="69"/>
  <c r="AH166" i="69"/>
  <c r="AH174" i="69"/>
  <c r="AH182" i="69"/>
  <c r="AI181" i="69"/>
  <c r="AI173" i="69"/>
  <c r="AI165" i="69"/>
  <c r="AK180" i="69"/>
  <c r="AK172" i="69"/>
  <c r="AK164" i="69"/>
  <c r="AI180" i="69"/>
  <c r="AI172" i="69"/>
  <c r="AI164" i="69"/>
  <c r="AK181" i="69"/>
  <c r="AK173" i="69"/>
  <c r="O298" i="66"/>
  <c r="N324" i="66"/>
  <c r="AH232" i="69"/>
  <c r="AI232" i="69"/>
  <c r="AI234" i="69"/>
  <c r="AI236" i="69"/>
  <c r="AI238" i="69"/>
  <c r="AI240" i="69"/>
  <c r="AI242" i="69"/>
  <c r="AI244" i="69"/>
  <c r="AI246" i="69"/>
  <c r="AI248" i="69"/>
  <c r="AI250" i="69"/>
  <c r="AI252" i="69"/>
  <c r="AI254" i="69"/>
  <c r="AK232" i="69"/>
  <c r="AK234" i="69"/>
  <c r="AK236" i="69"/>
  <c r="AK238" i="69"/>
  <c r="AK240" i="69"/>
  <c r="AK242" i="69"/>
  <c r="AK244" i="69"/>
  <c r="AK246" i="69"/>
  <c r="AK248" i="69"/>
  <c r="AK250" i="69"/>
  <c r="AK252" i="69"/>
  <c r="AK254" i="69"/>
  <c r="AI233" i="69"/>
  <c r="AI235" i="69"/>
  <c r="AI237" i="69"/>
  <c r="AI239" i="69"/>
  <c r="AI241" i="69"/>
  <c r="AI243" i="69"/>
  <c r="AI245" i="69"/>
  <c r="AI247" i="69"/>
  <c r="AI249" i="69"/>
  <c r="AI251" i="69"/>
  <c r="AI253" i="69"/>
  <c r="AI255" i="69"/>
  <c r="AK233" i="69"/>
  <c r="AK241" i="69"/>
  <c r="AK249" i="69"/>
  <c r="AK235" i="69"/>
  <c r="AK243" i="69"/>
  <c r="AK251" i="69"/>
  <c r="AK237" i="69"/>
  <c r="AK245" i="69"/>
  <c r="AK253" i="69"/>
  <c r="AK239" i="69"/>
  <c r="AK247" i="69"/>
  <c r="AK255" i="69"/>
  <c r="AJ255" i="69"/>
  <c r="AJ253" i="69"/>
  <c r="AJ251" i="69"/>
  <c r="AJ249" i="69"/>
  <c r="AJ247" i="69"/>
  <c r="AJ245" i="69"/>
  <c r="AJ243" i="69"/>
  <c r="AJ241" i="69"/>
  <c r="AJ239" i="69"/>
  <c r="AJ237" i="69"/>
  <c r="AJ235" i="69"/>
  <c r="AJ233" i="69"/>
  <c r="AH255" i="69"/>
  <c r="AH253" i="69"/>
  <c r="AH251" i="69"/>
  <c r="AH249" i="69"/>
  <c r="AH247" i="69"/>
  <c r="AH245" i="69"/>
  <c r="AH243" i="69"/>
  <c r="AH241" i="69"/>
  <c r="AH239" i="69"/>
  <c r="AH237" i="69"/>
  <c r="AH235" i="69"/>
  <c r="AH233" i="69"/>
  <c r="AJ254" i="69"/>
  <c r="AJ252" i="69"/>
  <c r="AJ250" i="69"/>
  <c r="AJ248" i="69"/>
  <c r="AJ246" i="69"/>
  <c r="AJ244" i="69"/>
  <c r="AJ242" i="69"/>
  <c r="AJ240" i="69"/>
  <c r="AJ238" i="69"/>
  <c r="AJ236" i="69"/>
  <c r="AJ234" i="69"/>
  <c r="AJ232" i="69"/>
  <c r="AH254" i="69"/>
  <c r="AH252" i="69"/>
  <c r="AH250" i="69"/>
  <c r="AH248" i="69"/>
  <c r="AH246" i="69"/>
  <c r="AH244" i="69"/>
  <c r="AH242" i="69"/>
  <c r="AH240" i="69"/>
  <c r="AH238" i="69"/>
  <c r="AH236" i="69"/>
  <c r="AH234" i="69"/>
  <c r="AH302" i="69"/>
  <c r="AI303" i="69"/>
  <c r="AI305" i="69"/>
  <c r="AI307" i="69"/>
  <c r="AI309" i="69"/>
  <c r="AI311" i="69"/>
  <c r="AI313" i="69"/>
  <c r="AI315" i="69"/>
  <c r="AI317" i="69"/>
  <c r="AI319" i="69"/>
  <c r="AI321" i="69"/>
  <c r="AI323" i="69"/>
  <c r="AI325" i="69"/>
  <c r="AK303" i="69"/>
  <c r="AK305" i="69"/>
  <c r="AK307" i="69"/>
  <c r="AK309" i="69"/>
  <c r="AK311" i="69"/>
  <c r="AK313" i="69"/>
  <c r="AK315" i="69"/>
  <c r="AK317" i="69"/>
  <c r="AK319" i="69"/>
  <c r="AK321" i="69"/>
  <c r="AK323" i="69"/>
  <c r="AK325" i="69"/>
  <c r="AI302" i="69"/>
  <c r="AI304" i="69"/>
  <c r="AI306" i="69"/>
  <c r="AI308" i="69"/>
  <c r="AI310" i="69"/>
  <c r="AI312" i="69"/>
  <c r="AI314" i="69"/>
  <c r="AI316" i="69"/>
  <c r="AI318" i="69"/>
  <c r="AI320" i="69"/>
  <c r="AI322" i="69"/>
  <c r="AI324" i="69"/>
  <c r="AK302" i="69"/>
  <c r="AK304" i="69"/>
  <c r="AK306" i="69"/>
  <c r="AK308" i="69"/>
  <c r="AK310" i="69"/>
  <c r="AK312" i="69"/>
  <c r="AK314" i="69"/>
  <c r="AK316" i="69"/>
  <c r="AK318" i="69"/>
  <c r="AK320" i="69"/>
  <c r="AK322" i="69"/>
  <c r="AK324" i="69"/>
  <c r="AH325" i="69"/>
  <c r="AH323" i="69"/>
  <c r="AH321" i="69"/>
  <c r="AH319" i="69"/>
  <c r="AH317" i="69"/>
  <c r="AH315" i="69"/>
  <c r="AH313" i="69"/>
  <c r="AH311" i="69"/>
  <c r="AH309" i="69"/>
  <c r="AH307" i="69"/>
  <c r="AH305" i="69"/>
  <c r="AH303" i="69"/>
  <c r="AJ324" i="69"/>
  <c r="AJ322" i="69"/>
  <c r="AJ320" i="69"/>
  <c r="AJ318" i="69"/>
  <c r="AJ316" i="69"/>
  <c r="AJ314" i="69"/>
  <c r="AJ312" i="69"/>
  <c r="AJ310" i="69"/>
  <c r="AJ308" i="69"/>
  <c r="AJ306" i="69"/>
  <c r="AJ304" i="69"/>
  <c r="AJ302" i="69"/>
  <c r="AH324" i="69"/>
  <c r="AH322" i="69"/>
  <c r="AH320" i="69"/>
  <c r="AH318" i="69"/>
  <c r="AH316" i="69"/>
  <c r="AH314" i="69"/>
  <c r="AH312" i="69"/>
  <c r="AH310" i="69"/>
  <c r="AH308" i="69"/>
  <c r="AH306" i="69"/>
  <c r="AH304" i="69"/>
  <c r="AJ325" i="69"/>
  <c r="AJ323" i="69"/>
  <c r="AJ321" i="69"/>
  <c r="AJ319" i="69"/>
  <c r="AJ317" i="69"/>
  <c r="AJ315" i="69"/>
  <c r="AJ313" i="69"/>
  <c r="AJ311" i="69"/>
  <c r="AJ309" i="69"/>
  <c r="AJ307" i="69"/>
  <c r="AJ305" i="69"/>
  <c r="AJ303" i="69"/>
  <c r="AE108" i="69"/>
  <c r="Z363" i="69"/>
  <c r="Z37" i="69"/>
  <c r="Z40" i="69" s="1"/>
  <c r="Z293" i="69"/>
  <c r="K366" i="69"/>
  <c r="Z365" i="69"/>
  <c r="Z366" i="69" s="1"/>
  <c r="L296" i="69"/>
  <c r="K40" i="69"/>
  <c r="AD22" i="69" s="1" a="1"/>
  <c r="Z295" i="69"/>
  <c r="Z84" i="69"/>
  <c r="L226" i="69"/>
  <c r="Z153" i="69"/>
  <c r="Z155" i="69"/>
  <c r="K156" i="69"/>
  <c r="AL92" i="69" s="1" a="1"/>
  <c r="Z177" i="69"/>
  <c r="Z180" i="69" s="1"/>
  <c r="K180" i="69"/>
  <c r="AD162" i="69" s="1" a="1"/>
  <c r="Z85" i="69"/>
  <c r="K296" i="69"/>
  <c r="L320" i="69"/>
  <c r="AD302" i="69" s="1" a="1"/>
  <c r="K83" i="69"/>
  <c r="Z320" i="69"/>
  <c r="U366" i="69"/>
  <c r="K223" i="69"/>
  <c r="Z224" i="69"/>
  <c r="Z364" i="69"/>
  <c r="G218" i="66"/>
  <c r="H105" i="66"/>
  <c r="H184" i="66"/>
  <c r="H186" i="66"/>
  <c r="H187" i="66"/>
  <c r="H181" i="66"/>
  <c r="H183" i="66"/>
  <c r="H179" i="66"/>
  <c r="H182" i="66"/>
  <c r="H185" i="66"/>
  <c r="H180" i="66"/>
  <c r="G112" i="66"/>
  <c r="G165" i="66"/>
  <c r="H78" i="66"/>
  <c r="G59" i="66"/>
  <c r="H52" i="66"/>
  <c r="O510" i="65"/>
  <c r="O498" i="65"/>
  <c r="O525" i="65"/>
  <c r="O517" i="65"/>
  <c r="O499" i="65"/>
  <c r="O513" i="65"/>
  <c r="O504" i="65"/>
  <c r="O514" i="65"/>
  <c r="O536" i="65"/>
  <c r="O530" i="65"/>
  <c r="O511" i="65"/>
  <c r="O509" i="65"/>
  <c r="O516" i="65"/>
  <c r="O512" i="65"/>
  <c r="O501" i="65"/>
  <c r="O515" i="65"/>
  <c r="O518" i="65"/>
  <c r="O505" i="65"/>
  <c r="O507" i="65"/>
  <c r="O522" i="65"/>
  <c r="O508" i="65"/>
  <c r="O506" i="65"/>
  <c r="O520" i="65"/>
  <c r="O519" i="65"/>
  <c r="O503" i="65"/>
  <c r="O523" i="65"/>
  <c r="O532" i="65"/>
  <c r="K589" i="65"/>
  <c r="M589" i="65" s="1"/>
  <c r="J642" i="65"/>
  <c r="I642" i="65"/>
  <c r="H27" i="66"/>
  <c r="H46" i="66"/>
  <c r="H54" i="66"/>
  <c r="H53" i="66"/>
  <c r="H37" i="66"/>
  <c r="H49" i="66"/>
  <c r="H39" i="66"/>
  <c r="H51" i="66"/>
  <c r="H136" i="66"/>
  <c r="H138" i="66"/>
  <c r="H81" i="66"/>
  <c r="H36" i="66"/>
  <c r="H59" i="66"/>
  <c r="H90" i="66"/>
  <c r="H150" i="66"/>
  <c r="H135" i="66"/>
  <c r="H35" i="66"/>
  <c r="H28" i="66"/>
  <c r="H41" i="66"/>
  <c r="H159" i="66"/>
  <c r="H134" i="66"/>
  <c r="H152" i="66"/>
  <c r="H128" i="66"/>
  <c r="H132" i="66"/>
  <c r="H133" i="66"/>
  <c r="H129" i="66"/>
  <c r="H146" i="66"/>
  <c r="H141" i="66"/>
  <c r="H160" i="66"/>
  <c r="H157" i="66"/>
  <c r="H153" i="66"/>
  <c r="H100" i="66"/>
  <c r="H140" i="66"/>
  <c r="H148" i="66"/>
  <c r="H145" i="66"/>
  <c r="H126" i="66"/>
  <c r="H144" i="66"/>
  <c r="H155" i="66"/>
  <c r="H80" i="66"/>
  <c r="H31" i="66"/>
  <c r="H104" i="66"/>
  <c r="H139" i="66"/>
  <c r="H142" i="66"/>
  <c r="H130" i="66"/>
  <c r="H131" i="66"/>
  <c r="H137" i="66"/>
  <c r="H154" i="66"/>
  <c r="H87" i="66"/>
  <c r="H127" i="66"/>
  <c r="H147" i="66"/>
  <c r="H143" i="66"/>
  <c r="H151" i="66"/>
  <c r="H156" i="66"/>
  <c r="H165" i="66"/>
  <c r="H101" i="66"/>
  <c r="H98" i="66"/>
  <c r="H95" i="66"/>
  <c r="H83" i="66"/>
  <c r="H79" i="66"/>
  <c r="H93" i="66"/>
  <c r="H23" i="66"/>
  <c r="H91" i="66"/>
  <c r="H108" i="66"/>
  <c r="H74" i="66"/>
  <c r="H76" i="66"/>
  <c r="H102" i="66"/>
  <c r="H107" i="66"/>
  <c r="H99" i="66"/>
  <c r="H25" i="66"/>
  <c r="H45" i="66"/>
  <c r="H43" i="66"/>
  <c r="H21" i="66"/>
  <c r="H44" i="66"/>
  <c r="H38" i="66"/>
  <c r="H48" i="66"/>
  <c r="H73" i="66"/>
  <c r="H75" i="66"/>
  <c r="H55" i="66"/>
  <c r="H94" i="66"/>
  <c r="H84" i="66"/>
  <c r="H103" i="66"/>
  <c r="H82" i="66"/>
  <c r="H106" i="66"/>
  <c r="H77" i="66"/>
  <c r="H92" i="66"/>
  <c r="H30" i="66"/>
  <c r="H20" i="66"/>
  <c r="H24" i="66"/>
  <c r="H89" i="66"/>
  <c r="H88" i="66"/>
  <c r="H97" i="66"/>
  <c r="H96" i="66"/>
  <c r="H85" i="66"/>
  <c r="H50" i="66"/>
  <c r="H40" i="66"/>
  <c r="H34" i="66"/>
  <c r="H29" i="66"/>
  <c r="H47" i="66"/>
  <c r="H32" i="66"/>
  <c r="H26" i="66"/>
  <c r="H33" i="66"/>
  <c r="H22" i="66"/>
  <c r="H86" i="66"/>
  <c r="H207" i="66"/>
  <c r="H192" i="66"/>
  <c r="H158" i="66"/>
  <c r="H149" i="66"/>
  <c r="H236" i="66"/>
  <c r="H257" i="66"/>
  <c r="H266" i="66"/>
  <c r="H244" i="66"/>
  <c r="H254" i="66"/>
  <c r="H253" i="66"/>
  <c r="H259" i="66"/>
  <c r="H265" i="66"/>
  <c r="H264" i="66"/>
  <c r="H250" i="66"/>
  <c r="H234" i="66"/>
  <c r="H262" i="66"/>
  <c r="H255" i="66"/>
  <c r="H241" i="66"/>
  <c r="H242" i="66"/>
  <c r="H263" i="66"/>
  <c r="H243" i="66"/>
  <c r="H233" i="66"/>
  <c r="H247" i="66"/>
  <c r="H252" i="66"/>
  <c r="H249" i="66"/>
  <c r="H251" i="66"/>
  <c r="H235" i="66"/>
  <c r="H267" i="66"/>
  <c r="H258" i="66"/>
  <c r="H261" i="66"/>
  <c r="H260" i="66"/>
  <c r="H245" i="66"/>
  <c r="H240" i="66"/>
  <c r="H248" i="66"/>
  <c r="H246" i="66"/>
  <c r="H256" i="66"/>
  <c r="H238" i="66"/>
  <c r="H232" i="66"/>
  <c r="H239" i="66"/>
  <c r="H237" i="66"/>
  <c r="O287" i="66"/>
  <c r="O297" i="66"/>
  <c r="O312" i="66"/>
  <c r="O306" i="66"/>
  <c r="O300" i="66"/>
  <c r="O292" i="66"/>
  <c r="O308" i="66"/>
  <c r="O285" i="66"/>
  <c r="O286" i="66"/>
  <c r="O288" i="66"/>
  <c r="O318" i="66"/>
  <c r="O289" i="66"/>
  <c r="O303" i="66"/>
  <c r="O317" i="66"/>
  <c r="O310" i="66"/>
  <c r="O311" i="66"/>
  <c r="O301" i="66"/>
  <c r="O305" i="66"/>
  <c r="O319" i="66"/>
  <c r="O295" i="66"/>
  <c r="O296" i="66"/>
  <c r="O309" i="66"/>
  <c r="O316" i="66"/>
  <c r="O293" i="66"/>
  <c r="O299" i="66"/>
  <c r="O314" i="66"/>
  <c r="O313" i="66"/>
  <c r="O304" i="66"/>
  <c r="O307" i="66"/>
  <c r="O302" i="66"/>
  <c r="O315" i="66"/>
  <c r="O294" i="66"/>
  <c r="O290" i="66"/>
  <c r="O320" i="66"/>
  <c r="H199" i="66"/>
  <c r="H198" i="66"/>
  <c r="H205" i="66"/>
  <c r="H212" i="66"/>
  <c r="H203" i="66"/>
  <c r="H210" i="66"/>
  <c r="H213" i="66"/>
  <c r="H190" i="66"/>
  <c r="H191" i="66"/>
  <c r="H194" i="66"/>
  <c r="H209" i="66"/>
  <c r="H208" i="66"/>
  <c r="H201" i="66"/>
  <c r="H200" i="66"/>
  <c r="H197" i="66"/>
  <c r="H193" i="66"/>
  <c r="H206" i="66"/>
  <c r="H195" i="66"/>
  <c r="H202" i="66"/>
  <c r="H189" i="66"/>
  <c r="H196" i="66"/>
  <c r="H204" i="66"/>
  <c r="H214" i="66"/>
  <c r="H211" i="66"/>
  <c r="H188" i="66"/>
  <c r="O291" i="66"/>
  <c r="N589" i="65" l="1"/>
  <c r="O587" i="65"/>
  <c r="O586" i="65"/>
  <c r="O588" i="65"/>
  <c r="O541" i="65"/>
  <c r="O547" i="65"/>
  <c r="O543" i="65"/>
  <c r="O546" i="65"/>
  <c r="O542" i="65"/>
  <c r="O549" i="65"/>
  <c r="O545" i="65"/>
  <c r="O548" i="65"/>
  <c r="O544" i="65"/>
  <c r="AI327" i="69"/>
  <c r="AH327" i="69"/>
  <c r="AJ327" i="69"/>
  <c r="AI257" i="69"/>
  <c r="AH257" i="69"/>
  <c r="AJ257" i="69"/>
  <c r="AK257" i="69" s="1"/>
  <c r="AI47" i="69"/>
  <c r="AJ47" i="69"/>
  <c r="AH47" i="69"/>
  <c r="AH117" i="69"/>
  <c r="AJ117" i="69"/>
  <c r="AI117" i="69"/>
  <c r="AH187" i="69"/>
  <c r="AJ187" i="69"/>
  <c r="AI187" i="69"/>
  <c r="AG97" i="69"/>
  <c r="AD113" i="69"/>
  <c r="AF104" i="69"/>
  <c r="AD98" i="69"/>
  <c r="AE93" i="69"/>
  <c r="AF105" i="69"/>
  <c r="AG93" i="69"/>
  <c r="AE92" i="69"/>
  <c r="AD97" i="69"/>
  <c r="AD114" i="69"/>
  <c r="AG100" i="69"/>
  <c r="AF106" i="69"/>
  <c r="AD99" i="69"/>
  <c r="AD115" i="69"/>
  <c r="AF107" i="69"/>
  <c r="AD100" i="69"/>
  <c r="AG115" i="69"/>
  <c r="AG113" i="69"/>
  <c r="AE107" i="69"/>
  <c r="AG114" i="69"/>
  <c r="AG98" i="69"/>
  <c r="AE106" i="69"/>
  <c r="AD92" i="69"/>
  <c r="AF96" i="69"/>
  <c r="AF112" i="69"/>
  <c r="AD105" i="69"/>
  <c r="AF97" i="69"/>
  <c r="AF113" i="69"/>
  <c r="AD106" i="69"/>
  <c r="AG99" i="69"/>
  <c r="AG95" i="69"/>
  <c r="AE101" i="69"/>
  <c r="AG108" i="69"/>
  <c r="AG92" i="69"/>
  <c r="AE100" i="69"/>
  <c r="AF98" i="69"/>
  <c r="AF114" i="69"/>
  <c r="AD107" i="69"/>
  <c r="AF99" i="69"/>
  <c r="AF115" i="69"/>
  <c r="AD108" i="69"/>
  <c r="AE115" i="69"/>
  <c r="AE113" i="69"/>
  <c r="AE99" i="69"/>
  <c r="AG106" i="69"/>
  <c r="AE114" i="69"/>
  <c r="AE98" i="69"/>
  <c r="AF92" i="69"/>
  <c r="AF100" i="69"/>
  <c r="AF108" i="69"/>
  <c r="AD93" i="69"/>
  <c r="AD101" i="69"/>
  <c r="AD109" i="69"/>
  <c r="AF93" i="69"/>
  <c r="AF101" i="69"/>
  <c r="AF109" i="69"/>
  <c r="AD94" i="69"/>
  <c r="AD102" i="69"/>
  <c r="AD110" i="69"/>
  <c r="AG111" i="69"/>
  <c r="AE111" i="69"/>
  <c r="AG109" i="69"/>
  <c r="AE109" i="69"/>
  <c r="AE105" i="69"/>
  <c r="AE97" i="69"/>
  <c r="AG112" i="69"/>
  <c r="AG104" i="69"/>
  <c r="AG96" i="69"/>
  <c r="AE112" i="69"/>
  <c r="AE104" i="69"/>
  <c r="AE96" i="69"/>
  <c r="AF94" i="69"/>
  <c r="AF102" i="69"/>
  <c r="AF110" i="69"/>
  <c r="AD95" i="69"/>
  <c r="AD103" i="69"/>
  <c r="AD111" i="69"/>
  <c r="AF95" i="69"/>
  <c r="AF103" i="69"/>
  <c r="AF111" i="69"/>
  <c r="AD96" i="69"/>
  <c r="AD104" i="69"/>
  <c r="AD112" i="69"/>
  <c r="AG107" i="69"/>
  <c r="AG105" i="69"/>
  <c r="AG103" i="69"/>
  <c r="AG101" i="69"/>
  <c r="AE103" i="69"/>
  <c r="AE95" i="69"/>
  <c r="AG110" i="69"/>
  <c r="AG102" i="69"/>
  <c r="AG94" i="69"/>
  <c r="AE110" i="69"/>
  <c r="AE102" i="69"/>
  <c r="AL232" i="69" a="1"/>
  <c r="AM234" i="69" s="1"/>
  <c r="Z296" i="69"/>
  <c r="AL302" i="69" a="1"/>
  <c r="AL302" i="69" s="1"/>
  <c r="Z156" i="69"/>
  <c r="AD302" i="69"/>
  <c r="AG302" i="69"/>
  <c r="AG304" i="69"/>
  <c r="AG306" i="69"/>
  <c r="AG308" i="69"/>
  <c r="AG310" i="69"/>
  <c r="AG312" i="69"/>
  <c r="AG314" i="69"/>
  <c r="AG316" i="69"/>
  <c r="AG318" i="69"/>
  <c r="AG320" i="69"/>
  <c r="AG322" i="69"/>
  <c r="AG324" i="69"/>
  <c r="AE303" i="69"/>
  <c r="AE305" i="69"/>
  <c r="AE307" i="69"/>
  <c r="AE309" i="69"/>
  <c r="AE311" i="69"/>
  <c r="AE313" i="69"/>
  <c r="AE315" i="69"/>
  <c r="AE317" i="69"/>
  <c r="AE319" i="69"/>
  <c r="AE321" i="69"/>
  <c r="AE323" i="69"/>
  <c r="AE325" i="69"/>
  <c r="AG303" i="69"/>
  <c r="AG305" i="69"/>
  <c r="AG307" i="69"/>
  <c r="AG309" i="69"/>
  <c r="AG311" i="69"/>
  <c r="AG313" i="69"/>
  <c r="AG315" i="69"/>
  <c r="AG317" i="69"/>
  <c r="AG319" i="69"/>
  <c r="AG321" i="69"/>
  <c r="AG323" i="69"/>
  <c r="AG325" i="69"/>
  <c r="AE302" i="69"/>
  <c r="AE304" i="69"/>
  <c r="AE306" i="69"/>
  <c r="AE308" i="69"/>
  <c r="AE310" i="69"/>
  <c r="AE312" i="69"/>
  <c r="AE314" i="69"/>
  <c r="AE316" i="69"/>
  <c r="AE318" i="69"/>
  <c r="AE320" i="69"/>
  <c r="AE322" i="69"/>
  <c r="AE324" i="69"/>
  <c r="AF324" i="69"/>
  <c r="AF322" i="69"/>
  <c r="AF320" i="69"/>
  <c r="AF318" i="69"/>
  <c r="AF316" i="69"/>
  <c r="AF314" i="69"/>
  <c r="AF312" i="69"/>
  <c r="AF310" i="69"/>
  <c r="AF308" i="69"/>
  <c r="AF306" i="69"/>
  <c r="AF304" i="69"/>
  <c r="AF302" i="69"/>
  <c r="AD324" i="69"/>
  <c r="AD322" i="69"/>
  <c r="AD320" i="69"/>
  <c r="AD318" i="69"/>
  <c r="AD316" i="69"/>
  <c r="AD314" i="69"/>
  <c r="AD312" i="69"/>
  <c r="AD310" i="69"/>
  <c r="AD308" i="69"/>
  <c r="AD306" i="69"/>
  <c r="AD304" i="69"/>
  <c r="AF325" i="69"/>
  <c r="AF323" i="69"/>
  <c r="AF321" i="69"/>
  <c r="AF319" i="69"/>
  <c r="AF317" i="69"/>
  <c r="AF315" i="69"/>
  <c r="AF313" i="69"/>
  <c r="AF311" i="69"/>
  <c r="AF309" i="69"/>
  <c r="AF307" i="69"/>
  <c r="AF305" i="69"/>
  <c r="AF303" i="69"/>
  <c r="AD325" i="69"/>
  <c r="AD323" i="69"/>
  <c r="AD321" i="69"/>
  <c r="AD319" i="69"/>
  <c r="AD317" i="69"/>
  <c r="AD315" i="69"/>
  <c r="AD313" i="69"/>
  <c r="AD311" i="69"/>
  <c r="AD309" i="69"/>
  <c r="AD307" i="69"/>
  <c r="AD305" i="69"/>
  <c r="AD303" i="69"/>
  <c r="AL92" i="69"/>
  <c r="AO92" i="69"/>
  <c r="AO94" i="69"/>
  <c r="AO96" i="69"/>
  <c r="AO98" i="69"/>
  <c r="AO100" i="69"/>
  <c r="AO102" i="69"/>
  <c r="AO104" i="69"/>
  <c r="AO106" i="69"/>
  <c r="AO108" i="69"/>
  <c r="AO110" i="69"/>
  <c r="AO112" i="69"/>
  <c r="AO114" i="69"/>
  <c r="AM93" i="69"/>
  <c r="AM95" i="69"/>
  <c r="AM97" i="69"/>
  <c r="AM99" i="69"/>
  <c r="AM101" i="69"/>
  <c r="AM103" i="69"/>
  <c r="AM105" i="69"/>
  <c r="AM107" i="69"/>
  <c r="AM109" i="69"/>
  <c r="AM111" i="69"/>
  <c r="AM113" i="69"/>
  <c r="AM115" i="69"/>
  <c r="AO93" i="69"/>
  <c r="AO95" i="69"/>
  <c r="AO97" i="69"/>
  <c r="AO99" i="69"/>
  <c r="AO101" i="69"/>
  <c r="AO103" i="69"/>
  <c r="AO105" i="69"/>
  <c r="AO107" i="69"/>
  <c r="AO109" i="69"/>
  <c r="AO111" i="69"/>
  <c r="AO113" i="69"/>
  <c r="AO115" i="69"/>
  <c r="AM92" i="69"/>
  <c r="AM94" i="69"/>
  <c r="AM96" i="69"/>
  <c r="AM98" i="69"/>
  <c r="AM100" i="69"/>
  <c r="AM102" i="69"/>
  <c r="AM104" i="69"/>
  <c r="AM106" i="69"/>
  <c r="AM108" i="69"/>
  <c r="AM110" i="69"/>
  <c r="AM112" i="69"/>
  <c r="AM114" i="69"/>
  <c r="AL115" i="69"/>
  <c r="AL113" i="69"/>
  <c r="AL111" i="69"/>
  <c r="AL109" i="69"/>
  <c r="AL107" i="69"/>
  <c r="AL105" i="69"/>
  <c r="AL103" i="69"/>
  <c r="AL101" i="69"/>
  <c r="AL99" i="69"/>
  <c r="AL97" i="69"/>
  <c r="AL95" i="69"/>
  <c r="AL93" i="69"/>
  <c r="AN114" i="69"/>
  <c r="AN112" i="69"/>
  <c r="AN110" i="69"/>
  <c r="AN108" i="69"/>
  <c r="AN106" i="69"/>
  <c r="AN104" i="69"/>
  <c r="AN102" i="69"/>
  <c r="AN100" i="69"/>
  <c r="AN98" i="69"/>
  <c r="AN96" i="69"/>
  <c r="AN94" i="69"/>
  <c r="AN92" i="69"/>
  <c r="AL114" i="69"/>
  <c r="AL112" i="69"/>
  <c r="AL110" i="69"/>
  <c r="AL108" i="69"/>
  <c r="AL106" i="69"/>
  <c r="AL104" i="69"/>
  <c r="AL102" i="69"/>
  <c r="AL100" i="69"/>
  <c r="AL98" i="69"/>
  <c r="AL96" i="69"/>
  <c r="AL94" i="69"/>
  <c r="AN115" i="69"/>
  <c r="AN113" i="69"/>
  <c r="AN111" i="69"/>
  <c r="AN109" i="69"/>
  <c r="AN107" i="69"/>
  <c r="AN105" i="69"/>
  <c r="AN103" i="69"/>
  <c r="AN101" i="69"/>
  <c r="AN99" i="69"/>
  <c r="AN97" i="69"/>
  <c r="AN95" i="69"/>
  <c r="AN93" i="69"/>
  <c r="AD162" i="69"/>
  <c r="AE163" i="69"/>
  <c r="AE165" i="69"/>
  <c r="AE167" i="69"/>
  <c r="AE169" i="69"/>
  <c r="AE171" i="69"/>
  <c r="AE173" i="69"/>
  <c r="AE175" i="69"/>
  <c r="AE177" i="69"/>
  <c r="AE179" i="69"/>
  <c r="AE181" i="69"/>
  <c r="AE183" i="69"/>
  <c r="AE185" i="69"/>
  <c r="AG163" i="69"/>
  <c r="AG165" i="69"/>
  <c r="AG167" i="69"/>
  <c r="AG169" i="69"/>
  <c r="AG171" i="69"/>
  <c r="AG173" i="69"/>
  <c r="AG175" i="69"/>
  <c r="AG177" i="69"/>
  <c r="AG179" i="69"/>
  <c r="AG181" i="69"/>
  <c r="AG183" i="69"/>
  <c r="AG185" i="69"/>
  <c r="AE162" i="69"/>
  <c r="AE164" i="69"/>
  <c r="AE166" i="69"/>
  <c r="AE168" i="69"/>
  <c r="AE170" i="69"/>
  <c r="AE172" i="69"/>
  <c r="AE174" i="69"/>
  <c r="AE176" i="69"/>
  <c r="AE178" i="69"/>
  <c r="AE180" i="69"/>
  <c r="AE182" i="69"/>
  <c r="AE184" i="69"/>
  <c r="AG162" i="69"/>
  <c r="AG164" i="69"/>
  <c r="AG166" i="69"/>
  <c r="AG168" i="69"/>
  <c r="AG170" i="69"/>
  <c r="AG172" i="69"/>
  <c r="AG174" i="69"/>
  <c r="AG176" i="69"/>
  <c r="AG178" i="69"/>
  <c r="AG180" i="69"/>
  <c r="AG182" i="69"/>
  <c r="AG184" i="69"/>
  <c r="AF185" i="69"/>
  <c r="AF183" i="69"/>
  <c r="AF181" i="69"/>
  <c r="AF179" i="69"/>
  <c r="AF177" i="69"/>
  <c r="AF175" i="69"/>
  <c r="AF173" i="69"/>
  <c r="AF171" i="69"/>
  <c r="AF169" i="69"/>
  <c r="AF167" i="69"/>
  <c r="AF165" i="69"/>
  <c r="AF163" i="69"/>
  <c r="AD185" i="69"/>
  <c r="AD183" i="69"/>
  <c r="AD181" i="69"/>
  <c r="AD179" i="69"/>
  <c r="AD177" i="69"/>
  <c r="AD175" i="69"/>
  <c r="AD173" i="69"/>
  <c r="AD171" i="69"/>
  <c r="AD169" i="69"/>
  <c r="AD167" i="69"/>
  <c r="AD165" i="69"/>
  <c r="AD163" i="69"/>
  <c r="AF184" i="69"/>
  <c r="AF182" i="69"/>
  <c r="AF180" i="69"/>
  <c r="AF178" i="69"/>
  <c r="AF176" i="69"/>
  <c r="AF174" i="69"/>
  <c r="AF172" i="69"/>
  <c r="AF170" i="69"/>
  <c r="AF168" i="69"/>
  <c r="AF166" i="69"/>
  <c r="AF164" i="69"/>
  <c r="AF162" i="69"/>
  <c r="AD184" i="69"/>
  <c r="AD182" i="69"/>
  <c r="AD180" i="69"/>
  <c r="AD178" i="69"/>
  <c r="AD176" i="69"/>
  <c r="AD174" i="69"/>
  <c r="AD172" i="69"/>
  <c r="AD170" i="69"/>
  <c r="AD168" i="69"/>
  <c r="AD166" i="69"/>
  <c r="AD164" i="69"/>
  <c r="Z83" i="69"/>
  <c r="Z86" i="69" s="1"/>
  <c r="AD232" i="69"/>
  <c r="AE232" i="69"/>
  <c r="AE234" i="69"/>
  <c r="AE236" i="69"/>
  <c r="AE238" i="69"/>
  <c r="AE240" i="69"/>
  <c r="AE242" i="69"/>
  <c r="AE244" i="69"/>
  <c r="AE246" i="69"/>
  <c r="AE248" i="69"/>
  <c r="AE250" i="69"/>
  <c r="AE252" i="69"/>
  <c r="AE254" i="69"/>
  <c r="AG232" i="69"/>
  <c r="AG234" i="69"/>
  <c r="AG236" i="69"/>
  <c r="AG238" i="69"/>
  <c r="AG240" i="69"/>
  <c r="AG242" i="69"/>
  <c r="AG244" i="69"/>
  <c r="AG246" i="69"/>
  <c r="AG248" i="69"/>
  <c r="AG250" i="69"/>
  <c r="AG252" i="69"/>
  <c r="AG254" i="69"/>
  <c r="AE233" i="69"/>
  <c r="AE237" i="69"/>
  <c r="AE241" i="69"/>
  <c r="AE245" i="69"/>
  <c r="AE249" i="69"/>
  <c r="AE253" i="69"/>
  <c r="AG233" i="69"/>
  <c r="AG237" i="69"/>
  <c r="AG241" i="69"/>
  <c r="AG245" i="69"/>
  <c r="AG249" i="69"/>
  <c r="AG253" i="69"/>
  <c r="AE235" i="69"/>
  <c r="AE239" i="69"/>
  <c r="AE243" i="69"/>
  <c r="AE247" i="69"/>
  <c r="AE251" i="69"/>
  <c r="AE255" i="69"/>
  <c r="AG235" i="69"/>
  <c r="AG239" i="69"/>
  <c r="AG243" i="69"/>
  <c r="AG247" i="69"/>
  <c r="AG251" i="69"/>
  <c r="AG255" i="69"/>
  <c r="AD255" i="69"/>
  <c r="AD253" i="69"/>
  <c r="AD251" i="69"/>
  <c r="AD249" i="69"/>
  <c r="AD247" i="69"/>
  <c r="AD245" i="69"/>
  <c r="AD243" i="69"/>
  <c r="AD241" i="69"/>
  <c r="AD239" i="69"/>
  <c r="AD237" i="69"/>
  <c r="AD235" i="69"/>
  <c r="AD233" i="69"/>
  <c r="AF254" i="69"/>
  <c r="AF252" i="69"/>
  <c r="AF250" i="69"/>
  <c r="AF248" i="69"/>
  <c r="AF246" i="69"/>
  <c r="AF244" i="69"/>
  <c r="AF242" i="69"/>
  <c r="AF240" i="69"/>
  <c r="AF238" i="69"/>
  <c r="AF236" i="69"/>
  <c r="AF234" i="69"/>
  <c r="AF232" i="69"/>
  <c r="AD254" i="69"/>
  <c r="AD252" i="69"/>
  <c r="AD250" i="69"/>
  <c r="AD248" i="69"/>
  <c r="AD246" i="69"/>
  <c r="AD244" i="69"/>
  <c r="AD242" i="69"/>
  <c r="AD240" i="69"/>
  <c r="AD238" i="69"/>
  <c r="AD236" i="69"/>
  <c r="AD234" i="69"/>
  <c r="AF255" i="69"/>
  <c r="AF253" i="69"/>
  <c r="AF251" i="69"/>
  <c r="AF249" i="69"/>
  <c r="AF247" i="69"/>
  <c r="AF245" i="69"/>
  <c r="AF243" i="69"/>
  <c r="AF241" i="69"/>
  <c r="AF239" i="69"/>
  <c r="AF237" i="69"/>
  <c r="AF235" i="69"/>
  <c r="AF233" i="69"/>
  <c r="AD22" i="69"/>
  <c r="AE22" i="69"/>
  <c r="AE24" i="69"/>
  <c r="AE26" i="69"/>
  <c r="AE28" i="69"/>
  <c r="AE30" i="69"/>
  <c r="AE32" i="69"/>
  <c r="AE34" i="69"/>
  <c r="AE36" i="69"/>
  <c r="AE38" i="69"/>
  <c r="AE40" i="69"/>
  <c r="AE42" i="69"/>
  <c r="AE44" i="69"/>
  <c r="AG22" i="69"/>
  <c r="AG24" i="69"/>
  <c r="AG26" i="69"/>
  <c r="AG28" i="69"/>
  <c r="AG30" i="69"/>
  <c r="AG32" i="69"/>
  <c r="AG34" i="69"/>
  <c r="AG36" i="69"/>
  <c r="AG38" i="69"/>
  <c r="AG40" i="69"/>
  <c r="AG42" i="69"/>
  <c r="AG44" i="69"/>
  <c r="AE23" i="69"/>
  <c r="AE25" i="69"/>
  <c r="AE27" i="69"/>
  <c r="AE29" i="69"/>
  <c r="AE31" i="69"/>
  <c r="AE33" i="69"/>
  <c r="AE35" i="69"/>
  <c r="AE37" i="69"/>
  <c r="AE39" i="69"/>
  <c r="AE41" i="69"/>
  <c r="AE43" i="69"/>
  <c r="AE45" i="69"/>
  <c r="AG23" i="69"/>
  <c r="AG25" i="69"/>
  <c r="AG27" i="69"/>
  <c r="AG29" i="69"/>
  <c r="AG31" i="69"/>
  <c r="AG33" i="69"/>
  <c r="AG35" i="69"/>
  <c r="AG37" i="69"/>
  <c r="AG39" i="69"/>
  <c r="AG41" i="69"/>
  <c r="AG43" i="69"/>
  <c r="AG45" i="69"/>
  <c r="AF44" i="69"/>
  <c r="AF42" i="69"/>
  <c r="AF40" i="69"/>
  <c r="AF38" i="69"/>
  <c r="AF36" i="69"/>
  <c r="AD45" i="69"/>
  <c r="AD43" i="69"/>
  <c r="AD41" i="69"/>
  <c r="AD39" i="69"/>
  <c r="AD37" i="69"/>
  <c r="AD35" i="69"/>
  <c r="AD44" i="69"/>
  <c r="AD40" i="69"/>
  <c r="AD36" i="69"/>
  <c r="AF33" i="69"/>
  <c r="AF31" i="69"/>
  <c r="AF29" i="69"/>
  <c r="AF27" i="69"/>
  <c r="AF25" i="69"/>
  <c r="AF23" i="69"/>
  <c r="AF43" i="69"/>
  <c r="AF39" i="69"/>
  <c r="AF35" i="69"/>
  <c r="AD33" i="69"/>
  <c r="AD31" i="69"/>
  <c r="AD29" i="69"/>
  <c r="AD27" i="69"/>
  <c r="AD25" i="69"/>
  <c r="AD23" i="69"/>
  <c r="AD42" i="69"/>
  <c r="AD38" i="69"/>
  <c r="AF34" i="69"/>
  <c r="AF32" i="69"/>
  <c r="AF30" i="69"/>
  <c r="AF28" i="69"/>
  <c r="AF26" i="69"/>
  <c r="AF24" i="69"/>
  <c r="AF22" i="69"/>
  <c r="AF45" i="69"/>
  <c r="AF41" i="69"/>
  <c r="AF37" i="69"/>
  <c r="AD34" i="69"/>
  <c r="AD32" i="69"/>
  <c r="AD30" i="69"/>
  <c r="AD28" i="69"/>
  <c r="AD26" i="69"/>
  <c r="AD24" i="69"/>
  <c r="Z223" i="69"/>
  <c r="Z226" i="69" s="1"/>
  <c r="K226" i="69"/>
  <c r="AL162" i="69" s="1" a="1"/>
  <c r="K86" i="69"/>
  <c r="AL22" i="69" s="1" a="1"/>
  <c r="O585" i="65"/>
  <c r="O563" i="65"/>
  <c r="O577" i="65"/>
  <c r="O580" i="65"/>
  <c r="O589" i="65"/>
  <c r="O574" i="65"/>
  <c r="O566" i="65"/>
  <c r="O552" i="65"/>
  <c r="O553" i="65"/>
  <c r="O571" i="65"/>
  <c r="O556" i="65"/>
  <c r="O569" i="65"/>
  <c r="O565" i="65"/>
  <c r="O562" i="65"/>
  <c r="O550" i="65"/>
  <c r="O567" i="65"/>
  <c r="O564" i="65"/>
  <c r="O558" i="65"/>
  <c r="O575" i="65"/>
  <c r="O557" i="65"/>
  <c r="O572" i="65"/>
  <c r="O581" i="65"/>
  <c r="O582" i="65"/>
  <c r="O560" i="65"/>
  <c r="O583" i="65"/>
  <c r="O554" i="65"/>
  <c r="O559" i="65"/>
  <c r="O573" i="65"/>
  <c r="O578" i="65"/>
  <c r="O576" i="65"/>
  <c r="O568" i="65"/>
  <c r="O579" i="65"/>
  <c r="O555" i="65"/>
  <c r="O561" i="65"/>
  <c r="O570" i="65"/>
  <c r="O584" i="65"/>
  <c r="O551" i="65"/>
  <c r="K642" i="65"/>
  <c r="M642" i="65" s="1"/>
  <c r="AK47" i="69" l="1"/>
  <c r="N642" i="65"/>
  <c r="O639" i="65"/>
  <c r="O641" i="65"/>
  <c r="O594" i="65"/>
  <c r="O602" i="65"/>
  <c r="O598" i="65"/>
  <c r="O599" i="65"/>
  <c r="O595" i="65"/>
  <c r="O600" i="65"/>
  <c r="O596" i="65"/>
  <c r="O601" i="65"/>
  <c r="O597" i="65"/>
  <c r="AD257" i="69"/>
  <c r="AF47" i="69"/>
  <c r="AK327" i="69"/>
  <c r="AE327" i="69"/>
  <c r="AD327" i="69"/>
  <c r="AF327" i="69"/>
  <c r="AF257" i="69"/>
  <c r="AE257" i="69"/>
  <c r="AD47" i="69"/>
  <c r="AE47" i="69"/>
  <c r="AF117" i="69"/>
  <c r="AD117" i="69"/>
  <c r="AE117" i="69"/>
  <c r="AN117" i="69"/>
  <c r="AK117" i="69"/>
  <c r="AM117" i="69"/>
  <c r="AL117" i="69"/>
  <c r="AE187" i="69"/>
  <c r="AD187" i="69"/>
  <c r="AF187" i="69"/>
  <c r="AK187" i="69"/>
  <c r="AM305" i="69"/>
  <c r="AM304" i="69"/>
  <c r="AO315" i="69"/>
  <c r="AL320" i="69"/>
  <c r="AL305" i="69"/>
  <c r="AL323" i="69"/>
  <c r="AN313" i="69"/>
  <c r="AN314" i="69"/>
  <c r="AM307" i="69"/>
  <c r="AN315" i="69"/>
  <c r="AO312" i="69"/>
  <c r="AO313" i="69"/>
  <c r="AL306" i="69"/>
  <c r="AL307" i="69"/>
  <c r="AM321" i="69"/>
  <c r="AM322" i="69"/>
  <c r="AL322" i="69"/>
  <c r="AM320" i="69"/>
  <c r="AL304" i="69"/>
  <c r="AN312" i="69"/>
  <c r="AL321" i="69"/>
  <c r="AM323" i="69"/>
  <c r="AO314" i="69"/>
  <c r="AM306" i="69"/>
  <c r="AN252" i="69"/>
  <c r="AO248" i="69"/>
  <c r="AN237" i="69"/>
  <c r="AM240" i="69"/>
  <c r="AL246" i="69"/>
  <c r="AO233" i="69"/>
  <c r="AN236" i="69"/>
  <c r="AL237" i="69"/>
  <c r="AN245" i="69"/>
  <c r="AL254" i="69"/>
  <c r="AM249" i="69"/>
  <c r="AO240" i="69"/>
  <c r="AM232" i="69"/>
  <c r="AN238" i="69"/>
  <c r="AL245" i="69"/>
  <c r="AN253" i="69"/>
  <c r="AO249" i="69"/>
  <c r="AM241" i="69"/>
  <c r="AO232" i="69"/>
  <c r="AN244" i="69"/>
  <c r="AL253" i="69"/>
  <c r="AL238" i="69"/>
  <c r="AO241" i="69"/>
  <c r="AM233" i="69"/>
  <c r="AM248" i="69"/>
  <c r="AN232" i="69"/>
  <c r="AN240" i="69"/>
  <c r="AN248" i="69"/>
  <c r="AL233" i="69"/>
  <c r="AL241" i="69"/>
  <c r="AL249" i="69"/>
  <c r="AN233" i="69"/>
  <c r="AN241" i="69"/>
  <c r="AN249" i="69"/>
  <c r="AL234" i="69"/>
  <c r="AL242" i="69"/>
  <c r="AL250" i="69"/>
  <c r="AO253" i="69"/>
  <c r="AO245" i="69"/>
  <c r="AO237" i="69"/>
  <c r="AM253" i="69"/>
  <c r="AM245" i="69"/>
  <c r="AM237" i="69"/>
  <c r="AO252" i="69"/>
  <c r="AO244" i="69"/>
  <c r="AO236" i="69"/>
  <c r="AM252" i="69"/>
  <c r="AM244" i="69"/>
  <c r="AM236" i="69"/>
  <c r="AN246" i="69"/>
  <c r="AN254" i="69"/>
  <c r="AL239" i="69"/>
  <c r="AL247" i="69"/>
  <c r="AL255" i="69"/>
  <c r="AN239" i="69"/>
  <c r="AN247" i="69"/>
  <c r="AN255" i="69"/>
  <c r="AL240" i="69"/>
  <c r="AL248" i="69"/>
  <c r="AO255" i="69"/>
  <c r="AO247" i="69"/>
  <c r="AO239" i="69"/>
  <c r="AM255" i="69"/>
  <c r="AM247" i="69"/>
  <c r="AM239" i="69"/>
  <c r="AO254" i="69"/>
  <c r="AO246" i="69"/>
  <c r="AO238" i="69"/>
  <c r="AM254" i="69"/>
  <c r="AM246" i="69"/>
  <c r="AM238" i="69"/>
  <c r="AL232" i="69"/>
  <c r="AN234" i="69"/>
  <c r="AN242" i="69"/>
  <c r="AN250" i="69"/>
  <c r="AL235" i="69"/>
  <c r="AL243" i="69"/>
  <c r="AL251" i="69"/>
  <c r="AN235" i="69"/>
  <c r="AN243" i="69"/>
  <c r="AN251" i="69"/>
  <c r="AL236" i="69"/>
  <c r="AL244" i="69"/>
  <c r="AL252" i="69"/>
  <c r="AO251" i="69"/>
  <c r="AO243" i="69"/>
  <c r="AO235" i="69"/>
  <c r="AM251" i="69"/>
  <c r="AM243" i="69"/>
  <c r="AM235" i="69"/>
  <c r="AO250" i="69"/>
  <c r="AO242" i="69"/>
  <c r="AO234" i="69"/>
  <c r="AM250" i="69"/>
  <c r="AM242" i="69"/>
  <c r="AL312" i="69"/>
  <c r="AN304" i="69"/>
  <c r="AN320" i="69"/>
  <c r="AL313" i="69"/>
  <c r="AN305" i="69"/>
  <c r="AN321" i="69"/>
  <c r="AM315" i="69"/>
  <c r="AO322" i="69"/>
  <c r="AO306" i="69"/>
  <c r="AM314" i="69"/>
  <c r="AO323" i="69"/>
  <c r="AO307" i="69"/>
  <c r="AL314" i="69"/>
  <c r="AN306" i="69"/>
  <c r="AN322" i="69"/>
  <c r="AL315" i="69"/>
  <c r="AN307" i="69"/>
  <c r="AN323" i="69"/>
  <c r="AM313" i="69"/>
  <c r="AO320" i="69"/>
  <c r="AO304" i="69"/>
  <c r="AM312" i="69"/>
  <c r="AO321" i="69"/>
  <c r="AO305" i="69"/>
  <c r="AL308" i="69"/>
  <c r="AL316" i="69"/>
  <c r="AL324" i="69"/>
  <c r="AN308" i="69"/>
  <c r="AN316" i="69"/>
  <c r="AN324" i="69"/>
  <c r="AL309" i="69"/>
  <c r="AL317" i="69"/>
  <c r="AL325" i="69"/>
  <c r="AN309" i="69"/>
  <c r="AN317" i="69"/>
  <c r="AN325" i="69"/>
  <c r="AM319" i="69"/>
  <c r="AM311" i="69"/>
  <c r="AM303" i="69"/>
  <c r="AO318" i="69"/>
  <c r="AO310" i="69"/>
  <c r="AO302" i="69"/>
  <c r="AM318" i="69"/>
  <c r="AM310" i="69"/>
  <c r="AM302" i="69"/>
  <c r="AO319" i="69"/>
  <c r="AO311" i="69"/>
  <c r="AO303" i="69"/>
  <c r="AL310" i="69"/>
  <c r="AL318" i="69"/>
  <c r="AN302" i="69"/>
  <c r="AN310" i="69"/>
  <c r="AN318" i="69"/>
  <c r="AL303" i="69"/>
  <c r="AL311" i="69"/>
  <c r="AL319" i="69"/>
  <c r="AN303" i="69"/>
  <c r="AN311" i="69"/>
  <c r="AN319" i="69"/>
  <c r="AM325" i="69"/>
  <c r="AM317" i="69"/>
  <c r="AM309" i="69"/>
  <c r="AO324" i="69"/>
  <c r="AO316" i="69"/>
  <c r="AO308" i="69"/>
  <c r="AM324" i="69"/>
  <c r="AM316" i="69"/>
  <c r="AM308" i="69"/>
  <c r="AO325" i="69"/>
  <c r="AO317" i="69"/>
  <c r="AO309" i="69"/>
  <c r="AL162" i="69"/>
  <c r="AM162" i="69"/>
  <c r="AM164" i="69"/>
  <c r="AM166" i="69"/>
  <c r="AM168" i="69"/>
  <c r="AM170" i="69"/>
  <c r="AM172" i="69"/>
  <c r="AM174" i="69"/>
  <c r="AM176" i="69"/>
  <c r="AM178" i="69"/>
  <c r="AM180" i="69"/>
  <c r="AM182" i="69"/>
  <c r="AM184" i="69"/>
  <c r="AO162" i="69"/>
  <c r="AM165" i="69"/>
  <c r="AO167" i="69"/>
  <c r="AO170" i="69"/>
  <c r="AM173" i="69"/>
  <c r="AO175" i="69"/>
  <c r="AO178" i="69"/>
  <c r="AM181" i="69"/>
  <c r="AO183" i="69"/>
  <c r="AM163" i="69"/>
  <c r="AO165" i="69"/>
  <c r="AO168" i="69"/>
  <c r="AM171" i="69"/>
  <c r="AO173" i="69"/>
  <c r="AO176" i="69"/>
  <c r="AM179" i="69"/>
  <c r="AO181" i="69"/>
  <c r="AO184" i="69"/>
  <c r="AO163" i="69"/>
  <c r="AO166" i="69"/>
  <c r="AM169" i="69"/>
  <c r="AO171" i="69"/>
  <c r="AO174" i="69"/>
  <c r="AM177" i="69"/>
  <c r="AO179" i="69"/>
  <c r="AO182" i="69"/>
  <c r="AM185" i="69"/>
  <c r="AO164" i="69"/>
  <c r="AM167" i="69"/>
  <c r="AO169" i="69"/>
  <c r="AO172" i="69"/>
  <c r="AM175" i="69"/>
  <c r="AO177" i="69"/>
  <c r="AO180" i="69"/>
  <c r="AM183" i="69"/>
  <c r="AO185" i="69"/>
  <c r="AN184" i="69"/>
  <c r="AN182" i="69"/>
  <c r="AN180" i="69"/>
  <c r="AN178" i="69"/>
  <c r="AN176" i="69"/>
  <c r="AN174" i="69"/>
  <c r="AN172" i="69"/>
  <c r="AN170" i="69"/>
  <c r="AN168" i="69"/>
  <c r="AN166" i="69"/>
  <c r="AN164" i="69"/>
  <c r="AN162" i="69"/>
  <c r="AL184" i="69"/>
  <c r="AL182" i="69"/>
  <c r="AL180" i="69"/>
  <c r="AL178" i="69"/>
  <c r="AL176" i="69"/>
  <c r="AL174" i="69"/>
  <c r="AL172" i="69"/>
  <c r="AL170" i="69"/>
  <c r="AL168" i="69"/>
  <c r="AL166" i="69"/>
  <c r="AL164" i="69"/>
  <c r="AN185" i="69"/>
  <c r="AN183" i="69"/>
  <c r="AN181" i="69"/>
  <c r="AN179" i="69"/>
  <c r="AN177" i="69"/>
  <c r="AN175" i="69"/>
  <c r="AN173" i="69"/>
  <c r="AN171" i="69"/>
  <c r="AN169" i="69"/>
  <c r="AN167" i="69"/>
  <c r="AN165" i="69"/>
  <c r="AN163" i="69"/>
  <c r="AL185" i="69"/>
  <c r="AL183" i="69"/>
  <c r="AL181" i="69"/>
  <c r="AL179" i="69"/>
  <c r="AL177" i="69"/>
  <c r="AL175" i="69"/>
  <c r="AL173" i="69"/>
  <c r="AL171" i="69"/>
  <c r="AL169" i="69"/>
  <c r="AL167" i="69"/>
  <c r="AL165" i="69"/>
  <c r="AL163" i="69"/>
  <c r="AL22" i="69"/>
  <c r="AM22" i="69"/>
  <c r="AM24" i="69"/>
  <c r="AM26" i="69"/>
  <c r="AM28" i="69"/>
  <c r="AM30" i="69"/>
  <c r="AM32" i="69"/>
  <c r="AO22" i="69"/>
  <c r="AM25" i="69"/>
  <c r="AO27" i="69"/>
  <c r="AO30" i="69"/>
  <c r="AM33" i="69"/>
  <c r="AM35" i="69"/>
  <c r="AM37" i="69"/>
  <c r="AM39" i="69"/>
  <c r="AM41" i="69"/>
  <c r="AM43" i="69"/>
  <c r="AM45" i="69"/>
  <c r="AM23" i="69"/>
  <c r="AO25" i="69"/>
  <c r="AO28" i="69"/>
  <c r="AM31" i="69"/>
  <c r="AO33" i="69"/>
  <c r="AO35" i="69"/>
  <c r="AO37" i="69"/>
  <c r="AO39" i="69"/>
  <c r="AO41" i="69"/>
  <c r="AO43" i="69"/>
  <c r="AO45" i="69"/>
  <c r="AO23" i="69"/>
  <c r="AO26" i="69"/>
  <c r="AM29" i="69"/>
  <c r="AO31" i="69"/>
  <c r="AM34" i="69"/>
  <c r="AM36" i="69"/>
  <c r="AM38" i="69"/>
  <c r="AM40" i="69"/>
  <c r="AM42" i="69"/>
  <c r="AM44" i="69"/>
  <c r="AO24" i="69"/>
  <c r="AM27" i="69"/>
  <c r="AO29" i="69"/>
  <c r="AO32" i="69"/>
  <c r="AO34" i="69"/>
  <c r="AO36" i="69"/>
  <c r="AO38" i="69"/>
  <c r="AO40" i="69"/>
  <c r="AO42" i="69"/>
  <c r="AO44" i="69"/>
  <c r="AN45" i="69"/>
  <c r="AN43" i="69"/>
  <c r="AN41" i="69"/>
  <c r="AN39" i="69"/>
  <c r="AN37" i="69"/>
  <c r="AN35" i="69"/>
  <c r="AN33" i="69"/>
  <c r="AN31" i="69"/>
  <c r="AN29" i="69"/>
  <c r="AN27" i="69"/>
  <c r="AN25" i="69"/>
  <c r="AN23" i="69"/>
  <c r="AL45" i="69"/>
  <c r="AL43" i="69"/>
  <c r="AL41" i="69"/>
  <c r="AL39" i="69"/>
  <c r="AL37" i="69"/>
  <c r="AL35" i="69"/>
  <c r="AL33" i="69"/>
  <c r="AL31" i="69"/>
  <c r="AL29" i="69"/>
  <c r="AL27" i="69"/>
  <c r="AL25" i="69"/>
  <c r="AL23" i="69"/>
  <c r="AN44" i="69"/>
  <c r="AN42" i="69"/>
  <c r="AN40" i="69"/>
  <c r="AN38" i="69"/>
  <c r="AN36" i="69"/>
  <c r="AN34" i="69"/>
  <c r="AN32" i="69"/>
  <c r="AN30" i="69"/>
  <c r="AN28" i="69"/>
  <c r="AN26" i="69"/>
  <c r="AN24" i="69"/>
  <c r="AL44" i="69"/>
  <c r="AL42" i="69"/>
  <c r="AL40" i="69"/>
  <c r="AL38" i="69"/>
  <c r="AL36" i="69"/>
  <c r="AL34" i="69"/>
  <c r="AL32" i="69"/>
  <c r="AL30" i="69"/>
  <c r="AL28" i="69"/>
  <c r="AL26" i="69"/>
  <c r="AL24" i="69"/>
  <c r="AN22" i="69"/>
  <c r="O640" i="65"/>
  <c r="O638" i="65"/>
  <c r="O613" i="65"/>
  <c r="O611" i="65"/>
  <c r="O637" i="65"/>
  <c r="O607" i="65"/>
  <c r="O635" i="65"/>
  <c r="O617" i="65"/>
  <c r="O604" i="65"/>
  <c r="O619" i="65"/>
  <c r="O634" i="65"/>
  <c r="O620" i="65"/>
  <c r="O606" i="65"/>
  <c r="O623" i="65"/>
  <c r="O609" i="65"/>
  <c r="O621" i="65"/>
  <c r="O612" i="65"/>
  <c r="O614" i="65"/>
  <c r="O625" i="65"/>
  <c r="O616" i="65"/>
  <c r="O622" i="65"/>
  <c r="O629" i="65"/>
  <c r="O608" i="65"/>
  <c r="O642" i="65"/>
  <c r="O632" i="65"/>
  <c r="O615" i="65"/>
  <c r="O628" i="65"/>
  <c r="O605" i="65"/>
  <c r="O631" i="65"/>
  <c r="O624" i="65"/>
  <c r="O626" i="65"/>
  <c r="O627" i="65"/>
  <c r="O630" i="65"/>
  <c r="O610" i="65"/>
  <c r="O633" i="65"/>
  <c r="O636" i="65"/>
  <c r="O618" i="65"/>
  <c r="O603" i="65"/>
  <c r="AG117" i="69" l="1"/>
  <c r="AG257" i="69"/>
  <c r="AG327" i="69"/>
  <c r="AG187" i="69"/>
  <c r="AG47" i="69"/>
  <c r="AO117" i="69"/>
  <c r="AL327" i="69"/>
  <c r="AN327" i="69"/>
  <c r="AM327" i="69"/>
  <c r="AN257" i="69"/>
  <c r="AL257" i="69"/>
  <c r="AM257" i="69"/>
  <c r="AM47" i="69"/>
  <c r="AL47" i="69"/>
  <c r="AN47" i="69"/>
  <c r="AM187" i="69"/>
  <c r="AL187" i="69"/>
  <c r="AN187" i="69"/>
  <c r="O676" i="65"/>
  <c r="O687" i="65"/>
  <c r="O683" i="65"/>
  <c r="O666" i="65"/>
  <c r="O680" i="65"/>
  <c r="O669" i="65"/>
  <c r="O656" i="65"/>
  <c r="O689" i="65"/>
  <c r="O662" i="65"/>
  <c r="O659" i="65"/>
  <c r="O674" i="65"/>
  <c r="O664" i="65"/>
  <c r="O667" i="65"/>
  <c r="O663" i="65"/>
  <c r="O691" i="65"/>
  <c r="O690" i="65"/>
  <c r="O684" i="65"/>
  <c r="O686" i="65"/>
  <c r="O678" i="65"/>
  <c r="O679" i="65"/>
  <c r="O675" i="65"/>
  <c r="O660" i="65"/>
  <c r="O672" i="65"/>
  <c r="O685" i="65"/>
  <c r="O661" i="65"/>
  <c r="O682" i="65"/>
  <c r="O665" i="65"/>
  <c r="O688" i="65"/>
  <c r="O670" i="65"/>
  <c r="O677" i="65"/>
  <c r="O673" i="65"/>
  <c r="O658" i="65"/>
  <c r="O668" i="65"/>
  <c r="O681" i="65"/>
  <c r="O671" i="65"/>
  <c r="AO257" i="69" l="1"/>
  <c r="AO327" i="69"/>
  <c r="AO47" i="69"/>
  <c r="AO187" i="69"/>
  <c r="O722" i="65"/>
  <c r="O710" i="65"/>
  <c r="O742" i="65"/>
  <c r="O735" i="65"/>
  <c r="O718" i="65"/>
  <c r="O741" i="65"/>
  <c r="O717" i="65"/>
  <c r="O729" i="65"/>
  <c r="O744" i="65"/>
  <c r="O715" i="65"/>
  <c r="O730" i="65"/>
  <c r="O711" i="65"/>
  <c r="O736" i="65"/>
  <c r="O725" i="65"/>
  <c r="O740" i="65"/>
  <c r="O728" i="65"/>
  <c r="O712" i="65"/>
  <c r="O714" i="65"/>
  <c r="O726" i="65"/>
  <c r="O721" i="65"/>
  <c r="O727" i="65"/>
  <c r="O743" i="65"/>
  <c r="O734" i="65"/>
  <c r="O723" i="65"/>
  <c r="O724" i="65"/>
  <c r="O733" i="65"/>
  <c r="O713" i="65"/>
  <c r="O739" i="65"/>
  <c r="O716" i="65"/>
  <c r="O709" i="65"/>
  <c r="O737" i="65"/>
  <c r="O720" i="65"/>
  <c r="O719" i="65"/>
  <c r="O731" i="65"/>
  <c r="O738" i="65"/>
  <c r="O732" i="65"/>
</calcChain>
</file>

<file path=xl/sharedStrings.xml><?xml version="1.0" encoding="utf-8"?>
<sst xmlns="http://schemas.openxmlformats.org/spreadsheetml/2006/main" count="1507" uniqueCount="139">
  <si>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</si>
  <si>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</si>
  <si>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</si>
  <si>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</si>
  <si>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</si>
  <si>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</si>
  <si>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</si>
  <si>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</si>
  <si>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</si>
  <si>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</si>
  <si>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</si>
  <si>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</si>
  <si>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</si>
  <si>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</si>
  <si>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</si>
  <si>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</si>
  <si>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</si>
  <si>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</si>
  <si>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</si>
  <si>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</si>
  <si>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</si>
  <si>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</si>
  <si>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</si>
  <si>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</si>
  <si>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</si>
  <si>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</si>
  <si>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</si>
  <si>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</si>
  <si>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</si>
  <si>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</si>
  <si>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</si>
  <si>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</si>
  <si>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</si>
  <si>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</si>
  <si>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</si>
  <si>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</si>
  <si>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</si>
  <si>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</si>
  <si>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</si>
  <si>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</si>
  <si>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</si>
  <si>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</si>
  <si>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自 動 車 交 通 量 時 間 変 動 図</t>
  </si>
  <si>
    <t>凡　例</t>
  </si>
  <si>
    <t>小型車</t>
  </si>
  <si>
    <t>大型車</t>
  </si>
  <si>
    <t>大型車混入率</t>
  </si>
  <si>
    <t>時間帯</t>
  </si>
  <si>
    <t>計</t>
  </si>
  <si>
    <t>全車合計</t>
  </si>
  <si>
    <t>天　候　　:　晴れ</t>
    <rPh sb="7" eb="8">
      <t>ハ</t>
    </rPh>
    <phoneticPr fontId="1"/>
  </si>
  <si>
    <t>16:00-17:00</t>
  </si>
  <si>
    <t>自動車類交通量集計表</t>
    <phoneticPr fontId="12"/>
  </si>
  <si>
    <t>調査方向案内図</t>
    <phoneticPr fontId="12"/>
  </si>
  <si>
    <t>調査地点　：№３ 検見川陸橋入口</t>
    <rPh sb="9" eb="12">
      <t>ケミガワ</t>
    </rPh>
    <rPh sb="12" eb="14">
      <t>リッキョウ</t>
    </rPh>
    <rPh sb="14" eb="16">
      <t>イリグチ</t>
    </rPh>
    <phoneticPr fontId="12"/>
  </si>
  <si>
    <t>A立体部 合計 ( 1+ 2+ 3+ 4)</t>
    <rPh sb="1" eb="3">
      <t>リッタイ</t>
    </rPh>
    <rPh sb="3" eb="4">
      <t>ブ</t>
    </rPh>
    <phoneticPr fontId="12"/>
  </si>
  <si>
    <t>A側道部 合計 ( 5+ 6)</t>
    <rPh sb="1" eb="2">
      <t>ソク</t>
    </rPh>
    <rPh sb="2" eb="3">
      <t>ドウ</t>
    </rPh>
    <rPh sb="3" eb="4">
      <t>ブ</t>
    </rPh>
    <phoneticPr fontId="12"/>
  </si>
  <si>
    <t>B 合計 ( 7+ 8+ 9+10)</t>
    <phoneticPr fontId="12"/>
  </si>
  <si>
    <t>C 合計 (11+12+13+14)</t>
    <phoneticPr fontId="12"/>
  </si>
  <si>
    <t>D 合計 (15+16+17+18)</t>
    <phoneticPr fontId="12"/>
  </si>
  <si>
    <t>自動車類交通量集計表</t>
    <phoneticPr fontId="12"/>
  </si>
  <si>
    <t>調査方向案内図</t>
    <phoneticPr fontId="12"/>
  </si>
  <si>
    <t>A立体部 流入部 ( 1+ 2+ 3+ 4)</t>
    <rPh sb="1" eb="3">
      <t>リッタイ</t>
    </rPh>
    <rPh sb="3" eb="4">
      <t>ブ</t>
    </rPh>
    <rPh sb="5" eb="7">
      <t>リュウニュウ</t>
    </rPh>
    <rPh sb="7" eb="8">
      <t>ブ</t>
    </rPh>
    <phoneticPr fontId="12"/>
  </si>
  <si>
    <t>A立体部 流出部 ( 7+12+17)</t>
    <rPh sb="1" eb="3">
      <t>リッタイ</t>
    </rPh>
    <rPh sb="3" eb="4">
      <t>ブ</t>
    </rPh>
    <rPh sb="5" eb="7">
      <t>リュウシュツ</t>
    </rPh>
    <rPh sb="7" eb="8">
      <t>ブ</t>
    </rPh>
    <phoneticPr fontId="12"/>
  </si>
  <si>
    <t>A側道部 流入部(5+ 6)</t>
    <rPh sb="1" eb="2">
      <t>ソク</t>
    </rPh>
    <rPh sb="2" eb="3">
      <t>ドウ</t>
    </rPh>
    <rPh sb="3" eb="4">
      <t>ブ</t>
    </rPh>
    <phoneticPr fontId="12"/>
  </si>
  <si>
    <t>A側道部 流出部(1+ 8+13+18)</t>
    <rPh sb="1" eb="2">
      <t>ソク</t>
    </rPh>
    <rPh sb="2" eb="3">
      <t>ドウ</t>
    </rPh>
    <rPh sb="3" eb="4">
      <t>ブ</t>
    </rPh>
    <phoneticPr fontId="12"/>
  </si>
  <si>
    <t>B 流入部(7+ 8+ 9+10)</t>
    <phoneticPr fontId="12"/>
  </si>
  <si>
    <t>B 流出部(4+ 6+11+16)</t>
    <phoneticPr fontId="12"/>
  </si>
  <si>
    <t>C 流入部(11+12+13+14)</t>
    <phoneticPr fontId="12"/>
  </si>
  <si>
    <t>C 流出部(3+ 5+10+15)</t>
    <phoneticPr fontId="12"/>
  </si>
  <si>
    <t>D 流入部(15+16+17+18)</t>
    <phoneticPr fontId="12"/>
  </si>
  <si>
    <t>D 流出部(2+ 9+14)</t>
    <phoneticPr fontId="12"/>
  </si>
  <si>
    <t>合計</t>
    <phoneticPr fontId="12"/>
  </si>
  <si>
    <t xml:space="preserve">調査地点：№３ 検見川陸橋入口 </t>
    <rPh sb="8" eb="11">
      <t>ケミガワ</t>
    </rPh>
    <rPh sb="11" eb="13">
      <t>リッキョウ</t>
    </rPh>
    <rPh sb="13" eb="15">
      <t>イリグチ</t>
    </rPh>
    <phoneticPr fontId="12"/>
  </si>
  <si>
    <t>A立体部 流入部 ( 1+ 2+ 3+ 4)</t>
    <rPh sb="1" eb="3">
      <t>リッタイ</t>
    </rPh>
    <rPh sb="3" eb="4">
      <t>ブ</t>
    </rPh>
    <rPh sb="5" eb="7">
      <t>リュウニュウ</t>
    </rPh>
    <rPh sb="7" eb="8">
      <t>ブ</t>
    </rPh>
    <phoneticPr fontId="2"/>
  </si>
  <si>
    <t>A立体部 流出部 ( 7+12+17)</t>
    <rPh sb="1" eb="3">
      <t>リッタイ</t>
    </rPh>
    <rPh sb="3" eb="4">
      <t>ブ</t>
    </rPh>
    <rPh sb="5" eb="7">
      <t>リュウシュツ</t>
    </rPh>
    <rPh sb="7" eb="8">
      <t>ブ</t>
    </rPh>
    <phoneticPr fontId="2"/>
  </si>
  <si>
    <t>A立体部 合計 ( 1+ 2+ 3+ 4+ 7+12+17)</t>
    <rPh sb="1" eb="3">
      <t>リッタイ</t>
    </rPh>
    <rPh sb="3" eb="4">
      <t>ブ</t>
    </rPh>
    <phoneticPr fontId="2"/>
  </si>
  <si>
    <t>A側道部 流入部(5+ 6)</t>
    <rPh sb="1" eb="2">
      <t>ソク</t>
    </rPh>
    <rPh sb="2" eb="3">
      <t>ドウ</t>
    </rPh>
    <rPh sb="3" eb="4">
      <t>ブ</t>
    </rPh>
    <phoneticPr fontId="10"/>
  </si>
  <si>
    <t>A側道部 流出部(1+ 8+13+18)</t>
    <rPh sb="1" eb="2">
      <t>ソク</t>
    </rPh>
    <rPh sb="2" eb="3">
      <t>ドウ</t>
    </rPh>
    <rPh sb="3" eb="4">
      <t>ブ</t>
    </rPh>
    <phoneticPr fontId="10"/>
  </si>
  <si>
    <t>A側道部 合計 ( 1+ 5+ 6+ 8+13+18)</t>
    <rPh sb="1" eb="2">
      <t>ソク</t>
    </rPh>
    <rPh sb="2" eb="3">
      <t>ドウ</t>
    </rPh>
    <rPh sb="3" eb="4">
      <t>ブ</t>
    </rPh>
    <phoneticPr fontId="2"/>
  </si>
  <si>
    <t>B 流入部(7+ 8+ 9+10)</t>
  </si>
  <si>
    <t>B 流出部(4+ 6+11+16)</t>
  </si>
  <si>
    <t>B 合計 ( 4+ 6+ 7+ 8+ 9+10+11+16)</t>
  </si>
  <si>
    <t>C 流入部(11+12+13+14)</t>
  </si>
  <si>
    <t>C 流出部(3+ 5+10+15)</t>
  </si>
  <si>
    <t>C 合計 ( 3+ 5+10+11+12+13+14+15)</t>
  </si>
  <si>
    <t>D 流入部(15+16+17+18)</t>
  </si>
  <si>
    <t>D 流出部(2+ 9+14)</t>
  </si>
  <si>
    <t>D 合計 ( 2+ 9+14+15+16+17+18)</t>
  </si>
  <si>
    <t>天　候　　:　晴れ</t>
  </si>
  <si>
    <t>調査地点　：№３ 検見川陸橋入口</t>
  </si>
  <si>
    <t>調査年月日：平成29年9月30日(土)
　　　　　　　　 ～10月 1日(日)</t>
    <rPh sb="17" eb="18">
      <t>ツチ</t>
    </rPh>
    <rPh sb="32" eb="33">
      <t>ガツ</t>
    </rPh>
    <rPh sb="35" eb="36">
      <t>ニチ</t>
    </rPh>
    <rPh sb="37" eb="38">
      <t>ニチ</t>
    </rPh>
    <phoneticPr fontId="12"/>
  </si>
  <si>
    <t>22:00-23:00</t>
    <phoneticPr fontId="1"/>
  </si>
  <si>
    <t>23:00- 0:00</t>
    <phoneticPr fontId="1"/>
  </si>
  <si>
    <t xml:space="preserve"> 0:00- 1:00</t>
    <phoneticPr fontId="1"/>
  </si>
  <si>
    <t>1:00- 2:00</t>
    <phoneticPr fontId="1"/>
  </si>
  <si>
    <t>2:00- 3:00</t>
    <phoneticPr fontId="1"/>
  </si>
  <si>
    <t>3:00- 4:00</t>
    <phoneticPr fontId="1"/>
  </si>
  <si>
    <t>4:00- 5:00</t>
    <phoneticPr fontId="1"/>
  </si>
  <si>
    <t>5:00- 6:00</t>
    <phoneticPr fontId="1"/>
  </si>
  <si>
    <t>6:00- 7:00</t>
    <phoneticPr fontId="1"/>
  </si>
  <si>
    <t>19:00-20:00</t>
    <phoneticPr fontId="1"/>
  </si>
  <si>
    <t>20:00-21:00</t>
    <phoneticPr fontId="1"/>
  </si>
  <si>
    <t>21:00-22:00</t>
    <phoneticPr fontId="1"/>
  </si>
  <si>
    <t>22:00-23:00</t>
    <phoneticPr fontId="1"/>
  </si>
  <si>
    <t>23:00- 0:00</t>
    <phoneticPr fontId="1"/>
  </si>
  <si>
    <t xml:space="preserve"> 0:00- 1:00</t>
    <phoneticPr fontId="1"/>
  </si>
  <si>
    <t>1:00- 2:00</t>
    <phoneticPr fontId="1"/>
  </si>
  <si>
    <t>2:00- 3:00</t>
    <phoneticPr fontId="1"/>
  </si>
  <si>
    <t>3:00- 4:00</t>
    <phoneticPr fontId="1"/>
  </si>
  <si>
    <t>4:00- 5:00</t>
    <phoneticPr fontId="1"/>
  </si>
  <si>
    <t>5:00- 6:00</t>
    <phoneticPr fontId="1"/>
  </si>
  <si>
    <t>6:00- 7:00</t>
    <phoneticPr fontId="1"/>
  </si>
  <si>
    <t>19:00-20:00</t>
  </si>
  <si>
    <t>20:00-21:00</t>
  </si>
  <si>
    <t>21:00-22:00</t>
  </si>
  <si>
    <t>22:00-23:00</t>
  </si>
  <si>
    <t>23:00- 0:00</t>
    <phoneticPr fontId="1"/>
  </si>
  <si>
    <t xml:space="preserve"> 0:00- 1:00</t>
    <phoneticPr fontId="1"/>
  </si>
  <si>
    <t>1:00- 2:00</t>
  </si>
  <si>
    <t>2:00- 3:00</t>
  </si>
  <si>
    <t>3:00- 4:00</t>
  </si>
  <si>
    <t>4:00- 5:00</t>
  </si>
  <si>
    <t>5:00- 6:00</t>
  </si>
  <si>
    <t>6:00- 7:00</t>
  </si>
  <si>
    <t>23:00- 0:00</t>
  </si>
  <si>
    <t xml:space="preserve"> 0:00- 1:00</t>
  </si>
  <si>
    <t>調査年月日：平成29年9月30日(土)～10月1日(日) 天候:晴れ</t>
    <rPh sb="17" eb="18">
      <t>ツチ</t>
    </rPh>
    <rPh sb="22" eb="23">
      <t>ガツ</t>
    </rPh>
    <rPh sb="24" eb="25">
      <t>ニチ</t>
    </rPh>
    <rPh sb="26" eb="27">
      <t>ニチ</t>
    </rPh>
    <rPh sb="32" eb="33">
      <t>ハ</t>
    </rPh>
    <phoneticPr fontId="12"/>
  </si>
  <si>
    <t>12時間計</t>
    <rPh sb="2" eb="4">
      <t>ジカン</t>
    </rPh>
    <rPh sb="4" eb="5">
      <t>ケイ</t>
    </rPh>
    <phoneticPr fontId="1"/>
  </si>
  <si>
    <t>調査時間　: 22時～翌22時</t>
    <rPh sb="9" eb="10">
      <t>ジ</t>
    </rPh>
    <rPh sb="11" eb="12">
      <t>ヨク</t>
    </rPh>
    <rPh sb="14" eb="15">
      <t>ジ</t>
    </rPh>
    <phoneticPr fontId="1"/>
  </si>
  <si>
    <t>［ピーク時（17：00～18：00）］</t>
    <rPh sb="4" eb="5">
      <t>ジ</t>
    </rPh>
    <phoneticPr fontId="1"/>
  </si>
  <si>
    <t>［24時間合計（22：00～翌22：00）］</t>
    <rPh sb="3" eb="5">
      <t>ジカン</t>
    </rPh>
    <rPh sb="5" eb="7">
      <t>ゴウケイ</t>
    </rPh>
    <rPh sb="14" eb="15">
      <t>ヨク</t>
    </rPh>
    <phoneticPr fontId="1"/>
  </si>
  <si>
    <t xml:space="preserve"> №３　検見川陸橋入口</t>
    <rPh sb="4" eb="7">
      <t>ケミガワ</t>
    </rPh>
    <rPh sb="7" eb="9">
      <t>リッキョウ</t>
    </rPh>
    <rPh sb="9" eb="11">
      <t>イリグチ</t>
    </rPh>
    <phoneticPr fontId="1"/>
  </si>
  <si>
    <t>調査地点名</t>
    <rPh sb="0" eb="2">
      <t>チョウサ</t>
    </rPh>
    <rPh sb="2" eb="4">
      <t>チテン</t>
    </rPh>
    <rPh sb="4" eb="5">
      <t>メイ</t>
    </rPh>
    <phoneticPr fontId="1"/>
  </si>
  <si>
    <t>　22:00～翌22:00（24時間）</t>
    <rPh sb="7" eb="8">
      <t>ヨク</t>
    </rPh>
    <phoneticPr fontId="1"/>
  </si>
  <si>
    <t>調査時間</t>
    <rPh sb="0" eb="2">
      <t>チョウサ</t>
    </rPh>
    <rPh sb="2" eb="4">
      <t>ジカン</t>
    </rPh>
    <phoneticPr fontId="1"/>
  </si>
  <si>
    <t xml:space="preserve"> 平成29年9月30日（土） 天候：晴れ</t>
    <rPh sb="1" eb="3">
      <t>ヘイセイ</t>
    </rPh>
    <rPh sb="5" eb="6">
      <t>ネン</t>
    </rPh>
    <rPh sb="7" eb="8">
      <t>ガツ</t>
    </rPh>
    <rPh sb="10" eb="11">
      <t>ニチ</t>
    </rPh>
    <rPh sb="12" eb="13">
      <t>ド</t>
    </rPh>
    <rPh sb="15" eb="17">
      <t>テンコウ</t>
    </rPh>
    <rPh sb="18" eb="19">
      <t>ハ</t>
    </rPh>
    <phoneticPr fontId="1"/>
  </si>
  <si>
    <t>調査年月日</t>
    <rPh sb="0" eb="2">
      <t>チョウサ</t>
    </rPh>
    <rPh sb="2" eb="5">
      <t>ネンガッピ</t>
    </rPh>
    <phoneticPr fontId="1"/>
  </si>
  <si>
    <t>自　動　車　交　通　流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リュウ</t>
    </rPh>
    <rPh sb="12" eb="13">
      <t>ドウ</t>
    </rPh>
    <rPh sb="14" eb="15">
      <t>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</si>
</sst>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___;"/>
    <numFmt numFmtId="178" formatCode="0____;"/>
    <numFmt numFmtId="179" formatCode="0.0%"/>
  </numFmts>
  <fonts count="2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11"/>
      <name val="明朝"/>
      <family val="1"/>
      <charset val="128"/>
    </font>
    <font>
      <sz val="22"/>
      <name val="ＭＳ 明朝"/>
      <family val="1"/>
      <charset val="128"/>
    </font>
    <font>
      <sz val="18"/>
      <name val="ＭＳ 明朝"/>
      <family val="1"/>
      <charset val="128"/>
    </font>
    <font>
      <sz val="15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  <font>
      <sz val="6"/>
      <name val="明朝"/>
      <family val="1"/>
      <charset val="128"/>
    </font>
    <font>
      <sz val="12"/>
      <name val="ＭＳ 明朝"/>
      <family val="1"/>
      <charset val="128"/>
    </font>
    <font>
      <sz val="9.5"/>
      <name val="ＭＳ 明朝"/>
      <family val="1"/>
      <charset val="128"/>
    </font>
    <font>
      <sz val="12"/>
      <name val="明朝"/>
      <family val="1"/>
      <charset val="128"/>
    </font>
    <font>
      <sz val="8"/>
      <name val="明朝"/>
      <family val="1"/>
      <charset val="128"/>
    </font>
    <font>
      <b/>
      <sz val="8"/>
      <name val="ＭＳ 明朝"/>
      <family val="1"/>
      <charset val="128"/>
    </font>
    <font>
      <b/>
      <sz val="11"/>
      <name val="明朝"/>
      <family val="1"/>
      <charset val="128"/>
    </font>
    <font>
      <b/>
      <sz val="9"/>
      <name val="ＭＳ 明朝"/>
      <family val="1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2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15" fillId="0" borderId="0"/>
  </cellStyleXfs>
  <cellXfs count="170">
    <xf numFmtId="0" fontId="0" fillId="0" borderId="0" xfId="0"/>
    <xf numFmtId="0" fontId="5" fillId="0" borderId="0" xfId="1" applyFont="1" applyAlignment="1">
      <alignment horizontal="centerContinuous" vertical="top"/>
    </xf>
    <xf numFmtId="0" fontId="6" fillId="0" borderId="0" xfId="1" applyFont="1" applyAlignment="1">
      <alignment vertical="top"/>
    </xf>
    <xf numFmtId="0" fontId="4" fillId="0" borderId="0" xfId="1"/>
    <xf numFmtId="0" fontId="7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quotePrefix="1" applyFont="1" applyAlignment="1">
      <alignment horizontal="left" vertical="center"/>
    </xf>
    <xf numFmtId="0" fontId="9" fillId="0" borderId="0" xfId="1" applyFont="1" applyBorder="1" applyAlignment="1">
      <alignment horizontal="centerContinuous" vertical="center"/>
    </xf>
    <xf numFmtId="0" fontId="9" fillId="0" borderId="0" xfId="1" applyFont="1" applyBorder="1" applyAlignment="1">
      <alignment vertical="center"/>
    </xf>
    <xf numFmtId="0" fontId="9" fillId="0" borderId="0" xfId="1" applyFont="1" applyBorder="1" applyAlignment="1">
      <alignment horizontal="left" vertical="center"/>
    </xf>
    <xf numFmtId="0" fontId="2" fillId="0" borderId="0" xfId="1" applyFont="1" applyAlignment="1">
      <alignment vertical="center"/>
    </xf>
    <xf numFmtId="177" fontId="2" fillId="0" borderId="0" xfId="1" applyNumberFormat="1" applyFont="1" applyAlignment="1">
      <alignment vertical="center"/>
    </xf>
    <xf numFmtId="177" fontId="2" fillId="0" borderId="0" xfId="1" applyNumberFormat="1" applyFont="1" applyAlignment="1">
      <alignment horizontal="right" vertical="center"/>
    </xf>
    <xf numFmtId="0" fontId="9" fillId="0" borderId="0" xfId="1" applyNumberFormat="1" applyFont="1" applyAlignment="1">
      <alignment vertical="center"/>
    </xf>
    <xf numFmtId="0" fontId="2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right" vertical="center"/>
    </xf>
    <xf numFmtId="0" fontId="2" fillId="0" borderId="0" xfId="1" applyNumberFormat="1" applyFont="1" applyAlignment="1">
      <alignment vertical="center"/>
    </xf>
    <xf numFmtId="0" fontId="9" fillId="0" borderId="0" xfId="1" applyNumberFormat="1" applyFont="1"/>
    <xf numFmtId="0" fontId="9" fillId="0" borderId="0" xfId="1" applyFont="1"/>
    <xf numFmtId="0" fontId="2" fillId="0" borderId="0" xfId="2" applyNumberFormat="1" applyFont="1" applyAlignment="1">
      <alignment horizontal="right"/>
    </xf>
    <xf numFmtId="0" fontId="3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 vertical="center"/>
    </xf>
    <xf numFmtId="0" fontId="11" fillId="0" borderId="0" xfId="2" applyNumberFormat="1" applyFont="1"/>
    <xf numFmtId="0" fontId="11" fillId="0" borderId="0" xfId="2" applyNumberFormat="1" applyFont="1" applyAlignment="1">
      <alignment horizontal="center" wrapText="1"/>
    </xf>
    <xf numFmtId="176" fontId="11" fillId="0" borderId="10" xfId="2" applyNumberFormat="1" applyFont="1" applyBorder="1" applyAlignment="1">
      <alignment horizontal="right" vertical="center"/>
    </xf>
    <xf numFmtId="176" fontId="11" fillId="0" borderId="11" xfId="2" applyNumberFormat="1" applyFont="1" applyBorder="1" applyAlignment="1">
      <alignment horizontal="right" vertical="center"/>
    </xf>
    <xf numFmtId="0" fontId="11" fillId="0" borderId="11" xfId="2" applyNumberFormat="1" applyFont="1" applyBorder="1" applyAlignment="1">
      <alignment horizontal="right" vertical="center"/>
    </xf>
    <xf numFmtId="0" fontId="11" fillId="0" borderId="12" xfId="2" applyNumberFormat="1" applyFont="1" applyBorder="1" applyAlignment="1">
      <alignment horizontal="right" vertical="center"/>
    </xf>
    <xf numFmtId="176" fontId="11" fillId="0" borderId="13" xfId="2" applyNumberFormat="1" applyFont="1" applyBorder="1" applyAlignment="1">
      <alignment horizontal="right" vertical="center"/>
    </xf>
    <xf numFmtId="176" fontId="11" fillId="0" borderId="14" xfId="2" applyNumberFormat="1" applyFont="1" applyBorder="1" applyAlignment="1">
      <alignment horizontal="right" vertical="center"/>
    </xf>
    <xf numFmtId="0" fontId="11" fillId="0" borderId="14" xfId="2" applyNumberFormat="1" applyFont="1" applyBorder="1" applyAlignment="1">
      <alignment horizontal="right" vertical="center"/>
    </xf>
    <xf numFmtId="0" fontId="11" fillId="0" borderId="15" xfId="2" applyNumberFormat="1" applyFont="1" applyBorder="1" applyAlignment="1">
      <alignment horizontal="right" vertical="center"/>
    </xf>
    <xf numFmtId="176" fontId="11" fillId="0" borderId="16" xfId="2" applyNumberFormat="1" applyFont="1" applyBorder="1" applyAlignment="1">
      <alignment horizontal="right" vertical="center"/>
    </xf>
    <xf numFmtId="176" fontId="11" fillId="0" borderId="17" xfId="2" applyNumberFormat="1" applyFont="1" applyBorder="1" applyAlignment="1">
      <alignment horizontal="right" vertical="center"/>
    </xf>
    <xf numFmtId="0" fontId="11" fillId="0" borderId="17" xfId="2" applyNumberFormat="1" applyFont="1" applyBorder="1" applyAlignment="1">
      <alignment horizontal="right" vertical="center"/>
    </xf>
    <xf numFmtId="0" fontId="11" fillId="0" borderId="18" xfId="2" applyNumberFormat="1" applyFont="1" applyBorder="1" applyAlignment="1">
      <alignment horizontal="right" vertical="center"/>
    </xf>
    <xf numFmtId="0" fontId="11" fillId="0" borderId="0" xfId="2" applyNumberFormat="1" applyFont="1" applyBorder="1" applyAlignment="1">
      <alignment horizontal="center" wrapText="1"/>
    </xf>
    <xf numFmtId="0" fontId="11" fillId="0" borderId="10" xfId="2" applyNumberFormat="1" applyFont="1" applyBorder="1" applyAlignment="1">
      <alignment horizontal="center" wrapText="1"/>
    </xf>
    <xf numFmtId="0" fontId="11" fillId="0" borderId="11" xfId="2" applyNumberFormat="1" applyFont="1" applyBorder="1" applyAlignment="1">
      <alignment horizontal="center" wrapText="1"/>
    </xf>
    <xf numFmtId="0" fontId="11" fillId="0" borderId="11" xfId="2" quotePrefix="1" applyNumberFormat="1" applyFont="1" applyBorder="1" applyAlignment="1">
      <alignment horizontal="center" wrapText="1"/>
    </xf>
    <xf numFmtId="0" fontId="11" fillId="0" borderId="19" xfId="2" quotePrefix="1" applyNumberFormat="1" applyFont="1" applyBorder="1" applyAlignment="1">
      <alignment horizontal="center" wrapText="1"/>
    </xf>
    <xf numFmtId="0" fontId="11" fillId="0" borderId="10" xfId="2" quotePrefix="1" applyNumberFormat="1" applyFont="1" applyBorder="1" applyAlignment="1">
      <alignment horizontal="center" wrapText="1"/>
    </xf>
    <xf numFmtId="0" fontId="11" fillId="0" borderId="0" xfId="2" applyFont="1"/>
    <xf numFmtId="0" fontId="11" fillId="0" borderId="21" xfId="2" applyFont="1" applyBorder="1" applyAlignment="1">
      <alignment horizontal="centerContinuous" vertical="center"/>
    </xf>
    <xf numFmtId="0" fontId="11" fillId="0" borderId="22" xfId="2" applyFont="1" applyBorder="1" applyAlignment="1">
      <alignment horizontal="centerContinuous" vertical="center"/>
    </xf>
    <xf numFmtId="0" fontId="11" fillId="0" borderId="23" xfId="2" applyFont="1" applyBorder="1" applyAlignment="1">
      <alignment horizontal="centerContinuous" vertical="center"/>
    </xf>
    <xf numFmtId="0" fontId="11" fillId="0" borderId="24" xfId="2" applyNumberFormat="1" applyFont="1" applyBorder="1" applyAlignment="1">
      <alignment horizontal="right" vertical="center"/>
    </xf>
    <xf numFmtId="0" fontId="11" fillId="0" borderId="25" xfId="2" applyNumberFormat="1" applyFont="1" applyBorder="1" applyAlignment="1">
      <alignment horizontal="right"/>
    </xf>
    <xf numFmtId="0" fontId="11" fillId="0" borderId="6" xfId="2" applyNumberFormat="1" applyFont="1" applyBorder="1" applyAlignment="1">
      <alignment horizontal="right"/>
    </xf>
    <xf numFmtId="0" fontId="11" fillId="0" borderId="26" xfId="2" applyNumberFormat="1" applyFont="1" applyBorder="1" applyAlignment="1">
      <alignment horizontal="right"/>
    </xf>
    <xf numFmtId="0" fontId="11" fillId="0" borderId="27" xfId="2" applyNumberFormat="1" applyFont="1" applyBorder="1" applyAlignment="1">
      <alignment horizontal="right"/>
    </xf>
    <xf numFmtId="0" fontId="11" fillId="0" borderId="0" xfId="2" applyNumberFormat="1" applyFont="1" applyBorder="1" applyAlignment="1">
      <alignment horizontal="right"/>
    </xf>
    <xf numFmtId="0" fontId="11" fillId="0" borderId="28" xfId="2" applyNumberFormat="1" applyFont="1" applyBorder="1" applyAlignment="1">
      <alignment horizontal="right"/>
    </xf>
    <xf numFmtId="0" fontId="11" fillId="0" borderId="0" xfId="2" applyNumberFormat="1" applyFont="1" applyAlignment="1">
      <alignment horizontal="left"/>
    </xf>
    <xf numFmtId="0" fontId="11" fillId="0" borderId="27" xfId="2" applyNumberFormat="1" applyFont="1" applyBorder="1" applyAlignment="1">
      <alignment horizontal="left"/>
    </xf>
    <xf numFmtId="0" fontId="11" fillId="0" borderId="0" xfId="2" applyNumberFormat="1" applyFont="1" applyBorder="1" applyAlignment="1">
      <alignment horizontal="left"/>
    </xf>
    <xf numFmtId="0" fontId="11" fillId="0" borderId="28" xfId="2" applyNumberFormat="1" applyFont="1" applyBorder="1" applyAlignment="1">
      <alignment horizontal="left"/>
    </xf>
    <xf numFmtId="0" fontId="14" fillId="0" borderId="0" xfId="2" applyNumberFormat="1" applyFont="1" applyAlignment="1">
      <alignment vertical="center"/>
    </xf>
    <xf numFmtId="0" fontId="14" fillId="0" borderId="27" xfId="2" applyNumberFormat="1" applyFont="1" applyBorder="1" applyAlignment="1">
      <alignment vertical="center"/>
    </xf>
    <xf numFmtId="0" fontId="14" fillId="0" borderId="0" xfId="2" applyNumberFormat="1" applyFont="1" applyBorder="1" applyAlignment="1">
      <alignment vertical="center"/>
    </xf>
    <xf numFmtId="0" fontId="14" fillId="0" borderId="28" xfId="2" applyNumberFormat="1" applyFont="1" applyBorder="1" applyAlignment="1">
      <alignment vertical="center"/>
    </xf>
    <xf numFmtId="0" fontId="14" fillId="0" borderId="29" xfId="2" applyNumberFormat="1" applyFont="1" applyBorder="1" applyAlignment="1">
      <alignment vertical="center"/>
    </xf>
    <xf numFmtId="0" fontId="14" fillId="0" borderId="30" xfId="2" applyNumberFormat="1" applyFont="1" applyBorder="1" applyAlignment="1">
      <alignment vertical="center"/>
    </xf>
    <xf numFmtId="0" fontId="14" fillId="0" borderId="31" xfId="2" applyNumberFormat="1" applyFont="1" applyBorder="1" applyAlignment="1">
      <alignment vertical="center"/>
    </xf>
    <xf numFmtId="0" fontId="2" fillId="0" borderId="0" xfId="2" applyNumberFormat="1" applyFont="1" applyAlignment="1">
      <alignment vertical="center"/>
    </xf>
    <xf numFmtId="0" fontId="13" fillId="0" borderId="0" xfId="2" applyNumberFormat="1" applyFont="1" applyAlignment="1">
      <alignment vertical="center"/>
    </xf>
    <xf numFmtId="0" fontId="11" fillId="0" borderId="0" xfId="2" applyNumberFormat="1" applyFont="1" applyAlignment="1">
      <alignment vertical="center"/>
    </xf>
    <xf numFmtId="0" fontId="2" fillId="0" borderId="0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vertical="center"/>
    </xf>
    <xf numFmtId="0" fontId="2" fillId="0" borderId="8" xfId="1" applyFont="1" applyBorder="1" applyAlignment="1">
      <alignment vertical="center"/>
    </xf>
    <xf numFmtId="0" fontId="2" fillId="0" borderId="7" xfId="1" applyFont="1" applyBorder="1" applyAlignment="1">
      <alignment vertical="center"/>
    </xf>
    <xf numFmtId="0" fontId="9" fillId="0" borderId="5" xfId="1" applyFont="1" applyBorder="1" applyAlignment="1">
      <alignment vertical="center"/>
    </xf>
    <xf numFmtId="0" fontId="9" fillId="0" borderId="4" xfId="1" applyFont="1" applyBorder="1" applyAlignment="1">
      <alignment vertical="center"/>
    </xf>
    <xf numFmtId="0" fontId="9" fillId="0" borderId="0" xfId="1" applyFont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7" fillId="0" borderId="3" xfId="1" applyFont="1" applyBorder="1" applyAlignment="1">
      <alignment horizontal="right" vertical="center"/>
    </xf>
    <xf numFmtId="0" fontId="7" fillId="0" borderId="2" xfId="1" applyFont="1" applyBorder="1" applyAlignment="1">
      <alignment horizontal="right" vertical="center"/>
    </xf>
    <xf numFmtId="0" fontId="7" fillId="0" borderId="1" xfId="1" applyFont="1" applyBorder="1" applyAlignment="1">
      <alignment vertical="center"/>
    </xf>
    <xf numFmtId="0" fontId="5" fillId="0" borderId="0" xfId="1" applyFont="1" applyAlignment="1">
      <alignment vertical="top"/>
    </xf>
    <xf numFmtId="0" fontId="7" fillId="0" borderId="0" xfId="1" applyFont="1" applyAlignment="1">
      <alignment horizontal="right" vertical="center"/>
    </xf>
    <xf numFmtId="176" fontId="2" fillId="0" borderId="0" xfId="1" applyNumberFormat="1" applyFont="1" applyAlignment="1">
      <alignment vertical="center"/>
    </xf>
    <xf numFmtId="1" fontId="2" fillId="0" borderId="0" xfId="1" applyNumberFormat="1" applyFont="1" applyBorder="1" applyAlignment="1">
      <alignment vertical="center"/>
    </xf>
    <xf numFmtId="176" fontId="2" fillId="0" borderId="0" xfId="1" applyNumberFormat="1" applyFont="1" applyBorder="1" applyAlignment="1">
      <alignment vertical="center"/>
    </xf>
    <xf numFmtId="0" fontId="11" fillId="0" borderId="20" xfId="2" applyNumberFormat="1" applyFont="1" applyBorder="1" applyAlignment="1">
      <alignment horizontal="right" vertical="center"/>
    </xf>
    <xf numFmtId="0" fontId="11" fillId="0" borderId="34" xfId="2" quotePrefix="1" applyNumberFormat="1" applyFont="1" applyBorder="1" applyAlignment="1">
      <alignment wrapText="1"/>
    </xf>
    <xf numFmtId="0" fontId="11" fillId="0" borderId="12" xfId="1" applyNumberFormat="1" applyFont="1" applyBorder="1" applyAlignment="1">
      <alignment horizontal="distributed" vertical="center"/>
    </xf>
    <xf numFmtId="0" fontId="11" fillId="0" borderId="15" xfId="1" applyNumberFormat="1" applyFont="1" applyBorder="1" applyAlignment="1">
      <alignment horizontal="distributed" vertical="center"/>
    </xf>
    <xf numFmtId="0" fontId="11" fillId="0" borderId="35" xfId="1" applyNumberFormat="1" applyFont="1" applyBorder="1" applyAlignment="1">
      <alignment horizontal="distributed" vertical="center"/>
    </xf>
    <xf numFmtId="0" fontId="4" fillId="0" borderId="6" xfId="1" applyBorder="1"/>
    <xf numFmtId="0" fontId="2" fillId="0" borderId="26" xfId="1" applyFont="1" applyBorder="1" applyAlignment="1">
      <alignment vertical="center"/>
    </xf>
    <xf numFmtId="0" fontId="9" fillId="0" borderId="6" xfId="1" applyFont="1" applyBorder="1" applyAlignment="1">
      <alignment vertical="center"/>
    </xf>
    <xf numFmtId="0" fontId="16" fillId="0" borderId="6" xfId="1" applyFont="1" applyBorder="1" applyAlignment="1">
      <alignment shrinkToFit="1"/>
    </xf>
    <xf numFmtId="0" fontId="17" fillId="0" borderId="14" xfId="2" applyNumberFormat="1" applyFont="1" applyBorder="1" applyAlignment="1">
      <alignment horizontal="right" vertical="center"/>
    </xf>
    <xf numFmtId="176" fontId="17" fillId="0" borderId="14" xfId="2" applyNumberFormat="1" applyFont="1" applyBorder="1" applyAlignment="1">
      <alignment horizontal="right" vertical="center"/>
    </xf>
    <xf numFmtId="176" fontId="17" fillId="0" borderId="13" xfId="2" applyNumberFormat="1" applyFont="1" applyBorder="1" applyAlignment="1">
      <alignment horizontal="right" vertical="center"/>
    </xf>
    <xf numFmtId="0" fontId="17" fillId="0" borderId="17" xfId="2" applyNumberFormat="1" applyFont="1" applyBorder="1" applyAlignment="1">
      <alignment horizontal="right" vertical="center"/>
    </xf>
    <xf numFmtId="176" fontId="17" fillId="0" borderId="17" xfId="2" applyNumberFormat="1" applyFont="1" applyBorder="1" applyAlignment="1">
      <alignment horizontal="right" vertical="center"/>
    </xf>
    <xf numFmtId="176" fontId="17" fillId="0" borderId="16" xfId="2" applyNumberFormat="1" applyFont="1" applyBorder="1" applyAlignment="1">
      <alignment horizontal="right" vertical="center"/>
    </xf>
    <xf numFmtId="0" fontId="17" fillId="0" borderId="11" xfId="2" applyNumberFormat="1" applyFont="1" applyBorder="1" applyAlignment="1">
      <alignment horizontal="right" vertical="center"/>
    </xf>
    <xf numFmtId="176" fontId="17" fillId="0" borderId="11" xfId="2" applyNumberFormat="1" applyFont="1" applyBorder="1" applyAlignment="1">
      <alignment horizontal="right" vertical="center"/>
    </xf>
    <xf numFmtId="176" fontId="17" fillId="0" borderId="10" xfId="2" applyNumberFormat="1" applyFont="1" applyBorder="1" applyAlignment="1">
      <alignment horizontal="right" vertical="center"/>
    </xf>
    <xf numFmtId="0" fontId="18" fillId="0" borderId="28" xfId="1" applyFont="1" applyBorder="1"/>
    <xf numFmtId="0" fontId="18" fillId="0" borderId="0" xfId="1" applyFont="1"/>
    <xf numFmtId="1" fontId="18" fillId="0" borderId="0" xfId="1" applyNumberFormat="1" applyFont="1"/>
    <xf numFmtId="176" fontId="18" fillId="0" borderId="0" xfId="1" applyNumberFormat="1" applyFont="1"/>
    <xf numFmtId="178" fontId="19" fillId="0" borderId="14" xfId="1" applyNumberFormat="1" applyFont="1" applyBorder="1" applyAlignment="1">
      <alignment vertical="center" shrinkToFit="1"/>
    </xf>
    <xf numFmtId="177" fontId="19" fillId="0" borderId="32" xfId="1" applyNumberFormat="1" applyFont="1" applyBorder="1" applyAlignment="1">
      <alignment vertical="center" shrinkToFit="1"/>
    </xf>
    <xf numFmtId="0" fontId="4" fillId="0" borderId="0" xfId="1" applyAlignment="1">
      <alignment horizontal="right"/>
    </xf>
    <xf numFmtId="179" fontId="4" fillId="0" borderId="0" xfId="1" applyNumberFormat="1"/>
    <xf numFmtId="0" fontId="2" fillId="0" borderId="11" xfId="1" applyNumberFormat="1" applyFont="1" applyBorder="1" applyAlignment="1">
      <alignment horizontal="distributed" vertical="center"/>
    </xf>
    <xf numFmtId="0" fontId="2" fillId="0" borderId="36" xfId="1" applyNumberFormat="1" applyFont="1" applyBorder="1" applyAlignment="1">
      <alignment horizontal="distributed" vertical="center"/>
    </xf>
    <xf numFmtId="178" fontId="19" fillId="0" borderId="37" xfId="1" applyNumberFormat="1" applyFont="1" applyBorder="1" applyAlignment="1">
      <alignment vertical="center" shrinkToFit="1"/>
    </xf>
    <xf numFmtId="177" fontId="19" fillId="0" borderId="38" xfId="1" applyNumberFormat="1" applyFont="1" applyBorder="1" applyAlignment="1">
      <alignment vertical="center" shrinkToFit="1"/>
    </xf>
    <xf numFmtId="0" fontId="2" fillId="0" borderId="12" xfId="1" applyNumberFormat="1" applyFont="1" applyBorder="1" applyAlignment="1">
      <alignment horizontal="distributed" vertical="center"/>
    </xf>
    <xf numFmtId="178" fontId="19" fillId="0" borderId="15" xfId="1" applyNumberFormat="1" applyFont="1" applyBorder="1" applyAlignment="1">
      <alignment vertical="center" shrinkToFit="1"/>
    </xf>
    <xf numFmtId="177" fontId="19" fillId="0" borderId="35" xfId="1" applyNumberFormat="1" applyFont="1" applyBorder="1" applyAlignment="1">
      <alignment vertical="center" shrinkToFit="1"/>
    </xf>
    <xf numFmtId="0" fontId="2" fillId="0" borderId="39" xfId="1" applyNumberFormat="1" applyFont="1" applyBorder="1" applyAlignment="1">
      <alignment horizontal="distributed" vertical="center"/>
    </xf>
    <xf numFmtId="177" fontId="19" fillId="0" borderId="32" xfId="1" applyNumberFormat="1" applyFont="1" applyBorder="1" applyAlignment="1">
      <alignment horizontal="right" vertical="center" shrinkToFit="1"/>
    </xf>
    <xf numFmtId="177" fontId="19" fillId="0" borderId="38" xfId="1" applyNumberFormat="1" applyFont="1" applyBorder="1" applyAlignment="1">
      <alignment horizontal="right" vertical="center" shrinkToFit="1"/>
    </xf>
    <xf numFmtId="177" fontId="19" fillId="0" borderId="35" xfId="1" applyNumberFormat="1" applyFont="1" applyBorder="1" applyAlignment="1">
      <alignment horizontal="right" vertical="center" shrinkToFit="1"/>
    </xf>
    <xf numFmtId="0" fontId="6" fillId="0" borderId="0" xfId="2" applyNumberFormat="1" applyFont="1" applyAlignment="1">
      <alignment horizontal="center" vertical="center"/>
    </xf>
    <xf numFmtId="0" fontId="9" fillId="0" borderId="31" xfId="2" applyNumberFormat="1" applyFont="1" applyBorder="1" applyAlignment="1">
      <alignment horizontal="left" vertical="center" wrapText="1"/>
    </xf>
    <xf numFmtId="0" fontId="9" fillId="0" borderId="30" xfId="2" applyNumberFormat="1" applyFont="1" applyBorder="1" applyAlignment="1">
      <alignment horizontal="left" vertical="center"/>
    </xf>
    <xf numFmtId="0" fontId="9" fillId="0" borderId="29" xfId="2" applyNumberFormat="1" applyFont="1" applyBorder="1" applyAlignment="1">
      <alignment horizontal="left" vertical="center"/>
    </xf>
    <xf numFmtId="0" fontId="9" fillId="0" borderId="26" xfId="2" applyNumberFormat="1" applyFont="1" applyBorder="1" applyAlignment="1">
      <alignment horizontal="left" vertical="center"/>
    </xf>
    <xf numFmtId="0" fontId="9" fillId="0" borderId="6" xfId="2" applyNumberFormat="1" applyFont="1" applyBorder="1" applyAlignment="1">
      <alignment horizontal="left" vertical="center"/>
    </xf>
    <xf numFmtId="0" fontId="9" fillId="0" borderId="25" xfId="2" applyNumberFormat="1" applyFont="1" applyBorder="1" applyAlignment="1">
      <alignment horizontal="left" vertical="center"/>
    </xf>
    <xf numFmtId="0" fontId="9" fillId="0" borderId="24" xfId="2" applyNumberFormat="1" applyFont="1" applyBorder="1" applyAlignment="1">
      <alignment vertical="center" textRotation="255"/>
    </xf>
    <xf numFmtId="0" fontId="9" fillId="0" borderId="33" xfId="2" applyNumberFormat="1" applyFont="1" applyBorder="1" applyAlignment="1">
      <alignment vertical="center" textRotation="255"/>
    </xf>
    <xf numFmtId="0" fontId="9" fillId="0" borderId="34" xfId="2" applyNumberFormat="1" applyFont="1" applyBorder="1" applyAlignment="1">
      <alignment vertical="center" textRotation="255"/>
    </xf>
    <xf numFmtId="0" fontId="9" fillId="0" borderId="23" xfId="2" applyNumberFormat="1" applyFont="1" applyBorder="1" applyAlignment="1">
      <alignment horizontal="left" vertical="center"/>
    </xf>
    <xf numFmtId="0" fontId="9" fillId="0" borderId="22" xfId="2" applyNumberFormat="1" applyFont="1" applyBorder="1" applyAlignment="1">
      <alignment horizontal="left" vertical="center"/>
    </xf>
    <xf numFmtId="0" fontId="9" fillId="0" borderId="21" xfId="2" applyNumberFormat="1" applyFont="1" applyBorder="1" applyAlignment="1">
      <alignment horizontal="left" vertical="center"/>
    </xf>
    <xf numFmtId="0" fontId="9" fillId="0" borderId="23" xfId="2" quotePrefix="1" applyNumberFormat="1" applyFont="1" applyBorder="1" applyAlignment="1">
      <alignment horizontal="left" vertical="center"/>
    </xf>
    <xf numFmtId="0" fontId="9" fillId="0" borderId="22" xfId="2" quotePrefix="1" applyNumberFormat="1" applyFont="1" applyBorder="1" applyAlignment="1">
      <alignment horizontal="left" vertical="center"/>
    </xf>
    <xf numFmtId="0" fontId="9" fillId="0" borderId="21" xfId="2" quotePrefix="1" applyNumberFormat="1" applyFont="1" applyBorder="1" applyAlignment="1">
      <alignment horizontal="left" vertical="center"/>
    </xf>
    <xf numFmtId="0" fontId="9" fillId="0" borderId="31" xfId="2" applyNumberFormat="1" applyFont="1" applyBorder="1" applyAlignment="1">
      <alignment vertical="center"/>
    </xf>
    <xf numFmtId="0" fontId="9" fillId="0" borderId="30" xfId="2" applyNumberFormat="1" applyFont="1" applyBorder="1" applyAlignment="1">
      <alignment vertical="center"/>
    </xf>
    <xf numFmtId="0" fontId="9" fillId="0" borderId="29" xfId="2" applyNumberFormat="1" applyFont="1" applyBorder="1" applyAlignment="1">
      <alignment vertical="center"/>
    </xf>
    <xf numFmtId="0" fontId="9" fillId="0" borderId="26" xfId="2" applyNumberFormat="1" applyFont="1" applyBorder="1" applyAlignment="1">
      <alignment vertical="center"/>
    </xf>
    <xf numFmtId="0" fontId="9" fillId="0" borderId="6" xfId="2" applyNumberFormat="1" applyFont="1" applyBorder="1" applyAlignment="1">
      <alignment vertical="center"/>
    </xf>
    <xf numFmtId="0" fontId="9" fillId="0" borderId="25" xfId="2" applyNumberFormat="1" applyFont="1" applyBorder="1" applyAlignment="1">
      <alignment vertical="center"/>
    </xf>
    <xf numFmtId="0" fontId="14" fillId="0" borderId="24" xfId="2" applyNumberFormat="1" applyFont="1" applyBorder="1" applyAlignment="1">
      <alignment vertical="center" textRotation="255"/>
    </xf>
    <xf numFmtId="0" fontId="14" fillId="0" borderId="33" xfId="2" applyNumberFormat="1" applyFont="1" applyBorder="1" applyAlignment="1">
      <alignment vertical="center" textRotation="255"/>
    </xf>
    <xf numFmtId="0" fontId="14" fillId="0" borderId="34" xfId="2" applyNumberFormat="1" applyFont="1" applyBorder="1" applyAlignment="1">
      <alignment vertical="center" textRotation="255"/>
    </xf>
    <xf numFmtId="0" fontId="9" fillId="0" borderId="31" xfId="2" applyNumberFormat="1" applyFont="1" applyBorder="1" applyAlignment="1">
      <alignment horizontal="left" vertical="center"/>
    </xf>
    <xf numFmtId="0" fontId="20" fillId="0" borderId="0" xfId="0" applyFont="1" applyAlignment="1">
      <alignment vertical="center"/>
    </xf>
    <xf numFmtId="0" fontId="20" fillId="0" borderId="9" xfId="0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7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1" fillId="0" borderId="4" xfId="0" applyFont="1" applyBorder="1" applyAlignment="1">
      <alignment vertical="center"/>
    </xf>
    <xf numFmtId="0" fontId="20" fillId="0" borderId="40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0" fillId="0" borderId="41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1" fillId="0" borderId="42" xfId="0" applyFont="1" applyBorder="1" applyAlignment="1">
      <alignment horizontal="left" vertical="center" shrinkToFit="1"/>
    </xf>
    <xf numFmtId="0" fontId="21" fillId="0" borderId="43" xfId="0" applyFont="1" applyBorder="1" applyAlignment="1">
      <alignment horizontal="center" vertical="center"/>
    </xf>
    <xf numFmtId="0" fontId="21" fillId="0" borderId="44" xfId="0" applyFont="1" applyBorder="1" applyAlignment="1">
      <alignment horizontal="left" vertical="center"/>
    </xf>
    <xf numFmtId="0" fontId="21" fillId="0" borderId="44" xfId="0" applyFont="1" applyBorder="1" applyAlignment="1">
      <alignment horizontal="center" vertical="center"/>
    </xf>
    <xf numFmtId="0" fontId="21" fillId="0" borderId="45" xfId="0" applyFont="1" applyBorder="1" applyAlignment="1">
      <alignment vertical="center"/>
    </xf>
    <xf numFmtId="0" fontId="21" fillId="0" borderId="46" xfId="0" applyFont="1" applyBorder="1" applyAlignment="1">
      <alignment horizontal="left" vertical="center" shrinkToFit="1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変動図!$AD$20</c:f>
          <c:strCache>
            <c:ptCount val="1"/>
            <c:pt idx="0">
              <c:v>A立体部 流入部 ( 1+ 2+ 3+ 4)</c:v>
            </c:pt>
          </c:strCache>
        </c:strRef>
      </c:tx>
      <c:layout>
        <c:manualLayout>
          <c:xMode val="edge"/>
          <c:yMode val="edge"/>
          <c:x val="0.43978102189781054"/>
          <c:y val="1.5151515151515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5703498704053615E-2"/>
          <c:y val="0.10707070707070708"/>
          <c:w val="0.83667883211678939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変動図!$AF$22:$AF$45</c:f>
              <c:numCache>
                <c:formatCode>0</c:formatCode>
                <c:ptCount val="24"/>
                <c:pt idx="0">
                  <c:v>9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11</c:v>
                </c:pt>
                <c:pt idx="9">
                  <c:v>27</c:v>
                </c:pt>
                <c:pt idx="10">
                  <c:v>19</c:v>
                </c:pt>
                <c:pt idx="11">
                  <c:v>19</c:v>
                </c:pt>
                <c:pt idx="12">
                  <c:v>27</c:v>
                </c:pt>
                <c:pt idx="13">
                  <c:v>14</c:v>
                </c:pt>
                <c:pt idx="14">
                  <c:v>19</c:v>
                </c:pt>
                <c:pt idx="15">
                  <c:v>25</c:v>
                </c:pt>
                <c:pt idx="16">
                  <c:v>16</c:v>
                </c:pt>
                <c:pt idx="17">
                  <c:v>20</c:v>
                </c:pt>
                <c:pt idx="18">
                  <c:v>13</c:v>
                </c:pt>
                <c:pt idx="19">
                  <c:v>25</c:v>
                </c:pt>
                <c:pt idx="20">
                  <c:v>15</c:v>
                </c:pt>
                <c:pt idx="21">
                  <c:v>14</c:v>
                </c:pt>
                <c:pt idx="22">
                  <c:v>12</c:v>
                </c:pt>
                <c:pt idx="23">
                  <c:v>11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変動図!$AE$22:$AE$45</c:f>
              <c:numCache>
                <c:formatCode>General</c:formatCode>
                <c:ptCount val="24"/>
                <c:pt idx="0">
                  <c:v>144</c:v>
                </c:pt>
                <c:pt idx="1">
                  <c:v>118</c:v>
                </c:pt>
                <c:pt idx="2">
                  <c:v>72</c:v>
                </c:pt>
                <c:pt idx="3">
                  <c:v>50</c:v>
                </c:pt>
                <c:pt idx="4">
                  <c:v>30</c:v>
                </c:pt>
                <c:pt idx="5">
                  <c:v>18</c:v>
                </c:pt>
                <c:pt idx="6">
                  <c:v>38</c:v>
                </c:pt>
                <c:pt idx="7">
                  <c:v>79</c:v>
                </c:pt>
                <c:pt idx="8">
                  <c:v>154</c:v>
                </c:pt>
                <c:pt idx="9">
                  <c:v>356</c:v>
                </c:pt>
                <c:pt idx="10">
                  <c:v>515</c:v>
                </c:pt>
                <c:pt idx="11">
                  <c:v>523</c:v>
                </c:pt>
                <c:pt idx="12">
                  <c:v>561</c:v>
                </c:pt>
                <c:pt idx="13">
                  <c:v>571</c:v>
                </c:pt>
                <c:pt idx="14">
                  <c:v>588</c:v>
                </c:pt>
                <c:pt idx="15">
                  <c:v>498</c:v>
                </c:pt>
                <c:pt idx="16">
                  <c:v>508</c:v>
                </c:pt>
                <c:pt idx="17">
                  <c:v>485</c:v>
                </c:pt>
                <c:pt idx="18">
                  <c:v>443</c:v>
                </c:pt>
                <c:pt idx="19">
                  <c:v>473</c:v>
                </c:pt>
                <c:pt idx="20">
                  <c:v>342</c:v>
                </c:pt>
                <c:pt idx="21">
                  <c:v>255</c:v>
                </c:pt>
                <c:pt idx="22">
                  <c:v>222</c:v>
                </c:pt>
                <c:pt idx="23">
                  <c:v>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2777088"/>
        <c:axId val="1327793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変動図!$AG$22:$AG$45</c:f>
              <c:numCache>
                <c:formatCode>0.0</c:formatCode>
                <c:ptCount val="24"/>
                <c:pt idx="0">
                  <c:v>5.9</c:v>
                </c:pt>
                <c:pt idx="1">
                  <c:v>1.7</c:v>
                </c:pt>
                <c:pt idx="2">
                  <c:v>5.3</c:v>
                </c:pt>
                <c:pt idx="3">
                  <c:v>5.7</c:v>
                </c:pt>
                <c:pt idx="4">
                  <c:v>6.3</c:v>
                </c:pt>
                <c:pt idx="5">
                  <c:v>14.3</c:v>
                </c:pt>
                <c:pt idx="6">
                  <c:v>7.3</c:v>
                </c:pt>
                <c:pt idx="7">
                  <c:v>7.1</c:v>
                </c:pt>
                <c:pt idx="8">
                  <c:v>6.7</c:v>
                </c:pt>
                <c:pt idx="9">
                  <c:v>7</c:v>
                </c:pt>
                <c:pt idx="10">
                  <c:v>3.6</c:v>
                </c:pt>
                <c:pt idx="11">
                  <c:v>3.5</c:v>
                </c:pt>
                <c:pt idx="12">
                  <c:v>4.5999999999999996</c:v>
                </c:pt>
                <c:pt idx="13">
                  <c:v>2.4</c:v>
                </c:pt>
                <c:pt idx="14">
                  <c:v>3.1</c:v>
                </c:pt>
                <c:pt idx="15">
                  <c:v>4.8</c:v>
                </c:pt>
                <c:pt idx="16">
                  <c:v>3.1</c:v>
                </c:pt>
                <c:pt idx="17">
                  <c:v>4</c:v>
                </c:pt>
                <c:pt idx="18">
                  <c:v>2.9</c:v>
                </c:pt>
                <c:pt idx="19">
                  <c:v>5</c:v>
                </c:pt>
                <c:pt idx="20">
                  <c:v>4.2</c:v>
                </c:pt>
                <c:pt idx="21">
                  <c:v>5.2</c:v>
                </c:pt>
                <c:pt idx="22">
                  <c:v>5.0999999999999996</c:v>
                </c:pt>
                <c:pt idx="23">
                  <c:v>6.4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78432"/>
        <c:axId val="49379968"/>
      </c:lineChart>
      <c:catAx>
        <c:axId val="13277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4452554745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27793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277939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92E-2"/>
              <c:y val="1.5151515151515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2777088"/>
        <c:crosses val="autoZero"/>
        <c:crossBetween val="between"/>
        <c:majorUnit val="100"/>
      </c:valAx>
      <c:catAx>
        <c:axId val="4937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9379968"/>
        <c:crosses val="autoZero"/>
        <c:auto val="0"/>
        <c:lblAlgn val="ctr"/>
        <c:lblOffset val="100"/>
        <c:noMultiLvlLbl val="0"/>
      </c:catAx>
      <c:valAx>
        <c:axId val="49379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114"/>
              <c:y val="1.5151515151515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3784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変動図!$AD$230</c:f>
          <c:strCache>
            <c:ptCount val="1"/>
            <c:pt idx="0">
              <c:v>C 流入部(11+12+13+14)</c:v>
            </c:pt>
          </c:strCache>
        </c:strRef>
      </c:tx>
      <c:layout>
        <c:manualLayout>
          <c:xMode val="edge"/>
          <c:yMode val="edge"/>
          <c:x val="0.43978098063131682"/>
          <c:y val="1.5151515151515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37E-2"/>
          <c:w val="0.83667883211678939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変動図!$AF$232:$AF$255</c:f>
              <c:numCache>
                <c:formatCode>0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9</c:v>
                </c:pt>
                <c:pt idx="9">
                  <c:v>17</c:v>
                </c:pt>
                <c:pt idx="10">
                  <c:v>11</c:v>
                </c:pt>
                <c:pt idx="11">
                  <c:v>16</c:v>
                </c:pt>
                <c:pt idx="12">
                  <c:v>13</c:v>
                </c:pt>
                <c:pt idx="13">
                  <c:v>10</c:v>
                </c:pt>
                <c:pt idx="14">
                  <c:v>13</c:v>
                </c:pt>
                <c:pt idx="15">
                  <c:v>30</c:v>
                </c:pt>
                <c:pt idx="16">
                  <c:v>22</c:v>
                </c:pt>
                <c:pt idx="17">
                  <c:v>9</c:v>
                </c:pt>
                <c:pt idx="18">
                  <c:v>10</c:v>
                </c:pt>
                <c:pt idx="19">
                  <c:v>15</c:v>
                </c:pt>
                <c:pt idx="20">
                  <c:v>17</c:v>
                </c:pt>
                <c:pt idx="21">
                  <c:v>14</c:v>
                </c:pt>
                <c:pt idx="22">
                  <c:v>10</c:v>
                </c:pt>
                <c:pt idx="23">
                  <c:v>5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変動図!$AE$232:$AE$255</c:f>
              <c:numCache>
                <c:formatCode>General</c:formatCode>
                <c:ptCount val="24"/>
                <c:pt idx="0">
                  <c:v>130</c:v>
                </c:pt>
                <c:pt idx="1">
                  <c:v>99</c:v>
                </c:pt>
                <c:pt idx="2">
                  <c:v>59</c:v>
                </c:pt>
                <c:pt idx="3">
                  <c:v>43</c:v>
                </c:pt>
                <c:pt idx="4">
                  <c:v>25</c:v>
                </c:pt>
                <c:pt idx="5">
                  <c:v>19</c:v>
                </c:pt>
                <c:pt idx="6">
                  <c:v>28</c:v>
                </c:pt>
                <c:pt idx="7">
                  <c:v>60</c:v>
                </c:pt>
                <c:pt idx="8">
                  <c:v>95</c:v>
                </c:pt>
                <c:pt idx="9">
                  <c:v>204</c:v>
                </c:pt>
                <c:pt idx="10">
                  <c:v>302</c:v>
                </c:pt>
                <c:pt idx="11">
                  <c:v>381</c:v>
                </c:pt>
                <c:pt idx="12">
                  <c:v>383</c:v>
                </c:pt>
                <c:pt idx="13">
                  <c:v>341</c:v>
                </c:pt>
                <c:pt idx="14">
                  <c:v>292</c:v>
                </c:pt>
                <c:pt idx="15">
                  <c:v>357</c:v>
                </c:pt>
                <c:pt idx="16">
                  <c:v>377</c:v>
                </c:pt>
                <c:pt idx="17">
                  <c:v>403</c:v>
                </c:pt>
                <c:pt idx="18">
                  <c:v>467</c:v>
                </c:pt>
                <c:pt idx="19">
                  <c:v>468</c:v>
                </c:pt>
                <c:pt idx="20">
                  <c:v>393</c:v>
                </c:pt>
                <c:pt idx="21">
                  <c:v>186</c:v>
                </c:pt>
                <c:pt idx="22">
                  <c:v>135</c:v>
                </c:pt>
                <c:pt idx="23">
                  <c:v>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855168"/>
        <c:axId val="1168574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変動図!$AG$232:$AG$255</c:f>
              <c:numCache>
                <c:formatCode>0.0</c:formatCode>
                <c:ptCount val="24"/>
                <c:pt idx="0">
                  <c:v>3.7</c:v>
                </c:pt>
                <c:pt idx="1">
                  <c:v>1</c:v>
                </c:pt>
                <c:pt idx="2">
                  <c:v>1.7</c:v>
                </c:pt>
                <c:pt idx="3">
                  <c:v>2.2999999999999998</c:v>
                </c:pt>
                <c:pt idx="4">
                  <c:v>3.8</c:v>
                </c:pt>
                <c:pt idx="5">
                  <c:v>9.5</c:v>
                </c:pt>
                <c:pt idx="6">
                  <c:v>9.6999999999999993</c:v>
                </c:pt>
                <c:pt idx="7">
                  <c:v>1.6</c:v>
                </c:pt>
                <c:pt idx="8">
                  <c:v>8.6999999999999993</c:v>
                </c:pt>
                <c:pt idx="9">
                  <c:v>7.7</c:v>
                </c:pt>
                <c:pt idx="10">
                  <c:v>3.5</c:v>
                </c:pt>
                <c:pt idx="11">
                  <c:v>4</c:v>
                </c:pt>
                <c:pt idx="12">
                  <c:v>3.3</c:v>
                </c:pt>
                <c:pt idx="13">
                  <c:v>2.8</c:v>
                </c:pt>
                <c:pt idx="14">
                  <c:v>4.3</c:v>
                </c:pt>
                <c:pt idx="15">
                  <c:v>7.8</c:v>
                </c:pt>
                <c:pt idx="16">
                  <c:v>5.5</c:v>
                </c:pt>
                <c:pt idx="17">
                  <c:v>2.2000000000000002</c:v>
                </c:pt>
                <c:pt idx="18">
                  <c:v>2.1</c:v>
                </c:pt>
                <c:pt idx="19">
                  <c:v>3.1</c:v>
                </c:pt>
                <c:pt idx="20">
                  <c:v>4.0999999999999996</c:v>
                </c:pt>
                <c:pt idx="21">
                  <c:v>7</c:v>
                </c:pt>
                <c:pt idx="22">
                  <c:v>6.9</c:v>
                </c:pt>
                <c:pt idx="23">
                  <c:v>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67840"/>
        <c:axId val="116869376"/>
      </c:lineChart>
      <c:catAx>
        <c:axId val="11685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857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85747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57E-2"/>
              <c:y val="1.5151515151515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855168"/>
        <c:crosses val="autoZero"/>
        <c:crossBetween val="between"/>
        <c:majorUnit val="100"/>
      </c:valAx>
      <c:catAx>
        <c:axId val="11686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6869376"/>
        <c:crosses val="autoZero"/>
        <c:auto val="0"/>
        <c:lblAlgn val="ctr"/>
        <c:lblOffset val="100"/>
        <c:noMultiLvlLbl val="0"/>
      </c:catAx>
      <c:valAx>
        <c:axId val="1168693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13"/>
              <c:y val="1.5151515151515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8678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変動図!$AH$230</c:f>
          <c:strCache>
            <c:ptCount val="1"/>
            <c:pt idx="0">
              <c:v>C 流出部(3+ 5+10+15)</c:v>
            </c:pt>
          </c:strCache>
        </c:strRef>
      </c:tx>
      <c:layout>
        <c:manualLayout>
          <c:xMode val="edge"/>
          <c:yMode val="edge"/>
          <c:x val="0.4401826193744135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変動図!$AJ$232:$AJ$255</c:f>
              <c:numCache>
                <c:formatCode>0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12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6</c:v>
                </c:pt>
                <c:pt idx="14">
                  <c:v>10</c:v>
                </c:pt>
                <c:pt idx="15">
                  <c:v>10</c:v>
                </c:pt>
                <c:pt idx="16">
                  <c:v>7</c:v>
                </c:pt>
                <c:pt idx="17">
                  <c:v>9</c:v>
                </c:pt>
                <c:pt idx="18">
                  <c:v>8</c:v>
                </c:pt>
                <c:pt idx="19">
                  <c:v>10</c:v>
                </c:pt>
                <c:pt idx="20">
                  <c:v>7</c:v>
                </c:pt>
                <c:pt idx="21">
                  <c:v>8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変動図!$AI$232:$AI$255</c:f>
              <c:numCache>
                <c:formatCode>General</c:formatCode>
                <c:ptCount val="24"/>
                <c:pt idx="0">
                  <c:v>125</c:v>
                </c:pt>
                <c:pt idx="1">
                  <c:v>104</c:v>
                </c:pt>
                <c:pt idx="2">
                  <c:v>57</c:v>
                </c:pt>
                <c:pt idx="3">
                  <c:v>40</c:v>
                </c:pt>
                <c:pt idx="4">
                  <c:v>25</c:v>
                </c:pt>
                <c:pt idx="5">
                  <c:v>11</c:v>
                </c:pt>
                <c:pt idx="6">
                  <c:v>25</c:v>
                </c:pt>
                <c:pt idx="7">
                  <c:v>56</c:v>
                </c:pt>
                <c:pt idx="8">
                  <c:v>97</c:v>
                </c:pt>
                <c:pt idx="9">
                  <c:v>192</c:v>
                </c:pt>
                <c:pt idx="10">
                  <c:v>238</c:v>
                </c:pt>
                <c:pt idx="11">
                  <c:v>224</c:v>
                </c:pt>
                <c:pt idx="12">
                  <c:v>273</c:v>
                </c:pt>
                <c:pt idx="13">
                  <c:v>273</c:v>
                </c:pt>
                <c:pt idx="14">
                  <c:v>285</c:v>
                </c:pt>
                <c:pt idx="15">
                  <c:v>249</c:v>
                </c:pt>
                <c:pt idx="16">
                  <c:v>258</c:v>
                </c:pt>
                <c:pt idx="17">
                  <c:v>264</c:v>
                </c:pt>
                <c:pt idx="18">
                  <c:v>272</c:v>
                </c:pt>
                <c:pt idx="19">
                  <c:v>259</c:v>
                </c:pt>
                <c:pt idx="20">
                  <c:v>240</c:v>
                </c:pt>
                <c:pt idx="21">
                  <c:v>164</c:v>
                </c:pt>
                <c:pt idx="22">
                  <c:v>148</c:v>
                </c:pt>
                <c:pt idx="23">
                  <c:v>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941568"/>
        <c:axId val="1169438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変動図!$AK$232:$AK$255</c:f>
              <c:numCache>
                <c:formatCode>0.0</c:formatCode>
                <c:ptCount val="24"/>
                <c:pt idx="0">
                  <c:v>3.1</c:v>
                </c:pt>
                <c:pt idx="1">
                  <c:v>1.9</c:v>
                </c:pt>
                <c:pt idx="2">
                  <c:v>0</c:v>
                </c:pt>
                <c:pt idx="3">
                  <c:v>4.8</c:v>
                </c:pt>
                <c:pt idx="4">
                  <c:v>3.8</c:v>
                </c:pt>
                <c:pt idx="5">
                  <c:v>15.4</c:v>
                </c:pt>
                <c:pt idx="6">
                  <c:v>10.7</c:v>
                </c:pt>
                <c:pt idx="7">
                  <c:v>5.0999999999999996</c:v>
                </c:pt>
                <c:pt idx="8">
                  <c:v>4.9000000000000004</c:v>
                </c:pt>
                <c:pt idx="9">
                  <c:v>5.9</c:v>
                </c:pt>
                <c:pt idx="10">
                  <c:v>3.6</c:v>
                </c:pt>
                <c:pt idx="11">
                  <c:v>4.3</c:v>
                </c:pt>
                <c:pt idx="12">
                  <c:v>3.9</c:v>
                </c:pt>
                <c:pt idx="13">
                  <c:v>2.2000000000000002</c:v>
                </c:pt>
                <c:pt idx="14">
                  <c:v>3.4</c:v>
                </c:pt>
                <c:pt idx="15">
                  <c:v>3.9</c:v>
                </c:pt>
                <c:pt idx="16">
                  <c:v>2.6</c:v>
                </c:pt>
                <c:pt idx="17">
                  <c:v>3.3</c:v>
                </c:pt>
                <c:pt idx="18">
                  <c:v>2.9</c:v>
                </c:pt>
                <c:pt idx="19">
                  <c:v>3.7</c:v>
                </c:pt>
                <c:pt idx="20">
                  <c:v>2.8</c:v>
                </c:pt>
                <c:pt idx="21">
                  <c:v>4.7</c:v>
                </c:pt>
                <c:pt idx="22">
                  <c:v>3.3</c:v>
                </c:pt>
                <c:pt idx="23">
                  <c:v>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950144"/>
        <c:axId val="116951680"/>
      </c:lineChart>
      <c:catAx>
        <c:axId val="11694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43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94387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799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41568"/>
        <c:crosses val="autoZero"/>
        <c:crossBetween val="between"/>
        <c:majorUnit val="100"/>
      </c:valAx>
      <c:catAx>
        <c:axId val="116950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6951680"/>
        <c:crosses val="autoZero"/>
        <c:auto val="0"/>
        <c:lblAlgn val="ctr"/>
        <c:lblOffset val="100"/>
        <c:noMultiLvlLbl val="0"/>
      </c:catAx>
      <c:valAx>
        <c:axId val="1169516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50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変動図!$AL$230</c:f>
          <c:strCache>
            <c:ptCount val="1"/>
            <c:pt idx="0">
              <c:v>C 合計 ( 3+ 5+10+11+12+13+14+15)</c:v>
            </c:pt>
          </c:strCache>
        </c:strRef>
      </c:tx>
      <c:layout>
        <c:manualLayout>
          <c:xMode val="edge"/>
          <c:yMode val="edge"/>
          <c:x val="0.39781019123297101"/>
          <c:y val="1.51975683890577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39"/>
          <c:h val="0.81458966565349589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変動図!$AN$232:$AN$255</c:f>
              <c:numCache>
                <c:formatCode>0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14</c:v>
                </c:pt>
                <c:pt idx="9">
                  <c:v>29</c:v>
                </c:pt>
                <c:pt idx="10">
                  <c:v>20</c:v>
                </c:pt>
                <c:pt idx="11">
                  <c:v>26</c:v>
                </c:pt>
                <c:pt idx="12">
                  <c:v>24</c:v>
                </c:pt>
                <c:pt idx="13">
                  <c:v>16</c:v>
                </c:pt>
                <c:pt idx="14">
                  <c:v>23</c:v>
                </c:pt>
                <c:pt idx="15">
                  <c:v>40</c:v>
                </c:pt>
                <c:pt idx="16">
                  <c:v>29</c:v>
                </c:pt>
                <c:pt idx="17">
                  <c:v>18</c:v>
                </c:pt>
                <c:pt idx="18">
                  <c:v>18</c:v>
                </c:pt>
                <c:pt idx="19">
                  <c:v>25</c:v>
                </c:pt>
                <c:pt idx="20">
                  <c:v>24</c:v>
                </c:pt>
                <c:pt idx="21">
                  <c:v>22</c:v>
                </c:pt>
                <c:pt idx="22">
                  <c:v>15</c:v>
                </c:pt>
                <c:pt idx="23">
                  <c:v>9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変動図!$AM$232:$AM$255</c:f>
              <c:numCache>
                <c:formatCode>General</c:formatCode>
                <c:ptCount val="24"/>
                <c:pt idx="0">
                  <c:v>255</c:v>
                </c:pt>
                <c:pt idx="1">
                  <c:v>203</c:v>
                </c:pt>
                <c:pt idx="2">
                  <c:v>116</c:v>
                </c:pt>
                <c:pt idx="3">
                  <c:v>83</c:v>
                </c:pt>
                <c:pt idx="4">
                  <c:v>50</c:v>
                </c:pt>
                <c:pt idx="5">
                  <c:v>30</c:v>
                </c:pt>
                <c:pt idx="6">
                  <c:v>53</c:v>
                </c:pt>
                <c:pt idx="7">
                  <c:v>116</c:v>
                </c:pt>
                <c:pt idx="8">
                  <c:v>192</c:v>
                </c:pt>
                <c:pt idx="9">
                  <c:v>396</c:v>
                </c:pt>
                <c:pt idx="10">
                  <c:v>540</c:v>
                </c:pt>
                <c:pt idx="11">
                  <c:v>605</c:v>
                </c:pt>
                <c:pt idx="12">
                  <c:v>656</c:v>
                </c:pt>
                <c:pt idx="13">
                  <c:v>614</c:v>
                </c:pt>
                <c:pt idx="14">
                  <c:v>577</c:v>
                </c:pt>
                <c:pt idx="15">
                  <c:v>606</c:v>
                </c:pt>
                <c:pt idx="16">
                  <c:v>635</c:v>
                </c:pt>
                <c:pt idx="17">
                  <c:v>667</c:v>
                </c:pt>
                <c:pt idx="18">
                  <c:v>739</c:v>
                </c:pt>
                <c:pt idx="19">
                  <c:v>727</c:v>
                </c:pt>
                <c:pt idx="20">
                  <c:v>633</c:v>
                </c:pt>
                <c:pt idx="21">
                  <c:v>350</c:v>
                </c:pt>
                <c:pt idx="22">
                  <c:v>283</c:v>
                </c:pt>
                <c:pt idx="23">
                  <c:v>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974720"/>
        <c:axId val="1169770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変動図!$AO$232:$AO$255</c:f>
              <c:numCache>
                <c:formatCode>0.0</c:formatCode>
                <c:ptCount val="24"/>
                <c:pt idx="0">
                  <c:v>3.4</c:v>
                </c:pt>
                <c:pt idx="1">
                  <c:v>1.5</c:v>
                </c:pt>
                <c:pt idx="2">
                  <c:v>0.9</c:v>
                </c:pt>
                <c:pt idx="3">
                  <c:v>3.5</c:v>
                </c:pt>
                <c:pt idx="4">
                  <c:v>3.8</c:v>
                </c:pt>
                <c:pt idx="5">
                  <c:v>11.8</c:v>
                </c:pt>
                <c:pt idx="6">
                  <c:v>10.199999999999999</c:v>
                </c:pt>
                <c:pt idx="7">
                  <c:v>3.3</c:v>
                </c:pt>
                <c:pt idx="8">
                  <c:v>6.8</c:v>
                </c:pt>
                <c:pt idx="9">
                  <c:v>6.8</c:v>
                </c:pt>
                <c:pt idx="10">
                  <c:v>3.6</c:v>
                </c:pt>
                <c:pt idx="11">
                  <c:v>4.0999999999999996</c:v>
                </c:pt>
                <c:pt idx="12">
                  <c:v>3.5</c:v>
                </c:pt>
                <c:pt idx="13">
                  <c:v>2.5</c:v>
                </c:pt>
                <c:pt idx="14">
                  <c:v>3.8</c:v>
                </c:pt>
                <c:pt idx="15">
                  <c:v>6.2</c:v>
                </c:pt>
                <c:pt idx="16">
                  <c:v>4.4000000000000004</c:v>
                </c:pt>
                <c:pt idx="17">
                  <c:v>2.6</c:v>
                </c:pt>
                <c:pt idx="18">
                  <c:v>2.4</c:v>
                </c:pt>
                <c:pt idx="19">
                  <c:v>3.3</c:v>
                </c:pt>
                <c:pt idx="20">
                  <c:v>3.7</c:v>
                </c:pt>
                <c:pt idx="21">
                  <c:v>5.9</c:v>
                </c:pt>
                <c:pt idx="22">
                  <c:v>5</c:v>
                </c:pt>
                <c:pt idx="23">
                  <c:v>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75776"/>
        <c:axId val="120077312"/>
      </c:lineChart>
      <c:catAx>
        <c:axId val="11697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770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9770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57E-2"/>
              <c:y val="1.51975683890577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6974720"/>
        <c:crosses val="autoZero"/>
        <c:crossBetween val="between"/>
        <c:majorUnit val="200"/>
      </c:valAx>
      <c:catAx>
        <c:axId val="120075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0077312"/>
        <c:crosses val="autoZero"/>
        <c:auto val="0"/>
        <c:lblAlgn val="ctr"/>
        <c:lblOffset val="100"/>
        <c:noMultiLvlLbl val="0"/>
      </c:catAx>
      <c:valAx>
        <c:axId val="1200773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13"/>
              <c:y val="1.51975683890577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0757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変動図!$AD$300</c:f>
          <c:strCache>
            <c:ptCount val="1"/>
            <c:pt idx="0">
              <c:v>D 流入部(15+16+17+18)</c:v>
            </c:pt>
          </c:strCache>
        </c:strRef>
      </c:tx>
      <c:layout>
        <c:manualLayout>
          <c:xMode val="edge"/>
          <c:yMode val="edge"/>
          <c:x val="0.43613136350623449"/>
          <c:y val="1.5151515151515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37E-2"/>
          <c:w val="0.83667883211678939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変動図!$AF$302:$AF$325</c:f>
              <c:numCache>
                <c:formatCode>0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6</c:v>
                </c:pt>
                <c:pt idx="12">
                  <c:v>6</c:v>
                </c:pt>
                <c:pt idx="13">
                  <c:v>8</c:v>
                </c:pt>
                <c:pt idx="14">
                  <c:v>5</c:v>
                </c:pt>
                <c:pt idx="15">
                  <c:v>15</c:v>
                </c:pt>
                <c:pt idx="16">
                  <c:v>13</c:v>
                </c:pt>
                <c:pt idx="17">
                  <c:v>11</c:v>
                </c:pt>
                <c:pt idx="18">
                  <c:v>4</c:v>
                </c:pt>
                <c:pt idx="19">
                  <c:v>9</c:v>
                </c:pt>
                <c:pt idx="20">
                  <c:v>10</c:v>
                </c:pt>
                <c:pt idx="21">
                  <c:v>8</c:v>
                </c:pt>
                <c:pt idx="22">
                  <c:v>4</c:v>
                </c:pt>
                <c:pt idx="23">
                  <c:v>6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変動図!$AE$302:$AE$325</c:f>
              <c:numCache>
                <c:formatCode>General</c:formatCode>
                <c:ptCount val="24"/>
                <c:pt idx="0">
                  <c:v>46</c:v>
                </c:pt>
                <c:pt idx="1">
                  <c:v>18</c:v>
                </c:pt>
                <c:pt idx="2">
                  <c:v>18</c:v>
                </c:pt>
                <c:pt idx="3">
                  <c:v>16</c:v>
                </c:pt>
                <c:pt idx="4">
                  <c:v>12</c:v>
                </c:pt>
                <c:pt idx="5">
                  <c:v>5</c:v>
                </c:pt>
                <c:pt idx="6">
                  <c:v>15</c:v>
                </c:pt>
                <c:pt idx="7">
                  <c:v>25</c:v>
                </c:pt>
                <c:pt idx="8">
                  <c:v>52</c:v>
                </c:pt>
                <c:pt idx="9">
                  <c:v>101</c:v>
                </c:pt>
                <c:pt idx="10">
                  <c:v>141</c:v>
                </c:pt>
                <c:pt idx="11">
                  <c:v>169</c:v>
                </c:pt>
                <c:pt idx="12">
                  <c:v>161</c:v>
                </c:pt>
                <c:pt idx="13">
                  <c:v>125</c:v>
                </c:pt>
                <c:pt idx="14">
                  <c:v>110</c:v>
                </c:pt>
                <c:pt idx="15">
                  <c:v>139</c:v>
                </c:pt>
                <c:pt idx="16">
                  <c:v>125</c:v>
                </c:pt>
                <c:pt idx="17">
                  <c:v>121</c:v>
                </c:pt>
                <c:pt idx="18">
                  <c:v>180</c:v>
                </c:pt>
                <c:pt idx="19">
                  <c:v>138</c:v>
                </c:pt>
                <c:pt idx="20">
                  <c:v>131</c:v>
                </c:pt>
                <c:pt idx="21">
                  <c:v>70</c:v>
                </c:pt>
                <c:pt idx="22">
                  <c:v>35</c:v>
                </c:pt>
                <c:pt idx="23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17120"/>
        <c:axId val="1201237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変動図!$AG$302:$AG$325</c:f>
              <c:numCache>
                <c:formatCode>0.0</c:formatCode>
                <c:ptCount val="24"/>
                <c:pt idx="0">
                  <c:v>6.1</c:v>
                </c:pt>
                <c:pt idx="1">
                  <c:v>10</c:v>
                </c:pt>
                <c:pt idx="2">
                  <c:v>5.3</c:v>
                </c:pt>
                <c:pt idx="3">
                  <c:v>5.9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11.9</c:v>
                </c:pt>
                <c:pt idx="9">
                  <c:v>8.1999999999999993</c:v>
                </c:pt>
                <c:pt idx="10">
                  <c:v>6.6</c:v>
                </c:pt>
                <c:pt idx="11">
                  <c:v>3.4</c:v>
                </c:pt>
                <c:pt idx="12">
                  <c:v>3.6</c:v>
                </c:pt>
                <c:pt idx="13">
                  <c:v>6</c:v>
                </c:pt>
                <c:pt idx="14">
                  <c:v>4.3</c:v>
                </c:pt>
                <c:pt idx="15">
                  <c:v>9.6999999999999993</c:v>
                </c:pt>
                <c:pt idx="16">
                  <c:v>9.4</c:v>
                </c:pt>
                <c:pt idx="17">
                  <c:v>8.3000000000000007</c:v>
                </c:pt>
                <c:pt idx="18">
                  <c:v>2.2000000000000002</c:v>
                </c:pt>
                <c:pt idx="19">
                  <c:v>6.1</c:v>
                </c:pt>
                <c:pt idx="20">
                  <c:v>7.1</c:v>
                </c:pt>
                <c:pt idx="21">
                  <c:v>10.3</c:v>
                </c:pt>
                <c:pt idx="22">
                  <c:v>10.3</c:v>
                </c:pt>
                <c:pt idx="23">
                  <c:v>12.8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25696"/>
        <c:axId val="120131584"/>
      </c:lineChart>
      <c:catAx>
        <c:axId val="120117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1237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2377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57E-2"/>
              <c:y val="1.5151515151515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117120"/>
        <c:crosses val="autoZero"/>
        <c:crossBetween val="between"/>
        <c:majorUnit val="100"/>
      </c:valAx>
      <c:catAx>
        <c:axId val="120125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0131584"/>
        <c:crosses val="autoZero"/>
        <c:auto val="0"/>
        <c:lblAlgn val="ctr"/>
        <c:lblOffset val="100"/>
        <c:noMultiLvlLbl val="0"/>
      </c:catAx>
      <c:valAx>
        <c:axId val="1201315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13"/>
              <c:y val="1.5151515151515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1256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変動図!$AH$300</c:f>
          <c:strCache>
            <c:ptCount val="1"/>
            <c:pt idx="0">
              <c:v>D 流出部(2+ 9+14)</c:v>
            </c:pt>
          </c:strCache>
        </c:strRef>
      </c:tx>
      <c:layout>
        <c:manualLayout>
          <c:xMode val="edge"/>
          <c:yMode val="edge"/>
          <c:x val="0.4401826193744135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変動図!$AJ$302:$AJ$325</c:f>
              <c:numCache>
                <c:formatCode>0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8</c:v>
                </c:pt>
                <c:pt idx="10">
                  <c:v>10</c:v>
                </c:pt>
                <c:pt idx="11">
                  <c:v>10</c:v>
                </c:pt>
                <c:pt idx="12">
                  <c:v>13</c:v>
                </c:pt>
                <c:pt idx="13">
                  <c:v>7</c:v>
                </c:pt>
                <c:pt idx="14">
                  <c:v>7</c:v>
                </c:pt>
                <c:pt idx="15">
                  <c:v>14</c:v>
                </c:pt>
                <c:pt idx="16">
                  <c:v>10</c:v>
                </c:pt>
                <c:pt idx="17">
                  <c:v>8</c:v>
                </c:pt>
                <c:pt idx="18">
                  <c:v>8</c:v>
                </c:pt>
                <c:pt idx="19">
                  <c:v>17</c:v>
                </c:pt>
                <c:pt idx="20">
                  <c:v>12</c:v>
                </c:pt>
                <c:pt idx="21">
                  <c:v>7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変動図!$AI$302:$AI$325</c:f>
              <c:numCache>
                <c:formatCode>General</c:formatCode>
                <c:ptCount val="24"/>
                <c:pt idx="0">
                  <c:v>47</c:v>
                </c:pt>
                <c:pt idx="1">
                  <c:v>30</c:v>
                </c:pt>
                <c:pt idx="2">
                  <c:v>20</c:v>
                </c:pt>
                <c:pt idx="3">
                  <c:v>8</c:v>
                </c:pt>
                <c:pt idx="4">
                  <c:v>8</c:v>
                </c:pt>
                <c:pt idx="5">
                  <c:v>5</c:v>
                </c:pt>
                <c:pt idx="6">
                  <c:v>8</c:v>
                </c:pt>
                <c:pt idx="7">
                  <c:v>13</c:v>
                </c:pt>
                <c:pt idx="8">
                  <c:v>46</c:v>
                </c:pt>
                <c:pt idx="9">
                  <c:v>76</c:v>
                </c:pt>
                <c:pt idx="10">
                  <c:v>154</c:v>
                </c:pt>
                <c:pt idx="11">
                  <c:v>120</c:v>
                </c:pt>
                <c:pt idx="12">
                  <c:v>161</c:v>
                </c:pt>
                <c:pt idx="13">
                  <c:v>198</c:v>
                </c:pt>
                <c:pt idx="14">
                  <c:v>198</c:v>
                </c:pt>
                <c:pt idx="15">
                  <c:v>169</c:v>
                </c:pt>
                <c:pt idx="16">
                  <c:v>179</c:v>
                </c:pt>
                <c:pt idx="17">
                  <c:v>117</c:v>
                </c:pt>
                <c:pt idx="18">
                  <c:v>162</c:v>
                </c:pt>
                <c:pt idx="19">
                  <c:v>220</c:v>
                </c:pt>
                <c:pt idx="20">
                  <c:v>145</c:v>
                </c:pt>
                <c:pt idx="21">
                  <c:v>115</c:v>
                </c:pt>
                <c:pt idx="22">
                  <c:v>70</c:v>
                </c:pt>
                <c:pt idx="2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62560"/>
        <c:axId val="1205009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変動図!$AK$302:$AK$325</c:f>
              <c:numCache>
                <c:formatCode>0.0</c:formatCode>
                <c:ptCount val="24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7.1</c:v>
                </c:pt>
                <c:pt idx="8">
                  <c:v>8</c:v>
                </c:pt>
                <c:pt idx="9">
                  <c:v>9.5</c:v>
                </c:pt>
                <c:pt idx="10">
                  <c:v>6.1</c:v>
                </c:pt>
                <c:pt idx="11">
                  <c:v>7.7</c:v>
                </c:pt>
                <c:pt idx="12">
                  <c:v>7.5</c:v>
                </c:pt>
                <c:pt idx="13">
                  <c:v>3.4</c:v>
                </c:pt>
                <c:pt idx="14">
                  <c:v>3.4</c:v>
                </c:pt>
                <c:pt idx="15">
                  <c:v>7.7</c:v>
                </c:pt>
                <c:pt idx="16">
                  <c:v>5.3</c:v>
                </c:pt>
                <c:pt idx="17">
                  <c:v>6.4</c:v>
                </c:pt>
                <c:pt idx="18">
                  <c:v>4.7</c:v>
                </c:pt>
                <c:pt idx="19">
                  <c:v>7.2</c:v>
                </c:pt>
                <c:pt idx="20">
                  <c:v>7.6</c:v>
                </c:pt>
                <c:pt idx="21">
                  <c:v>5.7</c:v>
                </c:pt>
                <c:pt idx="22">
                  <c:v>9.1</c:v>
                </c:pt>
                <c:pt idx="23">
                  <c:v>13.9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502912"/>
        <c:axId val="120508800"/>
      </c:lineChart>
      <c:catAx>
        <c:axId val="12016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5009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50099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799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162560"/>
        <c:crosses val="autoZero"/>
        <c:crossBetween val="between"/>
        <c:majorUnit val="100"/>
      </c:valAx>
      <c:catAx>
        <c:axId val="120502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0508800"/>
        <c:crosses val="autoZero"/>
        <c:auto val="0"/>
        <c:lblAlgn val="ctr"/>
        <c:lblOffset val="100"/>
        <c:noMultiLvlLbl val="0"/>
      </c:catAx>
      <c:valAx>
        <c:axId val="1205088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05029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変動図!$AL$300</c:f>
          <c:strCache>
            <c:ptCount val="1"/>
            <c:pt idx="0">
              <c:v>D 合計 ( 2+ 9+14+15+16+17+18)</c:v>
            </c:pt>
          </c:strCache>
        </c:strRef>
      </c:tx>
      <c:layout>
        <c:manualLayout>
          <c:xMode val="edge"/>
          <c:yMode val="edge"/>
          <c:x val="0.39781019123297101"/>
          <c:y val="1.51975683890577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39"/>
          <c:h val="0.81458966565349589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変動図!$AN$302:$AN$325</c:f>
              <c:numCache>
                <c:formatCode>0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11</c:v>
                </c:pt>
                <c:pt idx="9">
                  <c:v>17</c:v>
                </c:pt>
                <c:pt idx="10">
                  <c:v>20</c:v>
                </c:pt>
                <c:pt idx="11">
                  <c:v>16</c:v>
                </c:pt>
                <c:pt idx="12">
                  <c:v>19</c:v>
                </c:pt>
                <c:pt idx="13">
                  <c:v>15</c:v>
                </c:pt>
                <c:pt idx="14">
                  <c:v>12</c:v>
                </c:pt>
                <c:pt idx="15">
                  <c:v>29</c:v>
                </c:pt>
                <c:pt idx="16">
                  <c:v>23</c:v>
                </c:pt>
                <c:pt idx="17">
                  <c:v>19</c:v>
                </c:pt>
                <c:pt idx="18">
                  <c:v>12</c:v>
                </c:pt>
                <c:pt idx="19">
                  <c:v>26</c:v>
                </c:pt>
                <c:pt idx="20">
                  <c:v>22</c:v>
                </c:pt>
                <c:pt idx="21">
                  <c:v>15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変動図!$AM$302:$AM$325</c:f>
              <c:numCache>
                <c:formatCode>General</c:formatCode>
                <c:ptCount val="24"/>
                <c:pt idx="0">
                  <c:v>93</c:v>
                </c:pt>
                <c:pt idx="1">
                  <c:v>48</c:v>
                </c:pt>
                <c:pt idx="2">
                  <c:v>38</c:v>
                </c:pt>
                <c:pt idx="3">
                  <c:v>24</c:v>
                </c:pt>
                <c:pt idx="4">
                  <c:v>20</c:v>
                </c:pt>
                <c:pt idx="5">
                  <c:v>10</c:v>
                </c:pt>
                <c:pt idx="6">
                  <c:v>23</c:v>
                </c:pt>
                <c:pt idx="7">
                  <c:v>38</c:v>
                </c:pt>
                <c:pt idx="8">
                  <c:v>98</c:v>
                </c:pt>
                <c:pt idx="9">
                  <c:v>177</c:v>
                </c:pt>
                <c:pt idx="10">
                  <c:v>295</c:v>
                </c:pt>
                <c:pt idx="11">
                  <c:v>289</c:v>
                </c:pt>
                <c:pt idx="12">
                  <c:v>322</c:v>
                </c:pt>
                <c:pt idx="13">
                  <c:v>323</c:v>
                </c:pt>
                <c:pt idx="14">
                  <c:v>308</c:v>
                </c:pt>
                <c:pt idx="15">
                  <c:v>308</c:v>
                </c:pt>
                <c:pt idx="16">
                  <c:v>304</c:v>
                </c:pt>
                <c:pt idx="17">
                  <c:v>238</c:v>
                </c:pt>
                <c:pt idx="18">
                  <c:v>342</c:v>
                </c:pt>
                <c:pt idx="19">
                  <c:v>358</c:v>
                </c:pt>
                <c:pt idx="20">
                  <c:v>276</c:v>
                </c:pt>
                <c:pt idx="21">
                  <c:v>185</c:v>
                </c:pt>
                <c:pt idx="22">
                  <c:v>105</c:v>
                </c:pt>
                <c:pt idx="23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1754624"/>
        <c:axId val="1317653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変動図!$AC$302:$AC$325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変動図!$AO$302:$AO$325</c:f>
              <c:numCache>
                <c:formatCode>0.0</c:formatCode>
                <c:ptCount val="24"/>
                <c:pt idx="0">
                  <c:v>6.1</c:v>
                </c:pt>
                <c:pt idx="1">
                  <c:v>4</c:v>
                </c:pt>
                <c:pt idx="2">
                  <c:v>2.6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2.6</c:v>
                </c:pt>
                <c:pt idx="8">
                  <c:v>10.1</c:v>
                </c:pt>
                <c:pt idx="9">
                  <c:v>8.8000000000000007</c:v>
                </c:pt>
                <c:pt idx="10">
                  <c:v>6.3</c:v>
                </c:pt>
                <c:pt idx="11">
                  <c:v>5.2</c:v>
                </c:pt>
                <c:pt idx="12">
                  <c:v>5.6</c:v>
                </c:pt>
                <c:pt idx="13">
                  <c:v>4.4000000000000004</c:v>
                </c:pt>
                <c:pt idx="14">
                  <c:v>3.8</c:v>
                </c:pt>
                <c:pt idx="15">
                  <c:v>8.6</c:v>
                </c:pt>
                <c:pt idx="16">
                  <c:v>7</c:v>
                </c:pt>
                <c:pt idx="17">
                  <c:v>7.4</c:v>
                </c:pt>
                <c:pt idx="18">
                  <c:v>3.4</c:v>
                </c:pt>
                <c:pt idx="19">
                  <c:v>6.8</c:v>
                </c:pt>
                <c:pt idx="20">
                  <c:v>7.4</c:v>
                </c:pt>
                <c:pt idx="21">
                  <c:v>7.5</c:v>
                </c:pt>
                <c:pt idx="22">
                  <c:v>9.5</c:v>
                </c:pt>
                <c:pt idx="23">
                  <c:v>13.3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67296"/>
        <c:axId val="131769088"/>
      </c:lineChart>
      <c:catAx>
        <c:axId val="13175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17653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3176537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57E-2"/>
              <c:y val="1.51975683890577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1754624"/>
        <c:crosses val="autoZero"/>
        <c:crossBetween val="between"/>
        <c:majorUnit val="200"/>
      </c:valAx>
      <c:catAx>
        <c:axId val="131767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1769088"/>
        <c:crosses val="autoZero"/>
        <c:auto val="0"/>
        <c:lblAlgn val="ctr"/>
        <c:lblOffset val="100"/>
        <c:noMultiLvlLbl val="0"/>
      </c:catAx>
      <c:valAx>
        <c:axId val="1317690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13"/>
              <c:y val="1.51975683890577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317672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変動図!$AH$20</c:f>
          <c:strCache>
            <c:ptCount val="1"/>
            <c:pt idx="0">
              <c:v>A立体部 流出部 ( 7+12+17)</c:v>
            </c:pt>
          </c:strCache>
        </c:strRef>
      </c:tx>
      <c:layout>
        <c:manualLayout>
          <c:xMode val="edge"/>
          <c:yMode val="edge"/>
          <c:x val="0.4401826484018262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5772872140982384E-2"/>
          <c:y val="0.10772357723577239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変動図!$AJ$22:$AJ$45</c:f>
              <c:numCache>
                <c:formatCode>0</c:formatCode>
                <c:ptCount val="24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16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13</c:v>
                </c:pt>
                <c:pt idx="13">
                  <c:v>18</c:v>
                </c:pt>
                <c:pt idx="14">
                  <c:v>13</c:v>
                </c:pt>
                <c:pt idx="15">
                  <c:v>35</c:v>
                </c:pt>
                <c:pt idx="16">
                  <c:v>24</c:v>
                </c:pt>
                <c:pt idx="17">
                  <c:v>14</c:v>
                </c:pt>
                <c:pt idx="18">
                  <c:v>17</c:v>
                </c:pt>
                <c:pt idx="19">
                  <c:v>15</c:v>
                </c:pt>
                <c:pt idx="20">
                  <c:v>26</c:v>
                </c:pt>
                <c:pt idx="21">
                  <c:v>14</c:v>
                </c:pt>
                <c:pt idx="22">
                  <c:v>9</c:v>
                </c:pt>
                <c:pt idx="23">
                  <c:v>11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変動図!$AI$22:$AI$45</c:f>
              <c:numCache>
                <c:formatCode>General</c:formatCode>
                <c:ptCount val="24"/>
                <c:pt idx="0">
                  <c:v>139</c:v>
                </c:pt>
                <c:pt idx="1">
                  <c:v>92</c:v>
                </c:pt>
                <c:pt idx="2">
                  <c:v>62</c:v>
                </c:pt>
                <c:pt idx="3">
                  <c:v>43</c:v>
                </c:pt>
                <c:pt idx="4">
                  <c:v>16</c:v>
                </c:pt>
                <c:pt idx="5">
                  <c:v>9</c:v>
                </c:pt>
                <c:pt idx="6">
                  <c:v>20</c:v>
                </c:pt>
                <c:pt idx="7">
                  <c:v>64</c:v>
                </c:pt>
                <c:pt idx="8">
                  <c:v>112</c:v>
                </c:pt>
                <c:pt idx="9">
                  <c:v>187</c:v>
                </c:pt>
                <c:pt idx="10">
                  <c:v>292</c:v>
                </c:pt>
                <c:pt idx="11">
                  <c:v>366</c:v>
                </c:pt>
                <c:pt idx="12">
                  <c:v>343</c:v>
                </c:pt>
                <c:pt idx="13">
                  <c:v>332</c:v>
                </c:pt>
                <c:pt idx="14">
                  <c:v>248</c:v>
                </c:pt>
                <c:pt idx="15">
                  <c:v>341</c:v>
                </c:pt>
                <c:pt idx="16">
                  <c:v>351</c:v>
                </c:pt>
                <c:pt idx="17">
                  <c:v>393</c:v>
                </c:pt>
                <c:pt idx="18">
                  <c:v>458</c:v>
                </c:pt>
                <c:pt idx="19">
                  <c:v>540</c:v>
                </c:pt>
                <c:pt idx="20">
                  <c:v>462</c:v>
                </c:pt>
                <c:pt idx="21">
                  <c:v>209</c:v>
                </c:pt>
                <c:pt idx="22">
                  <c:v>116</c:v>
                </c:pt>
                <c:pt idx="23">
                  <c:v>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394816"/>
        <c:axId val="493971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変動図!$AK$22:$AK$45</c:f>
              <c:numCache>
                <c:formatCode>0.0</c:formatCode>
                <c:ptCount val="24"/>
                <c:pt idx="0">
                  <c:v>4.0999999999999996</c:v>
                </c:pt>
                <c:pt idx="1">
                  <c:v>3.2</c:v>
                </c:pt>
                <c:pt idx="2">
                  <c:v>3.1</c:v>
                </c:pt>
                <c:pt idx="3">
                  <c:v>6.5</c:v>
                </c:pt>
                <c:pt idx="4">
                  <c:v>5.9</c:v>
                </c:pt>
                <c:pt idx="5">
                  <c:v>10</c:v>
                </c:pt>
                <c:pt idx="6">
                  <c:v>13</c:v>
                </c:pt>
                <c:pt idx="7">
                  <c:v>3</c:v>
                </c:pt>
                <c:pt idx="8">
                  <c:v>12.5</c:v>
                </c:pt>
                <c:pt idx="9">
                  <c:v>10.5</c:v>
                </c:pt>
                <c:pt idx="10">
                  <c:v>7.3</c:v>
                </c:pt>
                <c:pt idx="11">
                  <c:v>5.9</c:v>
                </c:pt>
                <c:pt idx="12">
                  <c:v>3.7</c:v>
                </c:pt>
                <c:pt idx="13">
                  <c:v>5.0999999999999996</c:v>
                </c:pt>
                <c:pt idx="14">
                  <c:v>5</c:v>
                </c:pt>
                <c:pt idx="15">
                  <c:v>9.3000000000000007</c:v>
                </c:pt>
                <c:pt idx="16">
                  <c:v>6.4</c:v>
                </c:pt>
                <c:pt idx="17">
                  <c:v>3.4</c:v>
                </c:pt>
                <c:pt idx="18">
                  <c:v>3.6</c:v>
                </c:pt>
                <c:pt idx="19">
                  <c:v>2.7</c:v>
                </c:pt>
                <c:pt idx="20">
                  <c:v>5.3</c:v>
                </c:pt>
                <c:pt idx="21">
                  <c:v>6.3</c:v>
                </c:pt>
                <c:pt idx="22">
                  <c:v>7.2</c:v>
                </c:pt>
                <c:pt idx="23">
                  <c:v>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3392"/>
        <c:axId val="49404928"/>
      </c:lineChart>
      <c:catAx>
        <c:axId val="4939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735159817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3971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939712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407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394816"/>
        <c:crosses val="autoZero"/>
        <c:crossBetween val="between"/>
        <c:majorUnit val="100"/>
      </c:valAx>
      <c:catAx>
        <c:axId val="49403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9404928"/>
        <c:crosses val="autoZero"/>
        <c:auto val="0"/>
        <c:lblAlgn val="ctr"/>
        <c:lblOffset val="100"/>
        <c:noMultiLvlLbl val="0"/>
      </c:catAx>
      <c:valAx>
        <c:axId val="494049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405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494033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変動図!$AL$20</c:f>
          <c:strCache>
            <c:ptCount val="1"/>
            <c:pt idx="0">
              <c:v>A立体部 合計 ( 1+ 2+ 3+ 4+ 7+12+17)</c:v>
            </c:pt>
          </c:strCache>
        </c:strRef>
      </c:tx>
      <c:layout>
        <c:manualLayout>
          <c:xMode val="edge"/>
          <c:yMode val="edge"/>
          <c:x val="0.39781021897810254"/>
          <c:y val="1.51975683890577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39"/>
          <c:h val="0.81458966565349589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変動図!$AN$22:$AN$45</c:f>
              <c:numCache>
                <c:formatCode>0</c:formatCode>
                <c:ptCount val="24"/>
                <c:pt idx="0">
                  <c:v>15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27</c:v>
                </c:pt>
                <c:pt idx="9">
                  <c:v>49</c:v>
                </c:pt>
                <c:pt idx="10">
                  <c:v>42</c:v>
                </c:pt>
                <c:pt idx="11">
                  <c:v>42</c:v>
                </c:pt>
                <c:pt idx="12">
                  <c:v>40</c:v>
                </c:pt>
                <c:pt idx="13">
                  <c:v>32</c:v>
                </c:pt>
                <c:pt idx="14">
                  <c:v>32</c:v>
                </c:pt>
                <c:pt idx="15">
                  <c:v>60</c:v>
                </c:pt>
                <c:pt idx="16">
                  <c:v>40</c:v>
                </c:pt>
                <c:pt idx="17">
                  <c:v>34</c:v>
                </c:pt>
                <c:pt idx="18">
                  <c:v>30</c:v>
                </c:pt>
                <c:pt idx="19">
                  <c:v>40</c:v>
                </c:pt>
                <c:pt idx="20">
                  <c:v>41</c:v>
                </c:pt>
                <c:pt idx="21">
                  <c:v>28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変動図!$AM$22:$AM$45</c:f>
              <c:numCache>
                <c:formatCode>General</c:formatCode>
                <c:ptCount val="24"/>
                <c:pt idx="0">
                  <c:v>283</c:v>
                </c:pt>
                <c:pt idx="1">
                  <c:v>210</c:v>
                </c:pt>
                <c:pt idx="2">
                  <c:v>134</c:v>
                </c:pt>
                <c:pt idx="3">
                  <c:v>93</c:v>
                </c:pt>
                <c:pt idx="4">
                  <c:v>46</c:v>
                </c:pt>
                <c:pt idx="5">
                  <c:v>27</c:v>
                </c:pt>
                <c:pt idx="6">
                  <c:v>58</c:v>
                </c:pt>
                <c:pt idx="7">
                  <c:v>143</c:v>
                </c:pt>
                <c:pt idx="8">
                  <c:v>266</c:v>
                </c:pt>
                <c:pt idx="9">
                  <c:v>543</c:v>
                </c:pt>
                <c:pt idx="10">
                  <c:v>807</c:v>
                </c:pt>
                <c:pt idx="11">
                  <c:v>889</c:v>
                </c:pt>
                <c:pt idx="12">
                  <c:v>904</c:v>
                </c:pt>
                <c:pt idx="13">
                  <c:v>903</c:v>
                </c:pt>
                <c:pt idx="14">
                  <c:v>836</c:v>
                </c:pt>
                <c:pt idx="15">
                  <c:v>839</c:v>
                </c:pt>
                <c:pt idx="16">
                  <c:v>859</c:v>
                </c:pt>
                <c:pt idx="17">
                  <c:v>878</c:v>
                </c:pt>
                <c:pt idx="18">
                  <c:v>901</c:v>
                </c:pt>
                <c:pt idx="19">
                  <c:v>1013</c:v>
                </c:pt>
                <c:pt idx="20">
                  <c:v>804</c:v>
                </c:pt>
                <c:pt idx="21">
                  <c:v>464</c:v>
                </c:pt>
                <c:pt idx="22">
                  <c:v>338</c:v>
                </c:pt>
                <c:pt idx="23">
                  <c:v>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0942592"/>
        <c:axId val="809451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変動図!$AO$22:$AO$45</c:f>
              <c:numCache>
                <c:formatCode>0.0</c:formatCode>
                <c:ptCount val="24"/>
                <c:pt idx="0">
                  <c:v>5</c:v>
                </c:pt>
                <c:pt idx="1">
                  <c:v>2.2999999999999998</c:v>
                </c:pt>
                <c:pt idx="2">
                  <c:v>4.3</c:v>
                </c:pt>
                <c:pt idx="3">
                  <c:v>6.1</c:v>
                </c:pt>
                <c:pt idx="4">
                  <c:v>6.1</c:v>
                </c:pt>
                <c:pt idx="5">
                  <c:v>12.9</c:v>
                </c:pt>
                <c:pt idx="6">
                  <c:v>9.4</c:v>
                </c:pt>
                <c:pt idx="7">
                  <c:v>5.3</c:v>
                </c:pt>
                <c:pt idx="8">
                  <c:v>9.1999999999999993</c:v>
                </c:pt>
                <c:pt idx="9">
                  <c:v>8.3000000000000007</c:v>
                </c:pt>
                <c:pt idx="10">
                  <c:v>4.9000000000000004</c:v>
                </c:pt>
                <c:pt idx="11">
                  <c:v>4.5</c:v>
                </c:pt>
                <c:pt idx="12">
                  <c:v>4.2</c:v>
                </c:pt>
                <c:pt idx="13">
                  <c:v>3.4</c:v>
                </c:pt>
                <c:pt idx="14">
                  <c:v>3.7</c:v>
                </c:pt>
                <c:pt idx="15">
                  <c:v>6.7</c:v>
                </c:pt>
                <c:pt idx="16">
                  <c:v>4.4000000000000004</c:v>
                </c:pt>
                <c:pt idx="17">
                  <c:v>3.7</c:v>
                </c:pt>
                <c:pt idx="18">
                  <c:v>3.2</c:v>
                </c:pt>
                <c:pt idx="19">
                  <c:v>3.8</c:v>
                </c:pt>
                <c:pt idx="20">
                  <c:v>4.9000000000000004</c:v>
                </c:pt>
                <c:pt idx="21">
                  <c:v>5.7</c:v>
                </c:pt>
                <c:pt idx="22">
                  <c:v>5.8</c:v>
                </c:pt>
                <c:pt idx="23">
                  <c:v>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47072"/>
        <c:axId val="80948608"/>
      </c:lineChart>
      <c:catAx>
        <c:axId val="8094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445255474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451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09451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92E-2"/>
              <c:y val="1.51975683890577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42592"/>
        <c:crosses val="autoZero"/>
        <c:crossBetween val="between"/>
        <c:majorUnit val="200"/>
      </c:valAx>
      <c:catAx>
        <c:axId val="8094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0948608"/>
        <c:crosses val="autoZero"/>
        <c:auto val="0"/>
        <c:lblAlgn val="ctr"/>
        <c:lblOffset val="100"/>
        <c:noMultiLvlLbl val="0"/>
      </c:catAx>
      <c:valAx>
        <c:axId val="809486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114"/>
              <c:y val="1.51975683890577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470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変動図!$AD$90</c:f>
          <c:strCache>
            <c:ptCount val="1"/>
            <c:pt idx="0">
              <c:v>A側道部 流入部(5+ 6)</c:v>
            </c:pt>
          </c:strCache>
        </c:strRef>
      </c:tx>
      <c:layout>
        <c:manualLayout>
          <c:xMode val="edge"/>
          <c:yMode val="edge"/>
          <c:x val="0.43978098063131682"/>
          <c:y val="1.5151515151515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37E-2"/>
          <c:w val="0.83667883211678939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変動図!$AF$92:$AF$115</c:f>
              <c:numCache>
                <c:formatCode>0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変動図!$AE$92:$AE$115</c:f>
              <c:numCache>
                <c:formatCode>General</c:formatCode>
                <c:ptCount val="24"/>
                <c:pt idx="0">
                  <c:v>53</c:v>
                </c:pt>
                <c:pt idx="1">
                  <c:v>37</c:v>
                </c:pt>
                <c:pt idx="2">
                  <c:v>11</c:v>
                </c:pt>
                <c:pt idx="3">
                  <c:v>10</c:v>
                </c:pt>
                <c:pt idx="4">
                  <c:v>12</c:v>
                </c:pt>
                <c:pt idx="5">
                  <c:v>5</c:v>
                </c:pt>
                <c:pt idx="6">
                  <c:v>5</c:v>
                </c:pt>
                <c:pt idx="7">
                  <c:v>16</c:v>
                </c:pt>
                <c:pt idx="8">
                  <c:v>19</c:v>
                </c:pt>
                <c:pt idx="9">
                  <c:v>32</c:v>
                </c:pt>
                <c:pt idx="10">
                  <c:v>56</c:v>
                </c:pt>
                <c:pt idx="11">
                  <c:v>50</c:v>
                </c:pt>
                <c:pt idx="12">
                  <c:v>45</c:v>
                </c:pt>
                <c:pt idx="13">
                  <c:v>74</c:v>
                </c:pt>
                <c:pt idx="14">
                  <c:v>61</c:v>
                </c:pt>
                <c:pt idx="15">
                  <c:v>57</c:v>
                </c:pt>
                <c:pt idx="16">
                  <c:v>59</c:v>
                </c:pt>
                <c:pt idx="17">
                  <c:v>49</c:v>
                </c:pt>
                <c:pt idx="18">
                  <c:v>67</c:v>
                </c:pt>
                <c:pt idx="19">
                  <c:v>56</c:v>
                </c:pt>
                <c:pt idx="20">
                  <c:v>69</c:v>
                </c:pt>
                <c:pt idx="21">
                  <c:v>38</c:v>
                </c:pt>
                <c:pt idx="22">
                  <c:v>44</c:v>
                </c:pt>
                <c:pt idx="23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0963456"/>
        <c:axId val="809660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変動図!$AG$92:$AG$115</c:f>
              <c:numCache>
                <c:formatCode>0.0</c:formatCode>
                <c:ptCount val="24"/>
                <c:pt idx="0">
                  <c:v>3.6</c:v>
                </c:pt>
                <c:pt idx="1">
                  <c:v>2.6</c:v>
                </c:pt>
                <c:pt idx="2">
                  <c:v>0</c:v>
                </c:pt>
                <c:pt idx="3">
                  <c:v>9.1</c:v>
                </c:pt>
                <c:pt idx="4">
                  <c:v>0</c:v>
                </c:pt>
                <c:pt idx="5">
                  <c:v>0</c:v>
                </c:pt>
                <c:pt idx="6">
                  <c:v>16.7</c:v>
                </c:pt>
                <c:pt idx="7">
                  <c:v>5.9</c:v>
                </c:pt>
                <c:pt idx="8">
                  <c:v>0</c:v>
                </c:pt>
                <c:pt idx="9">
                  <c:v>11.1</c:v>
                </c:pt>
                <c:pt idx="10">
                  <c:v>1.8</c:v>
                </c:pt>
                <c:pt idx="11">
                  <c:v>2</c:v>
                </c:pt>
                <c:pt idx="12">
                  <c:v>4.3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1.4</c:v>
                </c:pt>
                <c:pt idx="21">
                  <c:v>2.6</c:v>
                </c:pt>
                <c:pt idx="22">
                  <c:v>0</c:v>
                </c:pt>
                <c:pt idx="23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67936"/>
        <c:axId val="80969728"/>
      </c:lineChart>
      <c:catAx>
        <c:axId val="8096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66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096601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57E-2"/>
              <c:y val="1.5151515151515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63456"/>
        <c:crosses val="autoZero"/>
        <c:crossBetween val="between"/>
        <c:majorUnit val="100"/>
      </c:valAx>
      <c:catAx>
        <c:axId val="8096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0969728"/>
        <c:crosses val="autoZero"/>
        <c:auto val="0"/>
        <c:lblAlgn val="ctr"/>
        <c:lblOffset val="100"/>
        <c:noMultiLvlLbl val="0"/>
      </c:catAx>
      <c:valAx>
        <c:axId val="809697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13"/>
              <c:y val="1.5151515151515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679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変動図!$AH$90</c:f>
          <c:strCache>
            <c:ptCount val="1"/>
            <c:pt idx="0">
              <c:v>A側道部 流出部(1+ 8+13+18)</c:v>
            </c:pt>
          </c:strCache>
        </c:strRef>
      </c:tx>
      <c:layout>
        <c:manualLayout>
          <c:xMode val="edge"/>
          <c:yMode val="edge"/>
          <c:x val="0.4401826193744135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変動図!$AJ$92:$AJ$115</c:f>
              <c:numCache>
                <c:formatCode>0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18</c:v>
                </c:pt>
                <c:pt idx="16">
                  <c:v>12</c:v>
                </c:pt>
                <c:pt idx="17">
                  <c:v>14</c:v>
                </c:pt>
                <c:pt idx="18">
                  <c:v>2</c:v>
                </c:pt>
                <c:pt idx="19">
                  <c:v>5</c:v>
                </c:pt>
                <c:pt idx="20">
                  <c:v>4</c:v>
                </c:pt>
                <c:pt idx="21">
                  <c:v>7</c:v>
                </c:pt>
                <c:pt idx="22">
                  <c:v>8</c:v>
                </c:pt>
                <c:pt idx="23">
                  <c:v>3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変動図!$AI$92:$AI$115</c:f>
              <c:numCache>
                <c:formatCode>General</c:formatCode>
                <c:ptCount val="24"/>
                <c:pt idx="0">
                  <c:v>64</c:v>
                </c:pt>
                <c:pt idx="1">
                  <c:v>37</c:v>
                </c:pt>
                <c:pt idx="2">
                  <c:v>19</c:v>
                </c:pt>
                <c:pt idx="3">
                  <c:v>19</c:v>
                </c:pt>
                <c:pt idx="4">
                  <c:v>30</c:v>
                </c:pt>
                <c:pt idx="5">
                  <c:v>15</c:v>
                </c:pt>
                <c:pt idx="6">
                  <c:v>27</c:v>
                </c:pt>
                <c:pt idx="7">
                  <c:v>47</c:v>
                </c:pt>
                <c:pt idx="8">
                  <c:v>63</c:v>
                </c:pt>
                <c:pt idx="9">
                  <c:v>212</c:v>
                </c:pt>
                <c:pt idx="10">
                  <c:v>316</c:v>
                </c:pt>
                <c:pt idx="11">
                  <c:v>339</c:v>
                </c:pt>
                <c:pt idx="12">
                  <c:v>333</c:v>
                </c:pt>
                <c:pt idx="13">
                  <c:v>324</c:v>
                </c:pt>
                <c:pt idx="14">
                  <c:v>318</c:v>
                </c:pt>
                <c:pt idx="15">
                  <c:v>316</c:v>
                </c:pt>
                <c:pt idx="16">
                  <c:v>321</c:v>
                </c:pt>
                <c:pt idx="17">
                  <c:v>332</c:v>
                </c:pt>
                <c:pt idx="18">
                  <c:v>315</c:v>
                </c:pt>
                <c:pt idx="19">
                  <c:v>281</c:v>
                </c:pt>
                <c:pt idx="20">
                  <c:v>282</c:v>
                </c:pt>
                <c:pt idx="21">
                  <c:v>132</c:v>
                </c:pt>
                <c:pt idx="22">
                  <c:v>112</c:v>
                </c:pt>
                <c:pt idx="23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0980224"/>
        <c:axId val="809868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変動図!$AK$92:$AK$115</c:f>
              <c:numCache>
                <c:formatCode>0.0</c:formatCode>
                <c:ptCount val="24"/>
                <c:pt idx="0">
                  <c:v>3</c:v>
                </c:pt>
                <c:pt idx="1">
                  <c:v>2.6</c:v>
                </c:pt>
                <c:pt idx="2">
                  <c:v>20.8</c:v>
                </c:pt>
                <c:pt idx="3">
                  <c:v>5</c:v>
                </c:pt>
                <c:pt idx="4">
                  <c:v>3.2</c:v>
                </c:pt>
                <c:pt idx="5">
                  <c:v>16.7</c:v>
                </c:pt>
                <c:pt idx="6">
                  <c:v>3.6</c:v>
                </c:pt>
                <c:pt idx="7">
                  <c:v>7.8</c:v>
                </c:pt>
                <c:pt idx="8">
                  <c:v>10</c:v>
                </c:pt>
                <c:pt idx="9">
                  <c:v>3.2</c:v>
                </c:pt>
                <c:pt idx="10">
                  <c:v>1.3</c:v>
                </c:pt>
                <c:pt idx="11">
                  <c:v>1.5</c:v>
                </c:pt>
                <c:pt idx="12">
                  <c:v>1.8</c:v>
                </c:pt>
                <c:pt idx="13">
                  <c:v>1.5</c:v>
                </c:pt>
                <c:pt idx="14">
                  <c:v>1.5</c:v>
                </c:pt>
                <c:pt idx="15">
                  <c:v>5.4</c:v>
                </c:pt>
                <c:pt idx="16">
                  <c:v>3.6</c:v>
                </c:pt>
                <c:pt idx="17">
                  <c:v>4</c:v>
                </c:pt>
                <c:pt idx="18">
                  <c:v>0.6</c:v>
                </c:pt>
                <c:pt idx="19">
                  <c:v>1.7</c:v>
                </c:pt>
                <c:pt idx="20">
                  <c:v>1.4</c:v>
                </c:pt>
                <c:pt idx="21">
                  <c:v>5</c:v>
                </c:pt>
                <c:pt idx="22">
                  <c:v>6.7</c:v>
                </c:pt>
                <c:pt idx="23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88800"/>
        <c:axId val="94642560"/>
      </c:lineChart>
      <c:catAx>
        <c:axId val="8098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868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098688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799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80224"/>
        <c:crosses val="autoZero"/>
        <c:crossBetween val="between"/>
        <c:majorUnit val="100"/>
      </c:valAx>
      <c:catAx>
        <c:axId val="8098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4642560"/>
        <c:crosses val="autoZero"/>
        <c:auto val="0"/>
        <c:lblAlgn val="ctr"/>
        <c:lblOffset val="100"/>
        <c:noMultiLvlLbl val="0"/>
      </c:catAx>
      <c:valAx>
        <c:axId val="94642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09888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変動図!$AL$90</c:f>
          <c:strCache>
            <c:ptCount val="1"/>
            <c:pt idx="0">
              <c:v>A側道部 合計 ( 1+ 5+ 6+ 8+13+18)</c:v>
            </c:pt>
          </c:strCache>
        </c:strRef>
      </c:tx>
      <c:layout>
        <c:manualLayout>
          <c:xMode val="edge"/>
          <c:yMode val="edge"/>
          <c:x val="0.39781019123297101"/>
          <c:y val="1.51975683890577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39"/>
          <c:h val="0.81458966565349589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変動図!$AN$92:$AN$115</c:f>
              <c:numCache>
                <c:formatCode>0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7</c:v>
                </c:pt>
                <c:pt idx="9">
                  <c:v>11</c:v>
                </c:pt>
                <c:pt idx="10">
                  <c:v>5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5</c:v>
                </c:pt>
                <c:pt idx="15">
                  <c:v>18</c:v>
                </c:pt>
                <c:pt idx="16">
                  <c:v>12</c:v>
                </c:pt>
                <c:pt idx="17">
                  <c:v>15</c:v>
                </c:pt>
                <c:pt idx="18">
                  <c:v>2</c:v>
                </c:pt>
                <c:pt idx="19">
                  <c:v>5</c:v>
                </c:pt>
                <c:pt idx="20">
                  <c:v>5</c:v>
                </c:pt>
                <c:pt idx="21">
                  <c:v>8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変動図!$AM$92:$AM$115</c:f>
              <c:numCache>
                <c:formatCode>General</c:formatCode>
                <c:ptCount val="24"/>
                <c:pt idx="0">
                  <c:v>117</c:v>
                </c:pt>
                <c:pt idx="1">
                  <c:v>74</c:v>
                </c:pt>
                <c:pt idx="2">
                  <c:v>30</c:v>
                </c:pt>
                <c:pt idx="3">
                  <c:v>29</c:v>
                </c:pt>
                <c:pt idx="4">
                  <c:v>42</c:v>
                </c:pt>
                <c:pt idx="5">
                  <c:v>20</c:v>
                </c:pt>
                <c:pt idx="6">
                  <c:v>32</c:v>
                </c:pt>
                <c:pt idx="7">
                  <c:v>63</c:v>
                </c:pt>
                <c:pt idx="8">
                  <c:v>82</c:v>
                </c:pt>
                <c:pt idx="9">
                  <c:v>244</c:v>
                </c:pt>
                <c:pt idx="10">
                  <c:v>372</c:v>
                </c:pt>
                <c:pt idx="11">
                  <c:v>389</c:v>
                </c:pt>
                <c:pt idx="12">
                  <c:v>378</c:v>
                </c:pt>
                <c:pt idx="13">
                  <c:v>398</c:v>
                </c:pt>
                <c:pt idx="14">
                  <c:v>379</c:v>
                </c:pt>
                <c:pt idx="15">
                  <c:v>373</c:v>
                </c:pt>
                <c:pt idx="16">
                  <c:v>380</c:v>
                </c:pt>
                <c:pt idx="17">
                  <c:v>381</c:v>
                </c:pt>
                <c:pt idx="18">
                  <c:v>382</c:v>
                </c:pt>
                <c:pt idx="19">
                  <c:v>337</c:v>
                </c:pt>
                <c:pt idx="20">
                  <c:v>351</c:v>
                </c:pt>
                <c:pt idx="21">
                  <c:v>170</c:v>
                </c:pt>
                <c:pt idx="22">
                  <c:v>156</c:v>
                </c:pt>
                <c:pt idx="23">
                  <c:v>144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6823936"/>
        <c:axId val="968428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変動図!$AO$92:$AO$115</c:f>
              <c:numCache>
                <c:formatCode>0.0</c:formatCode>
                <c:ptCount val="24"/>
                <c:pt idx="0">
                  <c:v>3.3</c:v>
                </c:pt>
                <c:pt idx="1">
                  <c:v>2.6</c:v>
                </c:pt>
                <c:pt idx="2">
                  <c:v>14.3</c:v>
                </c:pt>
                <c:pt idx="3">
                  <c:v>6.5</c:v>
                </c:pt>
                <c:pt idx="4">
                  <c:v>2.2999999999999998</c:v>
                </c:pt>
                <c:pt idx="5">
                  <c:v>13</c:v>
                </c:pt>
                <c:pt idx="6">
                  <c:v>5.9</c:v>
                </c:pt>
                <c:pt idx="7">
                  <c:v>7.4</c:v>
                </c:pt>
                <c:pt idx="8">
                  <c:v>7.9</c:v>
                </c:pt>
                <c:pt idx="9">
                  <c:v>4.3</c:v>
                </c:pt>
                <c:pt idx="10">
                  <c:v>1.3</c:v>
                </c:pt>
                <c:pt idx="11">
                  <c:v>1.5</c:v>
                </c:pt>
                <c:pt idx="12">
                  <c:v>2.1</c:v>
                </c:pt>
                <c:pt idx="13">
                  <c:v>1.2</c:v>
                </c:pt>
                <c:pt idx="14">
                  <c:v>1.3</c:v>
                </c:pt>
                <c:pt idx="15">
                  <c:v>4.5999999999999996</c:v>
                </c:pt>
                <c:pt idx="16">
                  <c:v>3.1</c:v>
                </c:pt>
                <c:pt idx="17">
                  <c:v>3.8</c:v>
                </c:pt>
                <c:pt idx="18">
                  <c:v>0.5</c:v>
                </c:pt>
                <c:pt idx="19">
                  <c:v>1.5</c:v>
                </c:pt>
                <c:pt idx="20">
                  <c:v>1.4</c:v>
                </c:pt>
                <c:pt idx="21">
                  <c:v>4.5</c:v>
                </c:pt>
                <c:pt idx="22">
                  <c:v>4.9000000000000004</c:v>
                </c:pt>
                <c:pt idx="23">
                  <c:v>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44800"/>
        <c:axId val="96850688"/>
      </c:lineChart>
      <c:catAx>
        <c:axId val="9682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8428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68428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57E-2"/>
              <c:y val="1.51975683890577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823936"/>
        <c:crosses val="autoZero"/>
        <c:crossBetween val="between"/>
        <c:majorUnit val="200"/>
      </c:valAx>
      <c:catAx>
        <c:axId val="96844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6850688"/>
        <c:crosses val="autoZero"/>
        <c:auto val="0"/>
        <c:lblAlgn val="ctr"/>
        <c:lblOffset val="100"/>
        <c:noMultiLvlLbl val="0"/>
      </c:catAx>
      <c:valAx>
        <c:axId val="968506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13"/>
              <c:y val="1.51975683890577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8448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変動図!$AD$160</c:f>
          <c:strCache>
            <c:ptCount val="1"/>
            <c:pt idx="0">
              <c:v>B 流入部(7+ 8+ 9+10)</c:v>
            </c:pt>
          </c:strCache>
        </c:strRef>
      </c:tx>
      <c:layout>
        <c:manualLayout>
          <c:xMode val="edge"/>
          <c:yMode val="edge"/>
          <c:x val="0.43978098063131682"/>
          <c:y val="1.5151515151515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37E-2"/>
          <c:w val="0.83667883211678939"/>
          <c:h val="0.8151515151515156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変動図!$AF$162:$AF$185</c:f>
              <c:numCache>
                <c:formatCode>0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7</c:v>
                </c:pt>
                <c:pt idx="9">
                  <c:v>4</c:v>
                </c:pt>
                <c:pt idx="10">
                  <c:v>12</c:v>
                </c:pt>
                <c:pt idx="11">
                  <c:v>13</c:v>
                </c:pt>
                <c:pt idx="12">
                  <c:v>8</c:v>
                </c:pt>
                <c:pt idx="13">
                  <c:v>10</c:v>
                </c:pt>
                <c:pt idx="14">
                  <c:v>5</c:v>
                </c:pt>
                <c:pt idx="15">
                  <c:v>13</c:v>
                </c:pt>
                <c:pt idx="16">
                  <c:v>6</c:v>
                </c:pt>
                <c:pt idx="17">
                  <c:v>9</c:v>
                </c:pt>
                <c:pt idx="18">
                  <c:v>10</c:v>
                </c:pt>
                <c:pt idx="19">
                  <c:v>6</c:v>
                </c:pt>
                <c:pt idx="20">
                  <c:v>13</c:v>
                </c:pt>
                <c:pt idx="21">
                  <c:v>7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変動図!$AE$162:$AE$185</c:f>
              <c:numCache>
                <c:formatCode>General</c:formatCode>
                <c:ptCount val="24"/>
                <c:pt idx="0">
                  <c:v>58</c:v>
                </c:pt>
                <c:pt idx="1">
                  <c:v>29</c:v>
                </c:pt>
                <c:pt idx="2">
                  <c:v>24</c:v>
                </c:pt>
                <c:pt idx="3">
                  <c:v>16</c:v>
                </c:pt>
                <c:pt idx="4">
                  <c:v>8</c:v>
                </c:pt>
                <c:pt idx="5">
                  <c:v>4</c:v>
                </c:pt>
                <c:pt idx="6">
                  <c:v>12</c:v>
                </c:pt>
                <c:pt idx="7">
                  <c:v>25</c:v>
                </c:pt>
                <c:pt idx="8">
                  <c:v>42</c:v>
                </c:pt>
                <c:pt idx="9">
                  <c:v>89</c:v>
                </c:pt>
                <c:pt idx="10">
                  <c:v>148</c:v>
                </c:pt>
                <c:pt idx="11">
                  <c:v>144</c:v>
                </c:pt>
                <c:pt idx="12">
                  <c:v>176</c:v>
                </c:pt>
                <c:pt idx="13">
                  <c:v>200</c:v>
                </c:pt>
                <c:pt idx="14">
                  <c:v>185</c:v>
                </c:pt>
                <c:pt idx="15">
                  <c:v>204</c:v>
                </c:pt>
                <c:pt idx="16">
                  <c:v>223</c:v>
                </c:pt>
                <c:pt idx="17">
                  <c:v>223</c:v>
                </c:pt>
                <c:pt idx="18">
                  <c:v>254</c:v>
                </c:pt>
                <c:pt idx="19">
                  <c:v>351</c:v>
                </c:pt>
                <c:pt idx="20">
                  <c:v>333</c:v>
                </c:pt>
                <c:pt idx="21">
                  <c:v>156</c:v>
                </c:pt>
                <c:pt idx="22">
                  <c:v>84</c:v>
                </c:pt>
                <c:pt idx="23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6889856"/>
        <c:axId val="969006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変動図!$AG$162:$AG$185</c:f>
              <c:numCache>
                <c:formatCode>0.0</c:formatCode>
                <c:ptCount val="24"/>
                <c:pt idx="0">
                  <c:v>1.7</c:v>
                </c:pt>
                <c:pt idx="1">
                  <c:v>3.3</c:v>
                </c:pt>
                <c:pt idx="2">
                  <c:v>7.7</c:v>
                </c:pt>
                <c:pt idx="3">
                  <c:v>5.9</c:v>
                </c:pt>
                <c:pt idx="4">
                  <c:v>0</c:v>
                </c:pt>
                <c:pt idx="5">
                  <c:v>33.299999999999997</c:v>
                </c:pt>
                <c:pt idx="6">
                  <c:v>0</c:v>
                </c:pt>
                <c:pt idx="7">
                  <c:v>7.4</c:v>
                </c:pt>
                <c:pt idx="8">
                  <c:v>14.3</c:v>
                </c:pt>
                <c:pt idx="9">
                  <c:v>4.3</c:v>
                </c:pt>
                <c:pt idx="10">
                  <c:v>7.5</c:v>
                </c:pt>
                <c:pt idx="11">
                  <c:v>8.3000000000000007</c:v>
                </c:pt>
                <c:pt idx="12">
                  <c:v>4.3</c:v>
                </c:pt>
                <c:pt idx="13">
                  <c:v>4.8</c:v>
                </c:pt>
                <c:pt idx="14">
                  <c:v>2.6</c:v>
                </c:pt>
                <c:pt idx="15">
                  <c:v>6</c:v>
                </c:pt>
                <c:pt idx="16">
                  <c:v>2.6</c:v>
                </c:pt>
                <c:pt idx="17">
                  <c:v>3.9</c:v>
                </c:pt>
                <c:pt idx="18">
                  <c:v>3.8</c:v>
                </c:pt>
                <c:pt idx="19">
                  <c:v>1.7</c:v>
                </c:pt>
                <c:pt idx="20">
                  <c:v>3.8</c:v>
                </c:pt>
                <c:pt idx="21">
                  <c:v>4.3</c:v>
                </c:pt>
                <c:pt idx="22">
                  <c:v>5.6</c:v>
                </c:pt>
                <c:pt idx="23">
                  <c:v>8.1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02528"/>
        <c:axId val="96904320"/>
      </c:lineChart>
      <c:catAx>
        <c:axId val="9688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9006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690060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57E-2"/>
              <c:y val="1.5151515151515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889856"/>
        <c:crosses val="autoZero"/>
        <c:crossBetween val="between"/>
        <c:majorUnit val="100"/>
      </c:valAx>
      <c:catAx>
        <c:axId val="9690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6904320"/>
        <c:crosses val="autoZero"/>
        <c:auto val="0"/>
        <c:lblAlgn val="ctr"/>
        <c:lblOffset val="100"/>
        <c:noMultiLvlLbl val="0"/>
      </c:catAx>
      <c:valAx>
        <c:axId val="96904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13"/>
              <c:y val="1.5151515151515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9025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変動図!$AH$160</c:f>
          <c:strCache>
            <c:ptCount val="1"/>
            <c:pt idx="0">
              <c:v>B 流出部(4+ 6+11+16)</c:v>
            </c:pt>
          </c:strCache>
        </c:strRef>
      </c:tx>
      <c:layout>
        <c:manualLayout>
          <c:xMode val="edge"/>
          <c:yMode val="edge"/>
          <c:x val="0.4401826193744135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287639648297E-2"/>
          <c:y val="8.7398373983739855E-2"/>
          <c:w val="0.83835616438356153"/>
          <c:h val="0.80995934959349603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変動図!$AJ$162:$AJ$185</c:f>
              <c:numCache>
                <c:formatCode>0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12</c:v>
                </c:pt>
                <c:pt idx="10">
                  <c:v>7</c:v>
                </c:pt>
                <c:pt idx="11">
                  <c:v>7</c:v>
                </c:pt>
                <c:pt idx="12">
                  <c:v>13</c:v>
                </c:pt>
                <c:pt idx="13">
                  <c:v>6</c:v>
                </c:pt>
                <c:pt idx="14">
                  <c:v>7</c:v>
                </c:pt>
                <c:pt idx="15">
                  <c:v>6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8</c:v>
                </c:pt>
                <c:pt idx="20">
                  <c:v>7</c:v>
                </c:pt>
                <c:pt idx="21">
                  <c:v>8</c:v>
                </c:pt>
                <c:pt idx="22">
                  <c:v>2</c:v>
                </c:pt>
                <c:pt idx="23">
                  <c:v>5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変動図!$AI$162:$AI$185</c:f>
              <c:numCache>
                <c:formatCode>General</c:formatCode>
                <c:ptCount val="24"/>
                <c:pt idx="0">
                  <c:v>56</c:v>
                </c:pt>
                <c:pt idx="1">
                  <c:v>38</c:v>
                </c:pt>
                <c:pt idx="2">
                  <c:v>26</c:v>
                </c:pt>
                <c:pt idx="3">
                  <c:v>25</c:v>
                </c:pt>
                <c:pt idx="4">
                  <c:v>8</c:v>
                </c:pt>
                <c:pt idx="5">
                  <c:v>11</c:v>
                </c:pt>
                <c:pt idx="6">
                  <c:v>18</c:v>
                </c:pt>
                <c:pt idx="7">
                  <c:v>25</c:v>
                </c:pt>
                <c:pt idx="8">
                  <c:v>44</c:v>
                </c:pt>
                <c:pt idx="9">
                  <c:v>115</c:v>
                </c:pt>
                <c:pt idx="10">
                  <c:v>162</c:v>
                </c:pt>
                <c:pt idx="11">
                  <c:v>218</c:v>
                </c:pt>
                <c:pt idx="12">
                  <c:v>216</c:v>
                </c:pt>
                <c:pt idx="13">
                  <c:v>184</c:v>
                </c:pt>
                <c:pt idx="14">
                  <c:v>187</c:v>
                </c:pt>
                <c:pt idx="15">
                  <c:v>180</c:v>
                </c:pt>
                <c:pt idx="16">
                  <c:v>183</c:v>
                </c:pt>
                <c:pt idx="17">
                  <c:v>175</c:v>
                </c:pt>
                <c:pt idx="18">
                  <c:v>204</c:v>
                </c:pt>
                <c:pt idx="19">
                  <c:v>186</c:v>
                </c:pt>
                <c:pt idx="20">
                  <c:v>139</c:v>
                </c:pt>
                <c:pt idx="21">
                  <c:v>85</c:v>
                </c:pt>
                <c:pt idx="22">
                  <c:v>74</c:v>
                </c:pt>
                <c:pt idx="23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8319744"/>
        <c:axId val="983264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変動図!$AK$162:$AK$185</c:f>
              <c:numCache>
                <c:formatCode>0.0</c:formatCode>
                <c:ptCount val="24"/>
                <c:pt idx="0">
                  <c:v>8.1999999999999993</c:v>
                </c:pt>
                <c:pt idx="1">
                  <c:v>2.6</c:v>
                </c:pt>
                <c:pt idx="2">
                  <c:v>3.7</c:v>
                </c:pt>
                <c:pt idx="3">
                  <c:v>3.8</c:v>
                </c:pt>
                <c:pt idx="4">
                  <c:v>0</c:v>
                </c:pt>
                <c:pt idx="5">
                  <c:v>8.3000000000000007</c:v>
                </c:pt>
                <c:pt idx="6">
                  <c:v>0</c:v>
                </c:pt>
                <c:pt idx="7">
                  <c:v>0</c:v>
                </c:pt>
                <c:pt idx="8">
                  <c:v>4.3</c:v>
                </c:pt>
                <c:pt idx="9">
                  <c:v>9.4</c:v>
                </c:pt>
                <c:pt idx="10">
                  <c:v>4.0999999999999996</c:v>
                </c:pt>
                <c:pt idx="11">
                  <c:v>3.1</c:v>
                </c:pt>
                <c:pt idx="12">
                  <c:v>5.7</c:v>
                </c:pt>
                <c:pt idx="13">
                  <c:v>3.2</c:v>
                </c:pt>
                <c:pt idx="14">
                  <c:v>3.6</c:v>
                </c:pt>
                <c:pt idx="15">
                  <c:v>3.2</c:v>
                </c:pt>
                <c:pt idx="16">
                  <c:v>2.1</c:v>
                </c:pt>
                <c:pt idx="17">
                  <c:v>2.8</c:v>
                </c:pt>
                <c:pt idx="18">
                  <c:v>1</c:v>
                </c:pt>
                <c:pt idx="19">
                  <c:v>4.0999999999999996</c:v>
                </c:pt>
                <c:pt idx="20">
                  <c:v>4.8</c:v>
                </c:pt>
                <c:pt idx="21">
                  <c:v>8.6</c:v>
                </c:pt>
                <c:pt idx="22">
                  <c:v>2.6</c:v>
                </c:pt>
                <c:pt idx="23">
                  <c:v>8.3000000000000007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01312"/>
        <c:axId val="98702848"/>
      </c:lineChart>
      <c:catAx>
        <c:axId val="9831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326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8326400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799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319744"/>
        <c:crosses val="autoZero"/>
        <c:crossBetween val="between"/>
        <c:majorUnit val="100"/>
      </c:valAx>
      <c:catAx>
        <c:axId val="98701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8702848"/>
        <c:crosses val="autoZero"/>
        <c:auto val="0"/>
        <c:lblAlgn val="ctr"/>
        <c:lblOffset val="100"/>
        <c:noMultiLvlLbl val="0"/>
      </c:catAx>
      <c:valAx>
        <c:axId val="987028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7013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変動図!$AL$160</c:f>
          <c:strCache>
            <c:ptCount val="1"/>
            <c:pt idx="0">
              <c:v>B 合計 ( 4+ 6+ 7+ 8+ 9+10+11+16)</c:v>
            </c:pt>
          </c:strCache>
        </c:strRef>
      </c:tx>
      <c:layout>
        <c:manualLayout>
          <c:xMode val="edge"/>
          <c:yMode val="edge"/>
          <c:x val="0.39781019123297101"/>
          <c:y val="1.51975683890577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39"/>
          <c:h val="0.81458966565349589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変動図!$AN$162:$AN$185</c:f>
              <c:numCache>
                <c:formatCode>0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9</c:v>
                </c:pt>
                <c:pt idx="9">
                  <c:v>16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16</c:v>
                </c:pt>
                <c:pt idx="14">
                  <c:v>12</c:v>
                </c:pt>
                <c:pt idx="15">
                  <c:v>19</c:v>
                </c:pt>
                <c:pt idx="16">
                  <c:v>10</c:v>
                </c:pt>
                <c:pt idx="17">
                  <c:v>14</c:v>
                </c:pt>
                <c:pt idx="18">
                  <c:v>12</c:v>
                </c:pt>
                <c:pt idx="19">
                  <c:v>14</c:v>
                </c:pt>
                <c:pt idx="20">
                  <c:v>20</c:v>
                </c:pt>
                <c:pt idx="21">
                  <c:v>15</c:v>
                </c:pt>
                <c:pt idx="22">
                  <c:v>7</c:v>
                </c:pt>
                <c:pt idx="23">
                  <c:v>10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変動図!$AM$162:$AM$185</c:f>
              <c:numCache>
                <c:formatCode>General</c:formatCode>
                <c:ptCount val="24"/>
                <c:pt idx="0">
                  <c:v>114</c:v>
                </c:pt>
                <c:pt idx="1">
                  <c:v>67</c:v>
                </c:pt>
                <c:pt idx="2">
                  <c:v>50</c:v>
                </c:pt>
                <c:pt idx="3">
                  <c:v>41</c:v>
                </c:pt>
                <c:pt idx="4">
                  <c:v>16</c:v>
                </c:pt>
                <c:pt idx="5">
                  <c:v>15</c:v>
                </c:pt>
                <c:pt idx="6">
                  <c:v>30</c:v>
                </c:pt>
                <c:pt idx="7">
                  <c:v>50</c:v>
                </c:pt>
                <c:pt idx="8">
                  <c:v>86</c:v>
                </c:pt>
                <c:pt idx="9">
                  <c:v>204</c:v>
                </c:pt>
                <c:pt idx="10">
                  <c:v>310</c:v>
                </c:pt>
                <c:pt idx="11">
                  <c:v>362</c:v>
                </c:pt>
                <c:pt idx="12">
                  <c:v>392</c:v>
                </c:pt>
                <c:pt idx="13">
                  <c:v>384</c:v>
                </c:pt>
                <c:pt idx="14">
                  <c:v>372</c:v>
                </c:pt>
                <c:pt idx="15">
                  <c:v>384</c:v>
                </c:pt>
                <c:pt idx="16">
                  <c:v>406</c:v>
                </c:pt>
                <c:pt idx="17">
                  <c:v>398</c:v>
                </c:pt>
                <c:pt idx="18">
                  <c:v>458</c:v>
                </c:pt>
                <c:pt idx="19">
                  <c:v>537</c:v>
                </c:pt>
                <c:pt idx="20">
                  <c:v>472</c:v>
                </c:pt>
                <c:pt idx="21">
                  <c:v>241</c:v>
                </c:pt>
                <c:pt idx="22">
                  <c:v>158</c:v>
                </c:pt>
                <c:pt idx="23">
                  <c:v>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8758656"/>
        <c:axId val="987609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変動図!$AO$162:$AO$185</c:f>
              <c:numCache>
                <c:formatCode>0.0</c:formatCode>
                <c:ptCount val="24"/>
                <c:pt idx="0">
                  <c:v>5</c:v>
                </c:pt>
                <c:pt idx="1">
                  <c:v>2.9</c:v>
                </c:pt>
                <c:pt idx="2">
                  <c:v>5.7</c:v>
                </c:pt>
                <c:pt idx="3">
                  <c:v>4.7</c:v>
                </c:pt>
                <c:pt idx="4">
                  <c:v>0</c:v>
                </c:pt>
                <c:pt idx="5">
                  <c:v>16.7</c:v>
                </c:pt>
                <c:pt idx="6">
                  <c:v>0</c:v>
                </c:pt>
                <c:pt idx="7">
                  <c:v>3.8</c:v>
                </c:pt>
                <c:pt idx="8">
                  <c:v>9.5</c:v>
                </c:pt>
                <c:pt idx="9">
                  <c:v>7.3</c:v>
                </c:pt>
                <c:pt idx="10">
                  <c:v>5.8</c:v>
                </c:pt>
                <c:pt idx="11">
                  <c:v>5.2</c:v>
                </c:pt>
                <c:pt idx="12">
                  <c:v>5.0999999999999996</c:v>
                </c:pt>
                <c:pt idx="13">
                  <c:v>4</c:v>
                </c:pt>
                <c:pt idx="14">
                  <c:v>3.1</c:v>
                </c:pt>
                <c:pt idx="15">
                  <c:v>4.7</c:v>
                </c:pt>
                <c:pt idx="16">
                  <c:v>2.4</c:v>
                </c:pt>
                <c:pt idx="17">
                  <c:v>3.4</c:v>
                </c:pt>
                <c:pt idx="18">
                  <c:v>2.6</c:v>
                </c:pt>
                <c:pt idx="19">
                  <c:v>2.5</c:v>
                </c:pt>
                <c:pt idx="20">
                  <c:v>4.0999999999999996</c:v>
                </c:pt>
                <c:pt idx="21">
                  <c:v>5.9</c:v>
                </c:pt>
                <c:pt idx="22">
                  <c:v>4.2</c:v>
                </c:pt>
                <c:pt idx="23">
                  <c:v>8.1999999999999993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25472"/>
        <c:axId val="107227008"/>
      </c:lineChart>
      <c:catAx>
        <c:axId val="9875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760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87609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57E-2"/>
              <c:y val="1.51975683890577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758656"/>
        <c:crosses val="autoZero"/>
        <c:crossBetween val="between"/>
        <c:majorUnit val="200"/>
      </c:valAx>
      <c:catAx>
        <c:axId val="107225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7227008"/>
        <c:crosses val="autoZero"/>
        <c:auto val="0"/>
        <c:lblAlgn val="ctr"/>
        <c:lblOffset val="100"/>
        <c:noMultiLvlLbl val="0"/>
      </c:catAx>
      <c:valAx>
        <c:axId val="1072270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13"/>
              <c:y val="1.51975683890577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072254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44" r="0.75000000000000044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" Type="http://schemas.openxmlformats.org/officeDocument/2006/relationships/image" Target="../media/image2.png"/><Relationship Id="rId16" Type="http://schemas.openxmlformats.org/officeDocument/2006/relationships/chart" Target="../charts/chart14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image" Target="../media/image3.emf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chart" Target="../charts/chart3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1</xdr:row>
      <xdr:rowOff>104775</xdr:rowOff>
    </xdr:from>
    <xdr:to>
      <xdr:col>14</xdr:col>
      <xdr:colOff>142875</xdr:colOff>
      <xdr:row>6</xdr:row>
      <xdr:rowOff>85725</xdr:rowOff>
    </xdr:to>
    <xdr:pic>
      <xdr:nvPicPr>
        <xdr:cNvPr id="2049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752475"/>
          <a:ext cx="2476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1</xdr:row>
      <xdr:rowOff>104775</xdr:rowOff>
    </xdr:from>
    <xdr:to>
      <xdr:col>14</xdr:col>
      <xdr:colOff>333375</xdr:colOff>
      <xdr:row>6</xdr:row>
      <xdr:rowOff>104775</xdr:rowOff>
    </xdr:to>
    <xdr:grpSp>
      <xdr:nvGrpSpPr>
        <xdr:cNvPr id="3073" name="グループ化 1"/>
        <xdr:cNvGrpSpPr>
          <a:grpSpLocks/>
        </xdr:cNvGrpSpPr>
      </xdr:nvGrpSpPr>
      <xdr:grpSpPr bwMode="auto">
        <a:xfrm>
          <a:off x="3695700" y="752475"/>
          <a:ext cx="2819400" cy="2266950"/>
          <a:chOff x="3295651" y="752475"/>
          <a:chExt cx="2476500" cy="2262599"/>
        </a:xfrm>
      </xdr:grpSpPr>
      <xdr:pic>
        <xdr:nvPicPr>
          <xdr:cNvPr id="3074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1" y="752475"/>
            <a:ext cx="2476500" cy="22625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3075" name="直線コネクタ 5"/>
          <xdr:cNvCxnSpPr>
            <a:cxnSpLocks noChangeShapeType="1"/>
          </xdr:cNvCxnSpPr>
        </xdr:nvCxnSpPr>
        <xdr:spPr bwMode="auto">
          <a:xfrm>
            <a:off x="3924300" y="1009650"/>
            <a:ext cx="1209675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076" name="直線コネクタ 10"/>
          <xdr:cNvCxnSpPr>
            <a:cxnSpLocks noChangeShapeType="1"/>
          </xdr:cNvCxnSpPr>
        </xdr:nvCxnSpPr>
        <xdr:spPr bwMode="auto">
          <a:xfrm>
            <a:off x="3609975" y="1466850"/>
            <a:ext cx="0" cy="80010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6" name="テキスト ボックス 5"/>
          <xdr:cNvSpPr txBox="1"/>
        </xdr:nvSpPr>
        <xdr:spPr bwMode="auto">
          <a:xfrm>
            <a:off x="4400036" y="904582"/>
            <a:ext cx="167331" cy="16161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Ａ</a:t>
            </a:r>
          </a:p>
        </xdr:txBody>
      </xdr:sp>
      <xdr:sp macro="" textlink="">
        <xdr:nvSpPr>
          <xdr:cNvPr id="7" name="テキスト ボックス 6"/>
          <xdr:cNvSpPr txBox="1"/>
        </xdr:nvSpPr>
        <xdr:spPr bwMode="auto">
          <a:xfrm>
            <a:off x="3462982" y="1760187"/>
            <a:ext cx="167331" cy="16161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Ｄ</a:t>
            </a:r>
          </a:p>
        </xdr:txBody>
      </xdr:sp>
      <xdr:cxnSp macro="">
        <xdr:nvCxnSpPr>
          <xdr:cNvPr id="3079" name="直線コネクタ 5"/>
          <xdr:cNvCxnSpPr>
            <a:cxnSpLocks noChangeShapeType="1"/>
          </xdr:cNvCxnSpPr>
        </xdr:nvCxnSpPr>
        <xdr:spPr bwMode="auto">
          <a:xfrm>
            <a:off x="3933825" y="2667000"/>
            <a:ext cx="1219200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/>
          <xdr:cNvSpPr txBox="1"/>
        </xdr:nvSpPr>
        <xdr:spPr bwMode="auto">
          <a:xfrm>
            <a:off x="4400036" y="2558752"/>
            <a:ext cx="167331" cy="16161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Ｃ</a:t>
            </a:r>
          </a:p>
        </xdr:txBody>
      </xdr:sp>
      <xdr:cxnSp macro="">
        <xdr:nvCxnSpPr>
          <xdr:cNvPr id="3081" name="直線コネクタ 10"/>
          <xdr:cNvCxnSpPr>
            <a:cxnSpLocks noChangeShapeType="1"/>
          </xdr:cNvCxnSpPr>
        </xdr:nvCxnSpPr>
        <xdr:spPr bwMode="auto">
          <a:xfrm>
            <a:off x="5457825" y="1485900"/>
            <a:ext cx="0" cy="80010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11" name="テキスト ボックス 10"/>
          <xdr:cNvSpPr txBox="1"/>
        </xdr:nvSpPr>
        <xdr:spPr bwMode="auto">
          <a:xfrm>
            <a:off x="5295257" y="1741174"/>
            <a:ext cx="167331" cy="161614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Ｂ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26</xdr:col>
      <xdr:colOff>9525</xdr:colOff>
      <xdr:row>34</xdr:row>
      <xdr:rowOff>104775</xdr:rowOff>
    </xdr:to>
    <xdr:graphicFrame macro="">
      <xdr:nvGraphicFramePr>
        <xdr:cNvPr id="40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4098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099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4100" name="sen"/>
        <xdr:cNvGrpSpPr>
          <a:grpSpLocks/>
        </xdr:cNvGrpSpPr>
      </xdr:nvGrpSpPr>
      <xdr:grpSpPr bwMode="auto">
        <a:xfrm>
          <a:off x="228600" y="3518087"/>
          <a:ext cx="361950" cy="66675"/>
          <a:chOff x="-57" y="-15"/>
          <a:chExt cx="38" cy="7"/>
        </a:xfrm>
      </xdr:grpSpPr>
      <xdr:sp macro="" textlink="">
        <xdr:nvSpPr>
          <xdr:cNvPr id="411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1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26</xdr:col>
      <xdr:colOff>9525</xdr:colOff>
      <xdr:row>57</xdr:row>
      <xdr:rowOff>104775</xdr:rowOff>
    </xdr:to>
    <xdr:graphicFrame macro="">
      <xdr:nvGraphicFramePr>
        <xdr:cNvPr id="410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26</xdr:col>
      <xdr:colOff>9525</xdr:colOff>
      <xdr:row>80</xdr:row>
      <xdr:rowOff>85725</xdr:rowOff>
    </xdr:to>
    <xdr:graphicFrame macro="">
      <xdr:nvGraphicFramePr>
        <xdr:cNvPr id="410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18</xdr:col>
      <xdr:colOff>22351</xdr:colOff>
      <xdr:row>2</xdr:row>
      <xdr:rowOff>23813</xdr:rowOff>
    </xdr:from>
    <xdr:to>
      <xdr:col>25</xdr:col>
      <xdr:colOff>517076</xdr:colOff>
      <xdr:row>16</xdr:row>
      <xdr:rowOff>50006</xdr:rowOff>
    </xdr:to>
    <xdr:pic>
      <xdr:nvPicPr>
        <xdr:cNvPr id="4103" name="図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6280" y="704170"/>
          <a:ext cx="3256975" cy="2883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26</xdr:col>
      <xdr:colOff>0</xdr:colOff>
      <xdr:row>104</xdr:row>
      <xdr:rowOff>104775</xdr:rowOff>
    </xdr:to>
    <xdr:graphicFrame macro="">
      <xdr:nvGraphicFramePr>
        <xdr:cNvPr id="4104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0</xdr:col>
      <xdr:colOff>9525</xdr:colOff>
      <xdr:row>111</xdr:row>
      <xdr:rowOff>28575</xdr:rowOff>
    </xdr:from>
    <xdr:to>
      <xdr:col>26</xdr:col>
      <xdr:colOff>0</xdr:colOff>
      <xdr:row>127</xdr:row>
      <xdr:rowOff>104775</xdr:rowOff>
    </xdr:to>
    <xdr:graphicFrame macro="">
      <xdr:nvGraphicFramePr>
        <xdr:cNvPr id="410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0</xdr:col>
      <xdr:colOff>0</xdr:colOff>
      <xdr:row>134</xdr:row>
      <xdr:rowOff>0</xdr:rowOff>
    </xdr:from>
    <xdr:to>
      <xdr:col>26</xdr:col>
      <xdr:colOff>0</xdr:colOff>
      <xdr:row>150</xdr:row>
      <xdr:rowOff>85725</xdr:rowOff>
    </xdr:to>
    <xdr:graphicFrame macro="">
      <xdr:nvGraphicFramePr>
        <xdr:cNvPr id="4106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 editAs="oneCell">
    <xdr:from>
      <xdr:col>0</xdr:col>
      <xdr:colOff>0</xdr:colOff>
      <xdr:row>158</xdr:row>
      <xdr:rowOff>9525</xdr:rowOff>
    </xdr:from>
    <xdr:to>
      <xdr:col>26</xdr:col>
      <xdr:colOff>0</xdr:colOff>
      <xdr:row>174</xdr:row>
      <xdr:rowOff>104775</xdr:rowOff>
    </xdr:to>
    <xdr:graphicFrame macro="">
      <xdr:nvGraphicFramePr>
        <xdr:cNvPr id="410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 editAs="oneCell">
    <xdr:from>
      <xdr:col>0</xdr:col>
      <xdr:colOff>9525</xdr:colOff>
      <xdr:row>181</xdr:row>
      <xdr:rowOff>28575</xdr:rowOff>
    </xdr:from>
    <xdr:to>
      <xdr:col>26</xdr:col>
      <xdr:colOff>0</xdr:colOff>
      <xdr:row>197</xdr:row>
      <xdr:rowOff>104775</xdr:rowOff>
    </xdr:to>
    <xdr:graphicFrame macro="">
      <xdr:nvGraphicFramePr>
        <xdr:cNvPr id="410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 editAs="oneCell">
    <xdr:from>
      <xdr:col>0</xdr:col>
      <xdr:colOff>0</xdr:colOff>
      <xdr:row>204</xdr:row>
      <xdr:rowOff>0</xdr:rowOff>
    </xdr:from>
    <xdr:to>
      <xdr:col>26</xdr:col>
      <xdr:colOff>0</xdr:colOff>
      <xdr:row>220</xdr:row>
      <xdr:rowOff>85725</xdr:rowOff>
    </xdr:to>
    <xdr:graphicFrame macro="">
      <xdr:nvGraphicFramePr>
        <xdr:cNvPr id="410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 editAs="oneCell">
    <xdr:from>
      <xdr:col>0</xdr:col>
      <xdr:colOff>0</xdr:colOff>
      <xdr:row>228</xdr:row>
      <xdr:rowOff>9525</xdr:rowOff>
    </xdr:from>
    <xdr:to>
      <xdr:col>26</xdr:col>
      <xdr:colOff>0</xdr:colOff>
      <xdr:row>244</xdr:row>
      <xdr:rowOff>104775</xdr:rowOff>
    </xdr:to>
    <xdr:graphicFrame macro="">
      <xdr:nvGraphicFramePr>
        <xdr:cNvPr id="4110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 editAs="oneCell">
    <xdr:from>
      <xdr:col>0</xdr:col>
      <xdr:colOff>9525</xdr:colOff>
      <xdr:row>251</xdr:row>
      <xdr:rowOff>28575</xdr:rowOff>
    </xdr:from>
    <xdr:to>
      <xdr:col>26</xdr:col>
      <xdr:colOff>0</xdr:colOff>
      <xdr:row>267</xdr:row>
      <xdr:rowOff>104775</xdr:rowOff>
    </xdr:to>
    <xdr:graphicFrame macro="">
      <xdr:nvGraphicFramePr>
        <xdr:cNvPr id="411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 editAs="oneCell">
    <xdr:from>
      <xdr:col>0</xdr:col>
      <xdr:colOff>0</xdr:colOff>
      <xdr:row>274</xdr:row>
      <xdr:rowOff>0</xdr:rowOff>
    </xdr:from>
    <xdr:to>
      <xdr:col>26</xdr:col>
      <xdr:colOff>0</xdr:colOff>
      <xdr:row>290</xdr:row>
      <xdr:rowOff>85725</xdr:rowOff>
    </xdr:to>
    <xdr:graphicFrame macro="">
      <xdr:nvGraphicFramePr>
        <xdr:cNvPr id="411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  <xdr:twoCellAnchor editAs="oneCell">
    <xdr:from>
      <xdr:col>0</xdr:col>
      <xdr:colOff>0</xdr:colOff>
      <xdr:row>298</xdr:row>
      <xdr:rowOff>9525</xdr:rowOff>
    </xdr:from>
    <xdr:to>
      <xdr:col>26</xdr:col>
      <xdr:colOff>0</xdr:colOff>
      <xdr:row>314</xdr:row>
      <xdr:rowOff>104775</xdr:rowOff>
    </xdr:to>
    <xdr:graphicFrame macro="">
      <xdr:nvGraphicFramePr>
        <xdr:cNvPr id="4113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twoCellAnchor>
  <xdr:twoCellAnchor editAs="oneCell">
    <xdr:from>
      <xdr:col>0</xdr:col>
      <xdr:colOff>9525</xdr:colOff>
      <xdr:row>321</xdr:row>
      <xdr:rowOff>28575</xdr:rowOff>
    </xdr:from>
    <xdr:to>
      <xdr:col>26</xdr:col>
      <xdr:colOff>0</xdr:colOff>
      <xdr:row>337</xdr:row>
      <xdr:rowOff>104775</xdr:rowOff>
    </xdr:to>
    <xdr:graphicFrame macro="">
      <xdr:nvGraphicFramePr>
        <xdr:cNvPr id="411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twoCellAnchor>
  <xdr:twoCellAnchor editAs="oneCell">
    <xdr:from>
      <xdr:col>0</xdr:col>
      <xdr:colOff>0</xdr:colOff>
      <xdr:row>344</xdr:row>
      <xdr:rowOff>0</xdr:rowOff>
    </xdr:from>
    <xdr:to>
      <xdr:col>26</xdr:col>
      <xdr:colOff>0</xdr:colOff>
      <xdr:row>360</xdr:row>
      <xdr:rowOff>85725</xdr:rowOff>
    </xdr:to>
    <xdr:graphicFrame macro="">
      <xdr:nvGraphicFramePr>
        <xdr:cNvPr id="4115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38100</xdr:colOff>
          <xdr:row>4</xdr:row>
          <xdr:rowOff>95250</xdr:rowOff>
        </xdr:from>
        <xdr:ext cx="6172200" cy="3933825"/>
        <xdr:sp macro="" textlink="">
          <xdr:nvSpPr>
            <xdr:cNvPr id="4097" name="ピクチャ 44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38100</xdr:colOff>
          <xdr:row>29</xdr:row>
          <xdr:rowOff>95250</xdr:rowOff>
        </xdr:from>
        <xdr:ext cx="6172200" cy="3933825"/>
        <xdr:sp macro="" textlink="">
          <xdr:nvSpPr>
            <xdr:cNvPr id="4098" name="ピクチャ 44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Relationship Id="rId6" Type="http://schemas.openxmlformats.org/officeDocument/2006/relationships/image" Target="../media/image5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748"/>
  <sheetViews>
    <sheetView tabSelected="1" view="pageBreakPreview" zoomScale="130" zoomScaleNormal="115" zoomScaleSheetLayoutView="130" workbookViewId="0">
      <selection sqref="A1:O1"/>
    </sheetView>
  </sheetViews>
  <sheetFormatPr defaultColWidth="5.125" defaultRowHeight="11.25"/>
  <cols>
    <col min="1" max="1" width="9.625" style="19" customWidth="1"/>
    <col min="2" max="15" width="5.5" style="20" customWidth="1"/>
    <col min="16" max="17" width="4.75" style="20" customWidth="1"/>
    <col min="18" max="52" width="4.75" style="19" customWidth="1"/>
    <col min="53" max="104" width="3.625" style="19" customWidth="1"/>
    <col min="105" max="16384" width="5.125" style="19"/>
  </cols>
  <sheetData>
    <row r="1" spans="1:67" s="65" customFormat="1" ht="51" customHeight="1">
      <c r="A1" s="121" t="s">
        <v>52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67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</row>
    <row r="2" spans="1:67" s="58" customFormat="1" ht="27" customHeight="1">
      <c r="A2" s="122" t="s">
        <v>91</v>
      </c>
      <c r="B2" s="123"/>
      <c r="C2" s="123"/>
      <c r="D2" s="123"/>
      <c r="E2" s="123"/>
      <c r="F2" s="124"/>
      <c r="G2" s="60"/>
      <c r="H2" s="128" t="s">
        <v>53</v>
      </c>
      <c r="I2" s="64"/>
      <c r="J2" s="63"/>
      <c r="K2" s="63"/>
      <c r="L2" s="63"/>
      <c r="M2" s="63"/>
      <c r="N2" s="63"/>
      <c r="O2" s="62"/>
    </row>
    <row r="3" spans="1:67" s="58" customFormat="1" ht="27" customHeight="1">
      <c r="A3" s="125"/>
      <c r="B3" s="126"/>
      <c r="C3" s="126"/>
      <c r="D3" s="126"/>
      <c r="E3" s="126"/>
      <c r="F3" s="127"/>
      <c r="H3" s="129"/>
      <c r="I3" s="61"/>
      <c r="J3" s="60"/>
      <c r="K3" s="60"/>
      <c r="L3" s="60"/>
      <c r="M3" s="60"/>
      <c r="N3" s="60"/>
      <c r="O3" s="59"/>
    </row>
    <row r="4" spans="1:67" s="21" customFormat="1" ht="45.75" customHeight="1">
      <c r="A4" s="131" t="s">
        <v>129</v>
      </c>
      <c r="B4" s="132"/>
      <c r="C4" s="132"/>
      <c r="D4" s="132"/>
      <c r="E4" s="132"/>
      <c r="F4" s="133"/>
      <c r="H4" s="129"/>
      <c r="I4" s="53"/>
      <c r="J4" s="52"/>
      <c r="K4" s="52"/>
      <c r="L4" s="52"/>
      <c r="M4" s="52"/>
      <c r="N4" s="52"/>
      <c r="O4" s="51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</row>
    <row r="5" spans="1:67" s="54" customFormat="1" ht="45.75" customHeight="1">
      <c r="A5" s="134" t="s">
        <v>50</v>
      </c>
      <c r="B5" s="135"/>
      <c r="C5" s="135"/>
      <c r="D5" s="135"/>
      <c r="E5" s="135"/>
      <c r="F5" s="136"/>
      <c r="H5" s="129"/>
      <c r="I5" s="57"/>
      <c r="J5" s="56"/>
      <c r="K5" s="56"/>
      <c r="L5" s="56"/>
      <c r="M5" s="56"/>
      <c r="N5" s="56"/>
      <c r="O5" s="55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</row>
    <row r="6" spans="1:67" s="21" customFormat="1" ht="35.1" customHeight="1">
      <c r="A6" s="137" t="s">
        <v>54</v>
      </c>
      <c r="B6" s="138"/>
      <c r="C6" s="138"/>
      <c r="D6" s="138"/>
      <c r="E6" s="138"/>
      <c r="F6" s="139"/>
      <c r="H6" s="129"/>
      <c r="I6" s="53"/>
      <c r="J6" s="52"/>
      <c r="K6" s="52"/>
      <c r="L6" s="52"/>
      <c r="M6" s="52"/>
      <c r="N6" s="52"/>
      <c r="O6" s="51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</row>
    <row r="7" spans="1:67" s="21" customFormat="1" ht="14.25" customHeight="1">
      <c r="A7" s="140"/>
      <c r="B7" s="141"/>
      <c r="C7" s="141"/>
      <c r="D7" s="141"/>
      <c r="E7" s="141"/>
      <c r="F7" s="142"/>
      <c r="H7" s="130"/>
      <c r="I7" s="50"/>
      <c r="J7" s="49"/>
      <c r="K7" s="49"/>
      <c r="L7" s="49"/>
      <c r="M7" s="49"/>
      <c r="N7" s="49"/>
      <c r="O7" s="48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</row>
    <row r="8" spans="1:67" s="21" customFormat="1" ht="12" customHeight="1"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</row>
    <row r="9" spans="1:67" s="22" customFormat="1" ht="12" customHeight="1">
      <c r="A9" s="47" t="s">
        <v>0</v>
      </c>
      <c r="B9" s="46">
        <v>1</v>
      </c>
      <c r="C9" s="45"/>
      <c r="D9" s="45"/>
      <c r="E9" s="45"/>
      <c r="F9" s="45"/>
      <c r="G9" s="45"/>
      <c r="H9" s="44"/>
      <c r="I9" s="46">
        <v>2</v>
      </c>
      <c r="J9" s="45"/>
      <c r="K9" s="45"/>
      <c r="L9" s="45"/>
      <c r="M9" s="45"/>
      <c r="N9" s="45"/>
      <c r="O9" s="44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</row>
    <row r="10" spans="1:67" s="24" customFormat="1" ht="39.6" customHeight="1">
      <c r="A10" s="85" t="s">
        <v>1</v>
      </c>
      <c r="B10" s="41" t="s">
        <v>2</v>
      </c>
      <c r="C10" s="40" t="s">
        <v>3</v>
      </c>
      <c r="D10" s="39" t="s">
        <v>4</v>
      </c>
      <c r="E10" s="40" t="s">
        <v>5</v>
      </c>
      <c r="F10" s="39" t="s">
        <v>6</v>
      </c>
      <c r="G10" s="39" t="s">
        <v>7</v>
      </c>
      <c r="H10" s="42" t="s">
        <v>8</v>
      </c>
      <c r="I10" s="41" t="s">
        <v>2</v>
      </c>
      <c r="J10" s="39" t="s">
        <v>3</v>
      </c>
      <c r="K10" s="39" t="s">
        <v>4</v>
      </c>
      <c r="L10" s="40" t="s">
        <v>5</v>
      </c>
      <c r="M10" s="39" t="s">
        <v>6</v>
      </c>
      <c r="N10" s="39" t="s">
        <v>7</v>
      </c>
      <c r="O10" s="38" t="s">
        <v>8</v>
      </c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</row>
    <row r="11" spans="1:67" s="24" customFormat="1" ht="13.5" customHeight="1">
      <c r="A11" s="84" t="s">
        <v>92</v>
      </c>
      <c r="B11" s="31">
        <v>13</v>
      </c>
      <c r="C11" s="31">
        <v>0</v>
      </c>
      <c r="D11" s="31">
        <v>1</v>
      </c>
      <c r="E11" s="31">
        <v>1</v>
      </c>
      <c r="F11" s="93">
        <f t="shared" ref="F11:F20" si="0">SUM(B11:E11)</f>
        <v>15</v>
      </c>
      <c r="G11" s="94">
        <f>IF(SUM(C11,E11)=0,0,ROUND(SUM(C11,E11)/F11*100,1))</f>
        <v>6.7</v>
      </c>
      <c r="H11" s="95">
        <f t="shared" ref="H11:H22" si="1">IF(F11=0,0,F11/F$59*100)</f>
        <v>0.85567598402738165</v>
      </c>
      <c r="I11" s="31">
        <v>30</v>
      </c>
      <c r="J11" s="31">
        <v>3</v>
      </c>
      <c r="K11" s="31">
        <v>3</v>
      </c>
      <c r="L11" s="31">
        <v>0</v>
      </c>
      <c r="M11" s="93">
        <f t="shared" ref="M11:M20" si="2">SUM(I11:L11)</f>
        <v>36</v>
      </c>
      <c r="N11" s="94">
        <f>IF(SUM(J11,L11)=0,0,ROUND(SUM(J11,L11)/M11*100,1))</f>
        <v>8.3000000000000007</v>
      </c>
      <c r="O11" s="95">
        <f t="shared" ref="O11:O20" si="3">IF(M11=0,0,M11/M$59*100)</f>
        <v>2.5405786873676783</v>
      </c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</row>
    <row r="12" spans="1:67" s="24" customFormat="1" ht="13.5" customHeight="1">
      <c r="A12" s="32" t="s">
        <v>93</v>
      </c>
      <c r="B12" s="31">
        <v>10</v>
      </c>
      <c r="C12" s="31">
        <v>0</v>
      </c>
      <c r="D12" s="31">
        <v>1</v>
      </c>
      <c r="E12" s="31">
        <v>1</v>
      </c>
      <c r="F12" s="93">
        <f t="shared" si="0"/>
        <v>12</v>
      </c>
      <c r="G12" s="94">
        <f t="shared" ref="G12:G59" si="4">IF(SUM(C12,E12)=0,0,ROUND(SUM(C12,E12)/F12*100,1))</f>
        <v>8.3000000000000007</v>
      </c>
      <c r="H12" s="95">
        <f t="shared" si="1"/>
        <v>0.68454078722190537</v>
      </c>
      <c r="I12" s="31">
        <v>21</v>
      </c>
      <c r="J12" s="31">
        <v>0</v>
      </c>
      <c r="K12" s="31">
        <v>0</v>
      </c>
      <c r="L12" s="31">
        <v>0</v>
      </c>
      <c r="M12" s="93">
        <f t="shared" si="2"/>
        <v>21</v>
      </c>
      <c r="N12" s="94">
        <f t="shared" ref="N12:N58" si="5">IF(SUM(J12,L12)=0,0,ROUND(SUM(J12,L12)/M12*100,1))</f>
        <v>0</v>
      </c>
      <c r="O12" s="95">
        <f t="shared" si="3"/>
        <v>1.4820042342978124</v>
      </c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</row>
    <row r="13" spans="1:67" s="24" customFormat="1" ht="13.5" customHeight="1">
      <c r="A13" s="32" t="s">
        <v>94</v>
      </c>
      <c r="B13" s="31">
        <v>5</v>
      </c>
      <c r="C13" s="31">
        <v>0</v>
      </c>
      <c r="D13" s="31">
        <v>1</v>
      </c>
      <c r="E13" s="31">
        <v>3</v>
      </c>
      <c r="F13" s="93">
        <f t="shared" si="0"/>
        <v>9</v>
      </c>
      <c r="G13" s="94">
        <f t="shared" si="4"/>
        <v>33.299999999999997</v>
      </c>
      <c r="H13" s="95">
        <f t="shared" si="1"/>
        <v>0.51340559041642897</v>
      </c>
      <c r="I13" s="31">
        <v>10</v>
      </c>
      <c r="J13" s="31">
        <v>0</v>
      </c>
      <c r="K13" s="31">
        <v>1</v>
      </c>
      <c r="L13" s="31">
        <v>0</v>
      </c>
      <c r="M13" s="93">
        <f t="shared" si="2"/>
        <v>11</v>
      </c>
      <c r="N13" s="94">
        <f t="shared" si="5"/>
        <v>0</v>
      </c>
      <c r="O13" s="95">
        <f t="shared" si="3"/>
        <v>0.77628793225123505</v>
      </c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</row>
    <row r="14" spans="1:67" s="24" customFormat="1" ht="13.5" customHeight="1">
      <c r="A14" s="32" t="s">
        <v>95</v>
      </c>
      <c r="B14" s="31">
        <v>4</v>
      </c>
      <c r="C14" s="31">
        <v>0</v>
      </c>
      <c r="D14" s="31">
        <v>0</v>
      </c>
      <c r="E14" s="31">
        <v>1</v>
      </c>
      <c r="F14" s="93">
        <f t="shared" si="0"/>
        <v>5</v>
      </c>
      <c r="G14" s="94">
        <f t="shared" si="4"/>
        <v>20</v>
      </c>
      <c r="H14" s="95">
        <f t="shared" si="1"/>
        <v>0.2852253280091272</v>
      </c>
      <c r="I14" s="31">
        <v>5</v>
      </c>
      <c r="J14" s="31">
        <v>0</v>
      </c>
      <c r="K14" s="31">
        <v>0</v>
      </c>
      <c r="L14" s="31">
        <v>0</v>
      </c>
      <c r="M14" s="93">
        <f t="shared" si="2"/>
        <v>5</v>
      </c>
      <c r="N14" s="94">
        <f t="shared" si="5"/>
        <v>0</v>
      </c>
      <c r="O14" s="95">
        <f t="shared" si="3"/>
        <v>0.35285815102328866</v>
      </c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</row>
    <row r="15" spans="1:67" s="24" customFormat="1" ht="13.5" customHeight="1">
      <c r="A15" s="32" t="s">
        <v>96</v>
      </c>
      <c r="B15" s="31">
        <v>8</v>
      </c>
      <c r="C15" s="31">
        <v>0</v>
      </c>
      <c r="D15" s="31">
        <v>4</v>
      </c>
      <c r="E15" s="31">
        <v>1</v>
      </c>
      <c r="F15" s="93">
        <f t="shared" si="0"/>
        <v>13</v>
      </c>
      <c r="G15" s="94">
        <f t="shared" si="4"/>
        <v>7.7</v>
      </c>
      <c r="H15" s="95">
        <f t="shared" si="1"/>
        <v>0.74158585282373068</v>
      </c>
      <c r="I15" s="31">
        <v>3</v>
      </c>
      <c r="J15" s="31">
        <v>0</v>
      </c>
      <c r="K15" s="31">
        <v>0</v>
      </c>
      <c r="L15" s="31">
        <v>0</v>
      </c>
      <c r="M15" s="93">
        <f t="shared" si="2"/>
        <v>3</v>
      </c>
      <c r="N15" s="94">
        <f t="shared" si="5"/>
        <v>0</v>
      </c>
      <c r="O15" s="95">
        <f t="shared" si="3"/>
        <v>0.21171489061397319</v>
      </c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</row>
    <row r="16" spans="1:67" s="24" customFormat="1" ht="13.5" customHeight="1">
      <c r="A16" s="32" t="s">
        <v>97</v>
      </c>
      <c r="B16" s="31">
        <v>5</v>
      </c>
      <c r="C16" s="31">
        <v>0</v>
      </c>
      <c r="D16" s="31">
        <v>1</v>
      </c>
      <c r="E16" s="31">
        <v>1</v>
      </c>
      <c r="F16" s="93">
        <f t="shared" si="0"/>
        <v>7</v>
      </c>
      <c r="G16" s="94">
        <f t="shared" si="4"/>
        <v>14.3</v>
      </c>
      <c r="H16" s="95">
        <f t="shared" si="1"/>
        <v>0.39931545921277811</v>
      </c>
      <c r="I16" s="31">
        <v>2</v>
      </c>
      <c r="J16" s="31">
        <v>0</v>
      </c>
      <c r="K16" s="31">
        <v>1</v>
      </c>
      <c r="L16" s="31">
        <v>0</v>
      </c>
      <c r="M16" s="93">
        <f t="shared" si="2"/>
        <v>3</v>
      </c>
      <c r="N16" s="94">
        <f t="shared" si="5"/>
        <v>0</v>
      </c>
      <c r="O16" s="95">
        <f t="shared" si="3"/>
        <v>0.21171489061397319</v>
      </c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</row>
    <row r="17" spans="1:67" s="24" customFormat="1" ht="13.5" customHeight="1">
      <c r="A17" s="32" t="s">
        <v>98</v>
      </c>
      <c r="B17" s="31">
        <v>12</v>
      </c>
      <c r="C17" s="31">
        <v>0</v>
      </c>
      <c r="D17" s="31">
        <v>0</v>
      </c>
      <c r="E17" s="31">
        <v>1</v>
      </c>
      <c r="F17" s="93">
        <f t="shared" si="0"/>
        <v>13</v>
      </c>
      <c r="G17" s="94">
        <f t="shared" si="4"/>
        <v>7.7</v>
      </c>
      <c r="H17" s="95">
        <f t="shared" si="1"/>
        <v>0.74158585282373068</v>
      </c>
      <c r="I17" s="31">
        <v>0</v>
      </c>
      <c r="J17" s="31">
        <v>0</v>
      </c>
      <c r="K17" s="31">
        <v>0</v>
      </c>
      <c r="L17" s="31">
        <v>0</v>
      </c>
      <c r="M17" s="93">
        <f t="shared" si="2"/>
        <v>0</v>
      </c>
      <c r="N17" s="94">
        <f t="shared" si="5"/>
        <v>0</v>
      </c>
      <c r="O17" s="95">
        <f t="shared" si="3"/>
        <v>0</v>
      </c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</row>
    <row r="18" spans="1:67" s="24" customFormat="1" ht="13.5" customHeight="1">
      <c r="A18" s="32" t="s">
        <v>99</v>
      </c>
      <c r="B18" s="31">
        <v>21</v>
      </c>
      <c r="C18" s="31">
        <v>0</v>
      </c>
      <c r="D18" s="31">
        <v>3</v>
      </c>
      <c r="E18" s="31">
        <v>3</v>
      </c>
      <c r="F18" s="93">
        <f t="shared" si="0"/>
        <v>27</v>
      </c>
      <c r="G18" s="94">
        <f t="shared" si="4"/>
        <v>11.1</v>
      </c>
      <c r="H18" s="95">
        <f t="shared" si="1"/>
        <v>1.5402167712492869</v>
      </c>
      <c r="I18" s="31">
        <v>5</v>
      </c>
      <c r="J18" s="31">
        <v>0</v>
      </c>
      <c r="K18" s="31">
        <v>0</v>
      </c>
      <c r="L18" s="31">
        <v>1</v>
      </c>
      <c r="M18" s="93">
        <f t="shared" si="2"/>
        <v>6</v>
      </c>
      <c r="N18" s="94">
        <f t="shared" si="5"/>
        <v>16.7</v>
      </c>
      <c r="O18" s="95">
        <f t="shared" si="3"/>
        <v>0.42342978122794639</v>
      </c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</row>
    <row r="19" spans="1:67" s="24" customFormat="1" ht="13.5" customHeight="1">
      <c r="A19" s="32" t="s">
        <v>100</v>
      </c>
      <c r="B19" s="31">
        <v>27</v>
      </c>
      <c r="C19" s="31">
        <v>0</v>
      </c>
      <c r="D19" s="31">
        <v>3</v>
      </c>
      <c r="E19" s="31">
        <v>2</v>
      </c>
      <c r="F19" s="93">
        <f t="shared" si="0"/>
        <v>32</v>
      </c>
      <c r="G19" s="94">
        <f t="shared" si="4"/>
        <v>6.3</v>
      </c>
      <c r="H19" s="95">
        <f t="shared" si="1"/>
        <v>1.8254420992584139</v>
      </c>
      <c r="I19" s="31">
        <v>31</v>
      </c>
      <c r="J19" s="31">
        <v>2</v>
      </c>
      <c r="K19" s="31">
        <v>1</v>
      </c>
      <c r="L19" s="31">
        <v>0</v>
      </c>
      <c r="M19" s="93">
        <f t="shared" si="2"/>
        <v>34</v>
      </c>
      <c r="N19" s="94">
        <f t="shared" si="5"/>
        <v>5.9</v>
      </c>
      <c r="O19" s="95">
        <f t="shared" si="3"/>
        <v>2.3994354269583629</v>
      </c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</row>
    <row r="20" spans="1:67" s="21" customFormat="1" ht="13.5" customHeight="1">
      <c r="A20" s="36" t="s">
        <v>9</v>
      </c>
      <c r="B20" s="35">
        <v>9</v>
      </c>
      <c r="C20" s="35">
        <v>0</v>
      </c>
      <c r="D20" s="35">
        <v>1</v>
      </c>
      <c r="E20" s="35">
        <v>2</v>
      </c>
      <c r="F20" s="96">
        <f t="shared" si="0"/>
        <v>12</v>
      </c>
      <c r="G20" s="97">
        <f>IF(SUM(C20,E20)=0,0,ROUND(SUM(C20,E20)/F20*100,1))</f>
        <v>16.7</v>
      </c>
      <c r="H20" s="98">
        <f t="shared" si="1"/>
        <v>0.68454078722190537</v>
      </c>
      <c r="I20" s="35">
        <v>3</v>
      </c>
      <c r="J20" s="35">
        <v>2</v>
      </c>
      <c r="K20" s="35">
        <v>0</v>
      </c>
      <c r="L20" s="35">
        <v>0</v>
      </c>
      <c r="M20" s="96">
        <f t="shared" si="2"/>
        <v>5</v>
      </c>
      <c r="N20" s="97">
        <f t="shared" si="5"/>
        <v>40</v>
      </c>
      <c r="O20" s="98">
        <f t="shared" si="3"/>
        <v>0.35285815102328866</v>
      </c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</row>
    <row r="21" spans="1:67" s="21" customFormat="1" ht="13.5" customHeight="1">
      <c r="A21" s="32" t="s">
        <v>10</v>
      </c>
      <c r="B21" s="31">
        <v>22</v>
      </c>
      <c r="C21" s="31">
        <v>0</v>
      </c>
      <c r="D21" s="31">
        <v>2</v>
      </c>
      <c r="E21" s="31">
        <v>1</v>
      </c>
      <c r="F21" s="93">
        <f t="shared" ref="F21:F55" si="6">SUM(B21:E21)</f>
        <v>25</v>
      </c>
      <c r="G21" s="94">
        <f t="shared" si="4"/>
        <v>4</v>
      </c>
      <c r="H21" s="95">
        <f t="shared" si="1"/>
        <v>1.4261266400456361</v>
      </c>
      <c r="I21" s="31">
        <v>6</v>
      </c>
      <c r="J21" s="31">
        <v>0</v>
      </c>
      <c r="K21" s="31">
        <v>0</v>
      </c>
      <c r="L21" s="31">
        <v>0</v>
      </c>
      <c r="M21" s="93">
        <f t="shared" ref="M21:M55" si="7">SUM(I21:L21)</f>
        <v>6</v>
      </c>
      <c r="N21" s="94">
        <f t="shared" si="5"/>
        <v>0</v>
      </c>
      <c r="O21" s="95">
        <f t="shared" ref="O21:O55" si="8">IF(M21=0,0,M21/M$59*100)</f>
        <v>0.42342978122794639</v>
      </c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</row>
    <row r="22" spans="1:67" s="22" customFormat="1" ht="13.5" customHeight="1">
      <c r="A22" s="32" t="s">
        <v>11</v>
      </c>
      <c r="B22" s="31">
        <v>13</v>
      </c>
      <c r="C22" s="31">
        <v>0</v>
      </c>
      <c r="D22" s="31">
        <v>1</v>
      </c>
      <c r="E22" s="31">
        <v>0</v>
      </c>
      <c r="F22" s="93">
        <f t="shared" si="6"/>
        <v>14</v>
      </c>
      <c r="G22" s="94">
        <f t="shared" si="4"/>
        <v>0</v>
      </c>
      <c r="H22" s="95">
        <f t="shared" si="1"/>
        <v>0.79863091842555622</v>
      </c>
      <c r="I22" s="31">
        <v>10</v>
      </c>
      <c r="J22" s="31">
        <v>1</v>
      </c>
      <c r="K22" s="31">
        <v>0</v>
      </c>
      <c r="L22" s="31">
        <v>0</v>
      </c>
      <c r="M22" s="93">
        <f t="shared" si="7"/>
        <v>11</v>
      </c>
      <c r="N22" s="94">
        <f t="shared" si="5"/>
        <v>9.1</v>
      </c>
      <c r="O22" s="95">
        <f t="shared" si="8"/>
        <v>0.77628793225123505</v>
      </c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</row>
    <row r="23" spans="1:67" s="24" customFormat="1" ht="13.5" customHeight="1">
      <c r="A23" s="32" t="s">
        <v>12</v>
      </c>
      <c r="B23" s="31">
        <v>25</v>
      </c>
      <c r="C23" s="31">
        <v>0</v>
      </c>
      <c r="D23" s="31">
        <v>2</v>
      </c>
      <c r="E23" s="31">
        <v>0</v>
      </c>
      <c r="F23" s="93">
        <f t="shared" si="6"/>
        <v>27</v>
      </c>
      <c r="G23" s="94">
        <f t="shared" si="4"/>
        <v>0</v>
      </c>
      <c r="H23" s="95">
        <f t="shared" ref="H23:H55" si="9">IF(F23=0,0,F23/F$59*100)</f>
        <v>1.5402167712492869</v>
      </c>
      <c r="I23" s="31">
        <v>12</v>
      </c>
      <c r="J23" s="31">
        <v>0</v>
      </c>
      <c r="K23" s="31">
        <v>0</v>
      </c>
      <c r="L23" s="31">
        <v>0</v>
      </c>
      <c r="M23" s="93">
        <f t="shared" si="7"/>
        <v>12</v>
      </c>
      <c r="N23" s="94">
        <f t="shared" si="5"/>
        <v>0</v>
      </c>
      <c r="O23" s="95">
        <f t="shared" si="8"/>
        <v>0.84685956245589278</v>
      </c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</row>
    <row r="24" spans="1:67" s="22" customFormat="1" ht="13.5" customHeight="1">
      <c r="A24" s="32" t="s">
        <v>13</v>
      </c>
      <c r="B24" s="31">
        <v>11</v>
      </c>
      <c r="C24" s="31">
        <v>0</v>
      </c>
      <c r="D24" s="31">
        <v>1</v>
      </c>
      <c r="E24" s="31">
        <v>0</v>
      </c>
      <c r="F24" s="93">
        <f t="shared" si="6"/>
        <v>12</v>
      </c>
      <c r="G24" s="94">
        <f t="shared" si="4"/>
        <v>0</v>
      </c>
      <c r="H24" s="95">
        <f t="shared" si="9"/>
        <v>0.68454078722190537</v>
      </c>
      <c r="I24" s="31">
        <v>5</v>
      </c>
      <c r="J24" s="31">
        <v>2</v>
      </c>
      <c r="K24" s="31">
        <v>0</v>
      </c>
      <c r="L24" s="31">
        <v>1</v>
      </c>
      <c r="M24" s="93">
        <f t="shared" si="7"/>
        <v>8</v>
      </c>
      <c r="N24" s="94">
        <f t="shared" si="5"/>
        <v>37.5</v>
      </c>
      <c r="O24" s="95">
        <f t="shared" si="8"/>
        <v>0.56457304163726185</v>
      </c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</row>
    <row r="25" spans="1:67" s="22" customFormat="1" ht="13.5" customHeight="1">
      <c r="A25" s="32" t="s">
        <v>14</v>
      </c>
      <c r="B25" s="31">
        <v>5</v>
      </c>
      <c r="C25" s="31">
        <v>1</v>
      </c>
      <c r="D25" s="31">
        <v>0</v>
      </c>
      <c r="E25" s="31">
        <v>0</v>
      </c>
      <c r="F25" s="93">
        <f t="shared" si="6"/>
        <v>6</v>
      </c>
      <c r="G25" s="94">
        <f t="shared" si="4"/>
        <v>16.7</v>
      </c>
      <c r="H25" s="95">
        <f t="shared" si="9"/>
        <v>0.34227039361095268</v>
      </c>
      <c r="I25" s="31">
        <v>12</v>
      </c>
      <c r="J25" s="31">
        <v>0</v>
      </c>
      <c r="K25" s="31">
        <v>1</v>
      </c>
      <c r="L25" s="31">
        <v>1</v>
      </c>
      <c r="M25" s="93">
        <f t="shared" si="7"/>
        <v>14</v>
      </c>
      <c r="N25" s="94">
        <f t="shared" si="5"/>
        <v>7.1</v>
      </c>
      <c r="O25" s="95">
        <f t="shared" si="8"/>
        <v>0.98800282286520824</v>
      </c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</row>
    <row r="26" spans="1:67" s="22" customFormat="1" ht="13.5" customHeight="1">
      <c r="A26" s="28" t="s">
        <v>15</v>
      </c>
      <c r="B26" s="99">
        <f>SUM(B20:B25)</f>
        <v>85</v>
      </c>
      <c r="C26" s="99">
        <f>SUM(C20:C25)</f>
        <v>1</v>
      </c>
      <c r="D26" s="99">
        <f>SUM(D20:D25)</f>
        <v>7</v>
      </c>
      <c r="E26" s="99">
        <f>SUM(E20:E25)</f>
        <v>3</v>
      </c>
      <c r="F26" s="99">
        <f t="shared" si="6"/>
        <v>96</v>
      </c>
      <c r="G26" s="100">
        <f t="shared" si="4"/>
        <v>4.2</v>
      </c>
      <c r="H26" s="101">
        <f t="shared" si="9"/>
        <v>5.4763262977752429</v>
      </c>
      <c r="I26" s="99">
        <f>SUM(I20:I25)</f>
        <v>48</v>
      </c>
      <c r="J26" s="99">
        <f>SUM(J20:J25)</f>
        <v>5</v>
      </c>
      <c r="K26" s="99">
        <f>SUM(K20:K25)</f>
        <v>1</v>
      </c>
      <c r="L26" s="99">
        <f>SUM(L20:L25)</f>
        <v>2</v>
      </c>
      <c r="M26" s="99">
        <f t="shared" si="7"/>
        <v>56</v>
      </c>
      <c r="N26" s="100">
        <f t="shared" si="5"/>
        <v>12.5</v>
      </c>
      <c r="O26" s="101">
        <f t="shared" si="8"/>
        <v>3.952011291460833</v>
      </c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</row>
    <row r="27" spans="1:67" s="24" customFormat="1" ht="13.5" customHeight="1">
      <c r="A27" s="36" t="s">
        <v>16</v>
      </c>
      <c r="B27" s="35">
        <v>35</v>
      </c>
      <c r="C27" s="35">
        <v>0</v>
      </c>
      <c r="D27" s="35">
        <v>0</v>
      </c>
      <c r="E27" s="35">
        <v>0</v>
      </c>
      <c r="F27" s="96">
        <f t="shared" si="6"/>
        <v>35</v>
      </c>
      <c r="G27" s="97">
        <f t="shared" si="4"/>
        <v>0</v>
      </c>
      <c r="H27" s="98">
        <f t="shared" si="9"/>
        <v>1.9965772960638906</v>
      </c>
      <c r="I27" s="35">
        <v>12</v>
      </c>
      <c r="J27" s="35">
        <v>1</v>
      </c>
      <c r="K27" s="35">
        <v>0</v>
      </c>
      <c r="L27" s="35">
        <v>1</v>
      </c>
      <c r="M27" s="96">
        <f t="shared" si="7"/>
        <v>14</v>
      </c>
      <c r="N27" s="97">
        <f t="shared" si="5"/>
        <v>14.3</v>
      </c>
      <c r="O27" s="98">
        <f t="shared" si="8"/>
        <v>0.98800282286520824</v>
      </c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</row>
    <row r="28" spans="1:67" s="24" customFormat="1" ht="13.5" customHeight="1">
      <c r="A28" s="32" t="s">
        <v>17</v>
      </c>
      <c r="B28" s="31">
        <v>28</v>
      </c>
      <c r="C28" s="31">
        <v>0</v>
      </c>
      <c r="D28" s="31">
        <v>1</v>
      </c>
      <c r="E28" s="31">
        <v>0</v>
      </c>
      <c r="F28" s="93">
        <f t="shared" si="6"/>
        <v>29</v>
      </c>
      <c r="G28" s="94">
        <f t="shared" si="4"/>
        <v>0</v>
      </c>
      <c r="H28" s="95">
        <f t="shared" si="9"/>
        <v>1.654306902452938</v>
      </c>
      <c r="I28" s="31">
        <v>7</v>
      </c>
      <c r="J28" s="31">
        <v>0</v>
      </c>
      <c r="K28" s="31">
        <v>1</v>
      </c>
      <c r="L28" s="31">
        <v>1</v>
      </c>
      <c r="M28" s="93">
        <f t="shared" si="7"/>
        <v>9</v>
      </c>
      <c r="N28" s="94">
        <f t="shared" si="5"/>
        <v>11.1</v>
      </c>
      <c r="O28" s="95">
        <f t="shared" si="8"/>
        <v>0.63514467184191958</v>
      </c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</row>
    <row r="29" spans="1:67" s="24" customFormat="1" ht="13.5" customHeight="1">
      <c r="A29" s="32" t="s">
        <v>18</v>
      </c>
      <c r="B29" s="31">
        <v>15</v>
      </c>
      <c r="C29" s="31">
        <v>0</v>
      </c>
      <c r="D29" s="31">
        <v>3</v>
      </c>
      <c r="E29" s="31">
        <v>0</v>
      </c>
      <c r="F29" s="93">
        <f t="shared" si="6"/>
        <v>18</v>
      </c>
      <c r="G29" s="94">
        <f t="shared" si="4"/>
        <v>0</v>
      </c>
      <c r="H29" s="95">
        <f t="shared" si="9"/>
        <v>1.0268111808328579</v>
      </c>
      <c r="I29" s="31">
        <v>13</v>
      </c>
      <c r="J29" s="31">
        <v>2</v>
      </c>
      <c r="K29" s="31">
        <v>0</v>
      </c>
      <c r="L29" s="31">
        <v>0</v>
      </c>
      <c r="M29" s="93">
        <f t="shared" si="7"/>
        <v>15</v>
      </c>
      <c r="N29" s="94">
        <f t="shared" si="5"/>
        <v>13.3</v>
      </c>
      <c r="O29" s="95">
        <f t="shared" si="8"/>
        <v>1.058574453069866</v>
      </c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</row>
    <row r="30" spans="1:67" s="22" customFormat="1" ht="13.5" customHeight="1">
      <c r="A30" s="32" t="s">
        <v>19</v>
      </c>
      <c r="B30" s="31">
        <v>27</v>
      </c>
      <c r="C30" s="31">
        <v>0</v>
      </c>
      <c r="D30" s="31">
        <v>3</v>
      </c>
      <c r="E30" s="31">
        <v>0</v>
      </c>
      <c r="F30" s="93">
        <f t="shared" si="6"/>
        <v>30</v>
      </c>
      <c r="G30" s="94">
        <f t="shared" si="4"/>
        <v>0</v>
      </c>
      <c r="H30" s="95">
        <f>IF(F30=0,0,F30/F$59*100)</f>
        <v>1.7113519680547633</v>
      </c>
      <c r="I30" s="31">
        <v>10</v>
      </c>
      <c r="J30" s="31">
        <v>0</v>
      </c>
      <c r="K30" s="31">
        <v>0</v>
      </c>
      <c r="L30" s="31">
        <v>0</v>
      </c>
      <c r="M30" s="93">
        <f t="shared" si="7"/>
        <v>10</v>
      </c>
      <c r="N30" s="94">
        <f t="shared" si="5"/>
        <v>0</v>
      </c>
      <c r="O30" s="95">
        <f t="shared" si="8"/>
        <v>0.70571630204657732</v>
      </c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</row>
    <row r="31" spans="1:67" s="24" customFormat="1" ht="13.5" customHeight="1">
      <c r="A31" s="32" t="s">
        <v>20</v>
      </c>
      <c r="B31" s="31">
        <v>26</v>
      </c>
      <c r="C31" s="31">
        <v>0</v>
      </c>
      <c r="D31" s="31">
        <v>2</v>
      </c>
      <c r="E31" s="31">
        <v>1</v>
      </c>
      <c r="F31" s="93">
        <f t="shared" si="6"/>
        <v>29</v>
      </c>
      <c r="G31" s="94">
        <f t="shared" si="4"/>
        <v>3.4</v>
      </c>
      <c r="H31" s="95">
        <f t="shared" si="9"/>
        <v>1.654306902452938</v>
      </c>
      <c r="I31" s="31">
        <v>20</v>
      </c>
      <c r="J31" s="31">
        <v>0</v>
      </c>
      <c r="K31" s="31">
        <v>1</v>
      </c>
      <c r="L31" s="31">
        <v>0</v>
      </c>
      <c r="M31" s="93">
        <f t="shared" si="7"/>
        <v>21</v>
      </c>
      <c r="N31" s="94">
        <f t="shared" si="5"/>
        <v>0</v>
      </c>
      <c r="O31" s="95">
        <f t="shared" si="8"/>
        <v>1.4820042342978124</v>
      </c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</row>
    <row r="32" spans="1:67" s="22" customFormat="1" ht="13.5" customHeight="1">
      <c r="A32" s="32" t="s">
        <v>21</v>
      </c>
      <c r="B32" s="31">
        <v>19</v>
      </c>
      <c r="C32" s="31">
        <v>0</v>
      </c>
      <c r="D32" s="31">
        <v>1</v>
      </c>
      <c r="E32" s="31">
        <v>0</v>
      </c>
      <c r="F32" s="93">
        <f t="shared" si="6"/>
        <v>20</v>
      </c>
      <c r="G32" s="94">
        <f t="shared" si="4"/>
        <v>0</v>
      </c>
      <c r="H32" s="95">
        <f t="shared" si="9"/>
        <v>1.1409013120365088</v>
      </c>
      <c r="I32" s="31">
        <v>26</v>
      </c>
      <c r="J32" s="31">
        <v>1</v>
      </c>
      <c r="K32" s="31">
        <v>3</v>
      </c>
      <c r="L32" s="31">
        <v>0</v>
      </c>
      <c r="M32" s="93">
        <f t="shared" si="7"/>
        <v>30</v>
      </c>
      <c r="N32" s="94">
        <f t="shared" si="5"/>
        <v>3.3</v>
      </c>
      <c r="O32" s="95">
        <f t="shared" si="8"/>
        <v>2.1171489061397319</v>
      </c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</row>
    <row r="33" spans="1:67" s="24" customFormat="1" ht="13.5" customHeight="1">
      <c r="A33" s="28" t="s">
        <v>15</v>
      </c>
      <c r="B33" s="99">
        <f>SUM(B27:B32)</f>
        <v>150</v>
      </c>
      <c r="C33" s="99">
        <f>SUM(C27:C32)</f>
        <v>0</v>
      </c>
      <c r="D33" s="99">
        <f>SUM(D27:D32)</f>
        <v>10</v>
      </c>
      <c r="E33" s="99">
        <f>SUM(E27:E32)</f>
        <v>1</v>
      </c>
      <c r="F33" s="99">
        <f t="shared" si="6"/>
        <v>161</v>
      </c>
      <c r="G33" s="100">
        <f t="shared" si="4"/>
        <v>0.6</v>
      </c>
      <c r="H33" s="101">
        <f t="shared" si="9"/>
        <v>9.184255561893897</v>
      </c>
      <c r="I33" s="99">
        <f>SUM(I27:I32)</f>
        <v>88</v>
      </c>
      <c r="J33" s="99">
        <f>SUM(J27:J32)</f>
        <v>4</v>
      </c>
      <c r="K33" s="99">
        <f>SUM(K27:K32)</f>
        <v>5</v>
      </c>
      <c r="L33" s="99">
        <f>SUM(L27:L32)</f>
        <v>2</v>
      </c>
      <c r="M33" s="99">
        <f t="shared" si="7"/>
        <v>99</v>
      </c>
      <c r="N33" s="100">
        <f t="shared" si="5"/>
        <v>6.1</v>
      </c>
      <c r="O33" s="101">
        <f>IF(M33=0,0,M33/M$59*100)</f>
        <v>6.9865913902611156</v>
      </c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</row>
    <row r="34" spans="1:67" s="22" customFormat="1" ht="13.5" customHeight="1">
      <c r="A34" s="32" t="s">
        <v>22</v>
      </c>
      <c r="B34" s="31">
        <v>147</v>
      </c>
      <c r="C34" s="31">
        <v>0</v>
      </c>
      <c r="D34" s="31">
        <v>1</v>
      </c>
      <c r="E34" s="31">
        <v>0</v>
      </c>
      <c r="F34" s="93">
        <f t="shared" si="6"/>
        <v>148</v>
      </c>
      <c r="G34" s="94">
        <f t="shared" si="4"/>
        <v>0</v>
      </c>
      <c r="H34" s="95">
        <f t="shared" si="9"/>
        <v>8.4426697090701648</v>
      </c>
      <c r="I34" s="31">
        <v>76</v>
      </c>
      <c r="J34" s="31">
        <v>3</v>
      </c>
      <c r="K34" s="31">
        <v>4</v>
      </c>
      <c r="L34" s="31">
        <v>1</v>
      </c>
      <c r="M34" s="93">
        <f t="shared" si="7"/>
        <v>84</v>
      </c>
      <c r="N34" s="94">
        <f t="shared" si="5"/>
        <v>4.8</v>
      </c>
      <c r="O34" s="95">
        <f t="shared" si="8"/>
        <v>5.9280169371912494</v>
      </c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</row>
    <row r="35" spans="1:67" s="24" customFormat="1" ht="13.5" customHeight="1">
      <c r="A35" s="32" t="s">
        <v>23</v>
      </c>
      <c r="B35" s="31">
        <v>142</v>
      </c>
      <c r="C35" s="31">
        <v>0</v>
      </c>
      <c r="D35" s="31">
        <v>3</v>
      </c>
      <c r="E35" s="31">
        <v>0</v>
      </c>
      <c r="F35" s="93">
        <f t="shared" si="6"/>
        <v>145</v>
      </c>
      <c r="G35" s="94">
        <f t="shared" si="4"/>
        <v>0</v>
      </c>
      <c r="H35" s="95">
        <f t="shared" si="9"/>
        <v>8.2715345122646884</v>
      </c>
      <c r="I35" s="31">
        <v>93</v>
      </c>
      <c r="J35" s="31">
        <v>9</v>
      </c>
      <c r="K35" s="31">
        <v>7</v>
      </c>
      <c r="L35" s="31">
        <v>1</v>
      </c>
      <c r="M35" s="93">
        <f>SUM(I35:L35)</f>
        <v>110</v>
      </c>
      <c r="N35" s="94">
        <f t="shared" si="5"/>
        <v>9.1</v>
      </c>
      <c r="O35" s="95">
        <f t="shared" si="8"/>
        <v>7.7628793225123509</v>
      </c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</row>
    <row r="36" spans="1:67" s="22" customFormat="1" ht="13.5" customHeight="1">
      <c r="A36" s="32" t="s">
        <v>24</v>
      </c>
      <c r="B36" s="31">
        <v>124</v>
      </c>
      <c r="C36" s="31">
        <v>0</v>
      </c>
      <c r="D36" s="31">
        <v>3</v>
      </c>
      <c r="E36" s="31">
        <v>0</v>
      </c>
      <c r="F36" s="93">
        <f t="shared" si="6"/>
        <v>127</v>
      </c>
      <c r="G36" s="94">
        <f t="shared" si="4"/>
        <v>0</v>
      </c>
      <c r="H36" s="95">
        <f t="shared" si="9"/>
        <v>7.2447233314318309</v>
      </c>
      <c r="I36" s="31">
        <v>146</v>
      </c>
      <c r="J36" s="31">
        <v>5</v>
      </c>
      <c r="K36" s="31">
        <v>5</v>
      </c>
      <c r="L36" s="31">
        <v>1</v>
      </c>
      <c r="M36" s="93">
        <f t="shared" si="7"/>
        <v>157</v>
      </c>
      <c r="N36" s="94">
        <f t="shared" si="5"/>
        <v>3.8</v>
      </c>
      <c r="O36" s="95">
        <f t="shared" si="8"/>
        <v>11.079745942131265</v>
      </c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</row>
    <row r="37" spans="1:67" s="24" customFormat="1" ht="13.5" customHeight="1">
      <c r="A37" s="32" t="s">
        <v>25</v>
      </c>
      <c r="B37" s="31">
        <v>152</v>
      </c>
      <c r="C37" s="31">
        <v>0</v>
      </c>
      <c r="D37" s="31">
        <v>3</v>
      </c>
      <c r="E37" s="31">
        <v>1</v>
      </c>
      <c r="F37" s="93">
        <f t="shared" si="6"/>
        <v>156</v>
      </c>
      <c r="G37" s="94">
        <f t="shared" si="4"/>
        <v>0.6</v>
      </c>
      <c r="H37" s="95">
        <f t="shared" si="9"/>
        <v>8.8990302338847691</v>
      </c>
      <c r="I37" s="31">
        <v>117</v>
      </c>
      <c r="J37" s="31">
        <v>5</v>
      </c>
      <c r="K37" s="31">
        <v>2</v>
      </c>
      <c r="L37" s="31">
        <v>0</v>
      </c>
      <c r="M37" s="93">
        <f t="shared" si="7"/>
        <v>124</v>
      </c>
      <c r="N37" s="94">
        <f t="shared" si="5"/>
        <v>4</v>
      </c>
      <c r="O37" s="95">
        <f t="shared" si="8"/>
        <v>8.7508821453775596</v>
      </c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</row>
    <row r="38" spans="1:67" s="24" customFormat="1" ht="13.5" customHeight="1">
      <c r="A38" s="32" t="s">
        <v>26</v>
      </c>
      <c r="B38" s="31">
        <v>133</v>
      </c>
      <c r="C38" s="31">
        <v>0</v>
      </c>
      <c r="D38" s="31">
        <v>6</v>
      </c>
      <c r="E38" s="31">
        <v>1</v>
      </c>
      <c r="F38" s="93">
        <f t="shared" si="6"/>
        <v>140</v>
      </c>
      <c r="G38" s="94">
        <f t="shared" si="4"/>
        <v>0.7</v>
      </c>
      <c r="H38" s="95">
        <f t="shared" si="9"/>
        <v>7.9863091842555622</v>
      </c>
      <c r="I38" s="31">
        <v>94</v>
      </c>
      <c r="J38" s="31">
        <v>9</v>
      </c>
      <c r="K38" s="31">
        <v>3</v>
      </c>
      <c r="L38" s="31">
        <v>2</v>
      </c>
      <c r="M38" s="93">
        <f t="shared" si="7"/>
        <v>108</v>
      </c>
      <c r="N38" s="94">
        <f t="shared" si="5"/>
        <v>10.199999999999999</v>
      </c>
      <c r="O38" s="95">
        <f t="shared" si="8"/>
        <v>7.621736062103035</v>
      </c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</row>
    <row r="39" spans="1:67" s="24" customFormat="1" ht="13.5" customHeight="1">
      <c r="A39" s="32" t="s">
        <v>27</v>
      </c>
      <c r="B39" s="31">
        <v>129</v>
      </c>
      <c r="C39" s="31">
        <v>0</v>
      </c>
      <c r="D39" s="31">
        <v>3</v>
      </c>
      <c r="E39" s="31">
        <v>0</v>
      </c>
      <c r="F39" s="93">
        <f t="shared" si="6"/>
        <v>132</v>
      </c>
      <c r="G39" s="94">
        <f t="shared" si="4"/>
        <v>0</v>
      </c>
      <c r="H39" s="95">
        <f t="shared" si="9"/>
        <v>7.5299486594409588</v>
      </c>
      <c r="I39" s="31">
        <v>92</v>
      </c>
      <c r="J39" s="31">
        <v>5</v>
      </c>
      <c r="K39" s="31">
        <v>3</v>
      </c>
      <c r="L39" s="31">
        <v>3</v>
      </c>
      <c r="M39" s="93">
        <f t="shared" si="7"/>
        <v>103</v>
      </c>
      <c r="N39" s="94">
        <f t="shared" si="5"/>
        <v>7.8</v>
      </c>
      <c r="O39" s="95">
        <f t="shared" si="8"/>
        <v>7.2688779110797466</v>
      </c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</row>
    <row r="40" spans="1:67" s="22" customFormat="1" ht="13.5" customHeight="1">
      <c r="A40" s="32" t="s">
        <v>28</v>
      </c>
      <c r="B40" s="31">
        <v>126</v>
      </c>
      <c r="C40" s="31">
        <v>1</v>
      </c>
      <c r="D40" s="31">
        <v>4</v>
      </c>
      <c r="E40" s="31">
        <v>5</v>
      </c>
      <c r="F40" s="93">
        <f t="shared" si="6"/>
        <v>136</v>
      </c>
      <c r="G40" s="94">
        <f t="shared" si="4"/>
        <v>4.4000000000000004</v>
      </c>
      <c r="H40" s="95">
        <f t="shared" si="9"/>
        <v>7.7581289218482601</v>
      </c>
      <c r="I40" s="31">
        <v>63</v>
      </c>
      <c r="J40" s="31">
        <v>4</v>
      </c>
      <c r="K40" s="31">
        <v>1</v>
      </c>
      <c r="L40" s="31">
        <v>1</v>
      </c>
      <c r="M40" s="93">
        <f t="shared" si="7"/>
        <v>69</v>
      </c>
      <c r="N40" s="94">
        <f t="shared" si="5"/>
        <v>7.2</v>
      </c>
      <c r="O40" s="95">
        <f t="shared" si="8"/>
        <v>4.8694424841213833</v>
      </c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</row>
    <row r="41" spans="1:67" s="22" customFormat="1" ht="13.5" customHeight="1">
      <c r="A41" s="32" t="s">
        <v>51</v>
      </c>
      <c r="B41" s="31">
        <v>91</v>
      </c>
      <c r="C41" s="31">
        <v>0</v>
      </c>
      <c r="D41" s="31">
        <v>3</v>
      </c>
      <c r="E41" s="31">
        <v>1</v>
      </c>
      <c r="F41" s="93">
        <f t="shared" si="6"/>
        <v>95</v>
      </c>
      <c r="G41" s="94">
        <f t="shared" si="4"/>
        <v>1.1000000000000001</v>
      </c>
      <c r="H41" s="95">
        <f t="shared" si="9"/>
        <v>5.4192812321734163</v>
      </c>
      <c r="I41" s="31">
        <v>65</v>
      </c>
      <c r="J41" s="31">
        <v>0</v>
      </c>
      <c r="K41" s="31">
        <v>4</v>
      </c>
      <c r="L41" s="31">
        <v>2</v>
      </c>
      <c r="M41" s="93">
        <f t="shared" si="7"/>
        <v>71</v>
      </c>
      <c r="N41" s="94">
        <f t="shared" si="5"/>
        <v>2.8</v>
      </c>
      <c r="O41" s="95">
        <f t="shared" si="8"/>
        <v>5.0105857445306992</v>
      </c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</row>
    <row r="42" spans="1:67" s="22" customFormat="1" ht="13.5" customHeight="1">
      <c r="A42" s="36" t="s">
        <v>29</v>
      </c>
      <c r="B42" s="35">
        <v>13</v>
      </c>
      <c r="C42" s="35">
        <v>0</v>
      </c>
      <c r="D42" s="35">
        <v>0</v>
      </c>
      <c r="E42" s="35">
        <v>0</v>
      </c>
      <c r="F42" s="96">
        <f t="shared" si="6"/>
        <v>13</v>
      </c>
      <c r="G42" s="97">
        <f t="shared" si="4"/>
        <v>0</v>
      </c>
      <c r="H42" s="98">
        <f t="shared" si="9"/>
        <v>0.74158585282373068</v>
      </c>
      <c r="I42" s="35">
        <v>21</v>
      </c>
      <c r="J42" s="35">
        <v>6</v>
      </c>
      <c r="K42" s="35">
        <v>1</v>
      </c>
      <c r="L42" s="35">
        <v>0</v>
      </c>
      <c r="M42" s="96">
        <f t="shared" si="7"/>
        <v>28</v>
      </c>
      <c r="N42" s="97">
        <f t="shared" si="5"/>
        <v>21.4</v>
      </c>
      <c r="O42" s="98">
        <f t="shared" si="8"/>
        <v>1.9760056457304165</v>
      </c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</row>
    <row r="43" spans="1:67" s="24" customFormat="1" ht="13.5" customHeight="1">
      <c r="A43" s="32" t="s">
        <v>30</v>
      </c>
      <c r="B43" s="31">
        <v>10</v>
      </c>
      <c r="C43" s="31">
        <v>0</v>
      </c>
      <c r="D43" s="31">
        <v>0</v>
      </c>
      <c r="E43" s="31">
        <v>0</v>
      </c>
      <c r="F43" s="93">
        <f t="shared" si="6"/>
        <v>10</v>
      </c>
      <c r="G43" s="94">
        <f t="shared" si="4"/>
        <v>0</v>
      </c>
      <c r="H43" s="95">
        <f t="shared" si="9"/>
        <v>0.5704506560182544</v>
      </c>
      <c r="I43" s="31">
        <v>29</v>
      </c>
      <c r="J43" s="31">
        <v>0</v>
      </c>
      <c r="K43" s="31">
        <v>0</v>
      </c>
      <c r="L43" s="31">
        <v>0</v>
      </c>
      <c r="M43" s="93">
        <f t="shared" si="7"/>
        <v>29</v>
      </c>
      <c r="N43" s="94">
        <f t="shared" si="5"/>
        <v>0</v>
      </c>
      <c r="O43" s="95">
        <f t="shared" si="8"/>
        <v>2.046577275935074</v>
      </c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</row>
    <row r="44" spans="1:67" s="24" customFormat="1" ht="13.5" customHeight="1">
      <c r="A44" s="32" t="s">
        <v>31</v>
      </c>
      <c r="B44" s="31">
        <v>23</v>
      </c>
      <c r="C44" s="31">
        <v>0</v>
      </c>
      <c r="D44" s="31">
        <v>2</v>
      </c>
      <c r="E44" s="31">
        <v>0</v>
      </c>
      <c r="F44" s="93">
        <f t="shared" si="6"/>
        <v>25</v>
      </c>
      <c r="G44" s="94">
        <f t="shared" si="4"/>
        <v>0</v>
      </c>
      <c r="H44" s="95">
        <f t="shared" si="9"/>
        <v>1.4261266400456361</v>
      </c>
      <c r="I44" s="31">
        <v>28</v>
      </c>
      <c r="J44" s="31">
        <v>1</v>
      </c>
      <c r="K44" s="31">
        <v>2</v>
      </c>
      <c r="L44" s="31">
        <v>1</v>
      </c>
      <c r="M44" s="93">
        <f t="shared" si="7"/>
        <v>32</v>
      </c>
      <c r="N44" s="94">
        <f t="shared" si="5"/>
        <v>6.3</v>
      </c>
      <c r="O44" s="95">
        <f t="shared" si="8"/>
        <v>2.2582921665490474</v>
      </c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</row>
    <row r="45" spans="1:67" s="24" customFormat="1" ht="13.5" customHeight="1">
      <c r="A45" s="32" t="s">
        <v>32</v>
      </c>
      <c r="B45" s="31">
        <v>9</v>
      </c>
      <c r="C45" s="31">
        <v>0</v>
      </c>
      <c r="D45" s="31">
        <v>1</v>
      </c>
      <c r="E45" s="31">
        <v>0</v>
      </c>
      <c r="F45" s="93">
        <f t="shared" si="6"/>
        <v>10</v>
      </c>
      <c r="G45" s="94">
        <f t="shared" si="4"/>
        <v>0</v>
      </c>
      <c r="H45" s="95">
        <f t="shared" si="9"/>
        <v>0.5704506560182544</v>
      </c>
      <c r="I45" s="31">
        <v>15</v>
      </c>
      <c r="J45" s="31">
        <v>0</v>
      </c>
      <c r="K45" s="31">
        <v>0</v>
      </c>
      <c r="L45" s="31">
        <v>0</v>
      </c>
      <c r="M45" s="93">
        <f t="shared" si="7"/>
        <v>15</v>
      </c>
      <c r="N45" s="94">
        <f t="shared" si="5"/>
        <v>0</v>
      </c>
      <c r="O45" s="95">
        <f t="shared" si="8"/>
        <v>1.058574453069866</v>
      </c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</row>
    <row r="46" spans="1:67" s="22" customFormat="1" ht="13.5" customHeight="1">
      <c r="A46" s="32" t="s">
        <v>33</v>
      </c>
      <c r="B46" s="31">
        <v>14</v>
      </c>
      <c r="C46" s="31">
        <v>0</v>
      </c>
      <c r="D46" s="31">
        <v>1</v>
      </c>
      <c r="E46" s="31">
        <v>0</v>
      </c>
      <c r="F46" s="93">
        <f t="shared" si="6"/>
        <v>15</v>
      </c>
      <c r="G46" s="94">
        <f t="shared" si="4"/>
        <v>0</v>
      </c>
      <c r="H46" s="95">
        <f t="shared" si="9"/>
        <v>0.85567598402738165</v>
      </c>
      <c r="I46" s="31">
        <v>20</v>
      </c>
      <c r="J46" s="31">
        <v>4</v>
      </c>
      <c r="K46" s="31">
        <v>1</v>
      </c>
      <c r="L46" s="31">
        <v>1</v>
      </c>
      <c r="M46" s="93">
        <f t="shared" si="7"/>
        <v>26</v>
      </c>
      <c r="N46" s="94">
        <f t="shared" si="5"/>
        <v>19.2</v>
      </c>
      <c r="O46" s="95">
        <f t="shared" si="8"/>
        <v>1.834862385321101</v>
      </c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</row>
    <row r="47" spans="1:67" s="24" customFormat="1" ht="13.5" customHeight="1">
      <c r="A47" s="32" t="s">
        <v>34</v>
      </c>
      <c r="B47" s="31">
        <v>13</v>
      </c>
      <c r="C47" s="31">
        <v>0</v>
      </c>
      <c r="D47" s="31">
        <v>1</v>
      </c>
      <c r="E47" s="31">
        <v>0</v>
      </c>
      <c r="F47" s="93">
        <f t="shared" si="6"/>
        <v>14</v>
      </c>
      <c r="G47" s="94">
        <f t="shared" si="4"/>
        <v>0</v>
      </c>
      <c r="H47" s="95">
        <f t="shared" si="9"/>
        <v>0.79863091842555622</v>
      </c>
      <c r="I47" s="31">
        <v>11</v>
      </c>
      <c r="J47" s="31">
        <v>0</v>
      </c>
      <c r="K47" s="31">
        <v>0</v>
      </c>
      <c r="L47" s="31">
        <v>0</v>
      </c>
      <c r="M47" s="93">
        <f t="shared" si="7"/>
        <v>11</v>
      </c>
      <c r="N47" s="94">
        <f t="shared" si="5"/>
        <v>0</v>
      </c>
      <c r="O47" s="95">
        <f t="shared" si="8"/>
        <v>0.77628793225123505</v>
      </c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</row>
    <row r="48" spans="1:67" s="22" customFormat="1" ht="13.5" customHeight="1">
      <c r="A48" s="28" t="s">
        <v>15</v>
      </c>
      <c r="B48" s="99">
        <f>SUM(B42:B47)</f>
        <v>82</v>
      </c>
      <c r="C48" s="99">
        <f>SUM(C42:C47)</f>
        <v>0</v>
      </c>
      <c r="D48" s="99">
        <f>SUM(D42:D47)</f>
        <v>5</v>
      </c>
      <c r="E48" s="99">
        <f>SUM(E42:E47)</f>
        <v>0</v>
      </c>
      <c r="F48" s="99">
        <f t="shared" si="6"/>
        <v>87</v>
      </c>
      <c r="G48" s="100">
        <f t="shared" si="4"/>
        <v>0</v>
      </c>
      <c r="H48" s="101">
        <f t="shared" si="9"/>
        <v>4.9629207073588137</v>
      </c>
      <c r="I48" s="99">
        <f>SUM(I42:I47)</f>
        <v>124</v>
      </c>
      <c r="J48" s="99">
        <f>SUM(J42:J47)</f>
        <v>11</v>
      </c>
      <c r="K48" s="99">
        <f>SUM(K42:K47)</f>
        <v>4</v>
      </c>
      <c r="L48" s="99">
        <f>SUM(L42:L47)</f>
        <v>2</v>
      </c>
      <c r="M48" s="99">
        <f t="shared" si="7"/>
        <v>141</v>
      </c>
      <c r="N48" s="100">
        <f t="shared" si="5"/>
        <v>9.1999999999999993</v>
      </c>
      <c r="O48" s="101">
        <f t="shared" si="8"/>
        <v>9.9505998588567408</v>
      </c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</row>
    <row r="49" spans="1:67" s="22" customFormat="1" ht="13.5" customHeight="1">
      <c r="A49" s="36" t="s">
        <v>35</v>
      </c>
      <c r="B49" s="35">
        <v>9</v>
      </c>
      <c r="C49" s="35">
        <v>0</v>
      </c>
      <c r="D49" s="35">
        <v>0</v>
      </c>
      <c r="E49" s="35">
        <v>0</v>
      </c>
      <c r="F49" s="96">
        <f t="shared" si="6"/>
        <v>9</v>
      </c>
      <c r="G49" s="97">
        <f t="shared" si="4"/>
        <v>0</v>
      </c>
      <c r="H49" s="98">
        <f t="shared" si="9"/>
        <v>0.51340559041642897</v>
      </c>
      <c r="I49" s="35">
        <v>22</v>
      </c>
      <c r="J49" s="35">
        <v>2</v>
      </c>
      <c r="K49" s="35">
        <v>1</v>
      </c>
      <c r="L49" s="35">
        <v>2</v>
      </c>
      <c r="M49" s="96">
        <f t="shared" si="7"/>
        <v>27</v>
      </c>
      <c r="N49" s="97">
        <f t="shared" si="5"/>
        <v>14.8</v>
      </c>
      <c r="O49" s="98">
        <f t="shared" si="8"/>
        <v>1.9054340155257588</v>
      </c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</row>
    <row r="50" spans="1:67" s="24" customFormat="1" ht="13.5" customHeight="1">
      <c r="A50" s="32" t="s">
        <v>36</v>
      </c>
      <c r="B50" s="31">
        <v>12</v>
      </c>
      <c r="C50" s="31">
        <v>0</v>
      </c>
      <c r="D50" s="31">
        <v>0</v>
      </c>
      <c r="E50" s="31">
        <v>0</v>
      </c>
      <c r="F50" s="93">
        <f t="shared" si="6"/>
        <v>12</v>
      </c>
      <c r="G50" s="94">
        <f t="shared" si="4"/>
        <v>0</v>
      </c>
      <c r="H50" s="95">
        <f t="shared" si="9"/>
        <v>0.68454078722190537</v>
      </c>
      <c r="I50" s="31">
        <v>20</v>
      </c>
      <c r="J50" s="31">
        <v>0</v>
      </c>
      <c r="K50" s="31">
        <v>0</v>
      </c>
      <c r="L50" s="31">
        <v>0</v>
      </c>
      <c r="M50" s="93">
        <f t="shared" si="7"/>
        <v>20</v>
      </c>
      <c r="N50" s="94">
        <f t="shared" si="5"/>
        <v>0</v>
      </c>
      <c r="O50" s="95">
        <f t="shared" si="8"/>
        <v>1.4114326040931546</v>
      </c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</row>
    <row r="51" spans="1:67" s="24" customFormat="1" ht="13.5" customHeight="1">
      <c r="A51" s="32" t="s">
        <v>37</v>
      </c>
      <c r="B51" s="31">
        <v>15</v>
      </c>
      <c r="C51" s="31">
        <v>0</v>
      </c>
      <c r="D51" s="31">
        <v>0</v>
      </c>
      <c r="E51" s="31">
        <v>0</v>
      </c>
      <c r="F51" s="93">
        <f t="shared" si="6"/>
        <v>15</v>
      </c>
      <c r="G51" s="94">
        <f t="shared" si="4"/>
        <v>0</v>
      </c>
      <c r="H51" s="95">
        <f t="shared" si="9"/>
        <v>0.85567598402738165</v>
      </c>
      <c r="I51" s="31">
        <v>4</v>
      </c>
      <c r="J51" s="31">
        <v>0</v>
      </c>
      <c r="K51" s="31">
        <v>0</v>
      </c>
      <c r="L51" s="31">
        <v>0</v>
      </c>
      <c r="M51" s="93">
        <f t="shared" si="7"/>
        <v>4</v>
      </c>
      <c r="N51" s="94">
        <f t="shared" si="5"/>
        <v>0</v>
      </c>
      <c r="O51" s="95">
        <f t="shared" si="8"/>
        <v>0.28228652081863093</v>
      </c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</row>
    <row r="52" spans="1:67" s="21" customFormat="1" ht="13.5" customHeight="1">
      <c r="A52" s="32" t="s">
        <v>38</v>
      </c>
      <c r="B52" s="31">
        <v>10</v>
      </c>
      <c r="C52" s="31">
        <v>0</v>
      </c>
      <c r="D52" s="31">
        <v>0</v>
      </c>
      <c r="E52" s="31">
        <v>0</v>
      </c>
      <c r="F52" s="93">
        <f t="shared" si="6"/>
        <v>10</v>
      </c>
      <c r="G52" s="94">
        <f t="shared" si="4"/>
        <v>0</v>
      </c>
      <c r="H52" s="95">
        <f t="shared" si="9"/>
        <v>0.5704506560182544</v>
      </c>
      <c r="I52" s="31">
        <v>2</v>
      </c>
      <c r="J52" s="31">
        <v>0</v>
      </c>
      <c r="K52" s="31">
        <v>0</v>
      </c>
      <c r="L52" s="31">
        <v>1</v>
      </c>
      <c r="M52" s="93">
        <f t="shared" si="7"/>
        <v>3</v>
      </c>
      <c r="N52" s="94">
        <f t="shared" si="5"/>
        <v>33.299999999999997</v>
      </c>
      <c r="O52" s="95">
        <f t="shared" si="8"/>
        <v>0.21171489061397319</v>
      </c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</row>
    <row r="53" spans="1:67" s="21" customFormat="1" ht="13.5" customHeight="1">
      <c r="A53" s="32" t="s">
        <v>39</v>
      </c>
      <c r="B53" s="31">
        <v>9</v>
      </c>
      <c r="C53" s="31">
        <v>0</v>
      </c>
      <c r="D53" s="31">
        <v>1</v>
      </c>
      <c r="E53" s="31">
        <v>0</v>
      </c>
      <c r="F53" s="93">
        <f t="shared" si="6"/>
        <v>10</v>
      </c>
      <c r="G53" s="94">
        <f t="shared" si="4"/>
        <v>0</v>
      </c>
      <c r="H53" s="95">
        <f t="shared" si="9"/>
        <v>0.5704506560182544</v>
      </c>
      <c r="I53" s="31">
        <v>1</v>
      </c>
      <c r="J53" s="31">
        <v>0</v>
      </c>
      <c r="K53" s="31">
        <v>0</v>
      </c>
      <c r="L53" s="31">
        <v>0</v>
      </c>
      <c r="M53" s="93">
        <f t="shared" si="7"/>
        <v>1</v>
      </c>
      <c r="N53" s="94">
        <f t="shared" si="5"/>
        <v>0</v>
      </c>
      <c r="O53" s="95">
        <f t="shared" si="8"/>
        <v>7.0571630204657732E-2</v>
      </c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</row>
    <row r="54" spans="1:67" s="22" customFormat="1" ht="13.5" customHeight="1">
      <c r="A54" s="32" t="s">
        <v>40</v>
      </c>
      <c r="B54" s="31">
        <v>6</v>
      </c>
      <c r="C54" s="31">
        <v>0</v>
      </c>
      <c r="D54" s="31">
        <v>0</v>
      </c>
      <c r="E54" s="31">
        <v>1</v>
      </c>
      <c r="F54" s="93">
        <f t="shared" si="6"/>
        <v>7</v>
      </c>
      <c r="G54" s="94">
        <f t="shared" si="4"/>
        <v>14.3</v>
      </c>
      <c r="H54" s="95">
        <f t="shared" si="9"/>
        <v>0.39931545921277811</v>
      </c>
      <c r="I54" s="31">
        <v>1</v>
      </c>
      <c r="J54" s="31">
        <v>0</v>
      </c>
      <c r="K54" s="31">
        <v>0</v>
      </c>
      <c r="L54" s="31">
        <v>0</v>
      </c>
      <c r="M54" s="93">
        <f t="shared" si="7"/>
        <v>1</v>
      </c>
      <c r="N54" s="94">
        <f t="shared" si="5"/>
        <v>0</v>
      </c>
      <c r="O54" s="95">
        <f t="shared" si="8"/>
        <v>7.0571630204657732E-2</v>
      </c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</row>
    <row r="55" spans="1:67" s="24" customFormat="1" ht="13.5" customHeight="1">
      <c r="A55" s="28" t="s">
        <v>15</v>
      </c>
      <c r="B55" s="99">
        <f>SUM(B49:B54)</f>
        <v>61</v>
      </c>
      <c r="C55" s="99">
        <f>SUM(C49:C54)</f>
        <v>0</v>
      </c>
      <c r="D55" s="99">
        <f>SUM(D49:D54)</f>
        <v>1</v>
      </c>
      <c r="E55" s="99">
        <f>SUM(E49:E54)</f>
        <v>1</v>
      </c>
      <c r="F55" s="99">
        <f t="shared" si="6"/>
        <v>63</v>
      </c>
      <c r="G55" s="100">
        <f>IF(SUM(C55,E55)=0,0,ROUND(SUM(C55,E55)/F55*100,1))</f>
        <v>1.6</v>
      </c>
      <c r="H55" s="101">
        <f t="shared" si="9"/>
        <v>3.5938391329150026</v>
      </c>
      <c r="I55" s="99">
        <f>SUM(I49:I54)</f>
        <v>50</v>
      </c>
      <c r="J55" s="99">
        <f>SUM(J49:J54)</f>
        <v>2</v>
      </c>
      <c r="K55" s="99">
        <f>SUM(K49:K54)</f>
        <v>1</v>
      </c>
      <c r="L55" s="99">
        <f>SUM(L49:L54)</f>
        <v>3</v>
      </c>
      <c r="M55" s="99">
        <f t="shared" si="7"/>
        <v>56</v>
      </c>
      <c r="N55" s="100">
        <f t="shared" si="5"/>
        <v>8.9</v>
      </c>
      <c r="O55" s="101">
        <f t="shared" si="8"/>
        <v>3.952011291460833</v>
      </c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</row>
    <row r="56" spans="1:67" s="24" customFormat="1" ht="13.5" customHeight="1">
      <c r="A56" s="84" t="s">
        <v>101</v>
      </c>
      <c r="B56" s="31">
        <v>41</v>
      </c>
      <c r="C56" s="31">
        <v>0</v>
      </c>
      <c r="D56" s="31">
        <v>1</v>
      </c>
      <c r="E56" s="31">
        <v>1</v>
      </c>
      <c r="F56" s="93">
        <f>SUM(B56:E56)</f>
        <v>43</v>
      </c>
      <c r="G56" s="94">
        <f>IF(SUM(C56,E56)=0,0,ROUND(SUM(C56,E56)/F56*100,1))</f>
        <v>2.2999999999999998</v>
      </c>
      <c r="H56" s="95">
        <f>IF(F56=0,0,F56/F$59*100)</f>
        <v>2.452937820878494</v>
      </c>
      <c r="I56" s="31">
        <v>55</v>
      </c>
      <c r="J56" s="31">
        <v>5</v>
      </c>
      <c r="K56" s="31">
        <v>2</v>
      </c>
      <c r="L56" s="31">
        <v>0</v>
      </c>
      <c r="M56" s="93">
        <f>SUM(I56:L56)</f>
        <v>62</v>
      </c>
      <c r="N56" s="94">
        <f t="shared" si="5"/>
        <v>8.1</v>
      </c>
      <c r="O56" s="95">
        <f>IF(M56=0,0,M56/M$59*100)</f>
        <v>4.3754410726887798</v>
      </c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</row>
    <row r="57" spans="1:67" s="24" customFormat="1" ht="13.5" customHeight="1">
      <c r="A57" s="32" t="s">
        <v>102</v>
      </c>
      <c r="B57" s="31">
        <v>49</v>
      </c>
      <c r="C57" s="31">
        <v>0</v>
      </c>
      <c r="D57" s="31">
        <v>0</v>
      </c>
      <c r="E57" s="31">
        <v>1</v>
      </c>
      <c r="F57" s="93">
        <f>SUM(B57:E57)</f>
        <v>50</v>
      </c>
      <c r="G57" s="94">
        <f t="shared" si="4"/>
        <v>2</v>
      </c>
      <c r="H57" s="95">
        <f>IF(F57=0,0,F57/F$59*100)</f>
        <v>2.8522532800912721</v>
      </c>
      <c r="I57" s="31">
        <v>33</v>
      </c>
      <c r="J57" s="31">
        <v>5</v>
      </c>
      <c r="K57" s="31">
        <v>3</v>
      </c>
      <c r="L57" s="31">
        <v>0</v>
      </c>
      <c r="M57" s="93">
        <f>SUM(I57:L57)</f>
        <v>41</v>
      </c>
      <c r="N57" s="94">
        <f t="shared" si="5"/>
        <v>12.2</v>
      </c>
      <c r="O57" s="95">
        <f>IF(M57=0,0,M57/M$59*100)</f>
        <v>2.8934368383909668</v>
      </c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</row>
    <row r="58" spans="1:67" s="24" customFormat="1" ht="13.5" customHeight="1">
      <c r="A58" s="32" t="s">
        <v>103</v>
      </c>
      <c r="B58" s="31">
        <v>37</v>
      </c>
      <c r="C58" s="31">
        <v>0</v>
      </c>
      <c r="D58" s="31">
        <v>2</v>
      </c>
      <c r="E58" s="31">
        <v>2</v>
      </c>
      <c r="F58" s="93">
        <f>SUM(B58:E58)</f>
        <v>41</v>
      </c>
      <c r="G58" s="94">
        <f t="shared" si="4"/>
        <v>4.9000000000000004</v>
      </c>
      <c r="H58" s="95">
        <f>IF(F58=0,0,F58/F$59*100)</f>
        <v>2.3388476896748429</v>
      </c>
      <c r="I58" s="31">
        <v>14</v>
      </c>
      <c r="J58" s="31">
        <v>3</v>
      </c>
      <c r="K58" s="31">
        <v>0</v>
      </c>
      <c r="L58" s="31">
        <v>0</v>
      </c>
      <c r="M58" s="93">
        <f>SUM(I58:L58)</f>
        <v>17</v>
      </c>
      <c r="N58" s="94">
        <f t="shared" si="5"/>
        <v>17.600000000000001</v>
      </c>
      <c r="O58" s="95">
        <f>IF(M58=0,0,M58/M$59*100)</f>
        <v>1.1997177134791814</v>
      </c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</row>
    <row r="59" spans="1:67" s="21" customFormat="1" ht="13.5" customHeight="1">
      <c r="A59" s="28" t="s">
        <v>41</v>
      </c>
      <c r="B59" s="99">
        <f>SUM(B11:B19,B26,B33:B41,B48,B55,B56:B58)</f>
        <v>1654</v>
      </c>
      <c r="C59" s="99">
        <f>SUM(C11:C19,C26,C33:C41,C48,C55,C56:C58)</f>
        <v>2</v>
      </c>
      <c r="D59" s="99">
        <f>SUM(D11:D19,D26,D33:D41,D48,D55,D56:D58)</f>
        <v>66</v>
      </c>
      <c r="E59" s="99">
        <f>SUM(E11:E19,E26,E33:E41,E48,E55,E56:E58)</f>
        <v>31</v>
      </c>
      <c r="F59" s="99">
        <f>SUM(B59:E59)</f>
        <v>1753</v>
      </c>
      <c r="G59" s="100">
        <f t="shared" si="4"/>
        <v>1.9</v>
      </c>
      <c r="H59" s="101">
        <f>IF(F59=0,0,F59/F$59*100)</f>
        <v>100</v>
      </c>
      <c r="I59" s="99">
        <f>SUM(I11:I19,I26,I33:I41,I48,I55,I56:I58)</f>
        <v>1265</v>
      </c>
      <c r="J59" s="99">
        <f>SUM(J11:J19,J26,J33:J41,J48,J55,J56:J58)</f>
        <v>80</v>
      </c>
      <c r="K59" s="99">
        <f>SUM(K11:K19,K26,K33:K41,K48,K55,K56:K58)</f>
        <v>51</v>
      </c>
      <c r="L59" s="99">
        <f>SUM(L11:L19,L26,L33:L41,L48,L55,L56:L58)</f>
        <v>21</v>
      </c>
      <c r="M59" s="99">
        <f>SUM(I59:L59)</f>
        <v>1417</v>
      </c>
      <c r="N59" s="100">
        <f>IF(SUM(J59,L59)=0,0,ROUND(SUM(J59,L59)/M59*100,1))</f>
        <v>7.1</v>
      </c>
      <c r="O59" s="101">
        <f>IF(M59=0,0,M59/M$59*100)</f>
        <v>100</v>
      </c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</row>
    <row r="60" spans="1:67" s="21" customFormat="1" ht="13.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</row>
    <row r="61" spans="1:67" s="22" customFormat="1" ht="13.5" customHeight="1"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</row>
    <row r="62" spans="1:67" s="22" customFormat="1" ht="12" customHeight="1">
      <c r="A62" s="47" t="s">
        <v>0</v>
      </c>
      <c r="B62" s="46">
        <v>3</v>
      </c>
      <c r="C62" s="45"/>
      <c r="D62" s="45"/>
      <c r="E62" s="45"/>
      <c r="F62" s="45"/>
      <c r="G62" s="45"/>
      <c r="H62" s="44"/>
      <c r="I62" s="46">
        <v>4</v>
      </c>
      <c r="J62" s="45"/>
      <c r="K62" s="45"/>
      <c r="L62" s="45"/>
      <c r="M62" s="45"/>
      <c r="N62" s="45"/>
      <c r="O62" s="44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</row>
    <row r="63" spans="1:67" s="24" customFormat="1" ht="39.6" customHeight="1">
      <c r="A63" s="85" t="s">
        <v>1</v>
      </c>
      <c r="B63" s="41" t="s">
        <v>2</v>
      </c>
      <c r="C63" s="40" t="s">
        <v>3</v>
      </c>
      <c r="D63" s="39" t="s">
        <v>4</v>
      </c>
      <c r="E63" s="40" t="s">
        <v>5</v>
      </c>
      <c r="F63" s="39" t="s">
        <v>6</v>
      </c>
      <c r="G63" s="39" t="s">
        <v>7</v>
      </c>
      <c r="H63" s="42" t="s">
        <v>8</v>
      </c>
      <c r="I63" s="41" t="s">
        <v>2</v>
      </c>
      <c r="J63" s="39" t="s">
        <v>3</v>
      </c>
      <c r="K63" s="39" t="s">
        <v>4</v>
      </c>
      <c r="L63" s="40" t="s">
        <v>5</v>
      </c>
      <c r="M63" s="39" t="s">
        <v>6</v>
      </c>
      <c r="N63" s="39" t="s">
        <v>7</v>
      </c>
      <c r="O63" s="38" t="s">
        <v>8</v>
      </c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</row>
    <row r="64" spans="1:67" s="24" customFormat="1" ht="13.5" customHeight="1">
      <c r="A64" s="84" t="s">
        <v>104</v>
      </c>
      <c r="B64" s="31">
        <v>68</v>
      </c>
      <c r="C64" s="31">
        <v>3</v>
      </c>
      <c r="D64" s="31">
        <v>8</v>
      </c>
      <c r="E64" s="31">
        <v>0</v>
      </c>
      <c r="F64" s="93">
        <f t="shared" ref="F64:F73" si="10">SUM(B64:E64)</f>
        <v>79</v>
      </c>
      <c r="G64" s="94">
        <f t="shared" ref="G64:G112" si="11">IF(SUM(C64,E64)=0,0,ROUND(SUM(C64,E64)/F64*100,1))</f>
        <v>3.8</v>
      </c>
      <c r="H64" s="95">
        <f>IF(F64=0,0,F64/F$112*100)</f>
        <v>2.5774877650897228</v>
      </c>
      <c r="I64" s="31">
        <v>21</v>
      </c>
      <c r="J64" s="31">
        <v>2</v>
      </c>
      <c r="K64" s="31">
        <v>0</v>
      </c>
      <c r="L64" s="31">
        <v>0</v>
      </c>
      <c r="M64" s="93">
        <f>SUM(I64:L64)</f>
        <v>23</v>
      </c>
      <c r="N64" s="94">
        <f>IF(SUM(J64,L64)=0,0,ROUND(SUM(J64,L64)/M64*100,1))</f>
        <v>8.6999999999999993</v>
      </c>
      <c r="O64" s="95">
        <f>IF(M64=0,0,M64/M$112*100)</f>
        <v>1.7871017871017871</v>
      </c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</row>
    <row r="65" spans="1:67" s="24" customFormat="1" ht="13.5" customHeight="1">
      <c r="A65" s="32" t="s">
        <v>105</v>
      </c>
      <c r="B65" s="31">
        <v>67</v>
      </c>
      <c r="C65" s="31">
        <v>0</v>
      </c>
      <c r="D65" s="31">
        <v>0</v>
      </c>
      <c r="E65" s="31">
        <v>1</v>
      </c>
      <c r="F65" s="93">
        <f t="shared" si="10"/>
        <v>68</v>
      </c>
      <c r="G65" s="94">
        <f t="shared" si="11"/>
        <v>1.5</v>
      </c>
      <c r="H65" s="95">
        <f t="shared" ref="H65:H73" si="12">IF(F65=0,0,F65/F$112*100)</f>
        <v>2.2185970636215333</v>
      </c>
      <c r="I65" s="31">
        <v>19</v>
      </c>
      <c r="J65" s="31">
        <v>0</v>
      </c>
      <c r="K65" s="31">
        <v>0</v>
      </c>
      <c r="L65" s="31">
        <v>0</v>
      </c>
      <c r="M65" s="93">
        <f t="shared" ref="M65:M72" si="13">SUM(I65:L65)</f>
        <v>19</v>
      </c>
      <c r="N65" s="94">
        <f t="shared" ref="N65:N112" si="14">IF(SUM(J65,L65)=0,0,ROUND(SUM(J65,L65)/M65*100,1))</f>
        <v>0</v>
      </c>
      <c r="O65" s="95">
        <f t="shared" ref="O65:O72" si="15">IF(M65=0,0,M65/M$112*100)</f>
        <v>1.4763014763014763</v>
      </c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</row>
    <row r="66" spans="1:67" s="24" customFormat="1" ht="13.5" customHeight="1">
      <c r="A66" s="32" t="s">
        <v>106</v>
      </c>
      <c r="B66" s="31">
        <v>45</v>
      </c>
      <c r="C66" s="31">
        <v>0</v>
      </c>
      <c r="D66" s="31">
        <v>0</v>
      </c>
      <c r="E66" s="31">
        <v>0</v>
      </c>
      <c r="F66" s="93">
        <f t="shared" si="10"/>
        <v>45</v>
      </c>
      <c r="G66" s="94">
        <f t="shared" si="11"/>
        <v>0</v>
      </c>
      <c r="H66" s="95">
        <f t="shared" si="12"/>
        <v>1.4681892332789559</v>
      </c>
      <c r="I66" s="31">
        <v>10</v>
      </c>
      <c r="J66" s="31">
        <v>0</v>
      </c>
      <c r="K66" s="31">
        <v>0</v>
      </c>
      <c r="L66" s="31">
        <v>1</v>
      </c>
      <c r="M66" s="93">
        <f t="shared" si="13"/>
        <v>11</v>
      </c>
      <c r="N66" s="94">
        <f t="shared" si="14"/>
        <v>9.1</v>
      </c>
      <c r="O66" s="95">
        <f t="shared" si="15"/>
        <v>0.85470085470085477</v>
      </c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</row>
    <row r="67" spans="1:67" s="24" customFormat="1" ht="13.5" customHeight="1">
      <c r="A67" s="32" t="s">
        <v>107</v>
      </c>
      <c r="B67" s="31">
        <v>29</v>
      </c>
      <c r="C67" s="31">
        <v>0</v>
      </c>
      <c r="D67" s="31">
        <v>0</v>
      </c>
      <c r="E67" s="31">
        <v>1</v>
      </c>
      <c r="F67" s="93">
        <f t="shared" si="10"/>
        <v>30</v>
      </c>
      <c r="G67" s="94">
        <f t="shared" si="11"/>
        <v>3.3</v>
      </c>
      <c r="H67" s="95">
        <f t="shared" si="12"/>
        <v>0.97879282218597052</v>
      </c>
      <c r="I67" s="31">
        <v>11</v>
      </c>
      <c r="J67" s="31">
        <v>0</v>
      </c>
      <c r="K67" s="31">
        <v>1</v>
      </c>
      <c r="L67" s="31">
        <v>1</v>
      </c>
      <c r="M67" s="93">
        <f t="shared" si="13"/>
        <v>13</v>
      </c>
      <c r="N67" s="94">
        <f t="shared" si="14"/>
        <v>7.7</v>
      </c>
      <c r="O67" s="95">
        <f t="shared" si="15"/>
        <v>1.0101010101010102</v>
      </c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</row>
    <row r="68" spans="1:67" s="24" customFormat="1" ht="13.5" customHeight="1">
      <c r="A68" s="32" t="s">
        <v>108</v>
      </c>
      <c r="B68" s="31">
        <v>11</v>
      </c>
      <c r="C68" s="31">
        <v>0</v>
      </c>
      <c r="D68" s="31">
        <v>2</v>
      </c>
      <c r="E68" s="31">
        <v>1</v>
      </c>
      <c r="F68" s="93">
        <f t="shared" si="10"/>
        <v>14</v>
      </c>
      <c r="G68" s="94">
        <f t="shared" si="11"/>
        <v>7.1</v>
      </c>
      <c r="H68" s="95">
        <f t="shared" si="12"/>
        <v>0.45676998368678629</v>
      </c>
      <c r="I68" s="31">
        <v>2</v>
      </c>
      <c r="J68" s="31">
        <v>0</v>
      </c>
      <c r="K68" s="31">
        <v>0</v>
      </c>
      <c r="L68" s="31">
        <v>0</v>
      </c>
      <c r="M68" s="93">
        <f t="shared" si="13"/>
        <v>2</v>
      </c>
      <c r="N68" s="94">
        <f t="shared" si="14"/>
        <v>0</v>
      </c>
      <c r="O68" s="95">
        <f t="shared" si="15"/>
        <v>0.15540015540015539</v>
      </c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</row>
    <row r="69" spans="1:67" s="24" customFormat="1" ht="13.5" customHeight="1">
      <c r="A69" s="32" t="s">
        <v>109</v>
      </c>
      <c r="B69" s="31">
        <v>7</v>
      </c>
      <c r="C69" s="31">
        <v>0</v>
      </c>
      <c r="D69" s="31">
        <v>0</v>
      </c>
      <c r="E69" s="31">
        <v>2</v>
      </c>
      <c r="F69" s="93">
        <f t="shared" si="10"/>
        <v>9</v>
      </c>
      <c r="G69" s="94">
        <f t="shared" si="11"/>
        <v>22.2</v>
      </c>
      <c r="H69" s="95">
        <f t="shared" si="12"/>
        <v>0.29363784665579118</v>
      </c>
      <c r="I69" s="31">
        <v>2</v>
      </c>
      <c r="J69" s="31">
        <v>0</v>
      </c>
      <c r="K69" s="31">
        <v>0</v>
      </c>
      <c r="L69" s="31">
        <v>0</v>
      </c>
      <c r="M69" s="93">
        <f t="shared" si="13"/>
        <v>2</v>
      </c>
      <c r="N69" s="94">
        <f t="shared" si="14"/>
        <v>0</v>
      </c>
      <c r="O69" s="95">
        <f t="shared" si="15"/>
        <v>0.15540015540015539</v>
      </c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</row>
    <row r="70" spans="1:67" s="24" customFormat="1" ht="13.5" customHeight="1">
      <c r="A70" s="32" t="s">
        <v>110</v>
      </c>
      <c r="B70" s="31">
        <v>18</v>
      </c>
      <c r="C70" s="31">
        <v>0</v>
      </c>
      <c r="D70" s="31">
        <v>2</v>
      </c>
      <c r="E70" s="31">
        <v>2</v>
      </c>
      <c r="F70" s="93">
        <f t="shared" si="10"/>
        <v>22</v>
      </c>
      <c r="G70" s="94">
        <f t="shared" si="11"/>
        <v>9.1</v>
      </c>
      <c r="H70" s="95">
        <f t="shared" si="12"/>
        <v>0.71778140293637849</v>
      </c>
      <c r="I70" s="31">
        <v>6</v>
      </c>
      <c r="J70" s="31">
        <v>0</v>
      </c>
      <c r="K70" s="31">
        <v>0</v>
      </c>
      <c r="L70" s="31">
        <v>0</v>
      </c>
      <c r="M70" s="93">
        <f t="shared" si="13"/>
        <v>6</v>
      </c>
      <c r="N70" s="94">
        <f t="shared" si="14"/>
        <v>0</v>
      </c>
      <c r="O70" s="95">
        <f t="shared" si="15"/>
        <v>0.46620046620046618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</row>
    <row r="71" spans="1:67" s="24" customFormat="1" ht="13.5" customHeight="1">
      <c r="A71" s="32" t="s">
        <v>111</v>
      </c>
      <c r="B71" s="31">
        <v>38</v>
      </c>
      <c r="C71" s="31">
        <v>0</v>
      </c>
      <c r="D71" s="31">
        <v>2</v>
      </c>
      <c r="E71" s="31">
        <v>2</v>
      </c>
      <c r="F71" s="93">
        <f t="shared" si="10"/>
        <v>42</v>
      </c>
      <c r="G71" s="94">
        <f t="shared" si="11"/>
        <v>4.8</v>
      </c>
      <c r="H71" s="95">
        <f t="shared" si="12"/>
        <v>1.3703099510603589</v>
      </c>
      <c r="I71" s="31">
        <v>10</v>
      </c>
      <c r="J71" s="31">
        <v>0</v>
      </c>
      <c r="K71" s="31">
        <v>0</v>
      </c>
      <c r="L71" s="31">
        <v>0</v>
      </c>
      <c r="M71" s="93">
        <f t="shared" si="13"/>
        <v>10</v>
      </c>
      <c r="N71" s="94">
        <f t="shared" si="14"/>
        <v>0</v>
      </c>
      <c r="O71" s="95">
        <f t="shared" si="15"/>
        <v>0.77700077700077697</v>
      </c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</row>
    <row r="72" spans="1:67" s="24" customFormat="1" ht="13.5" customHeight="1">
      <c r="A72" s="32" t="s">
        <v>112</v>
      </c>
      <c r="B72" s="31">
        <v>65</v>
      </c>
      <c r="C72" s="31">
        <v>4</v>
      </c>
      <c r="D72" s="31">
        <v>8</v>
      </c>
      <c r="E72" s="31">
        <v>1</v>
      </c>
      <c r="F72" s="93">
        <f t="shared" si="10"/>
        <v>78</v>
      </c>
      <c r="G72" s="94">
        <f t="shared" si="11"/>
        <v>6.4</v>
      </c>
      <c r="H72" s="95">
        <f t="shared" si="12"/>
        <v>2.5448613376835234</v>
      </c>
      <c r="I72" s="31">
        <v>19</v>
      </c>
      <c r="J72" s="31">
        <v>2</v>
      </c>
      <c r="K72" s="31">
        <v>0</v>
      </c>
      <c r="L72" s="31">
        <v>0</v>
      </c>
      <c r="M72" s="93">
        <f t="shared" si="13"/>
        <v>21</v>
      </c>
      <c r="N72" s="94">
        <f t="shared" si="14"/>
        <v>9.5</v>
      </c>
      <c r="O72" s="95">
        <f t="shared" si="15"/>
        <v>1.6317016317016315</v>
      </c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</row>
    <row r="73" spans="1:67" s="21" customFormat="1" ht="13.5" customHeight="1">
      <c r="A73" s="36" t="s">
        <v>9</v>
      </c>
      <c r="B73" s="35">
        <v>16</v>
      </c>
      <c r="C73" s="35">
        <v>1</v>
      </c>
      <c r="D73" s="35">
        <v>2</v>
      </c>
      <c r="E73" s="35">
        <v>0</v>
      </c>
      <c r="F73" s="96">
        <f t="shared" si="10"/>
        <v>19</v>
      </c>
      <c r="G73" s="97">
        <f t="shared" si="11"/>
        <v>5.3</v>
      </c>
      <c r="H73" s="98">
        <f t="shared" si="12"/>
        <v>0.61990212071778139</v>
      </c>
      <c r="I73" s="35">
        <v>5</v>
      </c>
      <c r="J73" s="35">
        <v>0</v>
      </c>
      <c r="K73" s="35">
        <v>0</v>
      </c>
      <c r="L73" s="35">
        <v>1</v>
      </c>
      <c r="M73" s="96">
        <f t="shared" ref="M73:M108" si="16">SUM(I73:L73)</f>
        <v>6</v>
      </c>
      <c r="N73" s="97">
        <f>IF(SUM(J73,L73)=0,0,ROUND(SUM(J73,L73)/M73*100,1))</f>
        <v>16.7</v>
      </c>
      <c r="O73" s="98">
        <f t="shared" ref="O73:O108" si="17">IF(M73=0,0,M73/M$112*100)</f>
        <v>0.46620046620046618</v>
      </c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</row>
    <row r="74" spans="1:67" s="21" customFormat="1" ht="13.5" customHeight="1">
      <c r="A74" s="32" t="s">
        <v>10</v>
      </c>
      <c r="B74" s="31">
        <v>15</v>
      </c>
      <c r="C74" s="31">
        <v>1</v>
      </c>
      <c r="D74" s="31">
        <v>2</v>
      </c>
      <c r="E74" s="31">
        <v>1</v>
      </c>
      <c r="F74" s="93">
        <f t="shared" ref="F74:F108" si="18">SUM(B74:E74)</f>
        <v>19</v>
      </c>
      <c r="G74" s="94">
        <f t="shared" si="11"/>
        <v>10.5</v>
      </c>
      <c r="H74" s="95">
        <f t="shared" ref="H74:H108" si="19">IF(F74=0,0,F74/F$112*100)</f>
        <v>0.61990212071778139</v>
      </c>
      <c r="I74" s="31">
        <v>10</v>
      </c>
      <c r="J74" s="31">
        <v>1</v>
      </c>
      <c r="K74" s="31">
        <v>1</v>
      </c>
      <c r="L74" s="31">
        <v>0</v>
      </c>
      <c r="M74" s="93">
        <f t="shared" si="16"/>
        <v>12</v>
      </c>
      <c r="N74" s="94">
        <f t="shared" si="14"/>
        <v>8.3000000000000007</v>
      </c>
      <c r="O74" s="95">
        <f t="shared" si="17"/>
        <v>0.93240093240093236</v>
      </c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</row>
    <row r="75" spans="1:67" s="22" customFormat="1" ht="13.5" customHeight="1">
      <c r="A75" s="32" t="s">
        <v>11</v>
      </c>
      <c r="B75" s="31">
        <v>22</v>
      </c>
      <c r="C75" s="31">
        <v>2</v>
      </c>
      <c r="D75" s="31">
        <v>1</v>
      </c>
      <c r="E75" s="31">
        <v>0</v>
      </c>
      <c r="F75" s="93">
        <f t="shared" si="18"/>
        <v>25</v>
      </c>
      <c r="G75" s="94">
        <f t="shared" si="11"/>
        <v>8</v>
      </c>
      <c r="H75" s="95">
        <f t="shared" si="19"/>
        <v>0.81566068515497547</v>
      </c>
      <c r="I75" s="31">
        <v>2</v>
      </c>
      <c r="J75" s="31">
        <v>0</v>
      </c>
      <c r="K75" s="31">
        <v>0</v>
      </c>
      <c r="L75" s="31">
        <v>0</v>
      </c>
      <c r="M75" s="93">
        <f t="shared" si="16"/>
        <v>2</v>
      </c>
      <c r="N75" s="94">
        <f t="shared" si="14"/>
        <v>0</v>
      </c>
      <c r="O75" s="95">
        <f t="shared" si="17"/>
        <v>0.15540015540015539</v>
      </c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</row>
    <row r="76" spans="1:67" s="24" customFormat="1" ht="13.5" customHeight="1">
      <c r="A76" s="32" t="s">
        <v>12</v>
      </c>
      <c r="B76" s="31">
        <v>26</v>
      </c>
      <c r="C76" s="31">
        <v>1</v>
      </c>
      <c r="D76" s="31">
        <v>2</v>
      </c>
      <c r="E76" s="31">
        <v>0</v>
      </c>
      <c r="F76" s="93">
        <f t="shared" si="18"/>
        <v>29</v>
      </c>
      <c r="G76" s="94">
        <f t="shared" si="11"/>
        <v>3.4</v>
      </c>
      <c r="H76" s="95">
        <f t="shared" si="19"/>
        <v>0.9461663947797716</v>
      </c>
      <c r="I76" s="31">
        <v>17</v>
      </c>
      <c r="J76" s="31">
        <v>1</v>
      </c>
      <c r="K76" s="31">
        <v>1</v>
      </c>
      <c r="L76" s="31">
        <v>1</v>
      </c>
      <c r="M76" s="93">
        <f t="shared" si="16"/>
        <v>20</v>
      </c>
      <c r="N76" s="94">
        <f t="shared" si="14"/>
        <v>10</v>
      </c>
      <c r="O76" s="95">
        <f t="shared" si="17"/>
        <v>1.5540015540015539</v>
      </c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</row>
    <row r="77" spans="1:67" s="22" customFormat="1" ht="13.5" customHeight="1">
      <c r="A77" s="32" t="s">
        <v>13</v>
      </c>
      <c r="B77" s="31">
        <v>34</v>
      </c>
      <c r="C77" s="31">
        <v>1</v>
      </c>
      <c r="D77" s="31">
        <v>3</v>
      </c>
      <c r="E77" s="31">
        <v>1</v>
      </c>
      <c r="F77" s="93">
        <f t="shared" si="18"/>
        <v>39</v>
      </c>
      <c r="G77" s="94">
        <f t="shared" si="11"/>
        <v>5.0999999999999996</v>
      </c>
      <c r="H77" s="95">
        <f t="shared" si="19"/>
        <v>1.2724306688417617</v>
      </c>
      <c r="I77" s="31">
        <v>13</v>
      </c>
      <c r="J77" s="31">
        <v>0</v>
      </c>
      <c r="K77" s="31">
        <v>2</v>
      </c>
      <c r="L77" s="31">
        <v>1</v>
      </c>
      <c r="M77" s="93">
        <f t="shared" si="16"/>
        <v>16</v>
      </c>
      <c r="N77" s="94">
        <f t="shared" si="14"/>
        <v>6.3</v>
      </c>
      <c r="O77" s="95">
        <f t="shared" si="17"/>
        <v>1.2432012432012431</v>
      </c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</row>
    <row r="78" spans="1:67" s="22" customFormat="1" ht="13.5" customHeight="1">
      <c r="A78" s="32" t="s">
        <v>14</v>
      </c>
      <c r="B78" s="31">
        <v>30</v>
      </c>
      <c r="C78" s="31">
        <v>1</v>
      </c>
      <c r="D78" s="31">
        <v>1</v>
      </c>
      <c r="E78" s="31">
        <v>0</v>
      </c>
      <c r="F78" s="93">
        <f t="shared" si="18"/>
        <v>32</v>
      </c>
      <c r="G78" s="94">
        <f t="shared" si="11"/>
        <v>3.1</v>
      </c>
      <c r="H78" s="95">
        <f t="shared" si="19"/>
        <v>1.0440456769983686</v>
      </c>
      <c r="I78" s="31">
        <v>10</v>
      </c>
      <c r="J78" s="31">
        <v>1</v>
      </c>
      <c r="K78" s="31">
        <v>0</v>
      </c>
      <c r="L78" s="31">
        <v>1</v>
      </c>
      <c r="M78" s="93">
        <f t="shared" si="16"/>
        <v>12</v>
      </c>
      <c r="N78" s="94">
        <f t="shared" si="14"/>
        <v>16.7</v>
      </c>
      <c r="O78" s="95">
        <f t="shared" si="17"/>
        <v>0.93240093240093236</v>
      </c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</row>
    <row r="79" spans="1:67" s="22" customFormat="1" ht="13.5" customHeight="1">
      <c r="A79" s="28" t="s">
        <v>15</v>
      </c>
      <c r="B79" s="99">
        <f>SUM(B73:B78)</f>
        <v>143</v>
      </c>
      <c r="C79" s="99">
        <f>SUM(C73:C78)</f>
        <v>7</v>
      </c>
      <c r="D79" s="99">
        <f>SUM(D73:D78)</f>
        <v>11</v>
      </c>
      <c r="E79" s="99">
        <f>SUM(E73:E78)</f>
        <v>2</v>
      </c>
      <c r="F79" s="99">
        <f t="shared" si="18"/>
        <v>163</v>
      </c>
      <c r="G79" s="100">
        <f t="shared" si="11"/>
        <v>5.5</v>
      </c>
      <c r="H79" s="101">
        <f t="shared" si="19"/>
        <v>5.318107667210441</v>
      </c>
      <c r="I79" s="99">
        <f>SUM(I73:I78)</f>
        <v>57</v>
      </c>
      <c r="J79" s="99">
        <f>SUM(J73:J78)</f>
        <v>3</v>
      </c>
      <c r="K79" s="99">
        <f>SUM(K73:K78)</f>
        <v>4</v>
      </c>
      <c r="L79" s="99">
        <f>SUM(L73:L78)</f>
        <v>4</v>
      </c>
      <c r="M79" s="99">
        <f t="shared" si="16"/>
        <v>68</v>
      </c>
      <c r="N79" s="100">
        <f t="shared" si="14"/>
        <v>10.3</v>
      </c>
      <c r="O79" s="101">
        <f t="shared" si="17"/>
        <v>5.2836052836052838</v>
      </c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</row>
    <row r="80" spans="1:67" s="24" customFormat="1" ht="13.5" customHeight="1">
      <c r="A80" s="36" t="s">
        <v>16</v>
      </c>
      <c r="B80" s="35">
        <v>27</v>
      </c>
      <c r="C80" s="35">
        <v>2</v>
      </c>
      <c r="D80" s="35">
        <v>2</v>
      </c>
      <c r="E80" s="35">
        <v>0</v>
      </c>
      <c r="F80" s="96">
        <f t="shared" si="18"/>
        <v>31</v>
      </c>
      <c r="G80" s="97">
        <f t="shared" si="11"/>
        <v>6.5</v>
      </c>
      <c r="H80" s="98">
        <f t="shared" si="19"/>
        <v>1.0114192495921697</v>
      </c>
      <c r="I80" s="35">
        <v>6</v>
      </c>
      <c r="J80" s="35">
        <v>0</v>
      </c>
      <c r="K80" s="35">
        <v>0</v>
      </c>
      <c r="L80" s="35">
        <v>0</v>
      </c>
      <c r="M80" s="96">
        <f t="shared" si="16"/>
        <v>6</v>
      </c>
      <c r="N80" s="97">
        <f t="shared" si="14"/>
        <v>0</v>
      </c>
      <c r="O80" s="98">
        <f t="shared" si="17"/>
        <v>0.46620046620046618</v>
      </c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</row>
    <row r="81" spans="1:67" s="24" customFormat="1" ht="13.5" customHeight="1">
      <c r="A81" s="32" t="s">
        <v>17</v>
      </c>
      <c r="B81" s="31">
        <v>30</v>
      </c>
      <c r="C81" s="31">
        <v>1</v>
      </c>
      <c r="D81" s="31">
        <v>0</v>
      </c>
      <c r="E81" s="31">
        <v>0</v>
      </c>
      <c r="F81" s="93">
        <f t="shared" si="18"/>
        <v>31</v>
      </c>
      <c r="G81" s="94">
        <f t="shared" si="11"/>
        <v>3.2</v>
      </c>
      <c r="H81" s="95">
        <f t="shared" si="19"/>
        <v>1.0114192495921697</v>
      </c>
      <c r="I81" s="31">
        <v>13</v>
      </c>
      <c r="J81" s="31">
        <v>1</v>
      </c>
      <c r="K81" s="31">
        <v>0</v>
      </c>
      <c r="L81" s="31">
        <v>2</v>
      </c>
      <c r="M81" s="93">
        <f t="shared" si="16"/>
        <v>16</v>
      </c>
      <c r="N81" s="94">
        <f t="shared" si="14"/>
        <v>18.8</v>
      </c>
      <c r="O81" s="95">
        <f t="shared" si="17"/>
        <v>1.2432012432012431</v>
      </c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</row>
    <row r="82" spans="1:67" s="24" customFormat="1" ht="13.5" customHeight="1">
      <c r="A82" s="32" t="s">
        <v>18</v>
      </c>
      <c r="B82" s="31">
        <v>23</v>
      </c>
      <c r="C82" s="31">
        <v>1</v>
      </c>
      <c r="D82" s="31">
        <v>1</v>
      </c>
      <c r="E82" s="31">
        <v>0</v>
      </c>
      <c r="F82" s="93">
        <f t="shared" si="18"/>
        <v>25</v>
      </c>
      <c r="G82" s="94">
        <f t="shared" si="11"/>
        <v>4</v>
      </c>
      <c r="H82" s="95">
        <f t="shared" si="19"/>
        <v>0.81566068515497547</v>
      </c>
      <c r="I82" s="31">
        <v>11</v>
      </c>
      <c r="J82" s="31">
        <v>0</v>
      </c>
      <c r="K82" s="31">
        <v>1</v>
      </c>
      <c r="L82" s="31">
        <v>0</v>
      </c>
      <c r="M82" s="93">
        <f t="shared" si="16"/>
        <v>12</v>
      </c>
      <c r="N82" s="94">
        <f t="shared" si="14"/>
        <v>0</v>
      </c>
      <c r="O82" s="95">
        <f t="shared" si="17"/>
        <v>0.93240093240093236</v>
      </c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</row>
    <row r="83" spans="1:67" s="22" customFormat="1" ht="13.5" customHeight="1">
      <c r="A83" s="32" t="s">
        <v>19</v>
      </c>
      <c r="B83" s="31">
        <v>20</v>
      </c>
      <c r="C83" s="31">
        <v>1</v>
      </c>
      <c r="D83" s="31">
        <v>1</v>
      </c>
      <c r="E83" s="31">
        <v>0</v>
      </c>
      <c r="F83" s="93">
        <f t="shared" si="18"/>
        <v>22</v>
      </c>
      <c r="G83" s="94">
        <f t="shared" si="11"/>
        <v>4.5</v>
      </c>
      <c r="H83" s="95">
        <f t="shared" si="19"/>
        <v>0.71778140293637849</v>
      </c>
      <c r="I83" s="31">
        <v>13</v>
      </c>
      <c r="J83" s="31">
        <v>1</v>
      </c>
      <c r="K83" s="31">
        <v>0</v>
      </c>
      <c r="L83" s="31">
        <v>0</v>
      </c>
      <c r="M83" s="93">
        <f t="shared" si="16"/>
        <v>14</v>
      </c>
      <c r="N83" s="94">
        <f t="shared" si="14"/>
        <v>7.1</v>
      </c>
      <c r="O83" s="95">
        <f t="shared" si="17"/>
        <v>1.0878010878010878</v>
      </c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</row>
    <row r="84" spans="1:67" s="24" customFormat="1" ht="13.5" customHeight="1">
      <c r="A84" s="32" t="s">
        <v>20</v>
      </c>
      <c r="B84" s="31">
        <v>37</v>
      </c>
      <c r="C84" s="31">
        <v>1</v>
      </c>
      <c r="D84" s="31">
        <v>3</v>
      </c>
      <c r="E84" s="31">
        <v>0</v>
      </c>
      <c r="F84" s="93">
        <f t="shared" si="18"/>
        <v>41</v>
      </c>
      <c r="G84" s="94">
        <f t="shared" si="11"/>
        <v>2.4</v>
      </c>
      <c r="H84" s="95">
        <f t="shared" si="19"/>
        <v>1.33768352365416</v>
      </c>
      <c r="I84" s="31">
        <v>14</v>
      </c>
      <c r="J84" s="31">
        <v>0</v>
      </c>
      <c r="K84" s="31">
        <v>0</v>
      </c>
      <c r="L84" s="31">
        <v>1</v>
      </c>
      <c r="M84" s="93">
        <f t="shared" si="16"/>
        <v>15</v>
      </c>
      <c r="N84" s="94">
        <f t="shared" si="14"/>
        <v>6.7</v>
      </c>
      <c r="O84" s="95">
        <f t="shared" si="17"/>
        <v>1.1655011655011656</v>
      </c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</row>
    <row r="85" spans="1:67" s="22" customFormat="1" ht="13.5" customHeight="1">
      <c r="A85" s="32" t="s">
        <v>21</v>
      </c>
      <c r="B85" s="31">
        <v>34</v>
      </c>
      <c r="C85" s="31">
        <v>1</v>
      </c>
      <c r="D85" s="31">
        <v>1</v>
      </c>
      <c r="E85" s="31">
        <v>0</v>
      </c>
      <c r="F85" s="93">
        <f t="shared" si="18"/>
        <v>36</v>
      </c>
      <c r="G85" s="94">
        <f t="shared" si="11"/>
        <v>2.8</v>
      </c>
      <c r="H85" s="95">
        <f t="shared" si="19"/>
        <v>1.1745513866231647</v>
      </c>
      <c r="I85" s="31">
        <v>23</v>
      </c>
      <c r="J85" s="31">
        <v>0</v>
      </c>
      <c r="K85" s="31">
        <v>2</v>
      </c>
      <c r="L85" s="31">
        <v>0</v>
      </c>
      <c r="M85" s="93">
        <f t="shared" si="16"/>
        <v>25</v>
      </c>
      <c r="N85" s="94">
        <f t="shared" si="14"/>
        <v>0</v>
      </c>
      <c r="O85" s="95">
        <f t="shared" si="17"/>
        <v>1.9425019425019423</v>
      </c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</row>
    <row r="86" spans="1:67" s="24" customFormat="1" ht="13.5" customHeight="1">
      <c r="A86" s="28" t="s">
        <v>15</v>
      </c>
      <c r="B86" s="99">
        <f>SUM(B80:B85)</f>
        <v>171</v>
      </c>
      <c r="C86" s="99">
        <f>SUM(C80:C85)</f>
        <v>7</v>
      </c>
      <c r="D86" s="99">
        <f>SUM(D80:D85)</f>
        <v>8</v>
      </c>
      <c r="E86" s="99">
        <f>SUM(E80:E85)</f>
        <v>0</v>
      </c>
      <c r="F86" s="99">
        <f t="shared" si="18"/>
        <v>186</v>
      </c>
      <c r="G86" s="100">
        <f t="shared" si="11"/>
        <v>3.8</v>
      </c>
      <c r="H86" s="101">
        <f t="shared" si="19"/>
        <v>6.068515497553018</v>
      </c>
      <c r="I86" s="99">
        <f>SUM(I80:I85)</f>
        <v>80</v>
      </c>
      <c r="J86" s="99">
        <f>SUM(J80:J85)</f>
        <v>2</v>
      </c>
      <c r="K86" s="99">
        <f>SUM(K80:K85)</f>
        <v>3</v>
      </c>
      <c r="L86" s="99">
        <f>SUM(L80:L85)</f>
        <v>3</v>
      </c>
      <c r="M86" s="99">
        <f t="shared" si="16"/>
        <v>88</v>
      </c>
      <c r="N86" s="100">
        <f t="shared" si="14"/>
        <v>5.7</v>
      </c>
      <c r="O86" s="101">
        <f t="shared" si="17"/>
        <v>6.8376068376068382</v>
      </c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</row>
    <row r="87" spans="1:67" s="22" customFormat="1" ht="13.5" customHeight="1">
      <c r="A87" s="32" t="s">
        <v>22</v>
      </c>
      <c r="B87" s="31">
        <v>165</v>
      </c>
      <c r="C87" s="31">
        <v>7</v>
      </c>
      <c r="D87" s="31">
        <v>11</v>
      </c>
      <c r="E87" s="31">
        <v>1</v>
      </c>
      <c r="F87" s="93">
        <f t="shared" si="18"/>
        <v>184</v>
      </c>
      <c r="G87" s="94">
        <f t="shared" si="11"/>
        <v>4.3</v>
      </c>
      <c r="H87" s="95">
        <f t="shared" si="19"/>
        <v>6.0032626427406202</v>
      </c>
      <c r="I87" s="31">
        <v>119</v>
      </c>
      <c r="J87" s="31">
        <v>3</v>
      </c>
      <c r="K87" s="31">
        <v>0</v>
      </c>
      <c r="L87" s="31">
        <v>4</v>
      </c>
      <c r="M87" s="93">
        <f t="shared" si="16"/>
        <v>126</v>
      </c>
      <c r="N87" s="94">
        <f t="shared" si="14"/>
        <v>5.6</v>
      </c>
      <c r="O87" s="95">
        <f t="shared" si="17"/>
        <v>9.79020979020979</v>
      </c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</row>
    <row r="88" spans="1:67" s="24" customFormat="1" ht="13.5" customHeight="1">
      <c r="A88" s="32" t="s">
        <v>23</v>
      </c>
      <c r="B88" s="31">
        <v>203</v>
      </c>
      <c r="C88" s="31">
        <v>8</v>
      </c>
      <c r="D88" s="31">
        <v>10</v>
      </c>
      <c r="E88" s="31">
        <v>2</v>
      </c>
      <c r="F88" s="93">
        <f t="shared" si="18"/>
        <v>223</v>
      </c>
      <c r="G88" s="94">
        <f t="shared" si="11"/>
        <v>4.5</v>
      </c>
      <c r="H88" s="95">
        <f t="shared" si="19"/>
        <v>7.2756933115823816</v>
      </c>
      <c r="I88" s="31">
        <v>92</v>
      </c>
      <c r="J88" s="31">
        <v>3</v>
      </c>
      <c r="K88" s="31">
        <v>11</v>
      </c>
      <c r="L88" s="31">
        <v>4</v>
      </c>
      <c r="M88" s="93">
        <f t="shared" si="16"/>
        <v>110</v>
      </c>
      <c r="N88" s="94">
        <f t="shared" si="14"/>
        <v>6.4</v>
      </c>
      <c r="O88" s="95">
        <f t="shared" si="17"/>
        <v>8.5470085470085468</v>
      </c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</row>
    <row r="89" spans="1:67" s="22" customFormat="1" ht="13.5" customHeight="1">
      <c r="A89" s="32" t="s">
        <v>24</v>
      </c>
      <c r="B89" s="31">
        <v>190</v>
      </c>
      <c r="C89" s="31">
        <v>6</v>
      </c>
      <c r="D89" s="31">
        <v>12</v>
      </c>
      <c r="E89" s="31">
        <v>0</v>
      </c>
      <c r="F89" s="93">
        <f t="shared" si="18"/>
        <v>208</v>
      </c>
      <c r="G89" s="94">
        <f t="shared" si="11"/>
        <v>2.9</v>
      </c>
      <c r="H89" s="95">
        <f t="shared" si="19"/>
        <v>6.7862969004893969</v>
      </c>
      <c r="I89" s="31">
        <v>90</v>
      </c>
      <c r="J89" s="31">
        <v>1</v>
      </c>
      <c r="K89" s="31">
        <v>1</v>
      </c>
      <c r="L89" s="31">
        <v>1</v>
      </c>
      <c r="M89" s="93">
        <f t="shared" si="16"/>
        <v>93</v>
      </c>
      <c r="N89" s="94">
        <f t="shared" si="14"/>
        <v>2.2000000000000002</v>
      </c>
      <c r="O89" s="95">
        <f t="shared" si="17"/>
        <v>7.2261072261072261</v>
      </c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</row>
    <row r="90" spans="1:67" s="24" customFormat="1" ht="13.5" customHeight="1">
      <c r="A90" s="32" t="s">
        <v>25</v>
      </c>
      <c r="B90" s="31">
        <v>201</v>
      </c>
      <c r="C90" s="31">
        <v>6</v>
      </c>
      <c r="D90" s="31">
        <v>25</v>
      </c>
      <c r="E90" s="31">
        <v>3</v>
      </c>
      <c r="F90" s="93">
        <f t="shared" si="18"/>
        <v>235</v>
      </c>
      <c r="G90" s="94">
        <f t="shared" si="11"/>
        <v>3.8</v>
      </c>
      <c r="H90" s="95">
        <f t="shared" si="19"/>
        <v>7.6672104404567705</v>
      </c>
      <c r="I90" s="31">
        <v>85</v>
      </c>
      <c r="J90" s="31">
        <v>2</v>
      </c>
      <c r="K90" s="31">
        <v>3</v>
      </c>
      <c r="L90" s="31">
        <v>2</v>
      </c>
      <c r="M90" s="93">
        <f t="shared" si="16"/>
        <v>92</v>
      </c>
      <c r="N90" s="94">
        <f t="shared" si="14"/>
        <v>4.3</v>
      </c>
      <c r="O90" s="95">
        <f t="shared" si="17"/>
        <v>7.1484071484071485</v>
      </c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</row>
    <row r="91" spans="1:67" s="24" customFormat="1" ht="13.5" customHeight="1">
      <c r="A91" s="32" t="s">
        <v>26</v>
      </c>
      <c r="B91" s="31">
        <v>175</v>
      </c>
      <c r="C91" s="31">
        <v>6</v>
      </c>
      <c r="D91" s="31">
        <v>11</v>
      </c>
      <c r="E91" s="31">
        <v>3</v>
      </c>
      <c r="F91" s="93">
        <f t="shared" si="18"/>
        <v>195</v>
      </c>
      <c r="G91" s="94">
        <f t="shared" si="11"/>
        <v>4.5999999999999996</v>
      </c>
      <c r="H91" s="95">
        <f t="shared" si="19"/>
        <v>6.3621533442088101</v>
      </c>
      <c r="I91" s="31">
        <v>75</v>
      </c>
      <c r="J91" s="31">
        <v>1</v>
      </c>
      <c r="K91" s="31">
        <v>1</v>
      </c>
      <c r="L91" s="31">
        <v>3</v>
      </c>
      <c r="M91" s="93">
        <f t="shared" si="16"/>
        <v>80</v>
      </c>
      <c r="N91" s="94">
        <f t="shared" si="14"/>
        <v>5</v>
      </c>
      <c r="O91" s="95">
        <f t="shared" si="17"/>
        <v>6.2160062160062157</v>
      </c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</row>
    <row r="92" spans="1:67" s="24" customFormat="1" ht="13.5" customHeight="1">
      <c r="A92" s="32" t="s">
        <v>27</v>
      </c>
      <c r="B92" s="31">
        <v>189</v>
      </c>
      <c r="C92" s="31">
        <v>5</v>
      </c>
      <c r="D92" s="31">
        <v>6</v>
      </c>
      <c r="E92" s="31">
        <v>2</v>
      </c>
      <c r="F92" s="93">
        <f t="shared" si="18"/>
        <v>202</v>
      </c>
      <c r="G92" s="94">
        <f t="shared" si="11"/>
        <v>3.5</v>
      </c>
      <c r="H92" s="95">
        <f t="shared" si="19"/>
        <v>6.5905383360522025</v>
      </c>
      <c r="I92" s="31">
        <v>80</v>
      </c>
      <c r="J92" s="31">
        <v>1</v>
      </c>
      <c r="K92" s="31">
        <v>6</v>
      </c>
      <c r="L92" s="31">
        <v>0</v>
      </c>
      <c r="M92" s="93">
        <f t="shared" si="16"/>
        <v>87</v>
      </c>
      <c r="N92" s="94">
        <f t="shared" si="14"/>
        <v>1.1000000000000001</v>
      </c>
      <c r="O92" s="95">
        <f t="shared" si="17"/>
        <v>6.7599067599067597</v>
      </c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</row>
    <row r="93" spans="1:67" s="22" customFormat="1" ht="13.5" customHeight="1">
      <c r="A93" s="32" t="s">
        <v>28</v>
      </c>
      <c r="B93" s="31">
        <v>194</v>
      </c>
      <c r="C93" s="31">
        <v>5</v>
      </c>
      <c r="D93" s="31">
        <v>15</v>
      </c>
      <c r="E93" s="31">
        <v>1</v>
      </c>
      <c r="F93" s="93">
        <f t="shared" si="18"/>
        <v>215</v>
      </c>
      <c r="G93" s="94">
        <f t="shared" si="11"/>
        <v>2.8</v>
      </c>
      <c r="H93" s="95">
        <f t="shared" si="19"/>
        <v>7.0146818923327903</v>
      </c>
      <c r="I93" s="31">
        <v>77</v>
      </c>
      <c r="J93" s="31">
        <v>2</v>
      </c>
      <c r="K93" s="31">
        <v>5</v>
      </c>
      <c r="L93" s="31">
        <v>1</v>
      </c>
      <c r="M93" s="93">
        <f t="shared" si="16"/>
        <v>85</v>
      </c>
      <c r="N93" s="94">
        <f t="shared" si="14"/>
        <v>3.5</v>
      </c>
      <c r="O93" s="95">
        <f t="shared" si="17"/>
        <v>6.6045066045066045</v>
      </c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</row>
    <row r="94" spans="1:67" s="22" customFormat="1" ht="13.5" customHeight="1">
      <c r="A94" s="32" t="s">
        <v>51</v>
      </c>
      <c r="B94" s="31">
        <v>179</v>
      </c>
      <c r="C94" s="31">
        <v>7</v>
      </c>
      <c r="D94" s="31">
        <v>12</v>
      </c>
      <c r="E94" s="31">
        <v>1</v>
      </c>
      <c r="F94" s="93">
        <f t="shared" si="18"/>
        <v>199</v>
      </c>
      <c r="G94" s="94">
        <f t="shared" si="11"/>
        <v>4</v>
      </c>
      <c r="H94" s="95">
        <f t="shared" si="19"/>
        <v>6.4926590538336049</v>
      </c>
      <c r="I94" s="31">
        <v>85</v>
      </c>
      <c r="J94" s="31">
        <v>2</v>
      </c>
      <c r="K94" s="31">
        <v>4</v>
      </c>
      <c r="L94" s="31">
        <v>0</v>
      </c>
      <c r="M94" s="93">
        <f t="shared" si="16"/>
        <v>91</v>
      </c>
      <c r="N94" s="94">
        <f t="shared" si="14"/>
        <v>2.2000000000000002</v>
      </c>
      <c r="O94" s="95">
        <f t="shared" si="17"/>
        <v>7.0707070707070701</v>
      </c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</row>
    <row r="95" spans="1:67" s="22" customFormat="1" ht="13.5" customHeight="1">
      <c r="A95" s="36" t="s">
        <v>29</v>
      </c>
      <c r="B95" s="35">
        <v>27</v>
      </c>
      <c r="C95" s="35">
        <v>4</v>
      </c>
      <c r="D95" s="35">
        <v>7</v>
      </c>
      <c r="E95" s="35">
        <v>0</v>
      </c>
      <c r="F95" s="96">
        <f t="shared" si="18"/>
        <v>38</v>
      </c>
      <c r="G95" s="97">
        <f t="shared" si="11"/>
        <v>10.5</v>
      </c>
      <c r="H95" s="98">
        <f t="shared" si="19"/>
        <v>1.2398042414355628</v>
      </c>
      <c r="I95" s="35">
        <v>15</v>
      </c>
      <c r="J95" s="35">
        <v>0</v>
      </c>
      <c r="K95" s="35">
        <v>0</v>
      </c>
      <c r="L95" s="35">
        <v>0</v>
      </c>
      <c r="M95" s="96">
        <f t="shared" si="16"/>
        <v>15</v>
      </c>
      <c r="N95" s="97">
        <f t="shared" si="14"/>
        <v>0</v>
      </c>
      <c r="O95" s="98">
        <f t="shared" si="17"/>
        <v>1.1655011655011656</v>
      </c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</row>
    <row r="96" spans="1:67" s="24" customFormat="1" ht="13.5" customHeight="1">
      <c r="A96" s="32" t="s">
        <v>30</v>
      </c>
      <c r="B96" s="31">
        <v>37</v>
      </c>
      <c r="C96" s="31">
        <v>1</v>
      </c>
      <c r="D96" s="31">
        <v>4</v>
      </c>
      <c r="E96" s="31">
        <v>0</v>
      </c>
      <c r="F96" s="93">
        <f t="shared" si="18"/>
        <v>42</v>
      </c>
      <c r="G96" s="94">
        <f t="shared" si="11"/>
        <v>2.4</v>
      </c>
      <c r="H96" s="95">
        <f t="shared" si="19"/>
        <v>1.3703099510603589</v>
      </c>
      <c r="I96" s="31">
        <v>16</v>
      </c>
      <c r="J96" s="31">
        <v>1</v>
      </c>
      <c r="K96" s="31">
        <v>0</v>
      </c>
      <c r="L96" s="31">
        <v>0</v>
      </c>
      <c r="M96" s="93">
        <f t="shared" si="16"/>
        <v>17</v>
      </c>
      <c r="N96" s="94">
        <f t="shared" si="14"/>
        <v>5.9</v>
      </c>
      <c r="O96" s="95">
        <f t="shared" si="17"/>
        <v>1.320901320901321</v>
      </c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</row>
    <row r="97" spans="1:67" s="24" customFormat="1" ht="13.5" customHeight="1">
      <c r="A97" s="32" t="s">
        <v>31</v>
      </c>
      <c r="B97" s="31">
        <v>30</v>
      </c>
      <c r="C97" s="31">
        <v>1</v>
      </c>
      <c r="D97" s="31">
        <v>4</v>
      </c>
      <c r="E97" s="31">
        <v>0</v>
      </c>
      <c r="F97" s="93">
        <f t="shared" si="18"/>
        <v>35</v>
      </c>
      <c r="G97" s="94">
        <f t="shared" si="11"/>
        <v>2.9</v>
      </c>
      <c r="H97" s="95">
        <f t="shared" si="19"/>
        <v>1.1419249592169658</v>
      </c>
      <c r="I97" s="31">
        <v>12</v>
      </c>
      <c r="J97" s="31">
        <v>0</v>
      </c>
      <c r="K97" s="31">
        <v>1</v>
      </c>
      <c r="L97" s="31">
        <v>0</v>
      </c>
      <c r="M97" s="93">
        <f t="shared" si="16"/>
        <v>13</v>
      </c>
      <c r="N97" s="94">
        <f t="shared" si="14"/>
        <v>0</v>
      </c>
      <c r="O97" s="95">
        <f t="shared" si="17"/>
        <v>1.0101010101010102</v>
      </c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</row>
    <row r="98" spans="1:67" s="24" customFormat="1" ht="13.5" customHeight="1">
      <c r="A98" s="32" t="s">
        <v>32</v>
      </c>
      <c r="B98" s="31">
        <v>17</v>
      </c>
      <c r="C98" s="31">
        <v>1</v>
      </c>
      <c r="D98" s="31">
        <v>2</v>
      </c>
      <c r="E98" s="31">
        <v>0</v>
      </c>
      <c r="F98" s="93">
        <f t="shared" si="18"/>
        <v>20</v>
      </c>
      <c r="G98" s="94">
        <f t="shared" si="11"/>
        <v>5</v>
      </c>
      <c r="H98" s="95">
        <f t="shared" si="19"/>
        <v>0.65252854812398042</v>
      </c>
      <c r="I98" s="31">
        <v>13</v>
      </c>
      <c r="J98" s="31">
        <v>1</v>
      </c>
      <c r="K98" s="31">
        <v>0</v>
      </c>
      <c r="L98" s="31">
        <v>0</v>
      </c>
      <c r="M98" s="93">
        <f t="shared" si="16"/>
        <v>14</v>
      </c>
      <c r="N98" s="94">
        <f t="shared" si="14"/>
        <v>7.1</v>
      </c>
      <c r="O98" s="95">
        <f t="shared" si="17"/>
        <v>1.0878010878010878</v>
      </c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</row>
    <row r="99" spans="1:67" s="22" customFormat="1" ht="13.5" customHeight="1">
      <c r="A99" s="32" t="s">
        <v>33</v>
      </c>
      <c r="B99" s="31">
        <v>29</v>
      </c>
      <c r="C99" s="31">
        <v>1</v>
      </c>
      <c r="D99" s="31">
        <v>4</v>
      </c>
      <c r="E99" s="31">
        <v>0</v>
      </c>
      <c r="F99" s="93">
        <f t="shared" si="18"/>
        <v>34</v>
      </c>
      <c r="G99" s="94">
        <f t="shared" si="11"/>
        <v>2.9</v>
      </c>
      <c r="H99" s="95">
        <f t="shared" si="19"/>
        <v>1.1092985318107667</v>
      </c>
      <c r="I99" s="31">
        <v>9</v>
      </c>
      <c r="J99" s="31">
        <v>0</v>
      </c>
      <c r="K99" s="31">
        <v>0</v>
      </c>
      <c r="L99" s="31">
        <v>0</v>
      </c>
      <c r="M99" s="93">
        <f t="shared" si="16"/>
        <v>9</v>
      </c>
      <c r="N99" s="94">
        <f t="shared" si="14"/>
        <v>0</v>
      </c>
      <c r="O99" s="95">
        <f t="shared" si="17"/>
        <v>0.69930069930069927</v>
      </c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</row>
    <row r="100" spans="1:67" s="24" customFormat="1" ht="13.5" customHeight="1">
      <c r="A100" s="32" t="s">
        <v>34</v>
      </c>
      <c r="B100" s="31">
        <v>13</v>
      </c>
      <c r="C100" s="31">
        <v>1</v>
      </c>
      <c r="D100" s="31">
        <v>2</v>
      </c>
      <c r="E100" s="31">
        <v>0</v>
      </c>
      <c r="F100" s="93">
        <f t="shared" si="18"/>
        <v>16</v>
      </c>
      <c r="G100" s="94">
        <f t="shared" si="11"/>
        <v>6.3</v>
      </c>
      <c r="H100" s="95">
        <f t="shared" si="19"/>
        <v>0.52202283849918429</v>
      </c>
      <c r="I100" s="31">
        <v>13</v>
      </c>
      <c r="J100" s="31">
        <v>1</v>
      </c>
      <c r="K100" s="31">
        <v>3</v>
      </c>
      <c r="L100" s="31">
        <v>0</v>
      </c>
      <c r="M100" s="93">
        <f t="shared" si="16"/>
        <v>17</v>
      </c>
      <c r="N100" s="94">
        <f t="shared" si="14"/>
        <v>5.9</v>
      </c>
      <c r="O100" s="95">
        <f t="shared" si="17"/>
        <v>1.320901320901321</v>
      </c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</row>
    <row r="101" spans="1:67" s="22" customFormat="1" ht="13.5" customHeight="1">
      <c r="A101" s="28" t="s">
        <v>15</v>
      </c>
      <c r="B101" s="99">
        <f>SUM(B95:B100)</f>
        <v>153</v>
      </c>
      <c r="C101" s="99">
        <f>SUM(C95:C100)</f>
        <v>9</v>
      </c>
      <c r="D101" s="99">
        <f>SUM(D95:D100)</f>
        <v>23</v>
      </c>
      <c r="E101" s="99">
        <f>SUM(E95:E100)</f>
        <v>0</v>
      </c>
      <c r="F101" s="99">
        <f t="shared" si="18"/>
        <v>185</v>
      </c>
      <c r="G101" s="100">
        <f t="shared" si="11"/>
        <v>4.9000000000000004</v>
      </c>
      <c r="H101" s="101">
        <f t="shared" si="19"/>
        <v>6.0358890701468191</v>
      </c>
      <c r="I101" s="99">
        <f>SUM(I95:I100)</f>
        <v>78</v>
      </c>
      <c r="J101" s="99">
        <f>SUM(J95:J100)</f>
        <v>3</v>
      </c>
      <c r="K101" s="99">
        <f>SUM(K95:K100)</f>
        <v>4</v>
      </c>
      <c r="L101" s="99">
        <f>SUM(L95:L100)</f>
        <v>0</v>
      </c>
      <c r="M101" s="99">
        <f t="shared" si="16"/>
        <v>85</v>
      </c>
      <c r="N101" s="100">
        <f t="shared" si="14"/>
        <v>3.5</v>
      </c>
      <c r="O101" s="101">
        <f t="shared" si="17"/>
        <v>6.6045066045066045</v>
      </c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</row>
    <row r="102" spans="1:67" s="22" customFormat="1" ht="13.5" customHeight="1">
      <c r="A102" s="36" t="s">
        <v>35</v>
      </c>
      <c r="B102" s="35">
        <v>39</v>
      </c>
      <c r="C102" s="35">
        <v>0</v>
      </c>
      <c r="D102" s="35">
        <v>2</v>
      </c>
      <c r="E102" s="35">
        <v>0</v>
      </c>
      <c r="F102" s="96">
        <f t="shared" si="18"/>
        <v>41</v>
      </c>
      <c r="G102" s="97">
        <f t="shared" si="11"/>
        <v>0</v>
      </c>
      <c r="H102" s="98">
        <f t="shared" si="19"/>
        <v>1.33768352365416</v>
      </c>
      <c r="I102" s="35">
        <v>14</v>
      </c>
      <c r="J102" s="35">
        <v>0</v>
      </c>
      <c r="K102" s="35">
        <v>0</v>
      </c>
      <c r="L102" s="35">
        <v>0</v>
      </c>
      <c r="M102" s="96">
        <f t="shared" si="16"/>
        <v>14</v>
      </c>
      <c r="N102" s="97">
        <f t="shared" si="14"/>
        <v>0</v>
      </c>
      <c r="O102" s="98">
        <f t="shared" si="17"/>
        <v>1.0878010878010878</v>
      </c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</row>
    <row r="103" spans="1:67" s="24" customFormat="1" ht="13.5" customHeight="1">
      <c r="A103" s="32" t="s">
        <v>36</v>
      </c>
      <c r="B103" s="31">
        <v>28</v>
      </c>
      <c r="C103" s="31">
        <v>2</v>
      </c>
      <c r="D103" s="31">
        <v>3</v>
      </c>
      <c r="E103" s="31">
        <v>0</v>
      </c>
      <c r="F103" s="93">
        <f t="shared" si="18"/>
        <v>33</v>
      </c>
      <c r="G103" s="94">
        <f t="shared" si="11"/>
        <v>6.1</v>
      </c>
      <c r="H103" s="95">
        <f t="shared" si="19"/>
        <v>1.0766721044045677</v>
      </c>
      <c r="I103" s="31">
        <v>11</v>
      </c>
      <c r="J103" s="31">
        <v>1</v>
      </c>
      <c r="K103" s="31">
        <v>0</v>
      </c>
      <c r="L103" s="31">
        <v>0</v>
      </c>
      <c r="M103" s="93">
        <f t="shared" si="16"/>
        <v>12</v>
      </c>
      <c r="N103" s="94">
        <f t="shared" si="14"/>
        <v>8.3000000000000007</v>
      </c>
      <c r="O103" s="95">
        <f t="shared" si="17"/>
        <v>0.93240093240093236</v>
      </c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</row>
    <row r="104" spans="1:67" s="24" customFormat="1" ht="13.5" customHeight="1">
      <c r="A104" s="32" t="s">
        <v>37</v>
      </c>
      <c r="B104" s="31">
        <v>32</v>
      </c>
      <c r="C104" s="31">
        <v>1</v>
      </c>
      <c r="D104" s="31">
        <v>3</v>
      </c>
      <c r="E104" s="31">
        <v>0</v>
      </c>
      <c r="F104" s="93">
        <f t="shared" si="18"/>
        <v>36</v>
      </c>
      <c r="G104" s="94">
        <f t="shared" si="11"/>
        <v>2.8</v>
      </c>
      <c r="H104" s="95">
        <f t="shared" si="19"/>
        <v>1.1745513866231647</v>
      </c>
      <c r="I104" s="31">
        <v>10</v>
      </c>
      <c r="J104" s="31">
        <v>0</v>
      </c>
      <c r="K104" s="31">
        <v>0</v>
      </c>
      <c r="L104" s="31">
        <v>0</v>
      </c>
      <c r="M104" s="93">
        <f t="shared" si="16"/>
        <v>10</v>
      </c>
      <c r="N104" s="94">
        <f t="shared" si="14"/>
        <v>0</v>
      </c>
      <c r="O104" s="95">
        <f t="shared" si="17"/>
        <v>0.77700077700077697</v>
      </c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</row>
    <row r="105" spans="1:67" s="21" customFormat="1" ht="13.5" customHeight="1">
      <c r="A105" s="32" t="s">
        <v>38</v>
      </c>
      <c r="B105" s="31">
        <v>16</v>
      </c>
      <c r="C105" s="31">
        <v>1</v>
      </c>
      <c r="D105" s="31">
        <v>0</v>
      </c>
      <c r="E105" s="31">
        <v>0</v>
      </c>
      <c r="F105" s="93">
        <f t="shared" si="18"/>
        <v>17</v>
      </c>
      <c r="G105" s="94">
        <f t="shared" si="11"/>
        <v>5.9</v>
      </c>
      <c r="H105" s="95">
        <f t="shared" si="19"/>
        <v>0.55464926590538333</v>
      </c>
      <c r="I105" s="31">
        <v>8</v>
      </c>
      <c r="J105" s="31">
        <v>1</v>
      </c>
      <c r="K105" s="31">
        <v>0</v>
      </c>
      <c r="L105" s="31">
        <v>0</v>
      </c>
      <c r="M105" s="93">
        <f t="shared" si="16"/>
        <v>9</v>
      </c>
      <c r="N105" s="94">
        <f t="shared" si="14"/>
        <v>11.1</v>
      </c>
      <c r="O105" s="95">
        <f t="shared" si="17"/>
        <v>0.69930069930069927</v>
      </c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</row>
    <row r="106" spans="1:67" s="21" customFormat="1" ht="13.5" customHeight="1">
      <c r="A106" s="32" t="s">
        <v>39</v>
      </c>
      <c r="B106" s="31">
        <v>18</v>
      </c>
      <c r="C106" s="31">
        <v>1</v>
      </c>
      <c r="D106" s="31">
        <v>0</v>
      </c>
      <c r="E106" s="31">
        <v>0</v>
      </c>
      <c r="F106" s="93">
        <f t="shared" si="18"/>
        <v>19</v>
      </c>
      <c r="G106" s="94">
        <f t="shared" si="11"/>
        <v>5.3</v>
      </c>
      <c r="H106" s="95">
        <f t="shared" si="19"/>
        <v>0.61990212071778139</v>
      </c>
      <c r="I106" s="31">
        <v>8</v>
      </c>
      <c r="J106" s="31">
        <v>0</v>
      </c>
      <c r="K106" s="31">
        <v>0</v>
      </c>
      <c r="L106" s="31">
        <v>0</v>
      </c>
      <c r="M106" s="93">
        <f t="shared" si="16"/>
        <v>8</v>
      </c>
      <c r="N106" s="94">
        <f t="shared" si="14"/>
        <v>0</v>
      </c>
      <c r="O106" s="95">
        <f t="shared" si="17"/>
        <v>0.62160062160062157</v>
      </c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</row>
    <row r="107" spans="1:67" s="22" customFormat="1" ht="13.5" customHeight="1">
      <c r="A107" s="32" t="s">
        <v>40</v>
      </c>
      <c r="B107" s="31">
        <v>22</v>
      </c>
      <c r="C107" s="31">
        <v>1</v>
      </c>
      <c r="D107" s="31">
        <v>0</v>
      </c>
      <c r="E107" s="31">
        <v>0</v>
      </c>
      <c r="F107" s="93">
        <f t="shared" si="18"/>
        <v>23</v>
      </c>
      <c r="G107" s="94">
        <f t="shared" si="11"/>
        <v>4.3</v>
      </c>
      <c r="H107" s="95">
        <f t="shared" si="19"/>
        <v>0.75040783034257752</v>
      </c>
      <c r="I107" s="31">
        <v>15</v>
      </c>
      <c r="J107" s="31">
        <v>1</v>
      </c>
      <c r="K107" s="31">
        <v>0</v>
      </c>
      <c r="L107" s="31">
        <v>0</v>
      </c>
      <c r="M107" s="93">
        <f t="shared" si="16"/>
        <v>16</v>
      </c>
      <c r="N107" s="94">
        <f t="shared" si="14"/>
        <v>6.3</v>
      </c>
      <c r="O107" s="95">
        <f t="shared" si="17"/>
        <v>1.2432012432012431</v>
      </c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</row>
    <row r="108" spans="1:67" s="24" customFormat="1" ht="13.5" customHeight="1">
      <c r="A108" s="28" t="s">
        <v>15</v>
      </c>
      <c r="B108" s="99">
        <f>SUM(B102:B107)</f>
        <v>155</v>
      </c>
      <c r="C108" s="99">
        <f>SUM(C102:C107)</f>
        <v>6</v>
      </c>
      <c r="D108" s="99">
        <f>SUM(D102:D107)</f>
        <v>8</v>
      </c>
      <c r="E108" s="99">
        <f>SUM(E102:E107)</f>
        <v>0</v>
      </c>
      <c r="F108" s="99">
        <f t="shared" si="18"/>
        <v>169</v>
      </c>
      <c r="G108" s="100">
        <f t="shared" si="11"/>
        <v>3.6</v>
      </c>
      <c r="H108" s="101">
        <f t="shared" si="19"/>
        <v>5.5138662316476346</v>
      </c>
      <c r="I108" s="99">
        <f>SUM(I102:I107)</f>
        <v>66</v>
      </c>
      <c r="J108" s="99">
        <f>SUM(J102:J107)</f>
        <v>3</v>
      </c>
      <c r="K108" s="99">
        <f>SUM(K102:K107)</f>
        <v>0</v>
      </c>
      <c r="L108" s="99">
        <f>SUM(L102:L107)</f>
        <v>0</v>
      </c>
      <c r="M108" s="99">
        <f t="shared" si="16"/>
        <v>69</v>
      </c>
      <c r="N108" s="100">
        <f t="shared" si="14"/>
        <v>4.3</v>
      </c>
      <c r="O108" s="101">
        <f t="shared" si="17"/>
        <v>5.3613053613053614</v>
      </c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</row>
    <row r="109" spans="1:67" s="24" customFormat="1" ht="13.5" customHeight="1">
      <c r="A109" s="32" t="s">
        <v>113</v>
      </c>
      <c r="B109" s="31">
        <v>117</v>
      </c>
      <c r="C109" s="31">
        <v>6</v>
      </c>
      <c r="D109" s="31">
        <v>2</v>
      </c>
      <c r="E109" s="31">
        <v>0</v>
      </c>
      <c r="F109" s="93">
        <f>SUM(B109:E109)</f>
        <v>125</v>
      </c>
      <c r="G109" s="94">
        <f t="shared" si="11"/>
        <v>4.8</v>
      </c>
      <c r="H109" s="95">
        <f>IF(F109=0,0,F109/F$112*100)</f>
        <v>4.0783034257748776</v>
      </c>
      <c r="I109" s="31">
        <v>35</v>
      </c>
      <c r="J109" s="31">
        <v>2</v>
      </c>
      <c r="K109" s="31">
        <v>2</v>
      </c>
      <c r="L109" s="31">
        <v>0</v>
      </c>
      <c r="M109" s="93">
        <f>SUM(I109:L109)</f>
        <v>39</v>
      </c>
      <c r="N109" s="94">
        <f t="shared" si="14"/>
        <v>5.0999999999999996</v>
      </c>
      <c r="O109" s="95">
        <f>IF(M109=0,0,M109/M$112*100)</f>
        <v>3.0303030303030303</v>
      </c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</row>
    <row r="110" spans="1:67" s="24" customFormat="1" ht="13.5" customHeight="1">
      <c r="A110" s="32" t="s">
        <v>114</v>
      </c>
      <c r="B110" s="31">
        <v>88</v>
      </c>
      <c r="C110" s="31">
        <v>5</v>
      </c>
      <c r="D110" s="31">
        <v>12</v>
      </c>
      <c r="E110" s="31">
        <v>0</v>
      </c>
      <c r="F110" s="93">
        <f>SUM(B110:E110)</f>
        <v>105</v>
      </c>
      <c r="G110" s="94">
        <f t="shared" si="11"/>
        <v>4.8</v>
      </c>
      <c r="H110" s="95">
        <f>IF(F110=0,0,F110/F$112*100)</f>
        <v>3.4257748776508974</v>
      </c>
      <c r="I110" s="31">
        <v>34</v>
      </c>
      <c r="J110" s="31">
        <v>1</v>
      </c>
      <c r="K110" s="31">
        <v>3</v>
      </c>
      <c r="L110" s="31">
        <v>0</v>
      </c>
      <c r="M110" s="93">
        <f>SUM(I110:L110)</f>
        <v>38</v>
      </c>
      <c r="N110" s="94">
        <f t="shared" si="14"/>
        <v>2.6</v>
      </c>
      <c r="O110" s="95">
        <f>IF(M110=0,0,M110/M$112*100)</f>
        <v>2.9526029526029527</v>
      </c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</row>
    <row r="111" spans="1:67" s="24" customFormat="1" ht="13.5" customHeight="1">
      <c r="A111" s="32" t="s">
        <v>115</v>
      </c>
      <c r="B111" s="31">
        <v>76</v>
      </c>
      <c r="C111" s="31">
        <v>4</v>
      </c>
      <c r="D111" s="31">
        <v>4</v>
      </c>
      <c r="E111" s="31">
        <v>0</v>
      </c>
      <c r="F111" s="93">
        <f>SUM(B111:E111)</f>
        <v>84</v>
      </c>
      <c r="G111" s="94">
        <f t="shared" si="11"/>
        <v>4.8</v>
      </c>
      <c r="H111" s="95">
        <f>IF(F111=0,0,F111/F$112*100)</f>
        <v>2.7406199021207178</v>
      </c>
      <c r="I111" s="31">
        <v>24</v>
      </c>
      <c r="J111" s="31">
        <v>2</v>
      </c>
      <c r="K111" s="31">
        <v>3</v>
      </c>
      <c r="L111" s="31">
        <v>0</v>
      </c>
      <c r="M111" s="93">
        <f>SUM(I111:L111)</f>
        <v>29</v>
      </c>
      <c r="N111" s="94">
        <f t="shared" si="14"/>
        <v>6.9</v>
      </c>
      <c r="O111" s="95">
        <f>IF(M111=0,0,M111/M$112*100)</f>
        <v>2.2533022533022531</v>
      </c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</row>
    <row r="112" spans="1:67" s="21" customFormat="1" ht="13.5" customHeight="1">
      <c r="A112" s="28" t="s">
        <v>41</v>
      </c>
      <c r="B112" s="99">
        <f>SUM(B64:B72,B79,B86:B94,B101,B108,B109:B111)</f>
        <v>2747</v>
      </c>
      <c r="C112" s="99">
        <f>SUM(C64:C72,C79,C86:C94,C101,C108,C109:C111)</f>
        <v>101</v>
      </c>
      <c r="D112" s="99">
        <f>SUM(D64:D72,D79,D86:D94,D101,D108,D109:D111)</f>
        <v>192</v>
      </c>
      <c r="E112" s="99">
        <f>SUM(E64:E72,E79,E86:E94,E101,E108,E109:E111)</f>
        <v>25</v>
      </c>
      <c r="F112" s="99">
        <f>SUM(B112:E112)</f>
        <v>3065</v>
      </c>
      <c r="G112" s="100">
        <f t="shared" si="11"/>
        <v>4.0999999999999996</v>
      </c>
      <c r="H112" s="101">
        <f>IF(F112=0,0,F112/F$112*100)</f>
        <v>100</v>
      </c>
      <c r="I112" s="99">
        <f>SUM(I64:I72,I79,I86:I94,I101,I108,I109:I111)</f>
        <v>1177</v>
      </c>
      <c r="J112" s="99">
        <f>SUM(J64:J72,J79,J86:J94,J101,J108,J109:J111)</f>
        <v>35</v>
      </c>
      <c r="K112" s="99">
        <f>SUM(K64:K72,K79,K86:K94,K101,K108,K109:K111)</f>
        <v>51</v>
      </c>
      <c r="L112" s="99">
        <f>SUM(L64:L72,L79,L86:L94,L101,L108,L109:L111)</f>
        <v>24</v>
      </c>
      <c r="M112" s="99">
        <f>SUM(I112:L112)</f>
        <v>1287</v>
      </c>
      <c r="N112" s="100">
        <f t="shared" si="14"/>
        <v>4.5999999999999996</v>
      </c>
      <c r="O112" s="101">
        <f>IF(M112=0,0,M112/M$112*100)</f>
        <v>100</v>
      </c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</row>
    <row r="113" spans="1:67" s="21" customFormat="1" ht="12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</row>
    <row r="114" spans="1:67" s="21" customFormat="1" ht="12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</row>
    <row r="115" spans="1:67" s="22" customFormat="1" ht="12" customHeight="1">
      <c r="A115" s="47" t="s">
        <v>0</v>
      </c>
      <c r="B115" s="46"/>
      <c r="C115" s="45"/>
      <c r="D115" s="45"/>
      <c r="E115" s="45"/>
      <c r="F115" s="45"/>
      <c r="G115" s="45"/>
      <c r="H115" s="44"/>
      <c r="I115" s="46" t="s">
        <v>55</v>
      </c>
      <c r="J115" s="45"/>
      <c r="K115" s="45"/>
      <c r="L115" s="45"/>
      <c r="M115" s="45"/>
      <c r="N115" s="45"/>
      <c r="O115" s="44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</row>
    <row r="116" spans="1:67" s="24" customFormat="1" ht="39.6" customHeight="1">
      <c r="A116" s="85" t="s">
        <v>1</v>
      </c>
      <c r="B116" s="41"/>
      <c r="C116" s="40"/>
      <c r="D116" s="39"/>
      <c r="E116" s="40"/>
      <c r="F116" s="39"/>
      <c r="G116" s="39"/>
      <c r="H116" s="42"/>
      <c r="I116" s="41" t="s">
        <v>2</v>
      </c>
      <c r="J116" s="39" t="s">
        <v>3</v>
      </c>
      <c r="K116" s="39" t="s">
        <v>4</v>
      </c>
      <c r="L116" s="40" t="s">
        <v>5</v>
      </c>
      <c r="M116" s="39" t="s">
        <v>6</v>
      </c>
      <c r="N116" s="39" t="s">
        <v>7</v>
      </c>
      <c r="O116" s="38" t="s">
        <v>8</v>
      </c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</row>
    <row r="117" spans="1:67" s="22" customFormat="1" ht="13.5" customHeight="1">
      <c r="A117" s="84" t="s">
        <v>116</v>
      </c>
      <c r="B117" s="31"/>
      <c r="C117" s="31"/>
      <c r="D117" s="31"/>
      <c r="E117" s="31"/>
      <c r="F117" s="31"/>
      <c r="G117" s="30"/>
      <c r="H117" s="29"/>
      <c r="I117" s="93">
        <f>SUM(方向別!B11,方向別!I11,方向別!B64,方向別!I64)</f>
        <v>132</v>
      </c>
      <c r="J117" s="93">
        <f>SUM(方向別!C11,方向別!J11,方向別!C64,方向別!J64)</f>
        <v>8</v>
      </c>
      <c r="K117" s="93">
        <f>SUM(方向別!D11,方向別!K11,方向別!D64,方向別!K64)</f>
        <v>12</v>
      </c>
      <c r="L117" s="93">
        <f>SUM(方向別!E11,方向別!L11,方向別!E64,方向別!L64)</f>
        <v>1</v>
      </c>
      <c r="M117" s="93">
        <f t="shared" ref="M117:M125" si="20">SUM(I117:L117)</f>
        <v>153</v>
      </c>
      <c r="N117" s="94">
        <f t="shared" ref="N117:N125" si="21">IF(SUM(J117,L117)=0,0,ROUND(SUM(J117,L117)/M117*100,1))</f>
        <v>5.9</v>
      </c>
      <c r="O117" s="95">
        <f>IF(M117=0,0,M117/M$165*100)</f>
        <v>2.0340335017282638</v>
      </c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</row>
    <row r="118" spans="1:67" s="22" customFormat="1" ht="13.5" customHeight="1">
      <c r="A118" s="32" t="s">
        <v>117</v>
      </c>
      <c r="B118" s="31"/>
      <c r="C118" s="31"/>
      <c r="D118" s="31"/>
      <c r="E118" s="31"/>
      <c r="F118" s="31"/>
      <c r="G118" s="30"/>
      <c r="H118" s="29"/>
      <c r="I118" s="93">
        <f>SUM(方向別!B12,方向別!I12,方向別!B65,方向別!I65)</f>
        <v>117</v>
      </c>
      <c r="J118" s="93">
        <f>SUM(方向別!C12,方向別!J12,方向別!C65,方向別!J65)</f>
        <v>0</v>
      </c>
      <c r="K118" s="93">
        <f>SUM(方向別!D12,方向別!K12,方向別!D65,方向別!K65)</f>
        <v>1</v>
      </c>
      <c r="L118" s="93">
        <f>SUM(方向別!E12,方向別!L12,方向別!E65,方向別!L65)</f>
        <v>2</v>
      </c>
      <c r="M118" s="93">
        <f t="shared" si="20"/>
        <v>120</v>
      </c>
      <c r="N118" s="94">
        <f t="shared" si="21"/>
        <v>1.7</v>
      </c>
      <c r="O118" s="95">
        <f>IF(M118=0,0,M118/M$165*100)</f>
        <v>1.5953203935123637</v>
      </c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</row>
    <row r="119" spans="1:67" s="22" customFormat="1" ht="13.5" customHeight="1">
      <c r="A119" s="32" t="s">
        <v>118</v>
      </c>
      <c r="B119" s="31"/>
      <c r="C119" s="31"/>
      <c r="D119" s="31"/>
      <c r="E119" s="31"/>
      <c r="F119" s="31"/>
      <c r="G119" s="30"/>
      <c r="H119" s="29"/>
      <c r="I119" s="93">
        <f>SUM(方向別!B13,方向別!I13,方向別!B66,方向別!I66)</f>
        <v>70</v>
      </c>
      <c r="J119" s="93">
        <f>SUM(方向別!C13,方向別!J13,方向別!C66,方向別!J66)</f>
        <v>0</v>
      </c>
      <c r="K119" s="93">
        <f>SUM(方向別!D13,方向別!K13,方向別!D66,方向別!K66)</f>
        <v>2</v>
      </c>
      <c r="L119" s="93">
        <f>SUM(方向別!E13,方向別!L13,方向別!E66,方向別!L66)</f>
        <v>4</v>
      </c>
      <c r="M119" s="93">
        <f t="shared" si="20"/>
        <v>76</v>
      </c>
      <c r="N119" s="94">
        <f t="shared" si="21"/>
        <v>5.3</v>
      </c>
      <c r="O119" s="95">
        <f t="shared" ref="O119:O125" si="22">IF(M119=0,0,M119/M$165*100)</f>
        <v>1.0103695825578303</v>
      </c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</row>
    <row r="120" spans="1:67" s="22" customFormat="1" ht="13.5" customHeight="1">
      <c r="A120" s="32" t="s">
        <v>119</v>
      </c>
      <c r="B120" s="31"/>
      <c r="C120" s="31"/>
      <c r="D120" s="31"/>
      <c r="E120" s="31"/>
      <c r="F120" s="31"/>
      <c r="G120" s="30"/>
      <c r="H120" s="29"/>
      <c r="I120" s="93">
        <f>SUM(方向別!B14,方向別!I14,方向別!B67,方向別!I67)</f>
        <v>49</v>
      </c>
      <c r="J120" s="93">
        <f>SUM(方向別!C14,方向別!J14,方向別!C67,方向別!J67)</f>
        <v>0</v>
      </c>
      <c r="K120" s="93">
        <f>SUM(方向別!D14,方向別!K14,方向別!D67,方向別!K67)</f>
        <v>1</v>
      </c>
      <c r="L120" s="93">
        <f>SUM(方向別!E14,方向別!L14,方向別!E67,方向別!L67)</f>
        <v>3</v>
      </c>
      <c r="M120" s="93">
        <f t="shared" si="20"/>
        <v>53</v>
      </c>
      <c r="N120" s="94">
        <f t="shared" si="21"/>
        <v>5.7</v>
      </c>
      <c r="O120" s="95">
        <f t="shared" si="22"/>
        <v>0.70459984046796065</v>
      </c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</row>
    <row r="121" spans="1:67" s="22" customFormat="1" ht="13.5" customHeight="1">
      <c r="A121" s="32" t="s">
        <v>120</v>
      </c>
      <c r="B121" s="31"/>
      <c r="C121" s="31"/>
      <c r="D121" s="31"/>
      <c r="E121" s="31"/>
      <c r="F121" s="31"/>
      <c r="G121" s="30"/>
      <c r="H121" s="29"/>
      <c r="I121" s="93">
        <f>SUM(方向別!B15,方向別!I15,方向別!B68,方向別!I68)</f>
        <v>24</v>
      </c>
      <c r="J121" s="93">
        <f>SUM(方向別!C15,方向別!J15,方向別!C68,方向別!J68)</f>
        <v>0</v>
      </c>
      <c r="K121" s="93">
        <f>SUM(方向別!D15,方向別!K15,方向別!D68,方向別!K68)</f>
        <v>6</v>
      </c>
      <c r="L121" s="93">
        <f>SUM(方向別!E15,方向別!L15,方向別!E68,方向別!L68)</f>
        <v>2</v>
      </c>
      <c r="M121" s="93">
        <f t="shared" si="20"/>
        <v>32</v>
      </c>
      <c r="N121" s="94">
        <f t="shared" si="21"/>
        <v>6.3</v>
      </c>
      <c r="O121" s="95">
        <f t="shared" si="22"/>
        <v>0.42541877160329705</v>
      </c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</row>
    <row r="122" spans="1:67" s="22" customFormat="1" ht="13.5" customHeight="1">
      <c r="A122" s="32" t="s">
        <v>121</v>
      </c>
      <c r="B122" s="31"/>
      <c r="C122" s="31"/>
      <c r="D122" s="31"/>
      <c r="E122" s="31"/>
      <c r="F122" s="31"/>
      <c r="G122" s="30"/>
      <c r="H122" s="29"/>
      <c r="I122" s="93">
        <f>SUM(方向別!B16,方向別!I16,方向別!B69,方向別!I69)</f>
        <v>16</v>
      </c>
      <c r="J122" s="93">
        <f>SUM(方向別!C16,方向別!J16,方向別!C69,方向別!J69)</f>
        <v>0</v>
      </c>
      <c r="K122" s="93">
        <f>SUM(方向別!D16,方向別!K16,方向別!D69,方向別!K69)</f>
        <v>2</v>
      </c>
      <c r="L122" s="93">
        <f>SUM(方向別!E16,方向別!L16,方向別!E69,方向別!L69)</f>
        <v>3</v>
      </c>
      <c r="M122" s="93">
        <f t="shared" si="20"/>
        <v>21</v>
      </c>
      <c r="N122" s="94">
        <f t="shared" si="21"/>
        <v>14.3</v>
      </c>
      <c r="O122" s="95">
        <f t="shared" si="22"/>
        <v>0.27918106886466365</v>
      </c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</row>
    <row r="123" spans="1:67" s="22" customFormat="1" ht="13.5" customHeight="1">
      <c r="A123" s="32" t="s">
        <v>122</v>
      </c>
      <c r="B123" s="31"/>
      <c r="C123" s="31"/>
      <c r="D123" s="31"/>
      <c r="E123" s="31"/>
      <c r="F123" s="31"/>
      <c r="G123" s="30"/>
      <c r="H123" s="29"/>
      <c r="I123" s="93">
        <f>SUM(方向別!B17,方向別!I17,方向別!B70,方向別!I70)</f>
        <v>36</v>
      </c>
      <c r="J123" s="93">
        <f>SUM(方向別!C17,方向別!J17,方向別!C70,方向別!J70)</f>
        <v>0</v>
      </c>
      <c r="K123" s="93">
        <f>SUM(方向別!D17,方向別!K17,方向別!D70,方向別!K70)</f>
        <v>2</v>
      </c>
      <c r="L123" s="93">
        <f>SUM(方向別!E17,方向別!L17,方向別!E70,方向別!L70)</f>
        <v>3</v>
      </c>
      <c r="M123" s="93">
        <f t="shared" si="20"/>
        <v>41</v>
      </c>
      <c r="N123" s="94">
        <f t="shared" si="21"/>
        <v>7.3</v>
      </c>
      <c r="O123" s="95">
        <f t="shared" si="22"/>
        <v>0.54506780111672426</v>
      </c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</row>
    <row r="124" spans="1:67" s="22" customFormat="1" ht="13.5" customHeight="1">
      <c r="A124" s="32" t="s">
        <v>123</v>
      </c>
      <c r="B124" s="31"/>
      <c r="C124" s="31"/>
      <c r="D124" s="31"/>
      <c r="E124" s="31"/>
      <c r="F124" s="31"/>
      <c r="G124" s="30"/>
      <c r="H124" s="29"/>
      <c r="I124" s="93">
        <f>SUM(方向別!B18,方向別!I18,方向別!B71,方向別!I71)</f>
        <v>74</v>
      </c>
      <c r="J124" s="93">
        <f>SUM(方向別!C18,方向別!J18,方向別!C71,方向別!J71)</f>
        <v>0</v>
      </c>
      <c r="K124" s="93">
        <f>SUM(方向別!D18,方向別!K18,方向別!D71,方向別!K71)</f>
        <v>5</v>
      </c>
      <c r="L124" s="93">
        <f>SUM(方向別!E18,方向別!L18,方向別!E71,方向別!L71)</f>
        <v>6</v>
      </c>
      <c r="M124" s="93">
        <f t="shared" si="20"/>
        <v>85</v>
      </c>
      <c r="N124" s="94">
        <f t="shared" si="21"/>
        <v>7.1</v>
      </c>
      <c r="O124" s="95">
        <f t="shared" si="22"/>
        <v>1.1300186120712576</v>
      </c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</row>
    <row r="125" spans="1:67" s="22" customFormat="1" ht="13.5" customHeight="1">
      <c r="A125" s="32" t="s">
        <v>124</v>
      </c>
      <c r="B125" s="31"/>
      <c r="C125" s="31"/>
      <c r="D125" s="31"/>
      <c r="E125" s="31"/>
      <c r="F125" s="31"/>
      <c r="G125" s="30"/>
      <c r="H125" s="29"/>
      <c r="I125" s="93">
        <f>SUM(方向別!B19,方向別!I19,方向別!B72,方向別!I72)</f>
        <v>142</v>
      </c>
      <c r="J125" s="93">
        <f>SUM(方向別!C19,方向別!J19,方向別!C72,方向別!J72)</f>
        <v>8</v>
      </c>
      <c r="K125" s="93">
        <f>SUM(方向別!D19,方向別!K19,方向別!D72,方向別!K72)</f>
        <v>12</v>
      </c>
      <c r="L125" s="93">
        <f>SUM(方向別!E19,方向別!L19,方向別!E72,方向別!L72)</f>
        <v>3</v>
      </c>
      <c r="M125" s="93">
        <f t="shared" si="20"/>
        <v>165</v>
      </c>
      <c r="N125" s="94">
        <f t="shared" si="21"/>
        <v>6.7</v>
      </c>
      <c r="O125" s="95">
        <f t="shared" si="22"/>
        <v>2.1935655410794999</v>
      </c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</row>
    <row r="126" spans="1:67" s="21" customFormat="1" ht="13.5" customHeight="1">
      <c r="A126" s="36" t="s">
        <v>9</v>
      </c>
      <c r="B126" s="35"/>
      <c r="C126" s="35"/>
      <c r="D126" s="35"/>
      <c r="E126" s="35"/>
      <c r="F126" s="35"/>
      <c r="G126" s="34"/>
      <c r="H126" s="33"/>
      <c r="I126" s="96">
        <f>SUM(方向別!B20,方向別!I20,方向別!B73,方向別!I73)</f>
        <v>33</v>
      </c>
      <c r="J126" s="96">
        <f>SUM(方向別!C20,方向別!J20,方向別!C73,方向別!J73)</f>
        <v>3</v>
      </c>
      <c r="K126" s="96">
        <f>SUM(方向別!D20,方向別!K20,方向別!D73,方向別!K73)</f>
        <v>3</v>
      </c>
      <c r="L126" s="96">
        <f>SUM(方向別!E20,方向別!L20,方向別!E73,方向別!L73)</f>
        <v>3</v>
      </c>
      <c r="M126" s="96">
        <f t="shared" ref="M126:M165" si="23">SUM(I126:L126)</f>
        <v>42</v>
      </c>
      <c r="N126" s="97">
        <f t="shared" ref="N126:N165" si="24">IF(SUM(J126,L126)=0,0,ROUND(SUM(J126,L126)/M126*100,1))</f>
        <v>14.3</v>
      </c>
      <c r="O126" s="98">
        <f t="shared" ref="O126:O165" si="25">IF(M126=0,0,M126/M$165*100)</f>
        <v>0.5583621377293273</v>
      </c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</row>
    <row r="127" spans="1:67" s="21" customFormat="1" ht="13.5" customHeight="1">
      <c r="A127" s="32" t="s">
        <v>10</v>
      </c>
      <c r="B127" s="31"/>
      <c r="C127" s="31"/>
      <c r="D127" s="31"/>
      <c r="E127" s="31"/>
      <c r="F127" s="31"/>
      <c r="G127" s="30"/>
      <c r="H127" s="29"/>
      <c r="I127" s="93">
        <f>SUM(方向別!B21,方向別!I21,方向別!B74,方向別!I74)</f>
        <v>53</v>
      </c>
      <c r="J127" s="93">
        <f>SUM(方向別!C21,方向別!J21,方向別!C74,方向別!J74)</f>
        <v>2</v>
      </c>
      <c r="K127" s="93">
        <f>SUM(方向別!D21,方向別!K21,方向別!D74,方向別!K74)</f>
        <v>5</v>
      </c>
      <c r="L127" s="93">
        <f>SUM(方向別!E21,方向別!L21,方向別!E74,方向別!L74)</f>
        <v>2</v>
      </c>
      <c r="M127" s="93">
        <f t="shared" si="23"/>
        <v>62</v>
      </c>
      <c r="N127" s="94">
        <f t="shared" si="24"/>
        <v>6.5</v>
      </c>
      <c r="O127" s="95">
        <f t="shared" si="25"/>
        <v>0.82424886998138791</v>
      </c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</row>
    <row r="128" spans="1:67" s="22" customFormat="1" ht="13.5" customHeight="1">
      <c r="A128" s="32" t="s">
        <v>11</v>
      </c>
      <c r="B128" s="31"/>
      <c r="C128" s="31"/>
      <c r="D128" s="31"/>
      <c r="E128" s="31"/>
      <c r="F128" s="31"/>
      <c r="G128" s="30"/>
      <c r="H128" s="29"/>
      <c r="I128" s="93">
        <f>SUM(方向別!B22,方向別!I22,方向別!B75,方向別!I75)</f>
        <v>47</v>
      </c>
      <c r="J128" s="93">
        <f>SUM(方向別!C22,方向別!J22,方向別!C75,方向別!J75)</f>
        <v>3</v>
      </c>
      <c r="K128" s="93">
        <f>SUM(方向別!D22,方向別!K22,方向別!D75,方向別!K75)</f>
        <v>2</v>
      </c>
      <c r="L128" s="93">
        <f>SUM(方向別!E22,方向別!L22,方向別!E75,方向別!L75)</f>
        <v>0</v>
      </c>
      <c r="M128" s="93">
        <f t="shared" si="23"/>
        <v>52</v>
      </c>
      <c r="N128" s="94">
        <f t="shared" si="24"/>
        <v>5.8</v>
      </c>
      <c r="O128" s="95">
        <f t="shared" si="25"/>
        <v>0.69130550385535761</v>
      </c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</row>
    <row r="129" spans="1:67" s="24" customFormat="1" ht="13.5" customHeight="1">
      <c r="A129" s="32" t="s">
        <v>12</v>
      </c>
      <c r="B129" s="31"/>
      <c r="C129" s="31"/>
      <c r="D129" s="31"/>
      <c r="E129" s="31"/>
      <c r="F129" s="31"/>
      <c r="G129" s="30"/>
      <c r="H129" s="29"/>
      <c r="I129" s="93">
        <f>SUM(方向別!B23,方向別!I23,方向別!B76,方向別!I76)</f>
        <v>80</v>
      </c>
      <c r="J129" s="93">
        <f>SUM(方向別!C23,方向別!J23,方向別!C76,方向別!J76)</f>
        <v>2</v>
      </c>
      <c r="K129" s="93">
        <f>SUM(方向別!D23,方向別!K23,方向別!D76,方向別!K76)</f>
        <v>5</v>
      </c>
      <c r="L129" s="93">
        <f>SUM(方向別!E23,方向別!L23,方向別!E76,方向別!L76)</f>
        <v>1</v>
      </c>
      <c r="M129" s="93">
        <f t="shared" si="23"/>
        <v>88</v>
      </c>
      <c r="N129" s="94">
        <f t="shared" si="24"/>
        <v>3.4</v>
      </c>
      <c r="O129" s="95">
        <f t="shared" si="25"/>
        <v>1.1699016219090668</v>
      </c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</row>
    <row r="130" spans="1:67" s="22" customFormat="1" ht="13.5" customHeight="1">
      <c r="A130" s="32" t="s">
        <v>13</v>
      </c>
      <c r="B130" s="31"/>
      <c r="C130" s="31"/>
      <c r="D130" s="31"/>
      <c r="E130" s="31"/>
      <c r="F130" s="31"/>
      <c r="G130" s="30"/>
      <c r="H130" s="29"/>
      <c r="I130" s="93">
        <f>SUM(方向別!B24,方向別!I24,方向別!B77,方向別!I77)</f>
        <v>63</v>
      </c>
      <c r="J130" s="93">
        <f>SUM(方向別!C24,方向別!J24,方向別!C77,方向別!J77)</f>
        <v>3</v>
      </c>
      <c r="K130" s="93">
        <f>SUM(方向別!D24,方向別!K24,方向別!D77,方向別!K77)</f>
        <v>6</v>
      </c>
      <c r="L130" s="93">
        <f>SUM(方向別!E24,方向別!L24,方向別!E77,方向別!L77)</f>
        <v>3</v>
      </c>
      <c r="M130" s="93">
        <f t="shared" si="23"/>
        <v>75</v>
      </c>
      <c r="N130" s="94">
        <f t="shared" si="24"/>
        <v>8</v>
      </c>
      <c r="O130" s="95">
        <f t="shared" si="25"/>
        <v>0.99707524594522723</v>
      </c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</row>
    <row r="131" spans="1:67" s="22" customFormat="1" ht="13.5" customHeight="1">
      <c r="A131" s="32" t="s">
        <v>14</v>
      </c>
      <c r="B131" s="31"/>
      <c r="C131" s="31"/>
      <c r="D131" s="31"/>
      <c r="E131" s="31"/>
      <c r="F131" s="31"/>
      <c r="G131" s="30"/>
      <c r="H131" s="29"/>
      <c r="I131" s="93">
        <f>SUM(方向別!B25,方向別!I25,方向別!B78,方向別!I78)</f>
        <v>57</v>
      </c>
      <c r="J131" s="93">
        <f>SUM(方向別!C25,方向別!J25,方向別!C78,方向別!J78)</f>
        <v>3</v>
      </c>
      <c r="K131" s="93">
        <f>SUM(方向別!D25,方向別!K25,方向別!D78,方向別!K78)</f>
        <v>2</v>
      </c>
      <c r="L131" s="93">
        <f>SUM(方向別!E25,方向別!L25,方向別!E78,方向別!L78)</f>
        <v>2</v>
      </c>
      <c r="M131" s="93">
        <f t="shared" si="23"/>
        <v>64</v>
      </c>
      <c r="N131" s="94">
        <f t="shared" si="24"/>
        <v>7.8</v>
      </c>
      <c r="O131" s="95">
        <f t="shared" si="25"/>
        <v>0.8508375432065941</v>
      </c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</row>
    <row r="132" spans="1:67" s="22" customFormat="1" ht="13.5" customHeight="1">
      <c r="A132" s="28" t="s">
        <v>15</v>
      </c>
      <c r="B132" s="27"/>
      <c r="C132" s="27"/>
      <c r="D132" s="27"/>
      <c r="E132" s="27"/>
      <c r="F132" s="27"/>
      <c r="G132" s="26"/>
      <c r="H132" s="25"/>
      <c r="I132" s="99">
        <f>SUM(I126:I131)</f>
        <v>333</v>
      </c>
      <c r="J132" s="99">
        <f>SUM(J126:J131)</f>
        <v>16</v>
      </c>
      <c r="K132" s="99">
        <f>SUM(K126:K131)</f>
        <v>23</v>
      </c>
      <c r="L132" s="99">
        <f>SUM(L126:L131)</f>
        <v>11</v>
      </c>
      <c r="M132" s="99">
        <f t="shared" si="23"/>
        <v>383</v>
      </c>
      <c r="N132" s="100">
        <f t="shared" si="24"/>
        <v>7</v>
      </c>
      <c r="O132" s="101">
        <f t="shared" si="25"/>
        <v>5.0917309226269607</v>
      </c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</row>
    <row r="133" spans="1:67" s="24" customFormat="1" ht="13.5" customHeight="1">
      <c r="A133" s="36" t="s">
        <v>16</v>
      </c>
      <c r="B133" s="35"/>
      <c r="C133" s="35"/>
      <c r="D133" s="35"/>
      <c r="E133" s="35"/>
      <c r="F133" s="35"/>
      <c r="G133" s="34"/>
      <c r="H133" s="33"/>
      <c r="I133" s="96">
        <f>SUM(方向別!B27,方向別!I27,方向別!B80,方向別!I80)</f>
        <v>80</v>
      </c>
      <c r="J133" s="96">
        <f>SUM(方向別!C27,方向別!J27,方向別!C80,方向別!J80)</f>
        <v>3</v>
      </c>
      <c r="K133" s="96">
        <f>SUM(方向別!D27,方向別!K27,方向別!D80,方向別!K80)</f>
        <v>2</v>
      </c>
      <c r="L133" s="96">
        <f>SUM(方向別!E27,方向別!L27,方向別!E80,方向別!L80)</f>
        <v>1</v>
      </c>
      <c r="M133" s="96">
        <f t="shared" si="23"/>
        <v>86</v>
      </c>
      <c r="N133" s="97">
        <f t="shared" si="24"/>
        <v>4.7</v>
      </c>
      <c r="O133" s="98">
        <f t="shared" si="25"/>
        <v>1.1433129486838607</v>
      </c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</row>
    <row r="134" spans="1:67" s="24" customFormat="1" ht="13.5" customHeight="1">
      <c r="A134" s="32" t="s">
        <v>17</v>
      </c>
      <c r="B134" s="31"/>
      <c r="C134" s="31"/>
      <c r="D134" s="31"/>
      <c r="E134" s="31"/>
      <c r="F134" s="31"/>
      <c r="G134" s="30"/>
      <c r="H134" s="29"/>
      <c r="I134" s="93">
        <f>SUM(方向別!B28,方向別!I28,方向別!B81,方向別!I81)</f>
        <v>78</v>
      </c>
      <c r="J134" s="93">
        <f>SUM(方向別!C28,方向別!J28,方向別!C81,方向別!J81)</f>
        <v>2</v>
      </c>
      <c r="K134" s="93">
        <f>SUM(方向別!D28,方向別!K28,方向別!D81,方向別!K81)</f>
        <v>2</v>
      </c>
      <c r="L134" s="93">
        <f>SUM(方向別!E28,方向別!L28,方向別!E81,方向別!L81)</f>
        <v>3</v>
      </c>
      <c r="M134" s="93">
        <f t="shared" si="23"/>
        <v>85</v>
      </c>
      <c r="N134" s="94">
        <f t="shared" si="24"/>
        <v>5.9</v>
      </c>
      <c r="O134" s="95">
        <f t="shared" si="25"/>
        <v>1.1300186120712576</v>
      </c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</row>
    <row r="135" spans="1:67" s="24" customFormat="1" ht="13.5" customHeight="1">
      <c r="A135" s="32" t="s">
        <v>18</v>
      </c>
      <c r="B135" s="31"/>
      <c r="C135" s="31"/>
      <c r="D135" s="31"/>
      <c r="E135" s="31"/>
      <c r="F135" s="31"/>
      <c r="G135" s="30"/>
      <c r="H135" s="29"/>
      <c r="I135" s="93">
        <f>SUM(方向別!B29,方向別!I29,方向別!B82,方向別!I82)</f>
        <v>62</v>
      </c>
      <c r="J135" s="93">
        <f>SUM(方向別!C29,方向別!J29,方向別!C82,方向別!J82)</f>
        <v>3</v>
      </c>
      <c r="K135" s="93">
        <f>SUM(方向別!D29,方向別!K29,方向別!D82,方向別!K82)</f>
        <v>5</v>
      </c>
      <c r="L135" s="93">
        <f>SUM(方向別!E29,方向別!L29,方向別!E82,方向別!L82)</f>
        <v>0</v>
      </c>
      <c r="M135" s="93">
        <f t="shared" si="23"/>
        <v>70</v>
      </c>
      <c r="N135" s="94">
        <f t="shared" si="24"/>
        <v>4.3</v>
      </c>
      <c r="O135" s="95">
        <f t="shared" si="25"/>
        <v>0.93060356288221213</v>
      </c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</row>
    <row r="136" spans="1:67" s="22" customFormat="1" ht="13.5" customHeight="1">
      <c r="A136" s="32" t="s">
        <v>19</v>
      </c>
      <c r="B136" s="31"/>
      <c r="C136" s="31"/>
      <c r="D136" s="31"/>
      <c r="E136" s="31"/>
      <c r="F136" s="31"/>
      <c r="G136" s="30"/>
      <c r="H136" s="29"/>
      <c r="I136" s="93">
        <f>SUM(方向別!B30,方向別!I30,方向別!B83,方向別!I83)</f>
        <v>70</v>
      </c>
      <c r="J136" s="93">
        <f>SUM(方向別!C30,方向別!J30,方向別!C83,方向別!J83)</f>
        <v>2</v>
      </c>
      <c r="K136" s="93">
        <f>SUM(方向別!D30,方向別!K30,方向別!D83,方向別!K83)</f>
        <v>4</v>
      </c>
      <c r="L136" s="93">
        <f>SUM(方向別!E30,方向別!L30,方向別!E83,方向別!L83)</f>
        <v>0</v>
      </c>
      <c r="M136" s="93">
        <f t="shared" si="23"/>
        <v>76</v>
      </c>
      <c r="N136" s="94">
        <f t="shared" si="24"/>
        <v>2.6</v>
      </c>
      <c r="O136" s="95">
        <f t="shared" si="25"/>
        <v>1.0103695825578303</v>
      </c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</row>
    <row r="137" spans="1:67" s="24" customFormat="1" ht="13.5" customHeight="1">
      <c r="A137" s="32" t="s">
        <v>20</v>
      </c>
      <c r="B137" s="31"/>
      <c r="C137" s="31"/>
      <c r="D137" s="31"/>
      <c r="E137" s="31"/>
      <c r="F137" s="31"/>
      <c r="G137" s="30"/>
      <c r="H137" s="29"/>
      <c r="I137" s="93">
        <f>SUM(方向別!B31,方向別!I31,方向別!B84,方向別!I84)</f>
        <v>97</v>
      </c>
      <c r="J137" s="93">
        <f>SUM(方向別!C31,方向別!J31,方向別!C84,方向別!J84)</f>
        <v>1</v>
      </c>
      <c r="K137" s="93">
        <f>SUM(方向別!D31,方向別!K31,方向別!D84,方向別!K84)</f>
        <v>6</v>
      </c>
      <c r="L137" s="93">
        <f>SUM(方向別!E31,方向別!L31,方向別!E84,方向別!L84)</f>
        <v>2</v>
      </c>
      <c r="M137" s="93">
        <f t="shared" si="23"/>
        <v>106</v>
      </c>
      <c r="N137" s="94">
        <f t="shared" si="24"/>
        <v>2.8</v>
      </c>
      <c r="O137" s="95">
        <f t="shared" si="25"/>
        <v>1.4091996809359213</v>
      </c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</row>
    <row r="138" spans="1:67" s="22" customFormat="1" ht="13.5" customHeight="1">
      <c r="A138" s="32" t="s">
        <v>21</v>
      </c>
      <c r="B138" s="31"/>
      <c r="C138" s="31"/>
      <c r="D138" s="31"/>
      <c r="E138" s="31"/>
      <c r="F138" s="31"/>
      <c r="G138" s="30"/>
      <c r="H138" s="29"/>
      <c r="I138" s="93">
        <f>SUM(方向別!B32,方向別!I32,方向別!B85,方向別!I85)</f>
        <v>102</v>
      </c>
      <c r="J138" s="93">
        <f>SUM(方向別!C32,方向別!J32,方向別!C85,方向別!J85)</f>
        <v>2</v>
      </c>
      <c r="K138" s="93">
        <f>SUM(方向別!D32,方向別!K32,方向別!D85,方向別!K85)</f>
        <v>7</v>
      </c>
      <c r="L138" s="93">
        <f>SUM(方向別!E32,方向別!L32,方向別!E85,方向別!L85)</f>
        <v>0</v>
      </c>
      <c r="M138" s="93">
        <f t="shared" si="23"/>
        <v>111</v>
      </c>
      <c r="N138" s="94">
        <f t="shared" si="24"/>
        <v>1.8</v>
      </c>
      <c r="O138" s="95">
        <f t="shared" si="25"/>
        <v>1.4756713639989365</v>
      </c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</row>
    <row r="139" spans="1:67" s="24" customFormat="1" ht="13.5" customHeight="1">
      <c r="A139" s="28" t="s">
        <v>15</v>
      </c>
      <c r="B139" s="27"/>
      <c r="C139" s="27"/>
      <c r="D139" s="27"/>
      <c r="E139" s="27"/>
      <c r="F139" s="27"/>
      <c r="G139" s="26"/>
      <c r="H139" s="25"/>
      <c r="I139" s="99">
        <f>SUM(I133:I138)</f>
        <v>489</v>
      </c>
      <c r="J139" s="99">
        <f>SUM(J133:J138)</f>
        <v>13</v>
      </c>
      <c r="K139" s="99">
        <f>SUM(K133:K138)</f>
        <v>26</v>
      </c>
      <c r="L139" s="99">
        <f>SUM(L133:L138)</f>
        <v>6</v>
      </c>
      <c r="M139" s="99">
        <f t="shared" si="23"/>
        <v>534</v>
      </c>
      <c r="N139" s="100">
        <f t="shared" si="24"/>
        <v>3.6</v>
      </c>
      <c r="O139" s="101">
        <f t="shared" si="25"/>
        <v>7.0991757511300184</v>
      </c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</row>
    <row r="140" spans="1:67" s="22" customFormat="1" ht="13.5" customHeight="1">
      <c r="A140" s="32" t="s">
        <v>22</v>
      </c>
      <c r="B140" s="31"/>
      <c r="C140" s="31"/>
      <c r="D140" s="31"/>
      <c r="E140" s="31"/>
      <c r="F140" s="31"/>
      <c r="G140" s="30"/>
      <c r="H140" s="29"/>
      <c r="I140" s="93">
        <f>SUM(方向別!B34,方向別!I34,方向別!B87,方向別!I87)</f>
        <v>507</v>
      </c>
      <c r="J140" s="93">
        <f>SUM(方向別!C34,方向別!J34,方向別!C87,方向別!J87)</f>
        <v>13</v>
      </c>
      <c r="K140" s="93">
        <f>SUM(方向別!D34,方向別!K34,方向別!D87,方向別!K87)</f>
        <v>16</v>
      </c>
      <c r="L140" s="93">
        <f>SUM(方向別!E34,方向別!L34,方向別!E87,方向別!L87)</f>
        <v>6</v>
      </c>
      <c r="M140" s="93">
        <f t="shared" si="23"/>
        <v>542</v>
      </c>
      <c r="N140" s="94">
        <f t="shared" si="24"/>
        <v>3.5</v>
      </c>
      <c r="O140" s="95">
        <f t="shared" si="25"/>
        <v>7.2055304440308428</v>
      </c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</row>
    <row r="141" spans="1:67" s="24" customFormat="1" ht="13.5" customHeight="1">
      <c r="A141" s="32" t="s">
        <v>23</v>
      </c>
      <c r="B141" s="31"/>
      <c r="C141" s="31"/>
      <c r="D141" s="31"/>
      <c r="E141" s="31"/>
      <c r="F141" s="31"/>
      <c r="G141" s="30"/>
      <c r="H141" s="29"/>
      <c r="I141" s="93">
        <f>SUM(方向別!B35,方向別!I35,方向別!B88,方向別!I88)</f>
        <v>530</v>
      </c>
      <c r="J141" s="93">
        <f>SUM(方向別!C35,方向別!J35,方向別!C88,方向別!J88)</f>
        <v>20</v>
      </c>
      <c r="K141" s="93">
        <f>SUM(方向別!D35,方向別!K35,方向別!D88,方向別!K88)</f>
        <v>31</v>
      </c>
      <c r="L141" s="93">
        <f>SUM(方向別!E35,方向別!L35,方向別!E88,方向別!L88)</f>
        <v>7</v>
      </c>
      <c r="M141" s="93">
        <f t="shared" si="23"/>
        <v>588</v>
      </c>
      <c r="N141" s="94">
        <f t="shared" si="24"/>
        <v>4.5999999999999996</v>
      </c>
      <c r="O141" s="95">
        <f t="shared" si="25"/>
        <v>7.8170699282105822</v>
      </c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</row>
    <row r="142" spans="1:67" s="22" customFormat="1" ht="13.5" customHeight="1">
      <c r="A142" s="32" t="s">
        <v>24</v>
      </c>
      <c r="B142" s="31"/>
      <c r="C142" s="31"/>
      <c r="D142" s="31"/>
      <c r="E142" s="31"/>
      <c r="F142" s="31"/>
      <c r="G142" s="30"/>
      <c r="H142" s="29"/>
      <c r="I142" s="93">
        <f>SUM(方向別!B36,方向別!I36,方向別!B89,方向別!I89)</f>
        <v>550</v>
      </c>
      <c r="J142" s="93">
        <f>SUM(方向別!C36,方向別!J36,方向別!C89,方向別!J89)</f>
        <v>12</v>
      </c>
      <c r="K142" s="93">
        <f>SUM(方向別!D36,方向別!K36,方向別!D89,方向別!K89)</f>
        <v>21</v>
      </c>
      <c r="L142" s="93">
        <f>SUM(方向別!E36,方向別!L36,方向別!E89,方向別!L89)</f>
        <v>2</v>
      </c>
      <c r="M142" s="93">
        <f t="shared" si="23"/>
        <v>585</v>
      </c>
      <c r="N142" s="94">
        <f t="shared" si="24"/>
        <v>2.4</v>
      </c>
      <c r="O142" s="95">
        <f t="shared" si="25"/>
        <v>7.7771869183727738</v>
      </c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</row>
    <row r="143" spans="1:67" s="24" customFormat="1" ht="13.5" customHeight="1">
      <c r="A143" s="32" t="s">
        <v>25</v>
      </c>
      <c r="B143" s="31"/>
      <c r="C143" s="31"/>
      <c r="D143" s="31"/>
      <c r="E143" s="31"/>
      <c r="F143" s="31"/>
      <c r="G143" s="30"/>
      <c r="H143" s="29"/>
      <c r="I143" s="93">
        <f>SUM(方向別!B37,方向別!I37,方向別!B90,方向別!I90)</f>
        <v>555</v>
      </c>
      <c r="J143" s="93">
        <f>SUM(方向別!C37,方向別!J37,方向別!C90,方向別!J90)</f>
        <v>13</v>
      </c>
      <c r="K143" s="93">
        <f>SUM(方向別!D37,方向別!K37,方向別!D90,方向別!K90)</f>
        <v>33</v>
      </c>
      <c r="L143" s="93">
        <f>SUM(方向別!E37,方向別!L37,方向別!E90,方向別!L90)</f>
        <v>6</v>
      </c>
      <c r="M143" s="93">
        <f t="shared" si="23"/>
        <v>607</v>
      </c>
      <c r="N143" s="94">
        <f t="shared" si="24"/>
        <v>3.1</v>
      </c>
      <c r="O143" s="95">
        <f t="shared" si="25"/>
        <v>8.0696623238500393</v>
      </c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</row>
    <row r="144" spans="1:67" s="24" customFormat="1" ht="13.5" customHeight="1">
      <c r="A144" s="32" t="s">
        <v>26</v>
      </c>
      <c r="B144" s="31"/>
      <c r="C144" s="31"/>
      <c r="D144" s="31"/>
      <c r="E144" s="31"/>
      <c r="F144" s="31"/>
      <c r="G144" s="30"/>
      <c r="H144" s="29"/>
      <c r="I144" s="93">
        <f>SUM(方向別!B38,方向別!I38,方向別!B91,方向別!I91)</f>
        <v>477</v>
      </c>
      <c r="J144" s="93">
        <f>SUM(方向別!C38,方向別!J38,方向別!C91,方向別!J91)</f>
        <v>16</v>
      </c>
      <c r="K144" s="93">
        <f>SUM(方向別!D38,方向別!K38,方向別!D91,方向別!K91)</f>
        <v>21</v>
      </c>
      <c r="L144" s="93">
        <f>SUM(方向別!E38,方向別!L38,方向別!E91,方向別!L91)</f>
        <v>9</v>
      </c>
      <c r="M144" s="93">
        <f t="shared" si="23"/>
        <v>523</v>
      </c>
      <c r="N144" s="94">
        <f t="shared" si="24"/>
        <v>4.8</v>
      </c>
      <c r="O144" s="95">
        <f t="shared" si="25"/>
        <v>6.9529380483913856</v>
      </c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</row>
    <row r="145" spans="1:67" s="24" customFormat="1" ht="13.5" customHeight="1">
      <c r="A145" s="32" t="s">
        <v>27</v>
      </c>
      <c r="B145" s="31"/>
      <c r="C145" s="31"/>
      <c r="D145" s="31"/>
      <c r="E145" s="31"/>
      <c r="F145" s="31"/>
      <c r="G145" s="30"/>
      <c r="H145" s="29"/>
      <c r="I145" s="93">
        <f>SUM(方向別!B39,方向別!I39,方向別!B92,方向別!I92)</f>
        <v>490</v>
      </c>
      <c r="J145" s="93">
        <f>SUM(方向別!C39,方向別!J39,方向別!C92,方向別!J92)</f>
        <v>11</v>
      </c>
      <c r="K145" s="93">
        <f>SUM(方向別!D39,方向別!K39,方向別!D92,方向別!K92)</f>
        <v>18</v>
      </c>
      <c r="L145" s="93">
        <f>SUM(方向別!E39,方向別!L39,方向別!E92,方向別!L92)</f>
        <v>5</v>
      </c>
      <c r="M145" s="93">
        <f t="shared" si="23"/>
        <v>524</v>
      </c>
      <c r="N145" s="94">
        <f t="shared" si="24"/>
        <v>3.1</v>
      </c>
      <c r="O145" s="95">
        <f t="shared" si="25"/>
        <v>6.9662323850039884</v>
      </c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</row>
    <row r="146" spans="1:67" s="22" customFormat="1" ht="13.5" customHeight="1">
      <c r="A146" s="32" t="s">
        <v>28</v>
      </c>
      <c r="B146" s="31"/>
      <c r="C146" s="31"/>
      <c r="D146" s="31"/>
      <c r="E146" s="31"/>
      <c r="F146" s="31"/>
      <c r="G146" s="30"/>
      <c r="H146" s="29"/>
      <c r="I146" s="93">
        <f>SUM(方向別!B40,方向別!I40,方向別!B93,方向別!I93)</f>
        <v>460</v>
      </c>
      <c r="J146" s="93">
        <f>SUM(方向別!C40,方向別!J40,方向別!C93,方向別!J93)</f>
        <v>12</v>
      </c>
      <c r="K146" s="93">
        <f>SUM(方向別!D40,方向別!K40,方向別!D93,方向別!K93)</f>
        <v>25</v>
      </c>
      <c r="L146" s="93">
        <f>SUM(方向別!E40,方向別!L40,方向別!E93,方向別!L93)</f>
        <v>8</v>
      </c>
      <c r="M146" s="93">
        <f t="shared" si="23"/>
        <v>505</v>
      </c>
      <c r="N146" s="94">
        <f t="shared" si="24"/>
        <v>4</v>
      </c>
      <c r="O146" s="95">
        <f t="shared" si="25"/>
        <v>6.7136399893645313</v>
      </c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</row>
    <row r="147" spans="1:67" s="22" customFormat="1" ht="13.5" customHeight="1">
      <c r="A147" s="32" t="s">
        <v>51</v>
      </c>
      <c r="B147" s="31"/>
      <c r="C147" s="31"/>
      <c r="D147" s="31"/>
      <c r="E147" s="31"/>
      <c r="F147" s="31"/>
      <c r="G147" s="30"/>
      <c r="H147" s="29"/>
      <c r="I147" s="93">
        <f>SUM(方向別!B41,方向別!I41,方向別!B94,方向別!I94)</f>
        <v>420</v>
      </c>
      <c r="J147" s="93">
        <f>SUM(方向別!C41,方向別!J41,方向別!C94,方向別!J94)</f>
        <v>9</v>
      </c>
      <c r="K147" s="93">
        <f>SUM(方向別!D41,方向別!K41,方向別!D94,方向別!K94)</f>
        <v>23</v>
      </c>
      <c r="L147" s="93">
        <f>SUM(方向別!E41,方向別!L41,方向別!E94,方向別!L94)</f>
        <v>4</v>
      </c>
      <c r="M147" s="93">
        <f t="shared" si="23"/>
        <v>456</v>
      </c>
      <c r="N147" s="94">
        <f t="shared" si="24"/>
        <v>2.9</v>
      </c>
      <c r="O147" s="95">
        <f t="shared" si="25"/>
        <v>6.0622174953469825</v>
      </c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</row>
    <row r="148" spans="1:67" s="22" customFormat="1" ht="13.5" customHeight="1">
      <c r="A148" s="36" t="s">
        <v>29</v>
      </c>
      <c r="B148" s="35"/>
      <c r="C148" s="35"/>
      <c r="D148" s="35"/>
      <c r="E148" s="35"/>
      <c r="F148" s="35"/>
      <c r="G148" s="34"/>
      <c r="H148" s="33"/>
      <c r="I148" s="96">
        <f>SUM(方向別!B42,方向別!I42,方向別!B95,方向別!I95)</f>
        <v>76</v>
      </c>
      <c r="J148" s="96">
        <f>SUM(方向別!C42,方向別!J42,方向別!C95,方向別!J95)</f>
        <v>10</v>
      </c>
      <c r="K148" s="96">
        <f>SUM(方向別!D42,方向別!K42,方向別!D95,方向別!K95)</f>
        <v>8</v>
      </c>
      <c r="L148" s="96">
        <f>SUM(方向別!E42,方向別!L42,方向別!E95,方向別!L95)</f>
        <v>0</v>
      </c>
      <c r="M148" s="96">
        <f t="shared" si="23"/>
        <v>94</v>
      </c>
      <c r="N148" s="97">
        <f t="shared" si="24"/>
        <v>10.6</v>
      </c>
      <c r="O148" s="98">
        <f t="shared" si="25"/>
        <v>1.249667641584685</v>
      </c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</row>
    <row r="149" spans="1:67" s="24" customFormat="1" ht="13.5" customHeight="1">
      <c r="A149" s="32" t="s">
        <v>30</v>
      </c>
      <c r="B149" s="31"/>
      <c r="C149" s="31"/>
      <c r="D149" s="31"/>
      <c r="E149" s="31"/>
      <c r="F149" s="31"/>
      <c r="G149" s="30"/>
      <c r="H149" s="29"/>
      <c r="I149" s="93">
        <f>SUM(方向別!B43,方向別!I43,方向別!B96,方向別!I96)</f>
        <v>92</v>
      </c>
      <c r="J149" s="93">
        <f>SUM(方向別!C43,方向別!J43,方向別!C96,方向別!J96)</f>
        <v>2</v>
      </c>
      <c r="K149" s="93">
        <f>SUM(方向別!D43,方向別!K43,方向別!D96,方向別!K96)</f>
        <v>4</v>
      </c>
      <c r="L149" s="93">
        <f>SUM(方向別!E43,方向別!L43,方向別!E96,方向別!L96)</f>
        <v>0</v>
      </c>
      <c r="M149" s="93">
        <f t="shared" si="23"/>
        <v>98</v>
      </c>
      <c r="N149" s="94">
        <f t="shared" si="24"/>
        <v>2</v>
      </c>
      <c r="O149" s="95">
        <f t="shared" si="25"/>
        <v>1.302844988035097</v>
      </c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</row>
    <row r="150" spans="1:67" s="24" customFormat="1" ht="13.5" customHeight="1">
      <c r="A150" s="32" t="s">
        <v>31</v>
      </c>
      <c r="B150" s="31"/>
      <c r="C150" s="31"/>
      <c r="D150" s="31"/>
      <c r="E150" s="31"/>
      <c r="F150" s="31"/>
      <c r="G150" s="30"/>
      <c r="H150" s="29"/>
      <c r="I150" s="93">
        <f>SUM(方向別!B44,方向別!I44,方向別!B97,方向別!I97)</f>
        <v>93</v>
      </c>
      <c r="J150" s="93">
        <f>SUM(方向別!C44,方向別!J44,方向別!C97,方向別!J97)</f>
        <v>2</v>
      </c>
      <c r="K150" s="93">
        <f>SUM(方向別!D44,方向別!K44,方向別!D97,方向別!K97)</f>
        <v>9</v>
      </c>
      <c r="L150" s="93">
        <f>SUM(方向別!E44,方向別!L44,方向別!E97,方向別!L97)</f>
        <v>1</v>
      </c>
      <c r="M150" s="93">
        <f t="shared" si="23"/>
        <v>105</v>
      </c>
      <c r="N150" s="94">
        <f t="shared" si="24"/>
        <v>2.9</v>
      </c>
      <c r="O150" s="95">
        <f t="shared" si="25"/>
        <v>1.3959053443233183</v>
      </c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</row>
    <row r="151" spans="1:67" s="24" customFormat="1" ht="13.5" customHeight="1">
      <c r="A151" s="32" t="s">
        <v>32</v>
      </c>
      <c r="B151" s="31"/>
      <c r="C151" s="31"/>
      <c r="D151" s="31"/>
      <c r="E151" s="31"/>
      <c r="F151" s="31"/>
      <c r="G151" s="30"/>
      <c r="H151" s="29"/>
      <c r="I151" s="93">
        <f>SUM(方向別!B45,方向別!I45,方向別!B98,方向別!I98)</f>
        <v>54</v>
      </c>
      <c r="J151" s="93">
        <f>SUM(方向別!C45,方向別!J45,方向別!C98,方向別!J98)</f>
        <v>2</v>
      </c>
      <c r="K151" s="93">
        <f>SUM(方向別!D45,方向別!K45,方向別!D98,方向別!K98)</f>
        <v>3</v>
      </c>
      <c r="L151" s="93">
        <f>SUM(方向別!E45,方向別!L45,方向別!E98,方向別!L98)</f>
        <v>0</v>
      </c>
      <c r="M151" s="93">
        <f t="shared" si="23"/>
        <v>59</v>
      </c>
      <c r="N151" s="94">
        <f t="shared" si="24"/>
        <v>3.4</v>
      </c>
      <c r="O151" s="95">
        <f t="shared" si="25"/>
        <v>0.78436586014357879</v>
      </c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</row>
    <row r="152" spans="1:67" s="22" customFormat="1" ht="13.5" customHeight="1">
      <c r="A152" s="32" t="s">
        <v>33</v>
      </c>
      <c r="B152" s="31"/>
      <c r="C152" s="31"/>
      <c r="D152" s="31"/>
      <c r="E152" s="31"/>
      <c r="F152" s="31"/>
      <c r="G152" s="30"/>
      <c r="H152" s="29"/>
      <c r="I152" s="93">
        <f>SUM(方向別!B46,方向別!I46,方向別!B99,方向別!I99)</f>
        <v>72</v>
      </c>
      <c r="J152" s="93">
        <f>SUM(方向別!C46,方向別!J46,方向別!C99,方向別!J99)</f>
        <v>5</v>
      </c>
      <c r="K152" s="93">
        <f>SUM(方向別!D46,方向別!K46,方向別!D99,方向別!K99)</f>
        <v>6</v>
      </c>
      <c r="L152" s="93">
        <f>SUM(方向別!E46,方向別!L46,方向別!E99,方向別!L99)</f>
        <v>1</v>
      </c>
      <c r="M152" s="93">
        <f t="shared" si="23"/>
        <v>84</v>
      </c>
      <c r="N152" s="94">
        <f t="shared" si="24"/>
        <v>7.1</v>
      </c>
      <c r="O152" s="95">
        <f t="shared" si="25"/>
        <v>1.1167242754586546</v>
      </c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</row>
    <row r="153" spans="1:67" s="24" customFormat="1" ht="13.5" customHeight="1">
      <c r="A153" s="32" t="s">
        <v>34</v>
      </c>
      <c r="B153" s="31"/>
      <c r="C153" s="31"/>
      <c r="D153" s="31"/>
      <c r="E153" s="31"/>
      <c r="F153" s="31"/>
      <c r="G153" s="30"/>
      <c r="H153" s="29"/>
      <c r="I153" s="93">
        <f>SUM(方向別!B47,方向別!I47,方向別!B100,方向別!I100)</f>
        <v>50</v>
      </c>
      <c r="J153" s="93">
        <f>SUM(方向別!C47,方向別!J47,方向別!C100,方向別!J100)</f>
        <v>2</v>
      </c>
      <c r="K153" s="93">
        <f>SUM(方向別!D47,方向別!K47,方向別!D100,方向別!K100)</f>
        <v>6</v>
      </c>
      <c r="L153" s="93">
        <f>SUM(方向別!E47,方向別!L47,方向別!E100,方向別!L100)</f>
        <v>0</v>
      </c>
      <c r="M153" s="93">
        <f t="shared" si="23"/>
        <v>58</v>
      </c>
      <c r="N153" s="94">
        <f t="shared" si="24"/>
        <v>3.4</v>
      </c>
      <c r="O153" s="95">
        <f t="shared" si="25"/>
        <v>0.77107152353097574</v>
      </c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</row>
    <row r="154" spans="1:67" s="22" customFormat="1" ht="13.5" customHeight="1">
      <c r="A154" s="28" t="s">
        <v>15</v>
      </c>
      <c r="B154" s="27"/>
      <c r="C154" s="27"/>
      <c r="D154" s="27"/>
      <c r="E154" s="27"/>
      <c r="F154" s="27"/>
      <c r="G154" s="26"/>
      <c r="H154" s="25"/>
      <c r="I154" s="99">
        <f>SUM(I148:I153)</f>
        <v>437</v>
      </c>
      <c r="J154" s="99">
        <f>SUM(J148:J153)</f>
        <v>23</v>
      </c>
      <c r="K154" s="99">
        <f>SUM(K148:K153)</f>
        <v>36</v>
      </c>
      <c r="L154" s="99">
        <f>SUM(L148:L153)</f>
        <v>2</v>
      </c>
      <c r="M154" s="99">
        <f t="shared" si="23"/>
        <v>498</v>
      </c>
      <c r="N154" s="100">
        <f t="shared" si="24"/>
        <v>5</v>
      </c>
      <c r="O154" s="101">
        <f t="shared" si="25"/>
        <v>6.6205796330763098</v>
      </c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</row>
    <row r="155" spans="1:67" s="22" customFormat="1" ht="13.5" customHeight="1">
      <c r="A155" s="36" t="s">
        <v>35</v>
      </c>
      <c r="B155" s="35"/>
      <c r="C155" s="35"/>
      <c r="D155" s="35"/>
      <c r="E155" s="35"/>
      <c r="F155" s="35"/>
      <c r="G155" s="34"/>
      <c r="H155" s="33"/>
      <c r="I155" s="96">
        <f>SUM(方向別!B49,方向別!I49,方向別!B102,方向別!I102)</f>
        <v>84</v>
      </c>
      <c r="J155" s="96">
        <f>SUM(方向別!C49,方向別!J49,方向別!C102,方向別!J102)</f>
        <v>2</v>
      </c>
      <c r="K155" s="96">
        <f>SUM(方向別!D49,方向別!K49,方向別!D102,方向別!K102)</f>
        <v>3</v>
      </c>
      <c r="L155" s="96">
        <f>SUM(方向別!E49,方向別!L49,方向別!E102,方向別!L102)</f>
        <v>2</v>
      </c>
      <c r="M155" s="96">
        <f t="shared" si="23"/>
        <v>91</v>
      </c>
      <c r="N155" s="97">
        <f t="shared" si="24"/>
        <v>4.4000000000000004</v>
      </c>
      <c r="O155" s="98">
        <f t="shared" si="25"/>
        <v>1.2097846317468759</v>
      </c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</row>
    <row r="156" spans="1:67" s="24" customFormat="1" ht="13.5" customHeight="1">
      <c r="A156" s="32" t="s">
        <v>36</v>
      </c>
      <c r="B156" s="31"/>
      <c r="C156" s="31"/>
      <c r="D156" s="31"/>
      <c r="E156" s="31"/>
      <c r="F156" s="31"/>
      <c r="G156" s="30"/>
      <c r="H156" s="29"/>
      <c r="I156" s="93">
        <f>SUM(方向別!B50,方向別!I50,方向別!B103,方向別!I103)</f>
        <v>71</v>
      </c>
      <c r="J156" s="93">
        <f>SUM(方向別!C50,方向別!J50,方向別!C103,方向別!J103)</f>
        <v>3</v>
      </c>
      <c r="K156" s="93">
        <f>SUM(方向別!D50,方向別!K50,方向別!D103,方向別!K103)</f>
        <v>3</v>
      </c>
      <c r="L156" s="93">
        <f>SUM(方向別!E50,方向別!L50,方向別!E103,方向別!L103)</f>
        <v>0</v>
      </c>
      <c r="M156" s="93">
        <f t="shared" si="23"/>
        <v>77</v>
      </c>
      <c r="N156" s="94">
        <f t="shared" si="24"/>
        <v>3.9</v>
      </c>
      <c r="O156" s="95">
        <f t="shared" si="25"/>
        <v>1.0236639191704333</v>
      </c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</row>
    <row r="157" spans="1:67" s="24" customFormat="1" ht="13.5" customHeight="1">
      <c r="A157" s="32" t="s">
        <v>37</v>
      </c>
      <c r="B157" s="31"/>
      <c r="C157" s="31"/>
      <c r="D157" s="31"/>
      <c r="E157" s="31"/>
      <c r="F157" s="31"/>
      <c r="G157" s="30"/>
      <c r="H157" s="29"/>
      <c r="I157" s="93">
        <f>SUM(方向別!B51,方向別!I51,方向別!B104,方向別!I104)</f>
        <v>61</v>
      </c>
      <c r="J157" s="93">
        <f>SUM(方向別!C51,方向別!J51,方向別!C104,方向別!J104)</f>
        <v>1</v>
      </c>
      <c r="K157" s="93">
        <f>SUM(方向別!D51,方向別!K51,方向別!D104,方向別!K104)</f>
        <v>3</v>
      </c>
      <c r="L157" s="93">
        <f>SUM(方向別!E51,方向別!L51,方向別!E104,方向別!L104)</f>
        <v>0</v>
      </c>
      <c r="M157" s="93">
        <f t="shared" si="23"/>
        <v>65</v>
      </c>
      <c r="N157" s="94">
        <f t="shared" si="24"/>
        <v>1.5</v>
      </c>
      <c r="O157" s="95">
        <f t="shared" si="25"/>
        <v>0.86413187981919692</v>
      </c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</row>
    <row r="158" spans="1:67" s="21" customFormat="1" ht="13.5" customHeight="1">
      <c r="A158" s="32" t="s">
        <v>38</v>
      </c>
      <c r="B158" s="31"/>
      <c r="C158" s="31"/>
      <c r="D158" s="31"/>
      <c r="E158" s="31"/>
      <c r="F158" s="31"/>
      <c r="G158" s="30"/>
      <c r="H158" s="29"/>
      <c r="I158" s="93">
        <f>SUM(方向別!B52,方向別!I52,方向別!B105,方向別!I105)</f>
        <v>36</v>
      </c>
      <c r="J158" s="93">
        <f>SUM(方向別!C52,方向別!J52,方向別!C105,方向別!J105)</f>
        <v>2</v>
      </c>
      <c r="K158" s="93">
        <f>SUM(方向別!D52,方向別!K52,方向別!D105,方向別!K105)</f>
        <v>0</v>
      </c>
      <c r="L158" s="93">
        <f>SUM(方向別!E52,方向別!L52,方向別!E105,方向別!L105)</f>
        <v>1</v>
      </c>
      <c r="M158" s="93">
        <f t="shared" si="23"/>
        <v>39</v>
      </c>
      <c r="N158" s="94">
        <f t="shared" si="24"/>
        <v>7.7</v>
      </c>
      <c r="O158" s="95">
        <f t="shared" si="25"/>
        <v>0.51847912789151818</v>
      </c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</row>
    <row r="159" spans="1:67" s="21" customFormat="1" ht="13.5" customHeight="1">
      <c r="A159" s="32" t="s">
        <v>39</v>
      </c>
      <c r="B159" s="31"/>
      <c r="C159" s="31"/>
      <c r="D159" s="31"/>
      <c r="E159" s="31"/>
      <c r="F159" s="31"/>
      <c r="G159" s="30"/>
      <c r="H159" s="29"/>
      <c r="I159" s="93">
        <f>SUM(方向別!B53,方向別!I53,方向別!B106,方向別!I106)</f>
        <v>36</v>
      </c>
      <c r="J159" s="93">
        <f>SUM(方向別!C53,方向別!J53,方向別!C106,方向別!J106)</f>
        <v>1</v>
      </c>
      <c r="K159" s="93">
        <f>SUM(方向別!D53,方向別!K53,方向別!D106,方向別!K106)</f>
        <v>1</v>
      </c>
      <c r="L159" s="93">
        <f>SUM(方向別!E53,方向別!L53,方向別!E106,方向別!L106)</f>
        <v>0</v>
      </c>
      <c r="M159" s="93">
        <f t="shared" si="23"/>
        <v>38</v>
      </c>
      <c r="N159" s="94">
        <f t="shared" si="24"/>
        <v>2.6</v>
      </c>
      <c r="O159" s="95">
        <f t="shared" si="25"/>
        <v>0.50518479127891514</v>
      </c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</row>
    <row r="160" spans="1:67" s="22" customFormat="1" ht="13.5" customHeight="1">
      <c r="A160" s="32" t="s">
        <v>40</v>
      </c>
      <c r="B160" s="31"/>
      <c r="C160" s="31"/>
      <c r="D160" s="31"/>
      <c r="E160" s="31"/>
      <c r="F160" s="31"/>
      <c r="G160" s="30"/>
      <c r="H160" s="29"/>
      <c r="I160" s="93">
        <f>SUM(方向別!B54,方向別!I54,方向別!B107,方向別!I107)</f>
        <v>44</v>
      </c>
      <c r="J160" s="93">
        <f>SUM(方向別!C54,方向別!J54,方向別!C107,方向別!J107)</f>
        <v>2</v>
      </c>
      <c r="K160" s="93">
        <f>SUM(方向別!D54,方向別!K54,方向別!D107,方向別!K107)</f>
        <v>0</v>
      </c>
      <c r="L160" s="93">
        <f>SUM(方向別!E54,方向別!L54,方向別!E107,方向別!L107)</f>
        <v>1</v>
      </c>
      <c r="M160" s="93">
        <f t="shared" si="23"/>
        <v>47</v>
      </c>
      <c r="N160" s="94">
        <f t="shared" si="24"/>
        <v>6.4</v>
      </c>
      <c r="O160" s="95">
        <f t="shared" si="25"/>
        <v>0.62483382079234251</v>
      </c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</row>
    <row r="161" spans="1:67" s="24" customFormat="1" ht="13.5" customHeight="1">
      <c r="A161" s="28" t="s">
        <v>15</v>
      </c>
      <c r="B161" s="27"/>
      <c r="C161" s="27"/>
      <c r="D161" s="27"/>
      <c r="E161" s="27"/>
      <c r="F161" s="27"/>
      <c r="G161" s="26"/>
      <c r="H161" s="25"/>
      <c r="I161" s="99">
        <f>SUM(I155:I160)</f>
        <v>332</v>
      </c>
      <c r="J161" s="99">
        <f>SUM(J155:J160)</f>
        <v>11</v>
      </c>
      <c r="K161" s="99">
        <f>SUM(K155:K160)</f>
        <v>10</v>
      </c>
      <c r="L161" s="99">
        <f>SUM(L155:L160)</f>
        <v>4</v>
      </c>
      <c r="M161" s="99">
        <f t="shared" si="23"/>
        <v>357</v>
      </c>
      <c r="N161" s="100">
        <f t="shared" si="24"/>
        <v>4.2</v>
      </c>
      <c r="O161" s="101">
        <f t="shared" si="25"/>
        <v>4.7460781706992821</v>
      </c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</row>
    <row r="162" spans="1:67" s="22" customFormat="1" ht="13.5" customHeight="1">
      <c r="A162" s="32" t="s">
        <v>113</v>
      </c>
      <c r="B162" s="31"/>
      <c r="C162" s="31"/>
      <c r="D162" s="31"/>
      <c r="E162" s="31"/>
      <c r="F162" s="31"/>
      <c r="G162" s="30"/>
      <c r="H162" s="29"/>
      <c r="I162" s="93">
        <f>SUM(方向別!B56,方向別!I56,方向別!B109,方向別!I109)</f>
        <v>248</v>
      </c>
      <c r="J162" s="93">
        <f>SUM(方向別!C56,方向別!J56,方向別!C109,方向別!J109)</f>
        <v>13</v>
      </c>
      <c r="K162" s="93">
        <f>SUM(方向別!D56,方向別!K56,方向別!D109,方向別!K109)</f>
        <v>7</v>
      </c>
      <c r="L162" s="93">
        <f>SUM(方向別!E56,方向別!L56,方向別!E109,方向別!L109)</f>
        <v>1</v>
      </c>
      <c r="M162" s="93">
        <f>SUM(I162:L162)</f>
        <v>269</v>
      </c>
      <c r="N162" s="94">
        <f t="shared" si="24"/>
        <v>5.2</v>
      </c>
      <c r="O162" s="95">
        <f>IF(M162=0,0,M162/M$165*100)</f>
        <v>3.5761765487902157</v>
      </c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</row>
    <row r="163" spans="1:67" s="22" customFormat="1" ht="13.5" customHeight="1">
      <c r="A163" s="32" t="s">
        <v>114</v>
      </c>
      <c r="B163" s="31"/>
      <c r="C163" s="31"/>
      <c r="D163" s="31"/>
      <c r="E163" s="31"/>
      <c r="F163" s="31"/>
      <c r="G163" s="30"/>
      <c r="H163" s="29"/>
      <c r="I163" s="93">
        <f>SUM(方向別!B57,方向別!I57,方向別!B110,方向別!I110)</f>
        <v>204</v>
      </c>
      <c r="J163" s="93">
        <f>SUM(方向別!C57,方向別!J57,方向別!C110,方向別!J110)</f>
        <v>11</v>
      </c>
      <c r="K163" s="93">
        <f>SUM(方向別!D57,方向別!K57,方向別!D110,方向別!K110)</f>
        <v>18</v>
      </c>
      <c r="L163" s="93">
        <f>SUM(方向別!E57,方向別!L57,方向別!E110,方向別!L110)</f>
        <v>1</v>
      </c>
      <c r="M163" s="93">
        <f>SUM(I163:L163)</f>
        <v>234</v>
      </c>
      <c r="N163" s="94">
        <f t="shared" si="24"/>
        <v>5.0999999999999996</v>
      </c>
      <c r="O163" s="95">
        <f>IF(M163=0,0,M163/M$165*100)</f>
        <v>3.1108747673491091</v>
      </c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</row>
    <row r="164" spans="1:67" s="22" customFormat="1" ht="13.5" customHeight="1">
      <c r="A164" s="32" t="s">
        <v>115</v>
      </c>
      <c r="B164" s="31"/>
      <c r="C164" s="31"/>
      <c r="D164" s="31"/>
      <c r="E164" s="31"/>
      <c r="F164" s="31"/>
      <c r="G164" s="30"/>
      <c r="H164" s="29"/>
      <c r="I164" s="93">
        <f>SUM(方向別!B58,方向別!I58,方向別!B111,方向別!I111)</f>
        <v>151</v>
      </c>
      <c r="J164" s="93">
        <f>SUM(方向別!C58,方向別!J58,方向別!C111,方向別!J111)</f>
        <v>9</v>
      </c>
      <c r="K164" s="93">
        <f>SUM(方向別!D58,方向別!K58,方向別!D111,方向別!K111)</f>
        <v>9</v>
      </c>
      <c r="L164" s="93">
        <f>SUM(方向別!E58,方向別!L58,方向別!E111,方向別!L111)</f>
        <v>2</v>
      </c>
      <c r="M164" s="93">
        <f>SUM(I164:L164)</f>
        <v>171</v>
      </c>
      <c r="N164" s="94">
        <f t="shared" si="24"/>
        <v>6.4</v>
      </c>
      <c r="O164" s="95">
        <f>IF(M164=0,0,M164/M$165*100)</f>
        <v>2.2733315607551186</v>
      </c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</row>
    <row r="165" spans="1:67" s="21" customFormat="1" ht="13.5" customHeight="1">
      <c r="A165" s="28" t="s">
        <v>41</v>
      </c>
      <c r="B165" s="27"/>
      <c r="C165" s="27"/>
      <c r="D165" s="27"/>
      <c r="E165" s="27"/>
      <c r="F165" s="27"/>
      <c r="G165" s="26"/>
      <c r="H165" s="25"/>
      <c r="I165" s="99">
        <f>SUM(I117:I125,I132,I139:I147,I154,I161,I162:I164)</f>
        <v>6843</v>
      </c>
      <c r="J165" s="99">
        <f>SUM(J117:J125,J132,J139:J147,J154,J161,J162:J164)</f>
        <v>218</v>
      </c>
      <c r="K165" s="99">
        <f>SUM(K117:K125,K132,K139:K147,K154,K161,K162:K164)</f>
        <v>360</v>
      </c>
      <c r="L165" s="99">
        <f>SUM(L117:L125,L132,L139:L147,L154,L161,L162:L164)</f>
        <v>101</v>
      </c>
      <c r="M165" s="99">
        <f t="shared" si="23"/>
        <v>7522</v>
      </c>
      <c r="N165" s="100">
        <f t="shared" si="24"/>
        <v>4.2</v>
      </c>
      <c r="O165" s="101">
        <f t="shared" si="25"/>
        <v>100</v>
      </c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</row>
    <row r="166" spans="1:67" s="21" customFormat="1" ht="12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</row>
    <row r="167" spans="1:67" s="21" customFormat="1" ht="12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</row>
    <row r="168" spans="1:67" s="22" customFormat="1" ht="12" customHeight="1">
      <c r="A168" s="47" t="s">
        <v>0</v>
      </c>
      <c r="B168" s="46">
        <v>5</v>
      </c>
      <c r="C168" s="45"/>
      <c r="D168" s="45"/>
      <c r="E168" s="45"/>
      <c r="F168" s="45"/>
      <c r="G168" s="45"/>
      <c r="H168" s="44"/>
      <c r="I168" s="46">
        <v>6</v>
      </c>
      <c r="J168" s="45"/>
      <c r="K168" s="45"/>
      <c r="L168" s="45"/>
      <c r="M168" s="45"/>
      <c r="N168" s="45"/>
      <c r="O168" s="44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</row>
    <row r="169" spans="1:67" s="24" customFormat="1" ht="39.6" customHeight="1">
      <c r="A169" s="85" t="s">
        <v>1</v>
      </c>
      <c r="B169" s="41" t="s">
        <v>2</v>
      </c>
      <c r="C169" s="40" t="s">
        <v>3</v>
      </c>
      <c r="D169" s="39" t="s">
        <v>4</v>
      </c>
      <c r="E169" s="40" t="s">
        <v>5</v>
      </c>
      <c r="F169" s="39" t="s">
        <v>6</v>
      </c>
      <c r="G169" s="39" t="s">
        <v>7</v>
      </c>
      <c r="H169" s="42" t="s">
        <v>8</v>
      </c>
      <c r="I169" s="41" t="s">
        <v>2</v>
      </c>
      <c r="J169" s="39" t="s">
        <v>3</v>
      </c>
      <c r="K169" s="39" t="s">
        <v>4</v>
      </c>
      <c r="L169" s="40" t="s">
        <v>5</v>
      </c>
      <c r="M169" s="39" t="s">
        <v>6</v>
      </c>
      <c r="N169" s="39" t="s">
        <v>7</v>
      </c>
      <c r="O169" s="38" t="s">
        <v>8</v>
      </c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</row>
    <row r="170" spans="1:67" s="22" customFormat="1" ht="13.5" customHeight="1">
      <c r="A170" s="84" t="s">
        <v>116</v>
      </c>
      <c r="B170" s="31">
        <v>39</v>
      </c>
      <c r="C170" s="31">
        <v>0</v>
      </c>
      <c r="D170" s="31">
        <v>4</v>
      </c>
      <c r="E170" s="31">
        <v>1</v>
      </c>
      <c r="F170" s="93">
        <f>SUM(B170:E170)</f>
        <v>44</v>
      </c>
      <c r="G170" s="94">
        <f>IF(SUM(C170,E170)=0,0,ROUND(SUM(C170,E170)/F170*100,1))</f>
        <v>2.2999999999999998</v>
      </c>
      <c r="H170" s="95">
        <f>IF(F170=0,0,F170/F$218*100)</f>
        <v>5.275779376498801</v>
      </c>
      <c r="I170" s="31">
        <v>10</v>
      </c>
      <c r="J170" s="31">
        <v>0</v>
      </c>
      <c r="K170" s="31">
        <v>0</v>
      </c>
      <c r="L170" s="31">
        <v>1</v>
      </c>
      <c r="M170" s="93">
        <f>SUM(I170:L170)</f>
        <v>11</v>
      </c>
      <c r="N170" s="94">
        <f>IF(SUM(J170,L170)=0,0,ROUND(SUM(J170,L170)/M170*100,1))</f>
        <v>9.1</v>
      </c>
      <c r="O170" s="95">
        <f>IF(M170=0,0,M170/M$218*100)</f>
        <v>7.5342465753424657</v>
      </c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</row>
    <row r="171" spans="1:67" s="22" customFormat="1" ht="13.5" customHeight="1">
      <c r="A171" s="32" t="s">
        <v>117</v>
      </c>
      <c r="B171" s="31">
        <v>32</v>
      </c>
      <c r="C171" s="31">
        <v>0</v>
      </c>
      <c r="D171" s="31">
        <v>1</v>
      </c>
      <c r="E171" s="31">
        <v>1</v>
      </c>
      <c r="F171" s="93">
        <f t="shared" ref="F171:F178" si="26">SUM(B171:E171)</f>
        <v>34</v>
      </c>
      <c r="G171" s="94">
        <f t="shared" ref="G171:G218" si="27">IF(SUM(C171,E171)=0,0,ROUND(SUM(C171,E171)/F171*100,1))</f>
        <v>2.9</v>
      </c>
      <c r="H171" s="95">
        <f t="shared" ref="H171:H178" si="28">IF(F171=0,0,F171/F$218*100)</f>
        <v>4.0767386091127102</v>
      </c>
      <c r="I171" s="31">
        <v>4</v>
      </c>
      <c r="J171" s="31">
        <v>0</v>
      </c>
      <c r="K171" s="31">
        <v>0</v>
      </c>
      <c r="L171" s="31">
        <v>0</v>
      </c>
      <c r="M171" s="93">
        <f>SUM(I171:L171)</f>
        <v>4</v>
      </c>
      <c r="N171" s="94">
        <f>IF(SUM(J171,L171)=0,0,ROUND(SUM(J171,L171)/M171*100,1))</f>
        <v>0</v>
      </c>
      <c r="O171" s="95">
        <f>IF(M171=0,0,M171/M$218*100)</f>
        <v>2.7397260273972601</v>
      </c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</row>
    <row r="172" spans="1:67" s="22" customFormat="1" ht="13.5" customHeight="1">
      <c r="A172" s="32" t="s">
        <v>118</v>
      </c>
      <c r="B172" s="31">
        <v>9</v>
      </c>
      <c r="C172" s="31">
        <v>0</v>
      </c>
      <c r="D172" s="31">
        <v>0</v>
      </c>
      <c r="E172" s="31">
        <v>0</v>
      </c>
      <c r="F172" s="93">
        <f t="shared" si="26"/>
        <v>9</v>
      </c>
      <c r="G172" s="94">
        <f t="shared" si="27"/>
        <v>0</v>
      </c>
      <c r="H172" s="95">
        <f t="shared" si="28"/>
        <v>1.079136690647482</v>
      </c>
      <c r="I172" s="31">
        <v>2</v>
      </c>
      <c r="J172" s="31">
        <v>0</v>
      </c>
      <c r="K172" s="31">
        <v>0</v>
      </c>
      <c r="L172" s="31">
        <v>0</v>
      </c>
      <c r="M172" s="93">
        <f t="shared" ref="M172:M177" si="29">SUM(I172:L172)</f>
        <v>2</v>
      </c>
      <c r="N172" s="94">
        <f t="shared" ref="N172:N218" si="30">IF(SUM(J172,L172)=0,0,ROUND(SUM(J172,L172)/M172*100,1))</f>
        <v>0</v>
      </c>
      <c r="O172" s="95">
        <f t="shared" ref="O172:O178" si="31">IF(M172=0,0,M172/M$218*100)</f>
        <v>1.3698630136986301</v>
      </c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</row>
    <row r="173" spans="1:67" s="22" customFormat="1" ht="13.5" customHeight="1">
      <c r="A173" s="32" t="s">
        <v>119</v>
      </c>
      <c r="B173" s="31">
        <v>7</v>
      </c>
      <c r="C173" s="31">
        <v>0</v>
      </c>
      <c r="D173" s="31">
        <v>0</v>
      </c>
      <c r="E173" s="31">
        <v>1</v>
      </c>
      <c r="F173" s="93">
        <f t="shared" si="26"/>
        <v>8</v>
      </c>
      <c r="G173" s="94">
        <f t="shared" si="27"/>
        <v>12.5</v>
      </c>
      <c r="H173" s="95">
        <f t="shared" si="28"/>
        <v>0.95923261390887282</v>
      </c>
      <c r="I173" s="31">
        <v>3</v>
      </c>
      <c r="J173" s="31">
        <v>0</v>
      </c>
      <c r="K173" s="31">
        <v>0</v>
      </c>
      <c r="L173" s="31">
        <v>0</v>
      </c>
      <c r="M173" s="93">
        <f t="shared" si="29"/>
        <v>3</v>
      </c>
      <c r="N173" s="94">
        <f t="shared" si="30"/>
        <v>0</v>
      </c>
      <c r="O173" s="95">
        <f t="shared" si="31"/>
        <v>2.054794520547945</v>
      </c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</row>
    <row r="174" spans="1:67" s="22" customFormat="1" ht="13.5" customHeight="1">
      <c r="A174" s="32" t="s">
        <v>120</v>
      </c>
      <c r="B174" s="31">
        <v>11</v>
      </c>
      <c r="C174" s="31">
        <v>0</v>
      </c>
      <c r="D174" s="31">
        <v>0</v>
      </c>
      <c r="E174" s="31">
        <v>0</v>
      </c>
      <c r="F174" s="93">
        <f t="shared" si="26"/>
        <v>11</v>
      </c>
      <c r="G174" s="94">
        <f t="shared" si="27"/>
        <v>0</v>
      </c>
      <c r="H174" s="95">
        <f t="shared" si="28"/>
        <v>1.3189448441247003</v>
      </c>
      <c r="I174" s="31">
        <v>1</v>
      </c>
      <c r="J174" s="31">
        <v>0</v>
      </c>
      <c r="K174" s="31">
        <v>0</v>
      </c>
      <c r="L174" s="31">
        <v>0</v>
      </c>
      <c r="M174" s="93">
        <f t="shared" si="29"/>
        <v>1</v>
      </c>
      <c r="N174" s="94">
        <f t="shared" si="30"/>
        <v>0</v>
      </c>
      <c r="O174" s="95">
        <f t="shared" si="31"/>
        <v>0.68493150684931503</v>
      </c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</row>
    <row r="175" spans="1:67" s="22" customFormat="1" ht="13.5" customHeight="1">
      <c r="A175" s="32" t="s">
        <v>121</v>
      </c>
      <c r="B175" s="31">
        <v>4</v>
      </c>
      <c r="C175" s="31">
        <v>0</v>
      </c>
      <c r="D175" s="31">
        <v>0</v>
      </c>
      <c r="E175" s="31">
        <v>0</v>
      </c>
      <c r="F175" s="93">
        <f t="shared" si="26"/>
        <v>4</v>
      </c>
      <c r="G175" s="94">
        <f t="shared" si="27"/>
        <v>0</v>
      </c>
      <c r="H175" s="95">
        <f t="shared" si="28"/>
        <v>0.47961630695443641</v>
      </c>
      <c r="I175" s="31">
        <v>1</v>
      </c>
      <c r="J175" s="31">
        <v>0</v>
      </c>
      <c r="K175" s="31">
        <v>0</v>
      </c>
      <c r="L175" s="31">
        <v>0</v>
      </c>
      <c r="M175" s="93">
        <f t="shared" si="29"/>
        <v>1</v>
      </c>
      <c r="N175" s="94">
        <f t="shared" si="30"/>
        <v>0</v>
      </c>
      <c r="O175" s="95">
        <f t="shared" si="31"/>
        <v>0.68493150684931503</v>
      </c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</row>
    <row r="176" spans="1:67" s="22" customFormat="1" ht="13.5" customHeight="1">
      <c r="A176" s="32" t="s">
        <v>122</v>
      </c>
      <c r="B176" s="31">
        <v>3</v>
      </c>
      <c r="C176" s="31">
        <v>0</v>
      </c>
      <c r="D176" s="31">
        <v>0</v>
      </c>
      <c r="E176" s="31">
        <v>1</v>
      </c>
      <c r="F176" s="93">
        <f t="shared" si="26"/>
        <v>4</v>
      </c>
      <c r="G176" s="94">
        <f t="shared" si="27"/>
        <v>25</v>
      </c>
      <c r="H176" s="95">
        <f t="shared" si="28"/>
        <v>0.47961630695443641</v>
      </c>
      <c r="I176" s="31">
        <v>2</v>
      </c>
      <c r="J176" s="31">
        <v>0</v>
      </c>
      <c r="K176" s="31">
        <v>0</v>
      </c>
      <c r="L176" s="31">
        <v>0</v>
      </c>
      <c r="M176" s="93">
        <f t="shared" si="29"/>
        <v>2</v>
      </c>
      <c r="N176" s="94">
        <f t="shared" si="30"/>
        <v>0</v>
      </c>
      <c r="O176" s="95">
        <f t="shared" si="31"/>
        <v>1.3698630136986301</v>
      </c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</row>
    <row r="177" spans="1:67" s="22" customFormat="1" ht="13.5" customHeight="1">
      <c r="A177" s="32" t="s">
        <v>123</v>
      </c>
      <c r="B177" s="31">
        <v>14</v>
      </c>
      <c r="C177" s="31">
        <v>0</v>
      </c>
      <c r="D177" s="31">
        <v>0</v>
      </c>
      <c r="E177" s="31">
        <v>1</v>
      </c>
      <c r="F177" s="93">
        <f t="shared" si="26"/>
        <v>15</v>
      </c>
      <c r="G177" s="94">
        <f t="shared" si="27"/>
        <v>6.7</v>
      </c>
      <c r="H177" s="95">
        <f t="shared" si="28"/>
        <v>1.7985611510791366</v>
      </c>
      <c r="I177" s="31">
        <v>1</v>
      </c>
      <c r="J177" s="31">
        <v>0</v>
      </c>
      <c r="K177" s="31">
        <v>1</v>
      </c>
      <c r="L177" s="31">
        <v>0</v>
      </c>
      <c r="M177" s="93">
        <f t="shared" si="29"/>
        <v>2</v>
      </c>
      <c r="N177" s="94">
        <f t="shared" si="30"/>
        <v>0</v>
      </c>
      <c r="O177" s="95">
        <f t="shared" si="31"/>
        <v>1.3698630136986301</v>
      </c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</row>
    <row r="178" spans="1:67" s="22" customFormat="1" ht="13.5" customHeight="1">
      <c r="A178" s="32" t="s">
        <v>124</v>
      </c>
      <c r="B178" s="31">
        <v>14</v>
      </c>
      <c r="C178" s="31">
        <v>0</v>
      </c>
      <c r="D178" s="31">
        <v>3</v>
      </c>
      <c r="E178" s="31">
        <v>0</v>
      </c>
      <c r="F178" s="93">
        <f t="shared" si="26"/>
        <v>17</v>
      </c>
      <c r="G178" s="94">
        <f t="shared" si="27"/>
        <v>0</v>
      </c>
      <c r="H178" s="95">
        <f t="shared" si="28"/>
        <v>2.0383693045563551</v>
      </c>
      <c r="I178" s="31">
        <v>2</v>
      </c>
      <c r="J178" s="31">
        <v>0</v>
      </c>
      <c r="K178" s="31">
        <v>0</v>
      </c>
      <c r="L178" s="31">
        <v>0</v>
      </c>
      <c r="M178" s="93">
        <f>SUM(I178:L178)</f>
        <v>2</v>
      </c>
      <c r="N178" s="94">
        <f t="shared" si="30"/>
        <v>0</v>
      </c>
      <c r="O178" s="95">
        <f t="shared" si="31"/>
        <v>1.3698630136986301</v>
      </c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</row>
    <row r="179" spans="1:67" s="21" customFormat="1" ht="13.5" customHeight="1">
      <c r="A179" s="36" t="s">
        <v>9</v>
      </c>
      <c r="B179" s="35">
        <v>2</v>
      </c>
      <c r="C179" s="35">
        <v>0</v>
      </c>
      <c r="D179" s="35">
        <v>1</v>
      </c>
      <c r="E179" s="35">
        <v>0</v>
      </c>
      <c r="F179" s="96">
        <f t="shared" ref="F179:F217" si="32">SUM(B179:E179)</f>
        <v>3</v>
      </c>
      <c r="G179" s="97">
        <f t="shared" si="27"/>
        <v>0</v>
      </c>
      <c r="H179" s="98">
        <f t="shared" ref="H179:H218" si="33">IF(F179=0,0,F179/F$218*100)</f>
        <v>0.35971223021582738</v>
      </c>
      <c r="I179" s="35">
        <v>0</v>
      </c>
      <c r="J179" s="35">
        <v>0</v>
      </c>
      <c r="K179" s="35">
        <v>0</v>
      </c>
      <c r="L179" s="35">
        <v>0</v>
      </c>
      <c r="M179" s="96">
        <f t="shared" ref="M179:M214" si="34">SUM(I179:L179)</f>
        <v>0</v>
      </c>
      <c r="N179" s="97">
        <f t="shared" si="30"/>
        <v>0</v>
      </c>
      <c r="O179" s="98">
        <f t="shared" ref="O179:O218" si="35">IF(M179=0,0,M179/M$218*100)</f>
        <v>0</v>
      </c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</row>
    <row r="180" spans="1:67" s="21" customFormat="1" ht="13.5" customHeight="1">
      <c r="A180" s="32" t="s">
        <v>10</v>
      </c>
      <c r="B180" s="31">
        <v>4</v>
      </c>
      <c r="C180" s="31">
        <v>0</v>
      </c>
      <c r="D180" s="31">
        <v>0</v>
      </c>
      <c r="E180" s="31">
        <v>1</v>
      </c>
      <c r="F180" s="93">
        <f t="shared" si="32"/>
        <v>5</v>
      </c>
      <c r="G180" s="94">
        <f t="shared" si="27"/>
        <v>20</v>
      </c>
      <c r="H180" s="95">
        <f t="shared" si="33"/>
        <v>0.59952038369304561</v>
      </c>
      <c r="I180" s="31">
        <v>0</v>
      </c>
      <c r="J180" s="31">
        <v>0</v>
      </c>
      <c r="K180" s="31">
        <v>0</v>
      </c>
      <c r="L180" s="31">
        <v>0</v>
      </c>
      <c r="M180" s="93">
        <f t="shared" si="34"/>
        <v>0</v>
      </c>
      <c r="N180" s="94">
        <f t="shared" si="30"/>
        <v>0</v>
      </c>
      <c r="O180" s="95">
        <f t="shared" si="35"/>
        <v>0</v>
      </c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</row>
    <row r="181" spans="1:67" s="22" customFormat="1" ht="13.5" customHeight="1">
      <c r="A181" s="32" t="s">
        <v>11</v>
      </c>
      <c r="B181" s="31">
        <v>4</v>
      </c>
      <c r="C181" s="31">
        <v>0</v>
      </c>
      <c r="D181" s="31">
        <v>0</v>
      </c>
      <c r="E181" s="31">
        <v>0</v>
      </c>
      <c r="F181" s="93">
        <f t="shared" si="32"/>
        <v>4</v>
      </c>
      <c r="G181" s="94">
        <f t="shared" si="27"/>
        <v>0</v>
      </c>
      <c r="H181" s="95">
        <f t="shared" si="33"/>
        <v>0.47961630695443641</v>
      </c>
      <c r="I181" s="31">
        <v>2</v>
      </c>
      <c r="J181" s="31">
        <v>0</v>
      </c>
      <c r="K181" s="31">
        <v>0</v>
      </c>
      <c r="L181" s="31">
        <v>0</v>
      </c>
      <c r="M181" s="93">
        <f t="shared" si="34"/>
        <v>2</v>
      </c>
      <c r="N181" s="94">
        <f t="shared" si="30"/>
        <v>0</v>
      </c>
      <c r="O181" s="95">
        <f t="shared" si="35"/>
        <v>1.3698630136986301</v>
      </c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</row>
    <row r="182" spans="1:67" s="24" customFormat="1" ht="13.5" customHeight="1">
      <c r="A182" s="32" t="s">
        <v>12</v>
      </c>
      <c r="B182" s="31">
        <v>9</v>
      </c>
      <c r="C182" s="31">
        <v>0</v>
      </c>
      <c r="D182" s="31">
        <v>0</v>
      </c>
      <c r="E182" s="31">
        <v>1</v>
      </c>
      <c r="F182" s="93">
        <f t="shared" si="32"/>
        <v>10</v>
      </c>
      <c r="G182" s="94">
        <f t="shared" si="27"/>
        <v>10</v>
      </c>
      <c r="H182" s="95">
        <f t="shared" si="33"/>
        <v>1.1990407673860912</v>
      </c>
      <c r="I182" s="31">
        <v>0</v>
      </c>
      <c r="J182" s="31">
        <v>0</v>
      </c>
      <c r="K182" s="31">
        <v>0</v>
      </c>
      <c r="L182" s="31">
        <v>1</v>
      </c>
      <c r="M182" s="93">
        <f t="shared" si="34"/>
        <v>1</v>
      </c>
      <c r="N182" s="94">
        <f t="shared" si="30"/>
        <v>100</v>
      </c>
      <c r="O182" s="95">
        <f t="shared" si="35"/>
        <v>0.68493150684931503</v>
      </c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</row>
    <row r="183" spans="1:67" s="22" customFormat="1" ht="13.5" customHeight="1">
      <c r="A183" s="32" t="s">
        <v>13</v>
      </c>
      <c r="B183" s="31">
        <v>5</v>
      </c>
      <c r="C183" s="31">
        <v>0</v>
      </c>
      <c r="D183" s="31">
        <v>0</v>
      </c>
      <c r="E183" s="31">
        <v>1</v>
      </c>
      <c r="F183" s="93">
        <f t="shared" si="32"/>
        <v>6</v>
      </c>
      <c r="G183" s="94">
        <f t="shared" si="27"/>
        <v>16.7</v>
      </c>
      <c r="H183" s="95">
        <f t="shared" si="33"/>
        <v>0.71942446043165476</v>
      </c>
      <c r="I183" s="31">
        <v>0</v>
      </c>
      <c r="J183" s="31">
        <v>0</v>
      </c>
      <c r="K183" s="31">
        <v>0</v>
      </c>
      <c r="L183" s="31">
        <v>0</v>
      </c>
      <c r="M183" s="93">
        <f t="shared" si="34"/>
        <v>0</v>
      </c>
      <c r="N183" s="94">
        <f t="shared" si="30"/>
        <v>0</v>
      </c>
      <c r="O183" s="95">
        <f t="shared" si="35"/>
        <v>0</v>
      </c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</row>
    <row r="184" spans="1:67" s="22" customFormat="1" ht="13.5" customHeight="1">
      <c r="A184" s="32" t="s">
        <v>14</v>
      </c>
      <c r="B184" s="31">
        <v>3</v>
      </c>
      <c r="C184" s="31">
        <v>0</v>
      </c>
      <c r="D184" s="31">
        <v>0</v>
      </c>
      <c r="E184" s="31">
        <v>0</v>
      </c>
      <c r="F184" s="93">
        <f t="shared" si="32"/>
        <v>3</v>
      </c>
      <c r="G184" s="94">
        <f t="shared" si="27"/>
        <v>0</v>
      </c>
      <c r="H184" s="95">
        <f t="shared" si="33"/>
        <v>0.35971223021582738</v>
      </c>
      <c r="I184" s="31">
        <v>2</v>
      </c>
      <c r="J184" s="31">
        <v>0</v>
      </c>
      <c r="K184" s="31">
        <v>0</v>
      </c>
      <c r="L184" s="31">
        <v>0</v>
      </c>
      <c r="M184" s="93">
        <f t="shared" si="34"/>
        <v>2</v>
      </c>
      <c r="N184" s="94">
        <f t="shared" si="30"/>
        <v>0</v>
      </c>
      <c r="O184" s="95">
        <f t="shared" si="35"/>
        <v>1.3698630136986301</v>
      </c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</row>
    <row r="185" spans="1:67" s="22" customFormat="1" ht="13.5" customHeight="1">
      <c r="A185" s="28" t="s">
        <v>15</v>
      </c>
      <c r="B185" s="99">
        <f>SUM(B179:B184)</f>
        <v>27</v>
      </c>
      <c r="C185" s="99">
        <f>SUM(C179:C184)</f>
        <v>0</v>
      </c>
      <c r="D185" s="99">
        <f>SUM(D179:D184)</f>
        <v>1</v>
      </c>
      <c r="E185" s="99">
        <f>SUM(E179:E184)</f>
        <v>3</v>
      </c>
      <c r="F185" s="99">
        <f t="shared" si="32"/>
        <v>31</v>
      </c>
      <c r="G185" s="100">
        <f t="shared" si="27"/>
        <v>9.6999999999999993</v>
      </c>
      <c r="H185" s="101">
        <f t="shared" si="33"/>
        <v>3.7170263788968825</v>
      </c>
      <c r="I185" s="99">
        <f>SUM(I179:I184)</f>
        <v>4</v>
      </c>
      <c r="J185" s="99">
        <f>SUM(J179:J184)</f>
        <v>0</v>
      </c>
      <c r="K185" s="99">
        <f>SUM(K179:K184)</f>
        <v>0</v>
      </c>
      <c r="L185" s="99">
        <f>SUM(L179:L184)</f>
        <v>1</v>
      </c>
      <c r="M185" s="99">
        <f t="shared" si="34"/>
        <v>5</v>
      </c>
      <c r="N185" s="100">
        <f t="shared" si="30"/>
        <v>20</v>
      </c>
      <c r="O185" s="101">
        <f t="shared" si="35"/>
        <v>3.4246575342465753</v>
      </c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</row>
    <row r="186" spans="1:67" s="24" customFormat="1" ht="13.5" customHeight="1">
      <c r="A186" s="36" t="s">
        <v>16</v>
      </c>
      <c r="B186" s="35">
        <v>2</v>
      </c>
      <c r="C186" s="35">
        <v>0</v>
      </c>
      <c r="D186" s="35">
        <v>1</v>
      </c>
      <c r="E186" s="35">
        <v>0</v>
      </c>
      <c r="F186" s="96">
        <f t="shared" si="32"/>
        <v>3</v>
      </c>
      <c r="G186" s="97">
        <f t="shared" si="27"/>
        <v>0</v>
      </c>
      <c r="H186" s="98">
        <f t="shared" si="33"/>
        <v>0.35971223021582738</v>
      </c>
      <c r="I186" s="35">
        <v>0</v>
      </c>
      <c r="J186" s="35">
        <v>0</v>
      </c>
      <c r="K186" s="35">
        <v>0</v>
      </c>
      <c r="L186" s="35">
        <v>0</v>
      </c>
      <c r="M186" s="96">
        <f t="shared" si="34"/>
        <v>0</v>
      </c>
      <c r="N186" s="97">
        <f t="shared" si="30"/>
        <v>0</v>
      </c>
      <c r="O186" s="98">
        <f t="shared" si="35"/>
        <v>0</v>
      </c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</row>
    <row r="187" spans="1:67" s="24" customFormat="1" ht="13.5" customHeight="1">
      <c r="A187" s="32" t="s">
        <v>17</v>
      </c>
      <c r="B187" s="31">
        <v>7</v>
      </c>
      <c r="C187" s="31">
        <v>0</v>
      </c>
      <c r="D187" s="31">
        <v>0</v>
      </c>
      <c r="E187" s="31">
        <v>0</v>
      </c>
      <c r="F187" s="93">
        <f t="shared" si="32"/>
        <v>7</v>
      </c>
      <c r="G187" s="94">
        <f t="shared" si="27"/>
        <v>0</v>
      </c>
      <c r="H187" s="95">
        <f t="shared" si="33"/>
        <v>0.83932853717026379</v>
      </c>
      <c r="I187" s="31">
        <v>0</v>
      </c>
      <c r="J187" s="31">
        <v>0</v>
      </c>
      <c r="K187" s="31">
        <v>0</v>
      </c>
      <c r="L187" s="31">
        <v>0</v>
      </c>
      <c r="M187" s="93">
        <f t="shared" si="34"/>
        <v>0</v>
      </c>
      <c r="N187" s="94">
        <f t="shared" si="30"/>
        <v>0</v>
      </c>
      <c r="O187" s="95">
        <f t="shared" si="35"/>
        <v>0</v>
      </c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</row>
    <row r="188" spans="1:67" s="24" customFormat="1" ht="13.5" customHeight="1">
      <c r="A188" s="32" t="s">
        <v>18</v>
      </c>
      <c r="B188" s="31">
        <v>9</v>
      </c>
      <c r="C188" s="31">
        <v>0</v>
      </c>
      <c r="D188" s="31">
        <v>1</v>
      </c>
      <c r="E188" s="31">
        <v>0</v>
      </c>
      <c r="F188" s="93">
        <f t="shared" si="32"/>
        <v>10</v>
      </c>
      <c r="G188" s="94">
        <f t="shared" si="27"/>
        <v>0</v>
      </c>
      <c r="H188" s="95">
        <f t="shared" si="33"/>
        <v>1.1990407673860912</v>
      </c>
      <c r="I188" s="31">
        <v>2</v>
      </c>
      <c r="J188" s="31">
        <v>0</v>
      </c>
      <c r="K188" s="31">
        <v>0</v>
      </c>
      <c r="L188" s="31">
        <v>0</v>
      </c>
      <c r="M188" s="93">
        <f t="shared" si="34"/>
        <v>2</v>
      </c>
      <c r="N188" s="94">
        <f t="shared" si="30"/>
        <v>0</v>
      </c>
      <c r="O188" s="95">
        <f t="shared" si="35"/>
        <v>1.3698630136986301</v>
      </c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</row>
    <row r="189" spans="1:67" s="22" customFormat="1" ht="13.5" customHeight="1">
      <c r="A189" s="32" t="s">
        <v>19</v>
      </c>
      <c r="B189" s="31">
        <v>5</v>
      </c>
      <c r="C189" s="31">
        <v>0</v>
      </c>
      <c r="D189" s="31">
        <v>0</v>
      </c>
      <c r="E189" s="31">
        <v>0</v>
      </c>
      <c r="F189" s="93">
        <f t="shared" si="32"/>
        <v>5</v>
      </c>
      <c r="G189" s="94">
        <f t="shared" si="27"/>
        <v>0</v>
      </c>
      <c r="H189" s="95">
        <f t="shared" si="33"/>
        <v>0.59952038369304561</v>
      </c>
      <c r="I189" s="31">
        <v>2</v>
      </c>
      <c r="J189" s="31">
        <v>0</v>
      </c>
      <c r="K189" s="31">
        <v>0</v>
      </c>
      <c r="L189" s="31">
        <v>0</v>
      </c>
      <c r="M189" s="93">
        <f t="shared" si="34"/>
        <v>2</v>
      </c>
      <c r="N189" s="94">
        <f t="shared" si="30"/>
        <v>0</v>
      </c>
      <c r="O189" s="95">
        <f t="shared" si="35"/>
        <v>1.3698630136986301</v>
      </c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</row>
    <row r="190" spans="1:67" s="24" customFormat="1" ht="13.5" customHeight="1">
      <c r="A190" s="32" t="s">
        <v>20</v>
      </c>
      <c r="B190" s="31">
        <v>12</v>
      </c>
      <c r="C190" s="31">
        <v>1</v>
      </c>
      <c r="D190" s="31">
        <v>1</v>
      </c>
      <c r="E190" s="31">
        <v>0</v>
      </c>
      <c r="F190" s="93">
        <f t="shared" si="32"/>
        <v>14</v>
      </c>
      <c r="G190" s="94">
        <f t="shared" si="27"/>
        <v>7.1</v>
      </c>
      <c r="H190" s="95">
        <f t="shared" si="33"/>
        <v>1.6786570743405276</v>
      </c>
      <c r="I190" s="31">
        <v>2</v>
      </c>
      <c r="J190" s="31">
        <v>0</v>
      </c>
      <c r="K190" s="31">
        <v>0</v>
      </c>
      <c r="L190" s="31">
        <v>0</v>
      </c>
      <c r="M190" s="93">
        <f t="shared" si="34"/>
        <v>2</v>
      </c>
      <c r="N190" s="94">
        <f t="shared" si="30"/>
        <v>0</v>
      </c>
      <c r="O190" s="95">
        <f t="shared" si="35"/>
        <v>1.3698630136986301</v>
      </c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</row>
    <row r="191" spans="1:67" s="22" customFormat="1" ht="13.5" customHeight="1">
      <c r="A191" s="32" t="s">
        <v>21</v>
      </c>
      <c r="B191" s="31">
        <v>8</v>
      </c>
      <c r="C191" s="31">
        <v>0</v>
      </c>
      <c r="D191" s="31">
        <v>2</v>
      </c>
      <c r="E191" s="31">
        <v>0</v>
      </c>
      <c r="F191" s="93">
        <f t="shared" si="32"/>
        <v>10</v>
      </c>
      <c r="G191" s="94">
        <f t="shared" si="27"/>
        <v>0</v>
      </c>
      <c r="H191" s="95">
        <f t="shared" si="33"/>
        <v>1.1990407673860912</v>
      </c>
      <c r="I191" s="31">
        <v>2</v>
      </c>
      <c r="J191" s="31">
        <v>0</v>
      </c>
      <c r="K191" s="31">
        <v>0</v>
      </c>
      <c r="L191" s="31">
        <v>0</v>
      </c>
      <c r="M191" s="93">
        <f t="shared" si="34"/>
        <v>2</v>
      </c>
      <c r="N191" s="94">
        <f t="shared" si="30"/>
        <v>0</v>
      </c>
      <c r="O191" s="95">
        <f t="shared" si="35"/>
        <v>1.3698630136986301</v>
      </c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</row>
    <row r="192" spans="1:67" s="24" customFormat="1" ht="13.5" customHeight="1">
      <c r="A192" s="28" t="s">
        <v>15</v>
      </c>
      <c r="B192" s="99">
        <f>SUM(B186:B191)</f>
        <v>43</v>
      </c>
      <c r="C192" s="99">
        <f>SUM(C186:C191)</f>
        <v>1</v>
      </c>
      <c r="D192" s="99">
        <f>SUM(D186:D191)</f>
        <v>5</v>
      </c>
      <c r="E192" s="99">
        <f>SUM(E186:E191)</f>
        <v>0</v>
      </c>
      <c r="F192" s="99">
        <f t="shared" si="32"/>
        <v>49</v>
      </c>
      <c r="G192" s="100">
        <f t="shared" si="27"/>
        <v>2</v>
      </c>
      <c r="H192" s="101">
        <f t="shared" si="33"/>
        <v>5.8752997601918464</v>
      </c>
      <c r="I192" s="99">
        <f>SUM(I186:I191)</f>
        <v>8</v>
      </c>
      <c r="J192" s="99">
        <f>SUM(J186:J191)</f>
        <v>0</v>
      </c>
      <c r="K192" s="99">
        <f>SUM(K186:K191)</f>
        <v>0</v>
      </c>
      <c r="L192" s="99">
        <f>SUM(L186:L191)</f>
        <v>0</v>
      </c>
      <c r="M192" s="99">
        <f t="shared" si="34"/>
        <v>8</v>
      </c>
      <c r="N192" s="100">
        <f t="shared" si="30"/>
        <v>0</v>
      </c>
      <c r="O192" s="101">
        <f t="shared" si="35"/>
        <v>5.4794520547945202</v>
      </c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</row>
    <row r="193" spans="1:67" s="22" customFormat="1" ht="13.5" customHeight="1">
      <c r="A193" s="32" t="s">
        <v>22</v>
      </c>
      <c r="B193" s="31">
        <v>34</v>
      </c>
      <c r="C193" s="31">
        <v>1</v>
      </c>
      <c r="D193" s="31">
        <v>3</v>
      </c>
      <c r="E193" s="31">
        <v>0</v>
      </c>
      <c r="F193" s="93">
        <f t="shared" si="32"/>
        <v>38</v>
      </c>
      <c r="G193" s="94">
        <f t="shared" si="27"/>
        <v>2.6</v>
      </c>
      <c r="H193" s="95">
        <f t="shared" si="33"/>
        <v>4.5563549160671464</v>
      </c>
      <c r="I193" s="31">
        <v>12</v>
      </c>
      <c r="J193" s="31">
        <v>0</v>
      </c>
      <c r="K193" s="31">
        <v>1</v>
      </c>
      <c r="L193" s="31">
        <v>0</v>
      </c>
      <c r="M193" s="93">
        <f t="shared" si="34"/>
        <v>13</v>
      </c>
      <c r="N193" s="94">
        <f t="shared" si="30"/>
        <v>0</v>
      </c>
      <c r="O193" s="95">
        <f t="shared" si="35"/>
        <v>8.9041095890410951</v>
      </c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</row>
    <row r="194" spans="1:67" s="24" customFormat="1" ht="13.5" customHeight="1">
      <c r="A194" s="32" t="s">
        <v>23</v>
      </c>
      <c r="B194" s="31">
        <v>41</v>
      </c>
      <c r="C194" s="31">
        <v>0</v>
      </c>
      <c r="D194" s="31">
        <v>2</v>
      </c>
      <c r="E194" s="31">
        <v>1</v>
      </c>
      <c r="F194" s="93">
        <f t="shared" si="32"/>
        <v>44</v>
      </c>
      <c r="G194" s="94">
        <f t="shared" si="27"/>
        <v>2.2999999999999998</v>
      </c>
      <c r="H194" s="95">
        <f t="shared" si="33"/>
        <v>5.275779376498801</v>
      </c>
      <c r="I194" s="31">
        <v>2</v>
      </c>
      <c r="J194" s="31">
        <v>0</v>
      </c>
      <c r="K194" s="31">
        <v>0</v>
      </c>
      <c r="L194" s="31">
        <v>1</v>
      </c>
      <c r="M194" s="93">
        <f t="shared" si="34"/>
        <v>3</v>
      </c>
      <c r="N194" s="94">
        <f t="shared" si="30"/>
        <v>33.299999999999997</v>
      </c>
      <c r="O194" s="95">
        <f t="shared" si="35"/>
        <v>2.054794520547945</v>
      </c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</row>
    <row r="195" spans="1:67" s="22" customFormat="1" ht="13.5" customHeight="1">
      <c r="A195" s="32" t="s">
        <v>24</v>
      </c>
      <c r="B195" s="31">
        <v>60</v>
      </c>
      <c r="C195" s="31">
        <v>0</v>
      </c>
      <c r="D195" s="31">
        <v>3</v>
      </c>
      <c r="E195" s="31">
        <v>0</v>
      </c>
      <c r="F195" s="93">
        <f t="shared" si="32"/>
        <v>63</v>
      </c>
      <c r="G195" s="94">
        <f t="shared" si="27"/>
        <v>0</v>
      </c>
      <c r="H195" s="95">
        <f t="shared" si="33"/>
        <v>7.5539568345323742</v>
      </c>
      <c r="I195" s="31">
        <v>11</v>
      </c>
      <c r="J195" s="31">
        <v>0</v>
      </c>
      <c r="K195" s="31">
        <v>0</v>
      </c>
      <c r="L195" s="31">
        <v>0</v>
      </c>
      <c r="M195" s="93">
        <f t="shared" si="34"/>
        <v>11</v>
      </c>
      <c r="N195" s="94">
        <f t="shared" si="30"/>
        <v>0</v>
      </c>
      <c r="O195" s="95">
        <f t="shared" si="35"/>
        <v>7.5342465753424657</v>
      </c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</row>
    <row r="196" spans="1:67" s="24" customFormat="1" ht="13.5" customHeight="1">
      <c r="A196" s="32" t="s">
        <v>25</v>
      </c>
      <c r="B196" s="31">
        <v>49</v>
      </c>
      <c r="C196" s="31">
        <v>0</v>
      </c>
      <c r="D196" s="31">
        <v>1</v>
      </c>
      <c r="E196" s="31">
        <v>0</v>
      </c>
      <c r="F196" s="93">
        <f t="shared" si="32"/>
        <v>50</v>
      </c>
      <c r="G196" s="94">
        <f t="shared" si="27"/>
        <v>0</v>
      </c>
      <c r="H196" s="95">
        <f t="shared" si="33"/>
        <v>5.9952038369304557</v>
      </c>
      <c r="I196" s="31">
        <v>11</v>
      </c>
      <c r="J196" s="31">
        <v>0</v>
      </c>
      <c r="K196" s="31">
        <v>0</v>
      </c>
      <c r="L196" s="31">
        <v>0</v>
      </c>
      <c r="M196" s="93">
        <f t="shared" si="34"/>
        <v>11</v>
      </c>
      <c r="N196" s="94">
        <f t="shared" si="30"/>
        <v>0</v>
      </c>
      <c r="O196" s="95">
        <f t="shared" si="35"/>
        <v>7.5342465753424657</v>
      </c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</row>
    <row r="197" spans="1:67" s="24" customFormat="1" ht="13.5" customHeight="1">
      <c r="A197" s="32" t="s">
        <v>26</v>
      </c>
      <c r="B197" s="31">
        <v>44</v>
      </c>
      <c r="C197" s="31">
        <v>0</v>
      </c>
      <c r="D197" s="31">
        <v>3</v>
      </c>
      <c r="E197" s="31">
        <v>0</v>
      </c>
      <c r="F197" s="93">
        <f t="shared" si="32"/>
        <v>47</v>
      </c>
      <c r="G197" s="94">
        <f t="shared" si="27"/>
        <v>0</v>
      </c>
      <c r="H197" s="95">
        <f t="shared" si="33"/>
        <v>5.6354916067146279</v>
      </c>
      <c r="I197" s="31">
        <v>10</v>
      </c>
      <c r="J197" s="31">
        <v>0</v>
      </c>
      <c r="K197" s="31">
        <v>0</v>
      </c>
      <c r="L197" s="31">
        <v>0</v>
      </c>
      <c r="M197" s="93">
        <f t="shared" si="34"/>
        <v>10</v>
      </c>
      <c r="N197" s="94">
        <f t="shared" si="30"/>
        <v>0</v>
      </c>
      <c r="O197" s="95">
        <f t="shared" si="35"/>
        <v>6.8493150684931505</v>
      </c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</row>
    <row r="198" spans="1:67" s="24" customFormat="1" ht="13.5" customHeight="1">
      <c r="A198" s="32" t="s">
        <v>27</v>
      </c>
      <c r="B198" s="31">
        <v>48</v>
      </c>
      <c r="C198" s="31">
        <v>0</v>
      </c>
      <c r="D198" s="31">
        <v>2</v>
      </c>
      <c r="E198" s="31">
        <v>0</v>
      </c>
      <c r="F198" s="93">
        <f t="shared" si="32"/>
        <v>50</v>
      </c>
      <c r="G198" s="94">
        <f t="shared" si="27"/>
        <v>0</v>
      </c>
      <c r="H198" s="95">
        <f t="shared" si="33"/>
        <v>5.9952038369304557</v>
      </c>
      <c r="I198" s="31">
        <v>9</v>
      </c>
      <c r="J198" s="31">
        <v>0</v>
      </c>
      <c r="K198" s="31">
        <v>0</v>
      </c>
      <c r="L198" s="31">
        <v>0</v>
      </c>
      <c r="M198" s="93">
        <f t="shared" si="34"/>
        <v>9</v>
      </c>
      <c r="N198" s="94">
        <f t="shared" si="30"/>
        <v>0</v>
      </c>
      <c r="O198" s="95">
        <f t="shared" si="35"/>
        <v>6.1643835616438354</v>
      </c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</row>
    <row r="199" spans="1:67" s="22" customFormat="1" ht="13.5" customHeight="1">
      <c r="A199" s="32" t="s">
        <v>28</v>
      </c>
      <c r="B199" s="31">
        <v>35</v>
      </c>
      <c r="C199" s="31">
        <v>0</v>
      </c>
      <c r="D199" s="31">
        <v>4</v>
      </c>
      <c r="E199" s="31">
        <v>1</v>
      </c>
      <c r="F199" s="93">
        <f t="shared" si="32"/>
        <v>40</v>
      </c>
      <c r="G199" s="94">
        <f t="shared" si="27"/>
        <v>2.5</v>
      </c>
      <c r="H199" s="95">
        <f t="shared" si="33"/>
        <v>4.7961630695443649</v>
      </c>
      <c r="I199" s="31">
        <v>10</v>
      </c>
      <c r="J199" s="31">
        <v>0</v>
      </c>
      <c r="K199" s="31">
        <v>0</v>
      </c>
      <c r="L199" s="31">
        <v>0</v>
      </c>
      <c r="M199" s="93">
        <f t="shared" si="34"/>
        <v>10</v>
      </c>
      <c r="N199" s="94">
        <f t="shared" si="30"/>
        <v>0</v>
      </c>
      <c r="O199" s="95">
        <f t="shared" si="35"/>
        <v>6.8493150684931505</v>
      </c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</row>
    <row r="200" spans="1:67" s="22" customFormat="1" ht="13.5" customHeight="1">
      <c r="A200" s="32" t="s">
        <v>51</v>
      </c>
      <c r="B200" s="31">
        <v>58</v>
      </c>
      <c r="C200" s="31">
        <v>0</v>
      </c>
      <c r="D200" s="31">
        <v>4</v>
      </c>
      <c r="E200" s="31">
        <v>0</v>
      </c>
      <c r="F200" s="93">
        <f t="shared" si="32"/>
        <v>62</v>
      </c>
      <c r="G200" s="94">
        <f t="shared" si="27"/>
        <v>0</v>
      </c>
      <c r="H200" s="95">
        <f t="shared" si="33"/>
        <v>7.434052757793765</v>
      </c>
      <c r="I200" s="31">
        <v>5</v>
      </c>
      <c r="J200" s="31">
        <v>0</v>
      </c>
      <c r="K200" s="31">
        <v>0</v>
      </c>
      <c r="L200" s="31">
        <v>0</v>
      </c>
      <c r="M200" s="93">
        <f t="shared" si="34"/>
        <v>5</v>
      </c>
      <c r="N200" s="94">
        <f t="shared" si="30"/>
        <v>0</v>
      </c>
      <c r="O200" s="95">
        <f t="shared" si="35"/>
        <v>3.4246575342465753</v>
      </c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</row>
    <row r="201" spans="1:67" s="22" customFormat="1" ht="13.5" customHeight="1">
      <c r="A201" s="36" t="s">
        <v>29</v>
      </c>
      <c r="B201" s="35">
        <v>11</v>
      </c>
      <c r="C201" s="35">
        <v>0</v>
      </c>
      <c r="D201" s="35">
        <v>0</v>
      </c>
      <c r="E201" s="35">
        <v>0</v>
      </c>
      <c r="F201" s="96">
        <f t="shared" si="32"/>
        <v>11</v>
      </c>
      <c r="G201" s="97">
        <f t="shared" si="27"/>
        <v>0</v>
      </c>
      <c r="H201" s="98">
        <f t="shared" si="33"/>
        <v>1.3189448441247003</v>
      </c>
      <c r="I201" s="35">
        <v>0</v>
      </c>
      <c r="J201" s="35">
        <v>0</v>
      </c>
      <c r="K201" s="35">
        <v>0</v>
      </c>
      <c r="L201" s="35">
        <v>0</v>
      </c>
      <c r="M201" s="96">
        <f t="shared" si="34"/>
        <v>0</v>
      </c>
      <c r="N201" s="97">
        <f t="shared" si="30"/>
        <v>0</v>
      </c>
      <c r="O201" s="98">
        <f t="shared" si="35"/>
        <v>0</v>
      </c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</row>
    <row r="202" spans="1:67" s="24" customFormat="1" ht="13.5" customHeight="1">
      <c r="A202" s="32" t="s">
        <v>30</v>
      </c>
      <c r="B202" s="31">
        <v>5</v>
      </c>
      <c r="C202" s="31">
        <v>0</v>
      </c>
      <c r="D202" s="31">
        <v>0</v>
      </c>
      <c r="E202" s="31">
        <v>0</v>
      </c>
      <c r="F202" s="93">
        <f t="shared" si="32"/>
        <v>5</v>
      </c>
      <c r="G202" s="94">
        <f t="shared" si="27"/>
        <v>0</v>
      </c>
      <c r="H202" s="95">
        <f t="shared" si="33"/>
        <v>0.59952038369304561</v>
      </c>
      <c r="I202" s="31">
        <v>2</v>
      </c>
      <c r="J202" s="31">
        <v>0</v>
      </c>
      <c r="K202" s="31">
        <v>0</v>
      </c>
      <c r="L202" s="31">
        <v>0</v>
      </c>
      <c r="M202" s="93">
        <f t="shared" si="34"/>
        <v>2</v>
      </c>
      <c r="N202" s="94">
        <f t="shared" si="30"/>
        <v>0</v>
      </c>
      <c r="O202" s="95">
        <f t="shared" si="35"/>
        <v>1.3698630136986301</v>
      </c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</row>
    <row r="203" spans="1:67" s="24" customFormat="1" ht="13.5" customHeight="1">
      <c r="A203" s="32" t="s">
        <v>31</v>
      </c>
      <c r="B203" s="31">
        <v>10</v>
      </c>
      <c r="C203" s="31">
        <v>0</v>
      </c>
      <c r="D203" s="31">
        <v>1</v>
      </c>
      <c r="E203" s="31">
        <v>0</v>
      </c>
      <c r="F203" s="93">
        <f t="shared" si="32"/>
        <v>11</v>
      </c>
      <c r="G203" s="94">
        <f t="shared" si="27"/>
        <v>0</v>
      </c>
      <c r="H203" s="95">
        <f t="shared" si="33"/>
        <v>1.3189448441247003</v>
      </c>
      <c r="I203" s="31">
        <v>2</v>
      </c>
      <c r="J203" s="31">
        <v>0</v>
      </c>
      <c r="K203" s="31">
        <v>0</v>
      </c>
      <c r="L203" s="31">
        <v>0</v>
      </c>
      <c r="M203" s="93">
        <f t="shared" si="34"/>
        <v>2</v>
      </c>
      <c r="N203" s="94">
        <f t="shared" si="30"/>
        <v>0</v>
      </c>
      <c r="O203" s="95">
        <f t="shared" si="35"/>
        <v>1.3698630136986301</v>
      </c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</row>
    <row r="204" spans="1:67" s="24" customFormat="1" ht="13.5" customHeight="1">
      <c r="A204" s="32" t="s">
        <v>32</v>
      </c>
      <c r="B204" s="31">
        <v>4</v>
      </c>
      <c r="C204" s="31">
        <v>0</v>
      </c>
      <c r="D204" s="31">
        <v>0</v>
      </c>
      <c r="E204" s="31">
        <v>0</v>
      </c>
      <c r="F204" s="93">
        <f t="shared" si="32"/>
        <v>4</v>
      </c>
      <c r="G204" s="94">
        <f t="shared" si="27"/>
        <v>0</v>
      </c>
      <c r="H204" s="95">
        <f t="shared" si="33"/>
        <v>0.47961630695443641</v>
      </c>
      <c r="I204" s="31">
        <v>0</v>
      </c>
      <c r="J204" s="31">
        <v>0</v>
      </c>
      <c r="K204" s="31">
        <v>0</v>
      </c>
      <c r="L204" s="31">
        <v>0</v>
      </c>
      <c r="M204" s="93">
        <f t="shared" si="34"/>
        <v>0</v>
      </c>
      <c r="N204" s="94">
        <f t="shared" si="30"/>
        <v>0</v>
      </c>
      <c r="O204" s="95">
        <f t="shared" si="35"/>
        <v>0</v>
      </c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</row>
    <row r="205" spans="1:67" s="22" customFormat="1" ht="13.5" customHeight="1">
      <c r="A205" s="32" t="s">
        <v>33</v>
      </c>
      <c r="B205" s="31">
        <v>8</v>
      </c>
      <c r="C205" s="31">
        <v>0</v>
      </c>
      <c r="D205" s="31">
        <v>0</v>
      </c>
      <c r="E205" s="31">
        <v>0</v>
      </c>
      <c r="F205" s="93">
        <f t="shared" si="32"/>
        <v>8</v>
      </c>
      <c r="G205" s="94">
        <f t="shared" si="27"/>
        <v>0</v>
      </c>
      <c r="H205" s="95">
        <f t="shared" si="33"/>
        <v>0.95923261390887282</v>
      </c>
      <c r="I205" s="31">
        <v>2</v>
      </c>
      <c r="J205" s="31">
        <v>0</v>
      </c>
      <c r="K205" s="31">
        <v>0</v>
      </c>
      <c r="L205" s="31">
        <v>0</v>
      </c>
      <c r="M205" s="93">
        <f t="shared" si="34"/>
        <v>2</v>
      </c>
      <c r="N205" s="94">
        <f t="shared" si="30"/>
        <v>0</v>
      </c>
      <c r="O205" s="95">
        <f t="shared" si="35"/>
        <v>1.3698630136986301</v>
      </c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</row>
    <row r="206" spans="1:67" s="24" customFormat="1" ht="13.5" customHeight="1">
      <c r="A206" s="32" t="s">
        <v>34</v>
      </c>
      <c r="B206" s="31">
        <v>9</v>
      </c>
      <c r="C206" s="31">
        <v>0</v>
      </c>
      <c r="D206" s="31">
        <v>0</v>
      </c>
      <c r="E206" s="31">
        <v>0</v>
      </c>
      <c r="F206" s="93">
        <f t="shared" si="32"/>
        <v>9</v>
      </c>
      <c r="G206" s="94">
        <f t="shared" si="27"/>
        <v>0</v>
      </c>
      <c r="H206" s="95">
        <f t="shared" si="33"/>
        <v>1.079136690647482</v>
      </c>
      <c r="I206" s="31">
        <v>2</v>
      </c>
      <c r="J206" s="31">
        <v>0</v>
      </c>
      <c r="K206" s="31">
        <v>0</v>
      </c>
      <c r="L206" s="31">
        <v>0</v>
      </c>
      <c r="M206" s="93">
        <f t="shared" si="34"/>
        <v>2</v>
      </c>
      <c r="N206" s="94">
        <f t="shared" si="30"/>
        <v>0</v>
      </c>
      <c r="O206" s="95">
        <f t="shared" si="35"/>
        <v>1.3698630136986301</v>
      </c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</row>
    <row r="207" spans="1:67" s="22" customFormat="1" ht="13.5" customHeight="1">
      <c r="A207" s="28" t="s">
        <v>15</v>
      </c>
      <c r="B207" s="99">
        <f>SUM(B201:B206)</f>
        <v>47</v>
      </c>
      <c r="C207" s="99">
        <f>SUM(C201:C206)</f>
        <v>0</v>
      </c>
      <c r="D207" s="99">
        <f>SUM(D201:D206)</f>
        <v>1</v>
      </c>
      <c r="E207" s="99">
        <f>SUM(E201:E206)</f>
        <v>0</v>
      </c>
      <c r="F207" s="99">
        <f t="shared" si="32"/>
        <v>48</v>
      </c>
      <c r="G207" s="100">
        <f t="shared" si="27"/>
        <v>0</v>
      </c>
      <c r="H207" s="101">
        <f t="shared" si="33"/>
        <v>5.755395683453238</v>
      </c>
      <c r="I207" s="99">
        <f>SUM(I201:I206)</f>
        <v>8</v>
      </c>
      <c r="J207" s="99">
        <f>SUM(J201:J206)</f>
        <v>0</v>
      </c>
      <c r="K207" s="99">
        <f>SUM(K201:K206)</f>
        <v>0</v>
      </c>
      <c r="L207" s="99">
        <f>SUM(L201:L206)</f>
        <v>0</v>
      </c>
      <c r="M207" s="99">
        <f t="shared" si="34"/>
        <v>8</v>
      </c>
      <c r="N207" s="100">
        <f t="shared" si="30"/>
        <v>0</v>
      </c>
      <c r="O207" s="101">
        <f t="shared" si="35"/>
        <v>5.4794520547945202</v>
      </c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</row>
    <row r="208" spans="1:67" s="22" customFormat="1" ht="13.5" customHeight="1">
      <c r="A208" s="36" t="s">
        <v>35</v>
      </c>
      <c r="B208" s="35">
        <v>7</v>
      </c>
      <c r="C208" s="35">
        <v>0</v>
      </c>
      <c r="D208" s="35">
        <v>1</v>
      </c>
      <c r="E208" s="35">
        <v>0</v>
      </c>
      <c r="F208" s="96">
        <f t="shared" si="32"/>
        <v>8</v>
      </c>
      <c r="G208" s="97">
        <f t="shared" si="27"/>
        <v>0</v>
      </c>
      <c r="H208" s="98">
        <f t="shared" si="33"/>
        <v>0.95923261390887282</v>
      </c>
      <c r="I208" s="35">
        <v>0</v>
      </c>
      <c r="J208" s="35">
        <v>0</v>
      </c>
      <c r="K208" s="35">
        <v>0</v>
      </c>
      <c r="L208" s="35">
        <v>0</v>
      </c>
      <c r="M208" s="96">
        <f t="shared" si="34"/>
        <v>0</v>
      </c>
      <c r="N208" s="97">
        <f t="shared" si="30"/>
        <v>0</v>
      </c>
      <c r="O208" s="98">
        <f t="shared" si="35"/>
        <v>0</v>
      </c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</row>
    <row r="209" spans="1:67" s="24" customFormat="1" ht="13.5" customHeight="1">
      <c r="A209" s="32" t="s">
        <v>36</v>
      </c>
      <c r="B209" s="31">
        <v>8</v>
      </c>
      <c r="C209" s="31">
        <v>0</v>
      </c>
      <c r="D209" s="31">
        <v>0</v>
      </c>
      <c r="E209" s="31">
        <v>0</v>
      </c>
      <c r="F209" s="93">
        <f t="shared" si="32"/>
        <v>8</v>
      </c>
      <c r="G209" s="94">
        <f t="shared" si="27"/>
        <v>0</v>
      </c>
      <c r="H209" s="95">
        <f t="shared" si="33"/>
        <v>0.95923261390887282</v>
      </c>
      <c r="I209" s="31">
        <v>2</v>
      </c>
      <c r="J209" s="31">
        <v>0</v>
      </c>
      <c r="K209" s="31">
        <v>0</v>
      </c>
      <c r="L209" s="31">
        <v>0</v>
      </c>
      <c r="M209" s="93">
        <f t="shared" si="34"/>
        <v>2</v>
      </c>
      <c r="N209" s="94">
        <f t="shared" si="30"/>
        <v>0</v>
      </c>
      <c r="O209" s="95">
        <f t="shared" si="35"/>
        <v>1.3698630136986301</v>
      </c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</row>
    <row r="210" spans="1:67" s="24" customFormat="1" ht="13.5" customHeight="1">
      <c r="A210" s="32" t="s">
        <v>37</v>
      </c>
      <c r="B210" s="31">
        <v>11</v>
      </c>
      <c r="C210" s="31">
        <v>0</v>
      </c>
      <c r="D210" s="31">
        <v>1</v>
      </c>
      <c r="E210" s="31">
        <v>0</v>
      </c>
      <c r="F210" s="93">
        <f t="shared" si="32"/>
        <v>12</v>
      </c>
      <c r="G210" s="94">
        <f t="shared" si="27"/>
        <v>0</v>
      </c>
      <c r="H210" s="95">
        <f t="shared" si="33"/>
        <v>1.4388489208633095</v>
      </c>
      <c r="I210" s="31">
        <v>2</v>
      </c>
      <c r="J210" s="31">
        <v>0</v>
      </c>
      <c r="K210" s="31">
        <v>0</v>
      </c>
      <c r="L210" s="31">
        <v>0</v>
      </c>
      <c r="M210" s="93">
        <f t="shared" si="34"/>
        <v>2</v>
      </c>
      <c r="N210" s="94">
        <f t="shared" si="30"/>
        <v>0</v>
      </c>
      <c r="O210" s="95">
        <f t="shared" si="35"/>
        <v>1.3698630136986301</v>
      </c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</row>
    <row r="211" spans="1:67" s="21" customFormat="1" ht="13.5" customHeight="1">
      <c r="A211" s="32" t="s">
        <v>38</v>
      </c>
      <c r="B211" s="31">
        <v>9</v>
      </c>
      <c r="C211" s="31">
        <v>0</v>
      </c>
      <c r="D211" s="31">
        <v>1</v>
      </c>
      <c r="E211" s="31">
        <v>0</v>
      </c>
      <c r="F211" s="93">
        <f t="shared" si="32"/>
        <v>10</v>
      </c>
      <c r="G211" s="94">
        <f t="shared" si="27"/>
        <v>0</v>
      </c>
      <c r="H211" s="95">
        <f t="shared" si="33"/>
        <v>1.1990407673860912</v>
      </c>
      <c r="I211" s="31">
        <v>1</v>
      </c>
      <c r="J211" s="31">
        <v>0</v>
      </c>
      <c r="K211" s="31">
        <v>0</v>
      </c>
      <c r="L211" s="31">
        <v>0</v>
      </c>
      <c r="M211" s="93">
        <f t="shared" si="34"/>
        <v>1</v>
      </c>
      <c r="N211" s="94">
        <f t="shared" si="30"/>
        <v>0</v>
      </c>
      <c r="O211" s="95">
        <f t="shared" si="35"/>
        <v>0.68493150684931503</v>
      </c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</row>
    <row r="212" spans="1:67" s="21" customFormat="1" ht="13.5" customHeight="1">
      <c r="A212" s="32" t="s">
        <v>39</v>
      </c>
      <c r="B212" s="31">
        <v>18</v>
      </c>
      <c r="C212" s="31">
        <v>0</v>
      </c>
      <c r="D212" s="31">
        <v>0</v>
      </c>
      <c r="E212" s="31">
        <v>0</v>
      </c>
      <c r="F212" s="93">
        <f t="shared" si="32"/>
        <v>18</v>
      </c>
      <c r="G212" s="94">
        <f t="shared" si="27"/>
        <v>0</v>
      </c>
      <c r="H212" s="95">
        <f t="shared" si="33"/>
        <v>2.1582733812949639</v>
      </c>
      <c r="I212" s="31">
        <v>1</v>
      </c>
      <c r="J212" s="31">
        <v>0</v>
      </c>
      <c r="K212" s="31">
        <v>0</v>
      </c>
      <c r="L212" s="31">
        <v>0</v>
      </c>
      <c r="M212" s="93">
        <f t="shared" si="34"/>
        <v>1</v>
      </c>
      <c r="N212" s="94">
        <f t="shared" si="30"/>
        <v>0</v>
      </c>
      <c r="O212" s="95">
        <f t="shared" si="35"/>
        <v>0.68493150684931503</v>
      </c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</row>
    <row r="213" spans="1:67" s="22" customFormat="1" ht="13.5" customHeight="1">
      <c r="A213" s="32" t="s">
        <v>40</v>
      </c>
      <c r="B213" s="31">
        <v>7</v>
      </c>
      <c r="C213" s="31">
        <v>0</v>
      </c>
      <c r="D213" s="31">
        <v>0</v>
      </c>
      <c r="E213" s="31">
        <v>1</v>
      </c>
      <c r="F213" s="93">
        <f t="shared" si="32"/>
        <v>8</v>
      </c>
      <c r="G213" s="94">
        <f t="shared" si="27"/>
        <v>12.5</v>
      </c>
      <c r="H213" s="95">
        <f t="shared" si="33"/>
        <v>0.95923261390887282</v>
      </c>
      <c r="I213" s="31">
        <v>0</v>
      </c>
      <c r="J213" s="31">
        <v>0</v>
      </c>
      <c r="K213" s="31">
        <v>0</v>
      </c>
      <c r="L213" s="31">
        <v>0</v>
      </c>
      <c r="M213" s="93">
        <f t="shared" si="34"/>
        <v>0</v>
      </c>
      <c r="N213" s="94">
        <f t="shared" si="30"/>
        <v>0</v>
      </c>
      <c r="O213" s="95">
        <f t="shared" si="35"/>
        <v>0</v>
      </c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</row>
    <row r="214" spans="1:67" s="24" customFormat="1" ht="13.5" customHeight="1">
      <c r="A214" s="28" t="s">
        <v>15</v>
      </c>
      <c r="B214" s="99">
        <f>SUM(B208:B213)</f>
        <v>60</v>
      </c>
      <c r="C214" s="99">
        <f>SUM(C208:C213)</f>
        <v>0</v>
      </c>
      <c r="D214" s="99">
        <f>SUM(D208:D213)</f>
        <v>3</v>
      </c>
      <c r="E214" s="99">
        <f>SUM(E208:E213)</f>
        <v>1</v>
      </c>
      <c r="F214" s="99">
        <f t="shared" si="32"/>
        <v>64</v>
      </c>
      <c r="G214" s="100">
        <f t="shared" si="27"/>
        <v>1.6</v>
      </c>
      <c r="H214" s="101">
        <f t="shared" si="33"/>
        <v>7.6738609112709826</v>
      </c>
      <c r="I214" s="99">
        <f>SUM(I208:I213)</f>
        <v>6</v>
      </c>
      <c r="J214" s="99">
        <f>SUM(J208:J213)</f>
        <v>0</v>
      </c>
      <c r="K214" s="99">
        <f>SUM(K208:K213)</f>
        <v>0</v>
      </c>
      <c r="L214" s="99">
        <f>SUM(L208:L213)</f>
        <v>0</v>
      </c>
      <c r="M214" s="99">
        <f t="shared" si="34"/>
        <v>6</v>
      </c>
      <c r="N214" s="100">
        <f t="shared" si="30"/>
        <v>0</v>
      </c>
      <c r="O214" s="101">
        <f t="shared" si="35"/>
        <v>4.10958904109589</v>
      </c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</row>
    <row r="215" spans="1:67" s="22" customFormat="1" ht="13.5" customHeight="1">
      <c r="A215" s="32" t="s">
        <v>113</v>
      </c>
      <c r="B215" s="31">
        <v>31</v>
      </c>
      <c r="C215" s="31">
        <v>0</v>
      </c>
      <c r="D215" s="31">
        <v>4</v>
      </c>
      <c r="E215" s="31">
        <v>1</v>
      </c>
      <c r="F215" s="93">
        <f>SUM(B215:E215)</f>
        <v>36</v>
      </c>
      <c r="G215" s="94">
        <f t="shared" si="27"/>
        <v>2.8</v>
      </c>
      <c r="H215" s="95">
        <f>IF(F215=0,0,F215/F$218*100)</f>
        <v>4.3165467625899279</v>
      </c>
      <c r="I215" s="31">
        <v>3</v>
      </c>
      <c r="J215" s="31">
        <v>0</v>
      </c>
      <c r="K215" s="31">
        <v>0</v>
      </c>
      <c r="L215" s="31">
        <v>0</v>
      </c>
      <c r="M215" s="93">
        <f>SUM(I215:L215)</f>
        <v>3</v>
      </c>
      <c r="N215" s="94">
        <f t="shared" si="30"/>
        <v>0</v>
      </c>
      <c r="O215" s="95">
        <f>IF(M215=0,0,M215/M$218*100)</f>
        <v>2.054794520547945</v>
      </c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</row>
    <row r="216" spans="1:67" s="22" customFormat="1" ht="13.5" customHeight="1">
      <c r="A216" s="32" t="s">
        <v>114</v>
      </c>
      <c r="B216" s="31">
        <v>35</v>
      </c>
      <c r="C216" s="31">
        <v>0</v>
      </c>
      <c r="D216" s="31">
        <v>2</v>
      </c>
      <c r="E216" s="31">
        <v>0</v>
      </c>
      <c r="F216" s="93">
        <f t="shared" si="32"/>
        <v>37</v>
      </c>
      <c r="G216" s="94">
        <f t="shared" si="27"/>
        <v>0</v>
      </c>
      <c r="H216" s="95">
        <f>IF(F216=0,0,F216/F$218*100)</f>
        <v>4.4364508393285371</v>
      </c>
      <c r="I216" s="31">
        <v>7</v>
      </c>
      <c r="J216" s="31">
        <v>0</v>
      </c>
      <c r="K216" s="31">
        <v>0</v>
      </c>
      <c r="L216" s="31">
        <v>0</v>
      </c>
      <c r="M216" s="93">
        <f t="shared" ref="M216" si="36">SUM(I216:L216)</f>
        <v>7</v>
      </c>
      <c r="N216" s="94">
        <f t="shared" si="30"/>
        <v>0</v>
      </c>
      <c r="O216" s="95">
        <f t="shared" ref="O216" si="37">IF(M216=0,0,M216/M$218*100)</f>
        <v>4.7945205479452051</v>
      </c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</row>
    <row r="217" spans="1:67" s="22" customFormat="1" ht="13.5" customHeight="1">
      <c r="A217" s="32" t="s">
        <v>115</v>
      </c>
      <c r="B217" s="31">
        <v>29</v>
      </c>
      <c r="C217" s="31">
        <v>0</v>
      </c>
      <c r="D217" s="31">
        <v>0</v>
      </c>
      <c r="E217" s="31">
        <v>0</v>
      </c>
      <c r="F217" s="93">
        <f t="shared" si="32"/>
        <v>29</v>
      </c>
      <c r="G217" s="94">
        <f t="shared" si="27"/>
        <v>0</v>
      </c>
      <c r="H217" s="95">
        <f t="shared" si="33"/>
        <v>3.477218225419664</v>
      </c>
      <c r="I217" s="31">
        <v>8</v>
      </c>
      <c r="J217" s="31">
        <v>0</v>
      </c>
      <c r="K217" s="31">
        <v>0</v>
      </c>
      <c r="L217" s="31">
        <v>1</v>
      </c>
      <c r="M217" s="93">
        <f>SUM(I217:L217)</f>
        <v>9</v>
      </c>
      <c r="N217" s="94">
        <f t="shared" si="30"/>
        <v>11.1</v>
      </c>
      <c r="O217" s="95">
        <f>IF(M217=0,0,M217/M$218*100)</f>
        <v>6.1643835616438354</v>
      </c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</row>
    <row r="218" spans="1:67" s="21" customFormat="1" ht="13.5" customHeight="1">
      <c r="A218" s="28" t="s">
        <v>41</v>
      </c>
      <c r="B218" s="99">
        <f>SUM(B170:B178,B185,B192:B200,B207,B214,B215:B217)</f>
        <v>774</v>
      </c>
      <c r="C218" s="99">
        <f>SUM(C170:C178,C185,C192:C200,C207,C214,C215:C217)</f>
        <v>2</v>
      </c>
      <c r="D218" s="99">
        <f>SUM(D170:D178,D185,D192:D200,D207,D214,D215:D217)</f>
        <v>46</v>
      </c>
      <c r="E218" s="99">
        <f>SUM(E170:E178,E185,E192:E200,E207,E214,E215:E217)</f>
        <v>12</v>
      </c>
      <c r="F218" s="99">
        <f>SUM(B218:E218)</f>
        <v>834</v>
      </c>
      <c r="G218" s="100">
        <f t="shared" si="27"/>
        <v>1.7</v>
      </c>
      <c r="H218" s="101">
        <f t="shared" si="33"/>
        <v>100</v>
      </c>
      <c r="I218" s="99">
        <f>SUM(I170:I178,I185,I192:I200,I207,I214,I215:I217)</f>
        <v>140</v>
      </c>
      <c r="J218" s="99">
        <f>SUM(J170:J178,J185,J192:J200,J207,J214,J215:J217)</f>
        <v>0</v>
      </c>
      <c r="K218" s="99">
        <f>SUM(K170:K178,K185,K192:K200,K207,K214,K215:K217)</f>
        <v>2</v>
      </c>
      <c r="L218" s="99">
        <f>SUM(L170:L178,L185,L192:L200,L207,L214,L215:L217)</f>
        <v>4</v>
      </c>
      <c r="M218" s="99">
        <f>SUM(I218:L218)</f>
        <v>146</v>
      </c>
      <c r="N218" s="100">
        <f t="shared" si="30"/>
        <v>2.7</v>
      </c>
      <c r="O218" s="101">
        <f t="shared" si="35"/>
        <v>100</v>
      </c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</row>
    <row r="219" spans="1:67" s="21" customFormat="1" ht="12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</row>
    <row r="220" spans="1:67" s="21" customFormat="1" ht="12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</row>
    <row r="221" spans="1:67" s="22" customFormat="1" ht="12" customHeight="1">
      <c r="A221" s="47" t="s">
        <v>0</v>
      </c>
      <c r="B221" s="46"/>
      <c r="C221" s="45"/>
      <c r="D221" s="45"/>
      <c r="E221" s="45"/>
      <c r="F221" s="45"/>
      <c r="G221" s="45"/>
      <c r="H221" s="44"/>
      <c r="I221" s="46" t="s">
        <v>56</v>
      </c>
      <c r="J221" s="45"/>
      <c r="K221" s="45"/>
      <c r="L221" s="45"/>
      <c r="M221" s="45"/>
      <c r="N221" s="45"/>
      <c r="O221" s="44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</row>
    <row r="222" spans="1:67" s="24" customFormat="1" ht="39.6" customHeight="1">
      <c r="A222" s="85" t="s">
        <v>1</v>
      </c>
      <c r="B222" s="41" t="s">
        <v>2</v>
      </c>
      <c r="C222" s="40" t="s">
        <v>3</v>
      </c>
      <c r="D222" s="39" t="s">
        <v>4</v>
      </c>
      <c r="E222" s="40" t="s">
        <v>5</v>
      </c>
      <c r="F222" s="39" t="s">
        <v>6</v>
      </c>
      <c r="G222" s="39" t="s">
        <v>7</v>
      </c>
      <c r="H222" s="42" t="s">
        <v>8</v>
      </c>
      <c r="I222" s="41" t="s">
        <v>2</v>
      </c>
      <c r="J222" s="39" t="s">
        <v>3</v>
      </c>
      <c r="K222" s="39" t="s">
        <v>4</v>
      </c>
      <c r="L222" s="40" t="s">
        <v>5</v>
      </c>
      <c r="M222" s="39" t="s">
        <v>6</v>
      </c>
      <c r="N222" s="39" t="s">
        <v>7</v>
      </c>
      <c r="O222" s="38" t="s">
        <v>8</v>
      </c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</row>
    <row r="223" spans="1:67" s="22" customFormat="1" ht="13.5" customHeight="1">
      <c r="A223" s="84" t="s">
        <v>116</v>
      </c>
      <c r="B223" s="31"/>
      <c r="C223" s="31"/>
      <c r="D223" s="31"/>
      <c r="E223" s="31"/>
      <c r="F223" s="31"/>
      <c r="G223" s="30"/>
      <c r="H223" s="29"/>
      <c r="I223" s="93">
        <f>SUM(方向別!B170,方向別!I170,方向別!B223)</f>
        <v>49</v>
      </c>
      <c r="J223" s="93">
        <f>SUM(方向別!C170,方向別!J170,方向別!C223)</f>
        <v>0</v>
      </c>
      <c r="K223" s="93">
        <f>SUM(方向別!D170,方向別!K170,方向別!D223)</f>
        <v>4</v>
      </c>
      <c r="L223" s="93">
        <f>SUM(方向別!E170,方向別!L170,方向別!E223)</f>
        <v>2</v>
      </c>
      <c r="M223" s="93">
        <f>SUM(I223:L223)</f>
        <v>55</v>
      </c>
      <c r="N223" s="94">
        <f>IF(SUM(J223,L223)=0,0,ROUND(SUM(J223,L223)/M223*100,1))</f>
        <v>3.6</v>
      </c>
      <c r="O223" s="95">
        <f>IF(M223=0,0,M223/M$271*100)</f>
        <v>5.6122448979591839</v>
      </c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</row>
    <row r="224" spans="1:67" s="22" customFormat="1" ht="13.5" customHeight="1">
      <c r="A224" s="32" t="s">
        <v>117</v>
      </c>
      <c r="B224" s="31"/>
      <c r="C224" s="31"/>
      <c r="D224" s="31"/>
      <c r="E224" s="31"/>
      <c r="F224" s="31"/>
      <c r="G224" s="30"/>
      <c r="H224" s="29"/>
      <c r="I224" s="93">
        <f>SUM(方向別!B171,方向別!I171,方向別!B224)</f>
        <v>36</v>
      </c>
      <c r="J224" s="93">
        <f>SUM(方向別!C171,方向別!J171,方向別!C224)</f>
        <v>0</v>
      </c>
      <c r="K224" s="93">
        <f>SUM(方向別!D171,方向別!K171,方向別!D224)</f>
        <v>1</v>
      </c>
      <c r="L224" s="93">
        <f>SUM(方向別!E171,方向別!L171,方向別!E224)</f>
        <v>1</v>
      </c>
      <c r="M224" s="93">
        <f t="shared" ref="M224:M230" si="38">SUM(I224:L224)</f>
        <v>38</v>
      </c>
      <c r="N224" s="94">
        <f t="shared" ref="N224:N271" si="39">IF(SUM(J224,L224)=0,0,ROUND(SUM(J224,L224)/M224*100,1))</f>
        <v>2.6</v>
      </c>
      <c r="O224" s="95">
        <f>IF(M224=0,0,M224/M$271*100)</f>
        <v>3.8775510204081631</v>
      </c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</row>
    <row r="225" spans="1:67" s="22" customFormat="1" ht="13.5" customHeight="1">
      <c r="A225" s="32" t="s">
        <v>118</v>
      </c>
      <c r="B225" s="31"/>
      <c r="C225" s="31"/>
      <c r="D225" s="31"/>
      <c r="E225" s="31"/>
      <c r="F225" s="31"/>
      <c r="G225" s="30"/>
      <c r="H225" s="29"/>
      <c r="I225" s="93">
        <f>SUM(方向別!B172,方向別!I172,方向別!B225)</f>
        <v>11</v>
      </c>
      <c r="J225" s="93">
        <f>SUM(方向別!C172,方向別!J172,方向別!C225)</f>
        <v>0</v>
      </c>
      <c r="K225" s="93">
        <f>SUM(方向別!D172,方向別!K172,方向別!D225)</f>
        <v>0</v>
      </c>
      <c r="L225" s="93">
        <f>SUM(方向別!E172,方向別!L172,方向別!E225)</f>
        <v>0</v>
      </c>
      <c r="M225" s="93">
        <f t="shared" si="38"/>
        <v>11</v>
      </c>
      <c r="N225" s="94">
        <f t="shared" si="39"/>
        <v>0</v>
      </c>
      <c r="O225" s="95">
        <f t="shared" ref="O225:O231" si="40">IF(M225=0,0,M225/M$271*100)</f>
        <v>1.1224489795918366</v>
      </c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</row>
    <row r="226" spans="1:67" s="22" customFormat="1" ht="13.5" customHeight="1">
      <c r="A226" s="32" t="s">
        <v>119</v>
      </c>
      <c r="B226" s="31"/>
      <c r="C226" s="31"/>
      <c r="D226" s="31"/>
      <c r="E226" s="31"/>
      <c r="F226" s="31"/>
      <c r="G226" s="30"/>
      <c r="H226" s="29"/>
      <c r="I226" s="93">
        <f>SUM(方向別!B173,方向別!I173,方向別!B226)</f>
        <v>10</v>
      </c>
      <c r="J226" s="93">
        <f>SUM(方向別!C173,方向別!J173,方向別!C226)</f>
        <v>0</v>
      </c>
      <c r="K226" s="93">
        <f>SUM(方向別!D173,方向別!K173,方向別!D226)</f>
        <v>0</v>
      </c>
      <c r="L226" s="93">
        <f>SUM(方向別!E173,方向別!L173,方向別!E226)</f>
        <v>1</v>
      </c>
      <c r="M226" s="93">
        <f t="shared" si="38"/>
        <v>11</v>
      </c>
      <c r="N226" s="94">
        <f t="shared" si="39"/>
        <v>9.1</v>
      </c>
      <c r="O226" s="95">
        <f t="shared" si="40"/>
        <v>1.1224489795918366</v>
      </c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</row>
    <row r="227" spans="1:67" s="22" customFormat="1" ht="13.5" customHeight="1">
      <c r="A227" s="32" t="s">
        <v>120</v>
      </c>
      <c r="B227" s="31"/>
      <c r="C227" s="31"/>
      <c r="D227" s="31"/>
      <c r="E227" s="31"/>
      <c r="F227" s="31"/>
      <c r="G227" s="30"/>
      <c r="H227" s="29"/>
      <c r="I227" s="93">
        <f>SUM(方向別!B174,方向別!I174,方向別!B227)</f>
        <v>12</v>
      </c>
      <c r="J227" s="93">
        <f>SUM(方向別!C174,方向別!J174,方向別!C227)</f>
        <v>0</v>
      </c>
      <c r="K227" s="93">
        <f>SUM(方向別!D174,方向別!K174,方向別!D227)</f>
        <v>0</v>
      </c>
      <c r="L227" s="93">
        <f>SUM(方向別!E174,方向別!L174,方向別!E227)</f>
        <v>0</v>
      </c>
      <c r="M227" s="93">
        <f t="shared" si="38"/>
        <v>12</v>
      </c>
      <c r="N227" s="94">
        <f t="shared" si="39"/>
        <v>0</v>
      </c>
      <c r="O227" s="95">
        <f t="shared" si="40"/>
        <v>1.2244897959183674</v>
      </c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</row>
    <row r="228" spans="1:67" s="22" customFormat="1" ht="13.5" customHeight="1">
      <c r="A228" s="32" t="s">
        <v>121</v>
      </c>
      <c r="B228" s="31"/>
      <c r="C228" s="31"/>
      <c r="D228" s="31"/>
      <c r="E228" s="31"/>
      <c r="F228" s="31"/>
      <c r="G228" s="30"/>
      <c r="H228" s="29"/>
      <c r="I228" s="93">
        <f>SUM(方向別!B175,方向別!I175,方向別!B228)</f>
        <v>5</v>
      </c>
      <c r="J228" s="93">
        <f>SUM(方向別!C175,方向別!J175,方向別!C228)</f>
        <v>0</v>
      </c>
      <c r="K228" s="93">
        <f>SUM(方向別!D175,方向別!K175,方向別!D228)</f>
        <v>0</v>
      </c>
      <c r="L228" s="93">
        <f>SUM(方向別!E175,方向別!L175,方向別!E228)</f>
        <v>0</v>
      </c>
      <c r="M228" s="93">
        <f t="shared" si="38"/>
        <v>5</v>
      </c>
      <c r="N228" s="94">
        <f t="shared" si="39"/>
        <v>0</v>
      </c>
      <c r="O228" s="95">
        <f t="shared" si="40"/>
        <v>0.51020408163265307</v>
      </c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</row>
    <row r="229" spans="1:67" s="22" customFormat="1" ht="13.5" customHeight="1">
      <c r="A229" s="32" t="s">
        <v>122</v>
      </c>
      <c r="B229" s="31"/>
      <c r="C229" s="31"/>
      <c r="D229" s="31"/>
      <c r="E229" s="31"/>
      <c r="F229" s="31"/>
      <c r="G229" s="30"/>
      <c r="H229" s="29"/>
      <c r="I229" s="93">
        <f>SUM(方向別!B176,方向別!I176,方向別!B229)</f>
        <v>5</v>
      </c>
      <c r="J229" s="93">
        <f>SUM(方向別!C176,方向別!J176,方向別!C229)</f>
        <v>0</v>
      </c>
      <c r="K229" s="93">
        <f>SUM(方向別!D176,方向別!K176,方向別!D229)</f>
        <v>0</v>
      </c>
      <c r="L229" s="93">
        <f>SUM(方向別!E176,方向別!L176,方向別!E229)</f>
        <v>1</v>
      </c>
      <c r="M229" s="93">
        <f t="shared" si="38"/>
        <v>6</v>
      </c>
      <c r="N229" s="94">
        <f t="shared" si="39"/>
        <v>16.7</v>
      </c>
      <c r="O229" s="95">
        <f t="shared" si="40"/>
        <v>0.61224489795918369</v>
      </c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</row>
    <row r="230" spans="1:67" s="22" customFormat="1" ht="13.5" customHeight="1">
      <c r="A230" s="32" t="s">
        <v>123</v>
      </c>
      <c r="B230" s="31"/>
      <c r="C230" s="31"/>
      <c r="D230" s="31"/>
      <c r="E230" s="31"/>
      <c r="F230" s="31"/>
      <c r="G230" s="30"/>
      <c r="H230" s="29"/>
      <c r="I230" s="93">
        <f>SUM(方向別!B177,方向別!I177,方向別!B230)</f>
        <v>15</v>
      </c>
      <c r="J230" s="93">
        <f>SUM(方向別!C177,方向別!J177,方向別!C230)</f>
        <v>0</v>
      </c>
      <c r="K230" s="93">
        <f>SUM(方向別!D177,方向別!K177,方向別!D230)</f>
        <v>1</v>
      </c>
      <c r="L230" s="93">
        <f>SUM(方向別!E177,方向別!L177,方向別!E230)</f>
        <v>1</v>
      </c>
      <c r="M230" s="93">
        <f t="shared" si="38"/>
        <v>17</v>
      </c>
      <c r="N230" s="94">
        <f t="shared" si="39"/>
        <v>5.9</v>
      </c>
      <c r="O230" s="95">
        <f t="shared" si="40"/>
        <v>1.7346938775510203</v>
      </c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</row>
    <row r="231" spans="1:67" s="22" customFormat="1" ht="13.5" customHeight="1">
      <c r="A231" s="32" t="s">
        <v>124</v>
      </c>
      <c r="B231" s="31"/>
      <c r="C231" s="31"/>
      <c r="D231" s="31"/>
      <c r="E231" s="31"/>
      <c r="F231" s="31"/>
      <c r="G231" s="30"/>
      <c r="H231" s="29"/>
      <c r="I231" s="93">
        <f>SUM(方向別!B178,方向別!I178,方向別!B231)</f>
        <v>16</v>
      </c>
      <c r="J231" s="93">
        <f>SUM(方向別!C178,方向別!J178,方向別!C231)</f>
        <v>0</v>
      </c>
      <c r="K231" s="93">
        <f>SUM(方向別!D178,方向別!K178,方向別!D231)</f>
        <v>3</v>
      </c>
      <c r="L231" s="93">
        <f>SUM(方向別!E178,方向別!L178,方向別!E231)</f>
        <v>0</v>
      </c>
      <c r="M231" s="93">
        <f>SUM(I231:L231)</f>
        <v>19</v>
      </c>
      <c r="N231" s="94">
        <f t="shared" si="39"/>
        <v>0</v>
      </c>
      <c r="O231" s="95">
        <f t="shared" si="40"/>
        <v>1.9387755102040816</v>
      </c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</row>
    <row r="232" spans="1:67" s="21" customFormat="1" ht="13.5" customHeight="1">
      <c r="A232" s="36" t="s">
        <v>9</v>
      </c>
      <c r="B232" s="35"/>
      <c r="C232" s="35"/>
      <c r="D232" s="35"/>
      <c r="E232" s="35"/>
      <c r="F232" s="35"/>
      <c r="G232" s="34"/>
      <c r="H232" s="33"/>
      <c r="I232" s="96">
        <f>SUM(方向別!B179,方向別!I179,方向別!B232)</f>
        <v>2</v>
      </c>
      <c r="J232" s="96">
        <f>SUM(方向別!C179,方向別!J179,方向別!C232)</f>
        <v>0</v>
      </c>
      <c r="K232" s="96">
        <f>SUM(方向別!D179,方向別!K179,方向別!D232)</f>
        <v>1</v>
      </c>
      <c r="L232" s="96">
        <f>SUM(方向別!E179,方向別!L179,方向別!E232)</f>
        <v>0</v>
      </c>
      <c r="M232" s="96">
        <f t="shared" ref="M232:M267" si="41">SUM(I232:L232)</f>
        <v>3</v>
      </c>
      <c r="N232" s="97">
        <f t="shared" si="39"/>
        <v>0</v>
      </c>
      <c r="O232" s="98">
        <f t="shared" ref="O232:O271" si="42">IF(M232=0,0,M232/M$271*100)</f>
        <v>0.30612244897959184</v>
      </c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</row>
    <row r="233" spans="1:67" s="21" customFormat="1" ht="13.5" customHeight="1">
      <c r="A233" s="32" t="s">
        <v>10</v>
      </c>
      <c r="B233" s="31"/>
      <c r="C233" s="31"/>
      <c r="D233" s="31"/>
      <c r="E233" s="31"/>
      <c r="F233" s="31"/>
      <c r="G233" s="30"/>
      <c r="H233" s="29"/>
      <c r="I233" s="93">
        <f>SUM(方向別!B180,方向別!I180,方向別!B233)</f>
        <v>4</v>
      </c>
      <c r="J233" s="93">
        <f>SUM(方向別!C180,方向別!J180,方向別!C233)</f>
        <v>0</v>
      </c>
      <c r="K233" s="93">
        <f>SUM(方向別!D180,方向別!K180,方向別!D233)</f>
        <v>0</v>
      </c>
      <c r="L233" s="93">
        <f>SUM(方向別!E180,方向別!L180,方向別!E233)</f>
        <v>1</v>
      </c>
      <c r="M233" s="93">
        <f t="shared" si="41"/>
        <v>5</v>
      </c>
      <c r="N233" s="94">
        <f t="shared" si="39"/>
        <v>20</v>
      </c>
      <c r="O233" s="95">
        <f t="shared" si="42"/>
        <v>0.51020408163265307</v>
      </c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</row>
    <row r="234" spans="1:67" s="22" customFormat="1" ht="13.5" customHeight="1">
      <c r="A234" s="32" t="s">
        <v>11</v>
      </c>
      <c r="B234" s="31"/>
      <c r="C234" s="31"/>
      <c r="D234" s="31"/>
      <c r="E234" s="31"/>
      <c r="F234" s="31"/>
      <c r="G234" s="30"/>
      <c r="H234" s="29"/>
      <c r="I234" s="93">
        <f>SUM(方向別!B181,方向別!I181,方向別!B234)</f>
        <v>6</v>
      </c>
      <c r="J234" s="93">
        <f>SUM(方向別!C181,方向別!J181,方向別!C234)</f>
        <v>0</v>
      </c>
      <c r="K234" s="93">
        <f>SUM(方向別!D181,方向別!K181,方向別!D234)</f>
        <v>0</v>
      </c>
      <c r="L234" s="93">
        <f>SUM(方向別!E181,方向別!L181,方向別!E234)</f>
        <v>0</v>
      </c>
      <c r="M234" s="93">
        <f t="shared" si="41"/>
        <v>6</v>
      </c>
      <c r="N234" s="94">
        <f t="shared" si="39"/>
        <v>0</v>
      </c>
      <c r="O234" s="95">
        <f t="shared" si="42"/>
        <v>0.61224489795918369</v>
      </c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</row>
    <row r="235" spans="1:67" s="24" customFormat="1" ht="13.5" customHeight="1">
      <c r="A235" s="32" t="s">
        <v>12</v>
      </c>
      <c r="B235" s="31"/>
      <c r="C235" s="31"/>
      <c r="D235" s="31"/>
      <c r="E235" s="31"/>
      <c r="F235" s="31"/>
      <c r="G235" s="30"/>
      <c r="H235" s="29"/>
      <c r="I235" s="93">
        <f>SUM(方向別!B182,方向別!I182,方向別!B235)</f>
        <v>9</v>
      </c>
      <c r="J235" s="93">
        <f>SUM(方向別!C182,方向別!J182,方向別!C235)</f>
        <v>0</v>
      </c>
      <c r="K235" s="93">
        <f>SUM(方向別!D182,方向別!K182,方向別!D235)</f>
        <v>0</v>
      </c>
      <c r="L235" s="93">
        <f>SUM(方向別!E182,方向別!L182,方向別!E235)</f>
        <v>2</v>
      </c>
      <c r="M235" s="93">
        <f t="shared" si="41"/>
        <v>11</v>
      </c>
      <c r="N235" s="94">
        <f t="shared" si="39"/>
        <v>18.2</v>
      </c>
      <c r="O235" s="95">
        <f t="shared" si="42"/>
        <v>1.1224489795918366</v>
      </c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</row>
    <row r="236" spans="1:67" s="22" customFormat="1" ht="13.5" customHeight="1">
      <c r="A236" s="32" t="s">
        <v>13</v>
      </c>
      <c r="B236" s="31"/>
      <c r="C236" s="31"/>
      <c r="D236" s="31"/>
      <c r="E236" s="31"/>
      <c r="F236" s="31"/>
      <c r="G236" s="30"/>
      <c r="H236" s="29"/>
      <c r="I236" s="93">
        <f>SUM(方向別!B183,方向別!I183,方向別!B236)</f>
        <v>5</v>
      </c>
      <c r="J236" s="93">
        <f>SUM(方向別!C183,方向別!J183,方向別!C236)</f>
        <v>0</v>
      </c>
      <c r="K236" s="93">
        <f>SUM(方向別!D183,方向別!K183,方向別!D236)</f>
        <v>0</v>
      </c>
      <c r="L236" s="93">
        <f>SUM(方向別!E183,方向別!L183,方向別!E236)</f>
        <v>1</v>
      </c>
      <c r="M236" s="93">
        <f t="shared" si="41"/>
        <v>6</v>
      </c>
      <c r="N236" s="94">
        <f t="shared" si="39"/>
        <v>16.7</v>
      </c>
      <c r="O236" s="95">
        <f t="shared" si="42"/>
        <v>0.61224489795918369</v>
      </c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</row>
    <row r="237" spans="1:67" s="22" customFormat="1" ht="13.5" customHeight="1">
      <c r="A237" s="32" t="s">
        <v>14</v>
      </c>
      <c r="B237" s="31"/>
      <c r="C237" s="31"/>
      <c r="D237" s="31"/>
      <c r="E237" s="31"/>
      <c r="F237" s="31"/>
      <c r="G237" s="30"/>
      <c r="H237" s="29"/>
      <c r="I237" s="93">
        <f>SUM(方向別!B184,方向別!I184,方向別!B237)</f>
        <v>5</v>
      </c>
      <c r="J237" s="93">
        <f>SUM(方向別!C184,方向別!J184,方向別!C237)</f>
        <v>0</v>
      </c>
      <c r="K237" s="93">
        <f>SUM(方向別!D184,方向別!K184,方向別!D237)</f>
        <v>0</v>
      </c>
      <c r="L237" s="93">
        <f>SUM(方向別!E184,方向別!L184,方向別!E237)</f>
        <v>0</v>
      </c>
      <c r="M237" s="93">
        <f t="shared" si="41"/>
        <v>5</v>
      </c>
      <c r="N237" s="94">
        <f t="shared" si="39"/>
        <v>0</v>
      </c>
      <c r="O237" s="95">
        <f t="shared" si="42"/>
        <v>0.51020408163265307</v>
      </c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</row>
    <row r="238" spans="1:67" s="22" customFormat="1" ht="13.5" customHeight="1">
      <c r="A238" s="28" t="s">
        <v>15</v>
      </c>
      <c r="B238" s="27"/>
      <c r="C238" s="27"/>
      <c r="D238" s="27"/>
      <c r="E238" s="27"/>
      <c r="F238" s="27"/>
      <c r="G238" s="26"/>
      <c r="H238" s="25"/>
      <c r="I238" s="99">
        <f>SUM(I232:I237)</f>
        <v>31</v>
      </c>
      <c r="J238" s="99">
        <f>SUM(J232:J237)</f>
        <v>0</v>
      </c>
      <c r="K238" s="99">
        <f>SUM(K232:K237)</f>
        <v>1</v>
      </c>
      <c r="L238" s="99">
        <f>SUM(L232:L237)</f>
        <v>4</v>
      </c>
      <c r="M238" s="99">
        <f t="shared" si="41"/>
        <v>36</v>
      </c>
      <c r="N238" s="100">
        <f t="shared" si="39"/>
        <v>11.1</v>
      </c>
      <c r="O238" s="101">
        <f t="shared" si="42"/>
        <v>3.6734693877551026</v>
      </c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</row>
    <row r="239" spans="1:67" s="24" customFormat="1" ht="13.5" customHeight="1">
      <c r="A239" s="36" t="s">
        <v>16</v>
      </c>
      <c r="B239" s="35"/>
      <c r="C239" s="35"/>
      <c r="D239" s="35"/>
      <c r="E239" s="35"/>
      <c r="F239" s="35"/>
      <c r="G239" s="34"/>
      <c r="H239" s="33"/>
      <c r="I239" s="96">
        <f>SUM(方向別!B186,方向別!I186,方向別!B239)</f>
        <v>2</v>
      </c>
      <c r="J239" s="96">
        <f>SUM(方向別!C186,方向別!J186,方向別!C239)</f>
        <v>0</v>
      </c>
      <c r="K239" s="96">
        <f>SUM(方向別!D186,方向別!K186,方向別!D239)</f>
        <v>1</v>
      </c>
      <c r="L239" s="96">
        <f>SUM(方向別!E186,方向別!L186,方向別!E239)</f>
        <v>0</v>
      </c>
      <c r="M239" s="96">
        <f t="shared" si="41"/>
        <v>3</v>
      </c>
      <c r="N239" s="97">
        <f t="shared" si="39"/>
        <v>0</v>
      </c>
      <c r="O239" s="98">
        <f t="shared" si="42"/>
        <v>0.30612244897959184</v>
      </c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</row>
    <row r="240" spans="1:67" s="24" customFormat="1" ht="13.5" customHeight="1">
      <c r="A240" s="32" t="s">
        <v>17</v>
      </c>
      <c r="B240" s="31"/>
      <c r="C240" s="31"/>
      <c r="D240" s="31"/>
      <c r="E240" s="31"/>
      <c r="F240" s="31"/>
      <c r="G240" s="30"/>
      <c r="H240" s="29"/>
      <c r="I240" s="93">
        <f>SUM(方向別!B187,方向別!I187,方向別!B240)</f>
        <v>7</v>
      </c>
      <c r="J240" s="93">
        <f>SUM(方向別!C187,方向別!J187,方向別!C240)</f>
        <v>0</v>
      </c>
      <c r="K240" s="93">
        <f>SUM(方向別!D187,方向別!K187,方向別!D240)</f>
        <v>0</v>
      </c>
      <c r="L240" s="93">
        <f>SUM(方向別!E187,方向別!L187,方向別!E240)</f>
        <v>0</v>
      </c>
      <c r="M240" s="93">
        <f t="shared" si="41"/>
        <v>7</v>
      </c>
      <c r="N240" s="94">
        <f t="shared" si="39"/>
        <v>0</v>
      </c>
      <c r="O240" s="95">
        <f t="shared" si="42"/>
        <v>0.7142857142857143</v>
      </c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</row>
    <row r="241" spans="1:67" s="24" customFormat="1" ht="13.5" customHeight="1">
      <c r="A241" s="32" t="s">
        <v>18</v>
      </c>
      <c r="B241" s="31"/>
      <c r="C241" s="31"/>
      <c r="D241" s="31"/>
      <c r="E241" s="31"/>
      <c r="F241" s="31"/>
      <c r="G241" s="30"/>
      <c r="H241" s="29"/>
      <c r="I241" s="93">
        <f>SUM(方向別!B188,方向別!I188,方向別!B241)</f>
        <v>11</v>
      </c>
      <c r="J241" s="93">
        <f>SUM(方向別!C188,方向別!J188,方向別!C241)</f>
        <v>0</v>
      </c>
      <c r="K241" s="93">
        <f>SUM(方向別!D188,方向別!K188,方向別!D241)</f>
        <v>1</v>
      </c>
      <c r="L241" s="93">
        <f>SUM(方向別!E188,方向別!L188,方向別!E241)</f>
        <v>0</v>
      </c>
      <c r="M241" s="93">
        <f t="shared" si="41"/>
        <v>12</v>
      </c>
      <c r="N241" s="94">
        <f t="shared" si="39"/>
        <v>0</v>
      </c>
      <c r="O241" s="95">
        <f t="shared" si="42"/>
        <v>1.2244897959183674</v>
      </c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</row>
    <row r="242" spans="1:67" s="22" customFormat="1" ht="13.5" customHeight="1">
      <c r="A242" s="32" t="s">
        <v>19</v>
      </c>
      <c r="B242" s="31"/>
      <c r="C242" s="31"/>
      <c r="D242" s="31"/>
      <c r="E242" s="31"/>
      <c r="F242" s="31"/>
      <c r="G242" s="30"/>
      <c r="H242" s="29"/>
      <c r="I242" s="93">
        <f>SUM(方向別!B189,方向別!I189,方向別!B242)</f>
        <v>7</v>
      </c>
      <c r="J242" s="93">
        <f>SUM(方向別!C189,方向別!J189,方向別!C242)</f>
        <v>0</v>
      </c>
      <c r="K242" s="93">
        <f>SUM(方向別!D189,方向別!K189,方向別!D242)</f>
        <v>0</v>
      </c>
      <c r="L242" s="93">
        <f>SUM(方向別!E189,方向別!L189,方向別!E242)</f>
        <v>0</v>
      </c>
      <c r="M242" s="93">
        <f t="shared" si="41"/>
        <v>7</v>
      </c>
      <c r="N242" s="94">
        <f t="shared" si="39"/>
        <v>0</v>
      </c>
      <c r="O242" s="95">
        <f t="shared" si="42"/>
        <v>0.7142857142857143</v>
      </c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</row>
    <row r="243" spans="1:67" s="24" customFormat="1" ht="13.5" customHeight="1">
      <c r="A243" s="32" t="s">
        <v>20</v>
      </c>
      <c r="B243" s="31"/>
      <c r="C243" s="31"/>
      <c r="D243" s="31"/>
      <c r="E243" s="31"/>
      <c r="F243" s="31"/>
      <c r="G243" s="30"/>
      <c r="H243" s="29"/>
      <c r="I243" s="93">
        <f>SUM(方向別!B190,方向別!I190,方向別!B243)</f>
        <v>14</v>
      </c>
      <c r="J243" s="93">
        <f>SUM(方向別!C190,方向別!J190,方向別!C243)</f>
        <v>1</v>
      </c>
      <c r="K243" s="93">
        <f>SUM(方向別!D190,方向別!K190,方向別!D243)</f>
        <v>1</v>
      </c>
      <c r="L243" s="93">
        <f>SUM(方向別!E190,方向別!L190,方向別!E243)</f>
        <v>0</v>
      </c>
      <c r="M243" s="93">
        <f t="shared" si="41"/>
        <v>16</v>
      </c>
      <c r="N243" s="94">
        <f t="shared" si="39"/>
        <v>6.3</v>
      </c>
      <c r="O243" s="95">
        <f t="shared" si="42"/>
        <v>1.6326530612244898</v>
      </c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</row>
    <row r="244" spans="1:67" s="22" customFormat="1" ht="13.5" customHeight="1">
      <c r="A244" s="32" t="s">
        <v>21</v>
      </c>
      <c r="B244" s="31"/>
      <c r="C244" s="31"/>
      <c r="D244" s="31"/>
      <c r="E244" s="31"/>
      <c r="F244" s="31"/>
      <c r="G244" s="30"/>
      <c r="H244" s="29"/>
      <c r="I244" s="93">
        <f>SUM(方向別!B191,方向別!I191,方向別!B244)</f>
        <v>10</v>
      </c>
      <c r="J244" s="93">
        <f>SUM(方向別!C191,方向別!J191,方向別!C244)</f>
        <v>0</v>
      </c>
      <c r="K244" s="93">
        <f>SUM(方向別!D191,方向別!K191,方向別!D244)</f>
        <v>2</v>
      </c>
      <c r="L244" s="93">
        <f>SUM(方向別!E191,方向別!L191,方向別!E244)</f>
        <v>0</v>
      </c>
      <c r="M244" s="93">
        <f t="shared" si="41"/>
        <v>12</v>
      </c>
      <c r="N244" s="94">
        <f t="shared" si="39"/>
        <v>0</v>
      </c>
      <c r="O244" s="95">
        <f t="shared" si="42"/>
        <v>1.2244897959183674</v>
      </c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</row>
    <row r="245" spans="1:67" s="24" customFormat="1" ht="13.5" customHeight="1">
      <c r="A245" s="28" t="s">
        <v>15</v>
      </c>
      <c r="B245" s="27"/>
      <c r="C245" s="27"/>
      <c r="D245" s="27"/>
      <c r="E245" s="27"/>
      <c r="F245" s="27"/>
      <c r="G245" s="26"/>
      <c r="H245" s="25"/>
      <c r="I245" s="99">
        <f>SUM(I239:I244)</f>
        <v>51</v>
      </c>
      <c r="J245" s="99">
        <f>SUM(J239:J244)</f>
        <v>1</v>
      </c>
      <c r="K245" s="99">
        <f>SUM(K239:K244)</f>
        <v>5</v>
      </c>
      <c r="L245" s="99">
        <f>SUM(L239:L244)</f>
        <v>0</v>
      </c>
      <c r="M245" s="99">
        <f t="shared" si="41"/>
        <v>57</v>
      </c>
      <c r="N245" s="100">
        <f t="shared" si="39"/>
        <v>1.8</v>
      </c>
      <c r="O245" s="101">
        <f t="shared" si="42"/>
        <v>5.8163265306122449</v>
      </c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</row>
    <row r="246" spans="1:67" s="22" customFormat="1" ht="13.5" customHeight="1">
      <c r="A246" s="32" t="s">
        <v>22</v>
      </c>
      <c r="B246" s="31"/>
      <c r="C246" s="31"/>
      <c r="D246" s="31"/>
      <c r="E246" s="31"/>
      <c r="F246" s="31"/>
      <c r="G246" s="30"/>
      <c r="H246" s="29"/>
      <c r="I246" s="93">
        <f>SUM(方向別!B193,方向別!I193,方向別!B246)</f>
        <v>46</v>
      </c>
      <c r="J246" s="93">
        <f>SUM(方向別!C193,方向別!J193,方向別!C246)</f>
        <v>1</v>
      </c>
      <c r="K246" s="93">
        <f>SUM(方向別!D193,方向別!K193,方向別!D246)</f>
        <v>4</v>
      </c>
      <c r="L246" s="93">
        <f>SUM(方向別!E193,方向別!L193,方向別!E246)</f>
        <v>0</v>
      </c>
      <c r="M246" s="93">
        <f t="shared" si="41"/>
        <v>51</v>
      </c>
      <c r="N246" s="94">
        <f t="shared" si="39"/>
        <v>2</v>
      </c>
      <c r="O246" s="95">
        <f t="shared" si="42"/>
        <v>5.204081632653061</v>
      </c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</row>
    <row r="247" spans="1:67" s="24" customFormat="1" ht="13.5" customHeight="1">
      <c r="A247" s="32" t="s">
        <v>23</v>
      </c>
      <c r="B247" s="31"/>
      <c r="C247" s="31"/>
      <c r="D247" s="31"/>
      <c r="E247" s="31"/>
      <c r="F247" s="31"/>
      <c r="G247" s="30"/>
      <c r="H247" s="29"/>
      <c r="I247" s="93">
        <f>SUM(方向別!B194,方向別!I194,方向別!B247)</f>
        <v>43</v>
      </c>
      <c r="J247" s="93">
        <f>SUM(方向別!C194,方向別!J194,方向別!C247)</f>
        <v>0</v>
      </c>
      <c r="K247" s="93">
        <f>SUM(方向別!D194,方向別!K194,方向別!D247)</f>
        <v>2</v>
      </c>
      <c r="L247" s="93">
        <f>SUM(方向別!E194,方向別!L194,方向別!E247)</f>
        <v>2</v>
      </c>
      <c r="M247" s="93">
        <f t="shared" si="41"/>
        <v>47</v>
      </c>
      <c r="N247" s="94">
        <f t="shared" si="39"/>
        <v>4.3</v>
      </c>
      <c r="O247" s="95">
        <f t="shared" si="42"/>
        <v>4.795918367346939</v>
      </c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</row>
    <row r="248" spans="1:67" s="22" customFormat="1" ht="13.5" customHeight="1">
      <c r="A248" s="32" t="s">
        <v>24</v>
      </c>
      <c r="B248" s="31"/>
      <c r="C248" s="31"/>
      <c r="D248" s="31"/>
      <c r="E248" s="31"/>
      <c r="F248" s="31"/>
      <c r="G248" s="30"/>
      <c r="H248" s="29"/>
      <c r="I248" s="93">
        <f>SUM(方向別!B195,方向別!I195,方向別!B248)</f>
        <v>71</v>
      </c>
      <c r="J248" s="93">
        <f>SUM(方向別!C195,方向別!J195,方向別!C248)</f>
        <v>0</v>
      </c>
      <c r="K248" s="93">
        <f>SUM(方向別!D195,方向別!K195,方向別!D248)</f>
        <v>3</v>
      </c>
      <c r="L248" s="93">
        <f>SUM(方向別!E195,方向別!L195,方向別!E248)</f>
        <v>0</v>
      </c>
      <c r="M248" s="93">
        <f t="shared" si="41"/>
        <v>74</v>
      </c>
      <c r="N248" s="94">
        <f t="shared" si="39"/>
        <v>0</v>
      </c>
      <c r="O248" s="95">
        <f t="shared" si="42"/>
        <v>7.5510204081632653</v>
      </c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</row>
    <row r="249" spans="1:67" s="24" customFormat="1" ht="13.5" customHeight="1">
      <c r="A249" s="32" t="s">
        <v>25</v>
      </c>
      <c r="B249" s="31"/>
      <c r="C249" s="31"/>
      <c r="D249" s="31"/>
      <c r="E249" s="31"/>
      <c r="F249" s="31"/>
      <c r="G249" s="30"/>
      <c r="H249" s="29"/>
      <c r="I249" s="93">
        <f>SUM(方向別!B196,方向別!I196,方向別!B249)</f>
        <v>60</v>
      </c>
      <c r="J249" s="93">
        <f>SUM(方向別!C196,方向別!J196,方向別!C249)</f>
        <v>0</v>
      </c>
      <c r="K249" s="93">
        <f>SUM(方向別!D196,方向別!K196,方向別!D249)</f>
        <v>1</v>
      </c>
      <c r="L249" s="93">
        <f>SUM(方向別!E196,方向別!L196,方向別!E249)</f>
        <v>0</v>
      </c>
      <c r="M249" s="93">
        <f t="shared" si="41"/>
        <v>61</v>
      </c>
      <c r="N249" s="94">
        <f t="shared" si="39"/>
        <v>0</v>
      </c>
      <c r="O249" s="95">
        <f t="shared" si="42"/>
        <v>6.2244897959183669</v>
      </c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</row>
    <row r="250" spans="1:67" s="24" customFormat="1" ht="13.5" customHeight="1">
      <c r="A250" s="32" t="s">
        <v>26</v>
      </c>
      <c r="B250" s="31"/>
      <c r="C250" s="31"/>
      <c r="D250" s="31"/>
      <c r="E250" s="31"/>
      <c r="F250" s="31"/>
      <c r="G250" s="30"/>
      <c r="H250" s="29"/>
      <c r="I250" s="93">
        <f>SUM(方向別!B197,方向別!I197,方向別!B250)</f>
        <v>54</v>
      </c>
      <c r="J250" s="93">
        <f>SUM(方向別!C197,方向別!J197,方向別!C250)</f>
        <v>0</v>
      </c>
      <c r="K250" s="93">
        <f>SUM(方向別!D197,方向別!K197,方向別!D250)</f>
        <v>3</v>
      </c>
      <c r="L250" s="93">
        <f>SUM(方向別!E197,方向別!L197,方向別!E250)</f>
        <v>0</v>
      </c>
      <c r="M250" s="93">
        <f t="shared" si="41"/>
        <v>57</v>
      </c>
      <c r="N250" s="94">
        <f t="shared" si="39"/>
        <v>0</v>
      </c>
      <c r="O250" s="95">
        <f t="shared" si="42"/>
        <v>5.8163265306122449</v>
      </c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</row>
    <row r="251" spans="1:67" s="24" customFormat="1" ht="13.5" customHeight="1">
      <c r="A251" s="32" t="s">
        <v>27</v>
      </c>
      <c r="B251" s="31"/>
      <c r="C251" s="31"/>
      <c r="D251" s="31"/>
      <c r="E251" s="31"/>
      <c r="F251" s="31"/>
      <c r="G251" s="30"/>
      <c r="H251" s="29"/>
      <c r="I251" s="93">
        <f>SUM(方向別!B198,方向別!I198,方向別!B251)</f>
        <v>57</v>
      </c>
      <c r="J251" s="93">
        <f>SUM(方向別!C198,方向別!J198,方向別!C251)</f>
        <v>0</v>
      </c>
      <c r="K251" s="93">
        <f>SUM(方向別!D198,方向別!K198,方向別!D251)</f>
        <v>2</v>
      </c>
      <c r="L251" s="93">
        <f>SUM(方向別!E198,方向別!L198,方向別!E251)</f>
        <v>0</v>
      </c>
      <c r="M251" s="93">
        <f t="shared" si="41"/>
        <v>59</v>
      </c>
      <c r="N251" s="94">
        <f t="shared" si="39"/>
        <v>0</v>
      </c>
      <c r="O251" s="95">
        <f t="shared" si="42"/>
        <v>6.0204081632653059</v>
      </c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</row>
    <row r="252" spans="1:67" s="22" customFormat="1" ht="13.5" customHeight="1">
      <c r="A252" s="32" t="s">
        <v>28</v>
      </c>
      <c r="B252" s="31"/>
      <c r="C252" s="31"/>
      <c r="D252" s="31"/>
      <c r="E252" s="31"/>
      <c r="F252" s="31"/>
      <c r="G252" s="30"/>
      <c r="H252" s="29"/>
      <c r="I252" s="93">
        <f>SUM(方向別!B199,方向別!I199,方向別!B252)</f>
        <v>45</v>
      </c>
      <c r="J252" s="93">
        <f>SUM(方向別!C199,方向別!J199,方向別!C252)</f>
        <v>0</v>
      </c>
      <c r="K252" s="93">
        <f>SUM(方向別!D199,方向別!K199,方向別!D252)</f>
        <v>4</v>
      </c>
      <c r="L252" s="93">
        <f>SUM(方向別!E199,方向別!L199,方向別!E252)</f>
        <v>1</v>
      </c>
      <c r="M252" s="93">
        <f t="shared" si="41"/>
        <v>50</v>
      </c>
      <c r="N252" s="94">
        <f t="shared" si="39"/>
        <v>2</v>
      </c>
      <c r="O252" s="95">
        <f t="shared" si="42"/>
        <v>5.1020408163265305</v>
      </c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</row>
    <row r="253" spans="1:67" s="22" customFormat="1" ht="13.5" customHeight="1">
      <c r="A253" s="32" t="s">
        <v>51</v>
      </c>
      <c r="B253" s="31"/>
      <c r="C253" s="31"/>
      <c r="D253" s="31"/>
      <c r="E253" s="31"/>
      <c r="F253" s="31"/>
      <c r="G253" s="30"/>
      <c r="H253" s="29"/>
      <c r="I253" s="93">
        <f>SUM(方向別!B200,方向別!I200,方向別!B253)</f>
        <v>63</v>
      </c>
      <c r="J253" s="93">
        <f>SUM(方向別!C200,方向別!J200,方向別!C253)</f>
        <v>0</v>
      </c>
      <c r="K253" s="93">
        <f>SUM(方向別!D200,方向別!K200,方向別!D253)</f>
        <v>4</v>
      </c>
      <c r="L253" s="93">
        <f>SUM(方向別!E200,方向別!L200,方向別!E253)</f>
        <v>0</v>
      </c>
      <c r="M253" s="93">
        <f t="shared" si="41"/>
        <v>67</v>
      </c>
      <c r="N253" s="94">
        <f t="shared" si="39"/>
        <v>0</v>
      </c>
      <c r="O253" s="95">
        <f t="shared" si="42"/>
        <v>6.8367346938775508</v>
      </c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</row>
    <row r="254" spans="1:67" s="22" customFormat="1" ht="13.5" customHeight="1">
      <c r="A254" s="36" t="s">
        <v>29</v>
      </c>
      <c r="B254" s="35"/>
      <c r="C254" s="35"/>
      <c r="D254" s="35"/>
      <c r="E254" s="35"/>
      <c r="F254" s="35"/>
      <c r="G254" s="34"/>
      <c r="H254" s="33"/>
      <c r="I254" s="96">
        <f>SUM(方向別!B201,方向別!I201,方向別!B254)</f>
        <v>11</v>
      </c>
      <c r="J254" s="96">
        <f>SUM(方向別!C201,方向別!J201,方向別!C254)</f>
        <v>0</v>
      </c>
      <c r="K254" s="96">
        <f>SUM(方向別!D201,方向別!K201,方向別!D254)</f>
        <v>0</v>
      </c>
      <c r="L254" s="96">
        <f>SUM(方向別!E201,方向別!L201,方向別!E254)</f>
        <v>0</v>
      </c>
      <c r="M254" s="96">
        <f t="shared" si="41"/>
        <v>11</v>
      </c>
      <c r="N254" s="97">
        <f t="shared" si="39"/>
        <v>0</v>
      </c>
      <c r="O254" s="98">
        <f t="shared" si="42"/>
        <v>1.1224489795918366</v>
      </c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</row>
    <row r="255" spans="1:67" s="24" customFormat="1" ht="13.5" customHeight="1">
      <c r="A255" s="32" t="s">
        <v>30</v>
      </c>
      <c r="B255" s="31"/>
      <c r="C255" s="31"/>
      <c r="D255" s="31"/>
      <c r="E255" s="31"/>
      <c r="F255" s="31"/>
      <c r="G255" s="30"/>
      <c r="H255" s="29"/>
      <c r="I255" s="93">
        <f>SUM(方向別!B202,方向別!I202,方向別!B255)</f>
        <v>7</v>
      </c>
      <c r="J255" s="93">
        <f>SUM(方向別!C202,方向別!J202,方向別!C255)</f>
        <v>0</v>
      </c>
      <c r="K255" s="93">
        <f>SUM(方向別!D202,方向別!K202,方向別!D255)</f>
        <v>0</v>
      </c>
      <c r="L255" s="93">
        <f>SUM(方向別!E202,方向別!L202,方向別!E255)</f>
        <v>0</v>
      </c>
      <c r="M255" s="93">
        <f t="shared" si="41"/>
        <v>7</v>
      </c>
      <c r="N255" s="94">
        <f t="shared" si="39"/>
        <v>0</v>
      </c>
      <c r="O255" s="95">
        <f t="shared" si="42"/>
        <v>0.7142857142857143</v>
      </c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</row>
    <row r="256" spans="1:67" s="24" customFormat="1" ht="13.5" customHeight="1">
      <c r="A256" s="32" t="s">
        <v>31</v>
      </c>
      <c r="B256" s="31"/>
      <c r="C256" s="31"/>
      <c r="D256" s="31"/>
      <c r="E256" s="31"/>
      <c r="F256" s="31"/>
      <c r="G256" s="30"/>
      <c r="H256" s="29"/>
      <c r="I256" s="93">
        <f>SUM(方向別!B203,方向別!I203,方向別!B256)</f>
        <v>12</v>
      </c>
      <c r="J256" s="93">
        <f>SUM(方向別!C203,方向別!J203,方向別!C256)</f>
        <v>0</v>
      </c>
      <c r="K256" s="93">
        <f>SUM(方向別!D203,方向別!K203,方向別!D256)</f>
        <v>1</v>
      </c>
      <c r="L256" s="93">
        <f>SUM(方向別!E203,方向別!L203,方向別!E256)</f>
        <v>0</v>
      </c>
      <c r="M256" s="93">
        <f t="shared" si="41"/>
        <v>13</v>
      </c>
      <c r="N256" s="94">
        <f t="shared" si="39"/>
        <v>0</v>
      </c>
      <c r="O256" s="95">
        <f t="shared" si="42"/>
        <v>1.3265306122448979</v>
      </c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</row>
    <row r="257" spans="1:67" s="24" customFormat="1" ht="13.5" customHeight="1">
      <c r="A257" s="32" t="s">
        <v>32</v>
      </c>
      <c r="B257" s="31"/>
      <c r="C257" s="31"/>
      <c r="D257" s="31"/>
      <c r="E257" s="31"/>
      <c r="F257" s="31"/>
      <c r="G257" s="30"/>
      <c r="H257" s="29"/>
      <c r="I257" s="93">
        <f>SUM(方向別!B204,方向別!I204,方向別!B257)</f>
        <v>4</v>
      </c>
      <c r="J257" s="93">
        <f>SUM(方向別!C204,方向別!J204,方向別!C257)</f>
        <v>0</v>
      </c>
      <c r="K257" s="93">
        <f>SUM(方向別!D204,方向別!K204,方向別!D257)</f>
        <v>0</v>
      </c>
      <c r="L257" s="93">
        <f>SUM(方向別!E204,方向別!L204,方向別!E257)</f>
        <v>0</v>
      </c>
      <c r="M257" s="93">
        <f t="shared" si="41"/>
        <v>4</v>
      </c>
      <c r="N257" s="94">
        <f t="shared" si="39"/>
        <v>0</v>
      </c>
      <c r="O257" s="95">
        <f t="shared" si="42"/>
        <v>0.40816326530612246</v>
      </c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</row>
    <row r="258" spans="1:67" s="22" customFormat="1" ht="13.5" customHeight="1">
      <c r="A258" s="32" t="s">
        <v>33</v>
      </c>
      <c r="B258" s="31"/>
      <c r="C258" s="31"/>
      <c r="D258" s="31"/>
      <c r="E258" s="31"/>
      <c r="F258" s="31"/>
      <c r="G258" s="30"/>
      <c r="H258" s="29"/>
      <c r="I258" s="93">
        <f>SUM(方向別!B205,方向別!I205,方向別!B258)</f>
        <v>10</v>
      </c>
      <c r="J258" s="93">
        <f>SUM(方向別!C205,方向別!J205,方向別!C258)</f>
        <v>0</v>
      </c>
      <c r="K258" s="93">
        <f>SUM(方向別!D205,方向別!K205,方向別!D258)</f>
        <v>0</v>
      </c>
      <c r="L258" s="93">
        <f>SUM(方向別!E205,方向別!L205,方向別!E258)</f>
        <v>0</v>
      </c>
      <c r="M258" s="93">
        <f t="shared" si="41"/>
        <v>10</v>
      </c>
      <c r="N258" s="94">
        <f t="shared" si="39"/>
        <v>0</v>
      </c>
      <c r="O258" s="95">
        <f t="shared" si="42"/>
        <v>1.0204081632653061</v>
      </c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</row>
    <row r="259" spans="1:67" s="24" customFormat="1" ht="13.5" customHeight="1">
      <c r="A259" s="32" t="s">
        <v>34</v>
      </c>
      <c r="B259" s="31"/>
      <c r="C259" s="31"/>
      <c r="D259" s="31"/>
      <c r="E259" s="31"/>
      <c r="F259" s="31"/>
      <c r="G259" s="30"/>
      <c r="H259" s="29"/>
      <c r="I259" s="93">
        <f>SUM(方向別!B206,方向別!I206,方向別!B259)</f>
        <v>11</v>
      </c>
      <c r="J259" s="93">
        <f>SUM(方向別!C206,方向別!J206,方向別!C259)</f>
        <v>0</v>
      </c>
      <c r="K259" s="93">
        <f>SUM(方向別!D206,方向別!K206,方向別!D259)</f>
        <v>0</v>
      </c>
      <c r="L259" s="93">
        <f>SUM(方向別!E206,方向別!L206,方向別!E259)</f>
        <v>0</v>
      </c>
      <c r="M259" s="93">
        <f t="shared" si="41"/>
        <v>11</v>
      </c>
      <c r="N259" s="94">
        <f t="shared" si="39"/>
        <v>0</v>
      </c>
      <c r="O259" s="95">
        <f t="shared" si="42"/>
        <v>1.1224489795918366</v>
      </c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</row>
    <row r="260" spans="1:67" s="22" customFormat="1" ht="13.5" customHeight="1">
      <c r="A260" s="28" t="s">
        <v>15</v>
      </c>
      <c r="B260" s="27"/>
      <c r="C260" s="27"/>
      <c r="D260" s="27"/>
      <c r="E260" s="27"/>
      <c r="F260" s="27"/>
      <c r="G260" s="26"/>
      <c r="H260" s="25"/>
      <c r="I260" s="99">
        <f>SUM(I254:I259)</f>
        <v>55</v>
      </c>
      <c r="J260" s="99">
        <f>SUM(J254:J259)</f>
        <v>0</v>
      </c>
      <c r="K260" s="99">
        <f>SUM(K254:K259)</f>
        <v>1</v>
      </c>
      <c r="L260" s="99">
        <f>SUM(L254:L259)</f>
        <v>0</v>
      </c>
      <c r="M260" s="99">
        <f t="shared" si="41"/>
        <v>56</v>
      </c>
      <c r="N260" s="100">
        <f t="shared" si="39"/>
        <v>0</v>
      </c>
      <c r="O260" s="101">
        <f t="shared" si="42"/>
        <v>5.7142857142857144</v>
      </c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</row>
    <row r="261" spans="1:67" s="22" customFormat="1" ht="13.5" customHeight="1">
      <c r="A261" s="36" t="s">
        <v>35</v>
      </c>
      <c r="B261" s="35"/>
      <c r="C261" s="35"/>
      <c r="D261" s="35"/>
      <c r="E261" s="35"/>
      <c r="F261" s="35"/>
      <c r="G261" s="34"/>
      <c r="H261" s="33"/>
      <c r="I261" s="96">
        <f>SUM(方向別!B208,方向別!I208,方向別!B261)</f>
        <v>7</v>
      </c>
      <c r="J261" s="96">
        <f>SUM(方向別!C208,方向別!J208,方向別!C261)</f>
        <v>0</v>
      </c>
      <c r="K261" s="96">
        <f>SUM(方向別!D208,方向別!K208,方向別!D261)</f>
        <v>1</v>
      </c>
      <c r="L261" s="96">
        <f>SUM(方向別!E208,方向別!L208,方向別!E261)</f>
        <v>0</v>
      </c>
      <c r="M261" s="96">
        <f t="shared" si="41"/>
        <v>8</v>
      </c>
      <c r="N261" s="97">
        <f t="shared" si="39"/>
        <v>0</v>
      </c>
      <c r="O261" s="98">
        <f t="shared" si="42"/>
        <v>0.81632653061224492</v>
      </c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</row>
    <row r="262" spans="1:67" s="24" customFormat="1" ht="13.5" customHeight="1">
      <c r="A262" s="32" t="s">
        <v>36</v>
      </c>
      <c r="B262" s="31"/>
      <c r="C262" s="31"/>
      <c r="D262" s="31"/>
      <c r="E262" s="31"/>
      <c r="F262" s="31"/>
      <c r="G262" s="30"/>
      <c r="H262" s="29"/>
      <c r="I262" s="93">
        <f>SUM(方向別!B209,方向別!I209,方向別!B262)</f>
        <v>10</v>
      </c>
      <c r="J262" s="93">
        <f>SUM(方向別!C209,方向別!J209,方向別!C262)</f>
        <v>0</v>
      </c>
      <c r="K262" s="93">
        <f>SUM(方向別!D209,方向別!K209,方向別!D262)</f>
        <v>0</v>
      </c>
      <c r="L262" s="93">
        <f>SUM(方向別!E209,方向別!L209,方向別!E262)</f>
        <v>0</v>
      </c>
      <c r="M262" s="93">
        <f t="shared" si="41"/>
        <v>10</v>
      </c>
      <c r="N262" s="94">
        <f t="shared" si="39"/>
        <v>0</v>
      </c>
      <c r="O262" s="95">
        <f t="shared" si="42"/>
        <v>1.0204081632653061</v>
      </c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</row>
    <row r="263" spans="1:67" s="24" customFormat="1" ht="13.5" customHeight="1">
      <c r="A263" s="32" t="s">
        <v>37</v>
      </c>
      <c r="B263" s="31"/>
      <c r="C263" s="31"/>
      <c r="D263" s="31"/>
      <c r="E263" s="31"/>
      <c r="F263" s="31"/>
      <c r="G263" s="30"/>
      <c r="H263" s="29"/>
      <c r="I263" s="93">
        <f>SUM(方向別!B210,方向別!I210,方向別!B263)</f>
        <v>13</v>
      </c>
      <c r="J263" s="93">
        <f>SUM(方向別!C210,方向別!J210,方向別!C263)</f>
        <v>0</v>
      </c>
      <c r="K263" s="93">
        <f>SUM(方向別!D210,方向別!K210,方向別!D263)</f>
        <v>1</v>
      </c>
      <c r="L263" s="93">
        <f>SUM(方向別!E210,方向別!L210,方向別!E263)</f>
        <v>0</v>
      </c>
      <c r="M263" s="93">
        <f t="shared" si="41"/>
        <v>14</v>
      </c>
      <c r="N263" s="94">
        <f t="shared" si="39"/>
        <v>0</v>
      </c>
      <c r="O263" s="95">
        <f t="shared" si="42"/>
        <v>1.4285714285714286</v>
      </c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</row>
    <row r="264" spans="1:67" s="21" customFormat="1" ht="13.5" customHeight="1">
      <c r="A264" s="32" t="s">
        <v>38</v>
      </c>
      <c r="B264" s="31"/>
      <c r="C264" s="31"/>
      <c r="D264" s="31"/>
      <c r="E264" s="31"/>
      <c r="F264" s="31"/>
      <c r="G264" s="30"/>
      <c r="H264" s="29"/>
      <c r="I264" s="93">
        <f>SUM(方向別!B211,方向別!I211,方向別!B264)</f>
        <v>10</v>
      </c>
      <c r="J264" s="93">
        <f>SUM(方向別!C211,方向別!J211,方向別!C264)</f>
        <v>0</v>
      </c>
      <c r="K264" s="93">
        <f>SUM(方向別!D211,方向別!K211,方向別!D264)</f>
        <v>1</v>
      </c>
      <c r="L264" s="93">
        <f>SUM(方向別!E211,方向別!L211,方向別!E264)</f>
        <v>0</v>
      </c>
      <c r="M264" s="93">
        <f t="shared" si="41"/>
        <v>11</v>
      </c>
      <c r="N264" s="94">
        <f t="shared" si="39"/>
        <v>0</v>
      </c>
      <c r="O264" s="95">
        <f t="shared" si="42"/>
        <v>1.1224489795918366</v>
      </c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</row>
    <row r="265" spans="1:67" s="21" customFormat="1" ht="13.5" customHeight="1">
      <c r="A265" s="32" t="s">
        <v>39</v>
      </c>
      <c r="B265" s="31"/>
      <c r="C265" s="31"/>
      <c r="D265" s="31"/>
      <c r="E265" s="31"/>
      <c r="F265" s="31"/>
      <c r="G265" s="30"/>
      <c r="H265" s="29"/>
      <c r="I265" s="93">
        <f>SUM(方向別!B212,方向別!I212,方向別!B265)</f>
        <v>19</v>
      </c>
      <c r="J265" s="93">
        <f>SUM(方向別!C212,方向別!J212,方向別!C265)</f>
        <v>0</v>
      </c>
      <c r="K265" s="93">
        <f>SUM(方向別!D212,方向別!K212,方向別!D265)</f>
        <v>0</v>
      </c>
      <c r="L265" s="93">
        <f>SUM(方向別!E212,方向別!L212,方向別!E265)</f>
        <v>0</v>
      </c>
      <c r="M265" s="93">
        <f t="shared" si="41"/>
        <v>19</v>
      </c>
      <c r="N265" s="94">
        <f t="shared" si="39"/>
        <v>0</v>
      </c>
      <c r="O265" s="95">
        <f t="shared" si="42"/>
        <v>1.9387755102040816</v>
      </c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</row>
    <row r="266" spans="1:67" s="22" customFormat="1" ht="13.5" customHeight="1">
      <c r="A266" s="32" t="s">
        <v>40</v>
      </c>
      <c r="B266" s="31"/>
      <c r="C266" s="31"/>
      <c r="D266" s="31"/>
      <c r="E266" s="31"/>
      <c r="F266" s="31"/>
      <c r="G266" s="30"/>
      <c r="H266" s="29"/>
      <c r="I266" s="93">
        <f>SUM(方向別!B213,方向別!I213,方向別!B266)</f>
        <v>7</v>
      </c>
      <c r="J266" s="93">
        <f>SUM(方向別!C213,方向別!J213,方向別!C266)</f>
        <v>0</v>
      </c>
      <c r="K266" s="93">
        <f>SUM(方向別!D213,方向別!K213,方向別!D266)</f>
        <v>0</v>
      </c>
      <c r="L266" s="93">
        <f>SUM(方向別!E213,方向別!L213,方向別!E266)</f>
        <v>1</v>
      </c>
      <c r="M266" s="93">
        <f t="shared" si="41"/>
        <v>8</v>
      </c>
      <c r="N266" s="94">
        <f t="shared" si="39"/>
        <v>12.5</v>
      </c>
      <c r="O266" s="95">
        <f t="shared" si="42"/>
        <v>0.81632653061224492</v>
      </c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</row>
    <row r="267" spans="1:67" s="24" customFormat="1" ht="13.5" customHeight="1">
      <c r="A267" s="28" t="s">
        <v>15</v>
      </c>
      <c r="B267" s="27"/>
      <c r="C267" s="27"/>
      <c r="D267" s="27"/>
      <c r="E267" s="27"/>
      <c r="F267" s="27"/>
      <c r="G267" s="26"/>
      <c r="H267" s="25"/>
      <c r="I267" s="99">
        <f>SUM(I261:I266)</f>
        <v>66</v>
      </c>
      <c r="J267" s="99">
        <f>SUM(J261:J266)</f>
        <v>0</v>
      </c>
      <c r="K267" s="99">
        <f>SUM(K261:K266)</f>
        <v>3</v>
      </c>
      <c r="L267" s="99">
        <f>SUM(L261:L266)</f>
        <v>1</v>
      </c>
      <c r="M267" s="99">
        <f t="shared" si="41"/>
        <v>70</v>
      </c>
      <c r="N267" s="100">
        <f t="shared" si="39"/>
        <v>1.4</v>
      </c>
      <c r="O267" s="101">
        <f t="shared" si="42"/>
        <v>7.1428571428571423</v>
      </c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</row>
    <row r="268" spans="1:67" s="22" customFormat="1" ht="13.5" customHeight="1">
      <c r="A268" s="32" t="s">
        <v>113</v>
      </c>
      <c r="B268" s="31"/>
      <c r="C268" s="31"/>
      <c r="D268" s="31"/>
      <c r="E268" s="31"/>
      <c r="F268" s="31"/>
      <c r="G268" s="30"/>
      <c r="H268" s="29"/>
      <c r="I268" s="93">
        <f>SUM(方向別!B215,方向別!I215,方向別!B268)</f>
        <v>34</v>
      </c>
      <c r="J268" s="93">
        <f>SUM(方向別!C215,方向別!J215,方向別!C268)</f>
        <v>0</v>
      </c>
      <c r="K268" s="93">
        <f>SUM(方向別!D215,方向別!K215,方向別!D268)</f>
        <v>4</v>
      </c>
      <c r="L268" s="93">
        <f>SUM(方向別!E215,方向別!L215,方向別!E268)</f>
        <v>1</v>
      </c>
      <c r="M268" s="93">
        <f>SUM(I268:L268)</f>
        <v>39</v>
      </c>
      <c r="N268" s="94">
        <f t="shared" si="39"/>
        <v>2.6</v>
      </c>
      <c r="O268" s="95">
        <f>IF(M268=0,0,M268/M$271*100)</f>
        <v>3.9795918367346936</v>
      </c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</row>
    <row r="269" spans="1:67" s="22" customFormat="1" ht="13.5" customHeight="1">
      <c r="A269" s="32" t="s">
        <v>114</v>
      </c>
      <c r="B269" s="31"/>
      <c r="C269" s="31"/>
      <c r="D269" s="31"/>
      <c r="E269" s="31"/>
      <c r="F269" s="31"/>
      <c r="G269" s="30"/>
      <c r="H269" s="29"/>
      <c r="I269" s="93">
        <f>SUM(方向別!B216,方向別!I216,方向別!B269)</f>
        <v>42</v>
      </c>
      <c r="J269" s="93">
        <f>SUM(方向別!C216,方向別!J216,方向別!C269)</f>
        <v>0</v>
      </c>
      <c r="K269" s="93">
        <f>SUM(方向別!D216,方向別!K216,方向別!D269)</f>
        <v>2</v>
      </c>
      <c r="L269" s="93">
        <f>SUM(方向別!E216,方向別!L216,方向別!E269)</f>
        <v>0</v>
      </c>
      <c r="M269" s="93">
        <f t="shared" ref="M269:M270" si="43">SUM(I269:L269)</f>
        <v>44</v>
      </c>
      <c r="N269" s="94">
        <f t="shared" si="39"/>
        <v>0</v>
      </c>
      <c r="O269" s="95">
        <f>IF(M269=0,0,M269/M$271*100)</f>
        <v>4.4897959183673466</v>
      </c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</row>
    <row r="270" spans="1:67" s="22" customFormat="1" ht="13.5" customHeight="1">
      <c r="A270" s="32" t="s">
        <v>115</v>
      </c>
      <c r="B270" s="31"/>
      <c r="C270" s="31"/>
      <c r="D270" s="31"/>
      <c r="E270" s="31"/>
      <c r="F270" s="31"/>
      <c r="G270" s="30"/>
      <c r="H270" s="29"/>
      <c r="I270" s="93">
        <f>SUM(方向別!B217,方向別!I217,方向別!B270)</f>
        <v>37</v>
      </c>
      <c r="J270" s="93">
        <f>SUM(方向別!C217,方向別!J217,方向別!C270)</f>
        <v>0</v>
      </c>
      <c r="K270" s="93">
        <f>SUM(方向別!D217,方向別!K217,方向別!D270)</f>
        <v>0</v>
      </c>
      <c r="L270" s="93">
        <f>SUM(方向別!E217,方向別!L217,方向別!E270)</f>
        <v>1</v>
      </c>
      <c r="M270" s="93">
        <f t="shared" si="43"/>
        <v>38</v>
      </c>
      <c r="N270" s="94">
        <f t="shared" si="39"/>
        <v>2.6</v>
      </c>
      <c r="O270" s="95">
        <f t="shared" ref="O270" si="44">IF(M270=0,0,M270/M$271*100)</f>
        <v>3.8775510204081631</v>
      </c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</row>
    <row r="271" spans="1:67" s="21" customFormat="1" ht="13.5" customHeight="1">
      <c r="A271" s="28" t="s">
        <v>41</v>
      </c>
      <c r="B271" s="27"/>
      <c r="C271" s="27"/>
      <c r="D271" s="27"/>
      <c r="E271" s="27"/>
      <c r="F271" s="27"/>
      <c r="G271" s="26"/>
      <c r="H271" s="25"/>
      <c r="I271" s="99">
        <f>SUM(I223:I231,I238,I245:I253,I260,I267,I268:I270)</f>
        <v>914</v>
      </c>
      <c r="J271" s="99">
        <f>SUM(J223:J231,J238,J245:J253,J260,J267,J268:J270)</f>
        <v>2</v>
      </c>
      <c r="K271" s="99">
        <f>SUM(K223:K231,K238,K245:K253,K260,K267,K268:K270)</f>
        <v>48</v>
      </c>
      <c r="L271" s="99">
        <f>SUM(L223:L231,L238,L245:L253,L260,L267,L268:L270)</f>
        <v>16</v>
      </c>
      <c r="M271" s="99">
        <f>SUM(I271:L271)</f>
        <v>980</v>
      </c>
      <c r="N271" s="100">
        <f t="shared" si="39"/>
        <v>1.8</v>
      </c>
      <c r="O271" s="101">
        <f t="shared" si="42"/>
        <v>100</v>
      </c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</row>
    <row r="272" spans="1:67" s="21" customFormat="1" ht="12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</row>
    <row r="273" spans="1:67" s="21" customFormat="1" ht="12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</row>
    <row r="274" spans="1:67" s="22" customFormat="1" ht="12" customHeight="1">
      <c r="A274" s="47" t="s">
        <v>0</v>
      </c>
      <c r="B274" s="46">
        <v>7</v>
      </c>
      <c r="C274" s="45"/>
      <c r="D274" s="45"/>
      <c r="E274" s="45"/>
      <c r="F274" s="45"/>
      <c r="G274" s="45"/>
      <c r="H274" s="44"/>
      <c r="I274" s="46">
        <v>8</v>
      </c>
      <c r="J274" s="45"/>
      <c r="K274" s="45"/>
      <c r="L274" s="45"/>
      <c r="M274" s="45"/>
      <c r="N274" s="45"/>
      <c r="O274" s="44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</row>
    <row r="275" spans="1:67" s="24" customFormat="1" ht="39.6" customHeight="1">
      <c r="A275" s="85" t="s">
        <v>1</v>
      </c>
      <c r="B275" s="41" t="s">
        <v>2</v>
      </c>
      <c r="C275" s="40" t="s">
        <v>3</v>
      </c>
      <c r="D275" s="39" t="s">
        <v>4</v>
      </c>
      <c r="E275" s="40" t="s">
        <v>5</v>
      </c>
      <c r="F275" s="39" t="s">
        <v>6</v>
      </c>
      <c r="G275" s="39" t="s">
        <v>7</v>
      </c>
      <c r="H275" s="42" t="s">
        <v>8</v>
      </c>
      <c r="I275" s="41" t="s">
        <v>2</v>
      </c>
      <c r="J275" s="39" t="s">
        <v>3</v>
      </c>
      <c r="K275" s="39" t="s">
        <v>4</v>
      </c>
      <c r="L275" s="40" t="s">
        <v>5</v>
      </c>
      <c r="M275" s="39" t="s">
        <v>6</v>
      </c>
      <c r="N275" s="39" t="s">
        <v>7</v>
      </c>
      <c r="O275" s="38" t="s">
        <v>8</v>
      </c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spans="1:67" s="22" customFormat="1" ht="13.5" customHeight="1">
      <c r="A276" s="84" t="s">
        <v>116</v>
      </c>
      <c r="B276" s="31">
        <v>32</v>
      </c>
      <c r="C276" s="31">
        <v>1</v>
      </c>
      <c r="D276" s="31">
        <v>0</v>
      </c>
      <c r="E276" s="31">
        <v>0</v>
      </c>
      <c r="F276" s="93">
        <f>SUM(B276:E276)</f>
        <v>33</v>
      </c>
      <c r="G276" s="94">
        <f t="shared" ref="G276:G324" si="45">IF(SUM(C276,E276)=0,0,ROUND(SUM(C276,E276)/F276*100,1))</f>
        <v>3</v>
      </c>
      <c r="H276" s="95">
        <f>IF(F276=0,0,F276/F$324*100)</f>
        <v>2.4070021881838075</v>
      </c>
      <c r="I276" s="31">
        <v>10</v>
      </c>
      <c r="J276" s="31">
        <v>0</v>
      </c>
      <c r="K276" s="31">
        <v>1</v>
      </c>
      <c r="L276" s="31">
        <v>0</v>
      </c>
      <c r="M276" s="93">
        <f>SUM(I276:L276)</f>
        <v>11</v>
      </c>
      <c r="N276" s="94">
        <f>IF(SUM(J276,L276)=0,0,ROUND(SUM(J276,L276)/M276*100,1))</f>
        <v>0</v>
      </c>
      <c r="O276" s="95">
        <f>IF(M276=0,0,M276/M$324*100)</f>
        <v>1.5406162464985995</v>
      </c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</row>
    <row r="277" spans="1:67" s="22" customFormat="1" ht="13.5" customHeight="1">
      <c r="A277" s="32" t="s">
        <v>117</v>
      </c>
      <c r="B277" s="31">
        <v>20</v>
      </c>
      <c r="C277" s="31">
        <v>0</v>
      </c>
      <c r="D277" s="31">
        <v>0</v>
      </c>
      <c r="E277" s="31">
        <v>1</v>
      </c>
      <c r="F277" s="93">
        <f t="shared" ref="F277:F284" si="46">SUM(B277:E277)</f>
        <v>21</v>
      </c>
      <c r="G277" s="94">
        <f t="shared" si="45"/>
        <v>4.8</v>
      </c>
      <c r="H277" s="95">
        <f t="shared" ref="H277:H284" si="47">IF(F277=0,0,F277/F$324*100)</f>
        <v>1.5317286652078774</v>
      </c>
      <c r="I277" s="31">
        <v>1</v>
      </c>
      <c r="J277" s="31">
        <v>0</v>
      </c>
      <c r="K277" s="31">
        <v>0</v>
      </c>
      <c r="L277" s="31">
        <v>0</v>
      </c>
      <c r="M277" s="93">
        <f t="shared" ref="M277:M283" si="48">SUM(I277:L277)</f>
        <v>1</v>
      </c>
      <c r="N277" s="94">
        <f t="shared" ref="N277:N283" si="49">IF(SUM(J277,L277)=0,0,ROUND(SUM(J277,L277)/M277*100,1))</f>
        <v>0</v>
      </c>
      <c r="O277" s="95">
        <f>IF(M277=0,0,M277/M$324*100)</f>
        <v>0.14005602240896359</v>
      </c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</row>
    <row r="278" spans="1:67" s="22" customFormat="1" ht="13.5" customHeight="1">
      <c r="A278" s="32" t="s">
        <v>118</v>
      </c>
      <c r="B278" s="31">
        <v>10</v>
      </c>
      <c r="C278" s="31">
        <v>0</v>
      </c>
      <c r="D278" s="31">
        <v>0</v>
      </c>
      <c r="E278" s="31">
        <v>1</v>
      </c>
      <c r="F278" s="93">
        <f t="shared" si="46"/>
        <v>11</v>
      </c>
      <c r="G278" s="94">
        <f t="shared" si="45"/>
        <v>9.1</v>
      </c>
      <c r="H278" s="95">
        <f t="shared" si="47"/>
        <v>0.80233406272793595</v>
      </c>
      <c r="I278" s="31">
        <v>3</v>
      </c>
      <c r="J278" s="31">
        <v>0</v>
      </c>
      <c r="K278" s="31">
        <v>1</v>
      </c>
      <c r="L278" s="31">
        <v>1</v>
      </c>
      <c r="M278" s="93">
        <f t="shared" si="48"/>
        <v>5</v>
      </c>
      <c r="N278" s="94">
        <f t="shared" si="49"/>
        <v>20</v>
      </c>
      <c r="O278" s="95">
        <f t="shared" ref="O278:O284" si="50">IF(M278=0,0,M278/M$324*100)</f>
        <v>0.70028011204481799</v>
      </c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</row>
    <row r="279" spans="1:67" s="22" customFormat="1" ht="13.5" customHeight="1">
      <c r="A279" s="32" t="s">
        <v>119</v>
      </c>
      <c r="B279" s="31">
        <v>8</v>
      </c>
      <c r="C279" s="31">
        <v>0</v>
      </c>
      <c r="D279" s="31">
        <v>0</v>
      </c>
      <c r="E279" s="31">
        <v>1</v>
      </c>
      <c r="F279" s="93">
        <f t="shared" si="46"/>
        <v>9</v>
      </c>
      <c r="G279" s="94">
        <f t="shared" si="45"/>
        <v>11.1</v>
      </c>
      <c r="H279" s="95">
        <f t="shared" si="47"/>
        <v>0.65645514223194745</v>
      </c>
      <c r="I279" s="31">
        <v>3</v>
      </c>
      <c r="J279" s="31">
        <v>0</v>
      </c>
      <c r="K279" s="31">
        <v>0</v>
      </c>
      <c r="L279" s="31">
        <v>0</v>
      </c>
      <c r="M279" s="93">
        <f t="shared" si="48"/>
        <v>3</v>
      </c>
      <c r="N279" s="94">
        <f t="shared" si="49"/>
        <v>0</v>
      </c>
      <c r="O279" s="95">
        <f t="shared" si="50"/>
        <v>0.42016806722689076</v>
      </c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</row>
    <row r="280" spans="1:67" s="22" customFormat="1" ht="13.5" customHeight="1">
      <c r="A280" s="32" t="s">
        <v>120</v>
      </c>
      <c r="B280" s="31">
        <v>3</v>
      </c>
      <c r="C280" s="31">
        <v>0</v>
      </c>
      <c r="D280" s="31">
        <v>0</v>
      </c>
      <c r="E280" s="31">
        <v>0</v>
      </c>
      <c r="F280" s="93">
        <f t="shared" si="46"/>
        <v>3</v>
      </c>
      <c r="G280" s="94">
        <f t="shared" si="45"/>
        <v>0</v>
      </c>
      <c r="H280" s="95">
        <f t="shared" si="47"/>
        <v>0.21881838074398249</v>
      </c>
      <c r="I280" s="31">
        <v>3</v>
      </c>
      <c r="J280" s="31">
        <v>0</v>
      </c>
      <c r="K280" s="31">
        <v>0</v>
      </c>
      <c r="L280" s="31">
        <v>0</v>
      </c>
      <c r="M280" s="93">
        <f t="shared" si="48"/>
        <v>3</v>
      </c>
      <c r="N280" s="94">
        <f t="shared" si="49"/>
        <v>0</v>
      </c>
      <c r="O280" s="95">
        <f t="shared" si="50"/>
        <v>0.42016806722689076</v>
      </c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</row>
    <row r="281" spans="1:67" s="22" customFormat="1" ht="13.5" customHeight="1">
      <c r="A281" s="32" t="s">
        <v>121</v>
      </c>
      <c r="B281" s="31">
        <v>0</v>
      </c>
      <c r="C281" s="31">
        <v>0</v>
      </c>
      <c r="D281" s="31">
        <v>1</v>
      </c>
      <c r="E281" s="31">
        <v>0</v>
      </c>
      <c r="F281" s="93">
        <f t="shared" si="46"/>
        <v>1</v>
      </c>
      <c r="G281" s="94">
        <f t="shared" si="45"/>
        <v>0</v>
      </c>
      <c r="H281" s="95">
        <f t="shared" si="47"/>
        <v>7.2939460247994164E-2</v>
      </c>
      <c r="I281" s="31">
        <v>1</v>
      </c>
      <c r="J281" s="31">
        <v>0</v>
      </c>
      <c r="K281" s="31">
        <v>0</v>
      </c>
      <c r="L281" s="31">
        <v>2</v>
      </c>
      <c r="M281" s="93">
        <f t="shared" si="48"/>
        <v>3</v>
      </c>
      <c r="N281" s="94">
        <f t="shared" si="49"/>
        <v>66.7</v>
      </c>
      <c r="O281" s="95">
        <f t="shared" si="50"/>
        <v>0.42016806722689076</v>
      </c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</row>
    <row r="282" spans="1:67" s="22" customFormat="1" ht="13.5" customHeight="1">
      <c r="A282" s="32" t="s">
        <v>122</v>
      </c>
      <c r="B282" s="31">
        <v>2</v>
      </c>
      <c r="C282" s="31">
        <v>0</v>
      </c>
      <c r="D282" s="31">
        <v>0</v>
      </c>
      <c r="E282" s="31">
        <v>0</v>
      </c>
      <c r="F282" s="93">
        <f t="shared" si="46"/>
        <v>2</v>
      </c>
      <c r="G282" s="94">
        <f t="shared" si="45"/>
        <v>0</v>
      </c>
      <c r="H282" s="95">
        <f t="shared" si="47"/>
        <v>0.14587892049598833</v>
      </c>
      <c r="I282" s="31">
        <v>4</v>
      </c>
      <c r="J282" s="31">
        <v>0</v>
      </c>
      <c r="K282" s="31">
        <v>0</v>
      </c>
      <c r="L282" s="31">
        <v>0</v>
      </c>
      <c r="M282" s="93">
        <f t="shared" si="48"/>
        <v>4</v>
      </c>
      <c r="N282" s="94">
        <f t="shared" si="49"/>
        <v>0</v>
      </c>
      <c r="O282" s="95">
        <f t="shared" si="50"/>
        <v>0.56022408963585435</v>
      </c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</row>
    <row r="283" spans="1:67" s="22" customFormat="1" ht="13.5" customHeight="1">
      <c r="A283" s="32" t="s">
        <v>123</v>
      </c>
      <c r="B283" s="31">
        <v>11</v>
      </c>
      <c r="C283" s="31">
        <v>0</v>
      </c>
      <c r="D283" s="31">
        <v>0</v>
      </c>
      <c r="E283" s="31">
        <v>2</v>
      </c>
      <c r="F283" s="93">
        <f t="shared" si="46"/>
        <v>13</v>
      </c>
      <c r="G283" s="94">
        <f t="shared" si="45"/>
        <v>15.4</v>
      </c>
      <c r="H283" s="95">
        <f t="shared" si="47"/>
        <v>0.94821298322392411</v>
      </c>
      <c r="I283" s="31">
        <v>7</v>
      </c>
      <c r="J283" s="31">
        <v>0</v>
      </c>
      <c r="K283" s="31">
        <v>0</v>
      </c>
      <c r="L283" s="31">
        <v>0</v>
      </c>
      <c r="M283" s="93">
        <f t="shared" si="48"/>
        <v>7</v>
      </c>
      <c r="N283" s="94">
        <f t="shared" si="49"/>
        <v>0</v>
      </c>
      <c r="O283" s="95">
        <f t="shared" si="50"/>
        <v>0.98039215686274506</v>
      </c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</row>
    <row r="284" spans="1:67" s="22" customFormat="1" ht="13.5" customHeight="1">
      <c r="A284" s="32" t="s">
        <v>124</v>
      </c>
      <c r="B284" s="31">
        <v>21</v>
      </c>
      <c r="C284" s="31">
        <v>2</v>
      </c>
      <c r="D284" s="31">
        <v>1</v>
      </c>
      <c r="E284" s="31">
        <v>1</v>
      </c>
      <c r="F284" s="93">
        <f t="shared" si="46"/>
        <v>25</v>
      </c>
      <c r="G284" s="94">
        <f t="shared" si="45"/>
        <v>12</v>
      </c>
      <c r="H284" s="95">
        <f t="shared" si="47"/>
        <v>1.8234865061998542</v>
      </c>
      <c r="I284" s="31">
        <v>2</v>
      </c>
      <c r="J284" s="31">
        <v>0</v>
      </c>
      <c r="K284" s="31">
        <v>2</v>
      </c>
      <c r="L284" s="31">
        <v>2</v>
      </c>
      <c r="M284" s="93">
        <f>SUM(I284:L284)</f>
        <v>6</v>
      </c>
      <c r="N284" s="94">
        <f>IF(SUM(J284,L284)=0,0,ROUND(SUM(J284,L284)/M284*100,1))</f>
        <v>33.299999999999997</v>
      </c>
      <c r="O284" s="95">
        <f t="shared" si="50"/>
        <v>0.84033613445378152</v>
      </c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</row>
    <row r="285" spans="1:67" s="21" customFormat="1" ht="13.5" customHeight="1">
      <c r="A285" s="36" t="s">
        <v>9</v>
      </c>
      <c r="B285" s="35">
        <v>3</v>
      </c>
      <c r="C285" s="35">
        <v>1</v>
      </c>
      <c r="D285" s="35">
        <v>0</v>
      </c>
      <c r="E285" s="35">
        <v>0</v>
      </c>
      <c r="F285" s="96">
        <f t="shared" ref="F285:F324" si="51">SUM(B285:E285)</f>
        <v>4</v>
      </c>
      <c r="G285" s="97">
        <f t="shared" si="45"/>
        <v>25</v>
      </c>
      <c r="H285" s="98">
        <f t="shared" ref="H285:H324" si="52">IF(F285=0,0,F285/F$324*100)</f>
        <v>0.29175784099197666</v>
      </c>
      <c r="I285" s="35">
        <v>2</v>
      </c>
      <c r="J285" s="35">
        <v>0</v>
      </c>
      <c r="K285" s="35">
        <v>0</v>
      </c>
      <c r="L285" s="35">
        <v>0</v>
      </c>
      <c r="M285" s="96">
        <f t="shared" ref="M285:M324" si="53">SUM(I285:L285)</f>
        <v>2</v>
      </c>
      <c r="N285" s="97">
        <f t="shared" ref="N285:N324" si="54">IF(SUM(J285,L285)=0,0,ROUND(SUM(J285,L285)/M285*100,1))</f>
        <v>0</v>
      </c>
      <c r="O285" s="98">
        <f t="shared" ref="O285:O324" si="55">IF(M285=0,0,M285/M$324*100)</f>
        <v>0.28011204481792717</v>
      </c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</row>
    <row r="286" spans="1:67" s="21" customFormat="1" ht="13.5" customHeight="1">
      <c r="A286" s="32" t="s">
        <v>10</v>
      </c>
      <c r="B286" s="31">
        <v>1</v>
      </c>
      <c r="C286" s="31">
        <v>0</v>
      </c>
      <c r="D286" s="31">
        <v>0</v>
      </c>
      <c r="E286" s="31">
        <v>0</v>
      </c>
      <c r="F286" s="93">
        <f t="shared" si="51"/>
        <v>1</v>
      </c>
      <c r="G286" s="94">
        <f t="shared" si="45"/>
        <v>0</v>
      </c>
      <c r="H286" s="95">
        <f t="shared" si="52"/>
        <v>7.2939460247994164E-2</v>
      </c>
      <c r="I286" s="31">
        <v>2</v>
      </c>
      <c r="J286" s="31">
        <v>0</v>
      </c>
      <c r="K286" s="31">
        <v>0</v>
      </c>
      <c r="L286" s="31">
        <v>0</v>
      </c>
      <c r="M286" s="93">
        <f t="shared" si="53"/>
        <v>2</v>
      </c>
      <c r="N286" s="94">
        <f t="shared" si="54"/>
        <v>0</v>
      </c>
      <c r="O286" s="95">
        <f t="shared" si="55"/>
        <v>0.28011204481792717</v>
      </c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</row>
    <row r="287" spans="1:67" s="22" customFormat="1" ht="13.5" customHeight="1">
      <c r="A287" s="32" t="s">
        <v>11</v>
      </c>
      <c r="B287" s="31">
        <v>7</v>
      </c>
      <c r="C287" s="31">
        <v>1</v>
      </c>
      <c r="D287" s="31">
        <v>1</v>
      </c>
      <c r="E287" s="31">
        <v>0</v>
      </c>
      <c r="F287" s="93">
        <f t="shared" si="51"/>
        <v>9</v>
      </c>
      <c r="G287" s="94">
        <f t="shared" si="45"/>
        <v>11.1</v>
      </c>
      <c r="H287" s="95">
        <f t="shared" si="52"/>
        <v>0.65645514223194745</v>
      </c>
      <c r="I287" s="31">
        <v>14</v>
      </c>
      <c r="J287" s="31">
        <v>0</v>
      </c>
      <c r="K287" s="31">
        <v>1</v>
      </c>
      <c r="L287" s="31">
        <v>0</v>
      </c>
      <c r="M287" s="93">
        <f t="shared" si="53"/>
        <v>15</v>
      </c>
      <c r="N287" s="94">
        <f t="shared" si="54"/>
        <v>0</v>
      </c>
      <c r="O287" s="95">
        <f t="shared" si="55"/>
        <v>2.1008403361344539</v>
      </c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</row>
    <row r="288" spans="1:67" s="24" customFormat="1" ht="13.5" customHeight="1">
      <c r="A288" s="32" t="s">
        <v>12</v>
      </c>
      <c r="B288" s="31">
        <v>7</v>
      </c>
      <c r="C288" s="31">
        <v>0</v>
      </c>
      <c r="D288" s="31">
        <v>0</v>
      </c>
      <c r="E288" s="31">
        <v>0</v>
      </c>
      <c r="F288" s="93">
        <f t="shared" si="51"/>
        <v>7</v>
      </c>
      <c r="G288" s="94">
        <f t="shared" si="45"/>
        <v>0</v>
      </c>
      <c r="H288" s="95">
        <f t="shared" si="52"/>
        <v>0.51057622173595918</v>
      </c>
      <c r="I288" s="31">
        <v>2</v>
      </c>
      <c r="J288" s="31">
        <v>0</v>
      </c>
      <c r="K288" s="31">
        <v>0</v>
      </c>
      <c r="L288" s="31">
        <v>0</v>
      </c>
      <c r="M288" s="93">
        <f t="shared" si="53"/>
        <v>2</v>
      </c>
      <c r="N288" s="94">
        <f t="shared" si="54"/>
        <v>0</v>
      </c>
      <c r="O288" s="95">
        <f t="shared" si="55"/>
        <v>0.28011204481792717</v>
      </c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</row>
    <row r="289" spans="1:67" s="22" customFormat="1" ht="13.5" customHeight="1">
      <c r="A289" s="32" t="s">
        <v>13</v>
      </c>
      <c r="B289" s="31">
        <v>9</v>
      </c>
      <c r="C289" s="31">
        <v>1</v>
      </c>
      <c r="D289" s="31">
        <v>0</v>
      </c>
      <c r="E289" s="31">
        <v>0</v>
      </c>
      <c r="F289" s="93">
        <f t="shared" si="51"/>
        <v>10</v>
      </c>
      <c r="G289" s="94">
        <f t="shared" si="45"/>
        <v>10</v>
      </c>
      <c r="H289" s="95">
        <f t="shared" si="52"/>
        <v>0.7293946024799417</v>
      </c>
      <c r="I289" s="31">
        <v>4</v>
      </c>
      <c r="J289" s="31">
        <v>0</v>
      </c>
      <c r="K289" s="31">
        <v>0</v>
      </c>
      <c r="L289" s="31">
        <v>0</v>
      </c>
      <c r="M289" s="93">
        <f t="shared" si="53"/>
        <v>4</v>
      </c>
      <c r="N289" s="94">
        <f t="shared" si="54"/>
        <v>0</v>
      </c>
      <c r="O289" s="95">
        <f t="shared" si="55"/>
        <v>0.56022408963585435</v>
      </c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</row>
    <row r="290" spans="1:67" s="22" customFormat="1" ht="13.5" customHeight="1">
      <c r="A290" s="32" t="s">
        <v>14</v>
      </c>
      <c r="B290" s="31">
        <v>2</v>
      </c>
      <c r="C290" s="31">
        <v>0</v>
      </c>
      <c r="D290" s="31">
        <v>0</v>
      </c>
      <c r="E290" s="31">
        <v>0</v>
      </c>
      <c r="F290" s="93">
        <f t="shared" si="51"/>
        <v>2</v>
      </c>
      <c r="G290" s="94">
        <f t="shared" si="45"/>
        <v>0</v>
      </c>
      <c r="H290" s="95">
        <f t="shared" si="52"/>
        <v>0.14587892049598833</v>
      </c>
      <c r="I290" s="31">
        <v>3</v>
      </c>
      <c r="J290" s="31">
        <v>0</v>
      </c>
      <c r="K290" s="31">
        <v>0</v>
      </c>
      <c r="L290" s="31">
        <v>0</v>
      </c>
      <c r="M290" s="93">
        <f t="shared" si="53"/>
        <v>3</v>
      </c>
      <c r="N290" s="94">
        <f t="shared" si="54"/>
        <v>0</v>
      </c>
      <c r="O290" s="95">
        <f t="shared" si="55"/>
        <v>0.42016806722689076</v>
      </c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</row>
    <row r="291" spans="1:67" s="22" customFormat="1" ht="13.5" customHeight="1">
      <c r="A291" s="28" t="s">
        <v>15</v>
      </c>
      <c r="B291" s="99">
        <f>SUM(B285:B290)</f>
        <v>29</v>
      </c>
      <c r="C291" s="99">
        <f>SUM(C285:C290)</f>
        <v>3</v>
      </c>
      <c r="D291" s="99">
        <f>SUM(D285:D290)</f>
        <v>1</v>
      </c>
      <c r="E291" s="99">
        <f>SUM(E285:E290)</f>
        <v>0</v>
      </c>
      <c r="F291" s="99">
        <f t="shared" si="51"/>
        <v>33</v>
      </c>
      <c r="G291" s="100">
        <f t="shared" si="45"/>
        <v>9.1</v>
      </c>
      <c r="H291" s="101">
        <f t="shared" si="52"/>
        <v>2.4070021881838075</v>
      </c>
      <c r="I291" s="99">
        <f>SUM(I285:I290)</f>
        <v>27</v>
      </c>
      <c r="J291" s="99">
        <f>SUM(J285:J290)</f>
        <v>0</v>
      </c>
      <c r="K291" s="99">
        <f>SUM(K285:K290)</f>
        <v>1</v>
      </c>
      <c r="L291" s="99">
        <f>SUM(L285:L290)</f>
        <v>0</v>
      </c>
      <c r="M291" s="99">
        <f t="shared" si="53"/>
        <v>28</v>
      </c>
      <c r="N291" s="100">
        <f t="shared" si="54"/>
        <v>0</v>
      </c>
      <c r="O291" s="101">
        <f t="shared" si="55"/>
        <v>3.9215686274509802</v>
      </c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</row>
    <row r="292" spans="1:67" s="24" customFormat="1" ht="13.5" customHeight="1">
      <c r="A292" s="36" t="s">
        <v>16</v>
      </c>
      <c r="B292" s="35">
        <v>3</v>
      </c>
      <c r="C292" s="35">
        <v>0</v>
      </c>
      <c r="D292" s="35">
        <v>0</v>
      </c>
      <c r="E292" s="35">
        <v>0</v>
      </c>
      <c r="F292" s="96">
        <f t="shared" si="51"/>
        <v>3</v>
      </c>
      <c r="G292" s="97">
        <f t="shared" si="45"/>
        <v>0</v>
      </c>
      <c r="H292" s="98">
        <f t="shared" si="52"/>
        <v>0.21881838074398249</v>
      </c>
      <c r="I292" s="35">
        <v>1</v>
      </c>
      <c r="J292" s="35">
        <v>0</v>
      </c>
      <c r="K292" s="35">
        <v>0</v>
      </c>
      <c r="L292" s="35">
        <v>0</v>
      </c>
      <c r="M292" s="96">
        <f t="shared" si="53"/>
        <v>1</v>
      </c>
      <c r="N292" s="97">
        <f t="shared" si="54"/>
        <v>0</v>
      </c>
      <c r="O292" s="98">
        <f t="shared" si="55"/>
        <v>0.14005602240896359</v>
      </c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</row>
    <row r="293" spans="1:67" s="24" customFormat="1" ht="13.5" customHeight="1">
      <c r="A293" s="32" t="s">
        <v>17</v>
      </c>
      <c r="B293" s="31">
        <v>6</v>
      </c>
      <c r="C293" s="31">
        <v>0</v>
      </c>
      <c r="D293" s="31">
        <v>0</v>
      </c>
      <c r="E293" s="31">
        <v>0</v>
      </c>
      <c r="F293" s="93">
        <f t="shared" si="51"/>
        <v>6</v>
      </c>
      <c r="G293" s="94">
        <f t="shared" si="45"/>
        <v>0</v>
      </c>
      <c r="H293" s="95">
        <f t="shared" si="52"/>
        <v>0.43763676148796499</v>
      </c>
      <c r="I293" s="31">
        <v>10</v>
      </c>
      <c r="J293" s="31">
        <v>0</v>
      </c>
      <c r="K293" s="31">
        <v>1</v>
      </c>
      <c r="L293" s="31">
        <v>0</v>
      </c>
      <c r="M293" s="93">
        <f t="shared" si="53"/>
        <v>11</v>
      </c>
      <c r="N293" s="94">
        <f t="shared" si="54"/>
        <v>0</v>
      </c>
      <c r="O293" s="95">
        <f t="shared" si="55"/>
        <v>1.5406162464985995</v>
      </c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</row>
    <row r="294" spans="1:67" s="24" customFormat="1" ht="13.5" customHeight="1">
      <c r="A294" s="32" t="s">
        <v>18</v>
      </c>
      <c r="B294" s="31">
        <v>4</v>
      </c>
      <c r="C294" s="31">
        <v>3</v>
      </c>
      <c r="D294" s="31">
        <v>1</v>
      </c>
      <c r="E294" s="31">
        <v>3</v>
      </c>
      <c r="F294" s="93">
        <f t="shared" si="51"/>
        <v>11</v>
      </c>
      <c r="G294" s="94">
        <f t="shared" si="45"/>
        <v>54.5</v>
      </c>
      <c r="H294" s="95">
        <f t="shared" si="52"/>
        <v>0.80233406272793595</v>
      </c>
      <c r="I294" s="31">
        <v>3</v>
      </c>
      <c r="J294" s="31">
        <v>0</v>
      </c>
      <c r="K294" s="31">
        <v>0</v>
      </c>
      <c r="L294" s="31">
        <v>0</v>
      </c>
      <c r="M294" s="93">
        <f t="shared" si="53"/>
        <v>3</v>
      </c>
      <c r="N294" s="94">
        <f t="shared" si="54"/>
        <v>0</v>
      </c>
      <c r="O294" s="95">
        <f t="shared" si="55"/>
        <v>0.42016806722689076</v>
      </c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</row>
    <row r="295" spans="1:67" s="22" customFormat="1" ht="13.5" customHeight="1">
      <c r="A295" s="32" t="s">
        <v>19</v>
      </c>
      <c r="B295" s="31">
        <v>11</v>
      </c>
      <c r="C295" s="31">
        <v>0</v>
      </c>
      <c r="D295" s="31">
        <v>0</v>
      </c>
      <c r="E295" s="31">
        <v>1</v>
      </c>
      <c r="F295" s="93">
        <f t="shared" si="51"/>
        <v>12</v>
      </c>
      <c r="G295" s="94">
        <f t="shared" si="45"/>
        <v>8.3000000000000007</v>
      </c>
      <c r="H295" s="95">
        <f t="shared" si="52"/>
        <v>0.87527352297592997</v>
      </c>
      <c r="I295" s="31">
        <v>7</v>
      </c>
      <c r="J295" s="31">
        <v>0</v>
      </c>
      <c r="K295" s="31">
        <v>0</v>
      </c>
      <c r="L295" s="31">
        <v>0</v>
      </c>
      <c r="M295" s="93">
        <f t="shared" si="53"/>
        <v>7</v>
      </c>
      <c r="N295" s="94">
        <f t="shared" si="54"/>
        <v>0</v>
      </c>
      <c r="O295" s="95">
        <f t="shared" si="55"/>
        <v>0.98039215686274506</v>
      </c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</row>
    <row r="296" spans="1:67" s="24" customFormat="1" ht="13.5" customHeight="1">
      <c r="A296" s="32" t="s">
        <v>20</v>
      </c>
      <c r="B296" s="31">
        <v>4</v>
      </c>
      <c r="C296" s="31">
        <v>0</v>
      </c>
      <c r="D296" s="31">
        <v>0</v>
      </c>
      <c r="E296" s="31">
        <v>0</v>
      </c>
      <c r="F296" s="93">
        <f t="shared" si="51"/>
        <v>4</v>
      </c>
      <c r="G296" s="94">
        <f t="shared" si="45"/>
        <v>0</v>
      </c>
      <c r="H296" s="95">
        <f t="shared" si="52"/>
        <v>0.29175784099197666</v>
      </c>
      <c r="I296" s="31">
        <v>5</v>
      </c>
      <c r="J296" s="31">
        <v>0</v>
      </c>
      <c r="K296" s="31">
        <v>1</v>
      </c>
      <c r="L296" s="31">
        <v>0</v>
      </c>
      <c r="M296" s="93">
        <f t="shared" si="53"/>
        <v>6</v>
      </c>
      <c r="N296" s="94">
        <f t="shared" si="54"/>
        <v>0</v>
      </c>
      <c r="O296" s="95">
        <f t="shared" si="55"/>
        <v>0.84033613445378152</v>
      </c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</row>
    <row r="297" spans="1:67" s="22" customFormat="1" ht="13.5" customHeight="1">
      <c r="A297" s="32" t="s">
        <v>21</v>
      </c>
      <c r="B297" s="31">
        <v>10</v>
      </c>
      <c r="C297" s="31">
        <v>1</v>
      </c>
      <c r="D297" s="31">
        <v>0</v>
      </c>
      <c r="E297" s="31">
        <v>0</v>
      </c>
      <c r="F297" s="93">
        <f t="shared" si="51"/>
        <v>11</v>
      </c>
      <c r="G297" s="94">
        <f t="shared" si="45"/>
        <v>9.1</v>
      </c>
      <c r="H297" s="95">
        <f t="shared" si="52"/>
        <v>0.80233406272793595</v>
      </c>
      <c r="I297" s="31">
        <v>13</v>
      </c>
      <c r="J297" s="31">
        <v>0</v>
      </c>
      <c r="K297" s="31">
        <v>0</v>
      </c>
      <c r="L297" s="31">
        <v>0</v>
      </c>
      <c r="M297" s="93">
        <f t="shared" si="53"/>
        <v>13</v>
      </c>
      <c r="N297" s="94">
        <f t="shared" si="54"/>
        <v>0</v>
      </c>
      <c r="O297" s="95">
        <f t="shared" si="55"/>
        <v>1.8207282913165268</v>
      </c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</row>
    <row r="298" spans="1:67" s="24" customFormat="1" ht="13.5" customHeight="1">
      <c r="A298" s="28" t="s">
        <v>15</v>
      </c>
      <c r="B298" s="99">
        <f>SUM(B292:B297)</f>
        <v>38</v>
      </c>
      <c r="C298" s="99">
        <f>SUM(C292:C297)</f>
        <v>4</v>
      </c>
      <c r="D298" s="99">
        <f>SUM(D292:D297)</f>
        <v>1</v>
      </c>
      <c r="E298" s="99">
        <f>SUM(E292:E297)</f>
        <v>4</v>
      </c>
      <c r="F298" s="99">
        <f t="shared" si="51"/>
        <v>47</v>
      </c>
      <c r="G298" s="100">
        <f t="shared" si="45"/>
        <v>17</v>
      </c>
      <c r="H298" s="101">
        <f t="shared" si="52"/>
        <v>3.4281546316557256</v>
      </c>
      <c r="I298" s="99">
        <f>SUM(I292:I297)</f>
        <v>39</v>
      </c>
      <c r="J298" s="99">
        <f>SUM(J292:J297)</f>
        <v>0</v>
      </c>
      <c r="K298" s="99">
        <f>SUM(K292:K297)</f>
        <v>2</v>
      </c>
      <c r="L298" s="99">
        <f>SUM(L292:L297)</f>
        <v>0</v>
      </c>
      <c r="M298" s="99">
        <f t="shared" si="53"/>
        <v>41</v>
      </c>
      <c r="N298" s="100">
        <f t="shared" si="54"/>
        <v>0</v>
      </c>
      <c r="O298" s="101">
        <f t="shared" si="55"/>
        <v>5.742296918767507</v>
      </c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</row>
    <row r="299" spans="1:67" s="22" customFormat="1" ht="13.5" customHeight="1">
      <c r="A299" s="32" t="s">
        <v>22</v>
      </c>
      <c r="B299" s="31">
        <v>49</v>
      </c>
      <c r="C299" s="31">
        <v>3</v>
      </c>
      <c r="D299" s="31">
        <v>3</v>
      </c>
      <c r="E299" s="31">
        <v>3</v>
      </c>
      <c r="F299" s="93">
        <f t="shared" si="51"/>
        <v>58</v>
      </c>
      <c r="G299" s="94">
        <f t="shared" si="45"/>
        <v>10.3</v>
      </c>
      <c r="H299" s="95">
        <f t="shared" si="52"/>
        <v>4.230488694383661</v>
      </c>
      <c r="I299" s="31">
        <v>48</v>
      </c>
      <c r="J299" s="31">
        <v>0</v>
      </c>
      <c r="K299" s="31">
        <v>1</v>
      </c>
      <c r="L299" s="31">
        <v>0</v>
      </c>
      <c r="M299" s="93">
        <f t="shared" si="53"/>
        <v>49</v>
      </c>
      <c r="N299" s="94">
        <f t="shared" si="54"/>
        <v>0</v>
      </c>
      <c r="O299" s="95">
        <f t="shared" si="55"/>
        <v>6.8627450980392162</v>
      </c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</row>
    <row r="300" spans="1:67" s="24" customFormat="1" ht="13.5" customHeight="1">
      <c r="A300" s="32" t="s">
        <v>23</v>
      </c>
      <c r="B300" s="31">
        <v>89</v>
      </c>
      <c r="C300" s="31">
        <v>2</v>
      </c>
      <c r="D300" s="31">
        <v>2</v>
      </c>
      <c r="E300" s="31">
        <v>2</v>
      </c>
      <c r="F300" s="93">
        <f t="shared" si="51"/>
        <v>95</v>
      </c>
      <c r="G300" s="94">
        <f t="shared" si="45"/>
        <v>4.2</v>
      </c>
      <c r="H300" s="95">
        <f t="shared" si="52"/>
        <v>6.9292487235594464</v>
      </c>
      <c r="I300" s="31">
        <v>17</v>
      </c>
      <c r="J300" s="31">
        <v>1</v>
      </c>
      <c r="K300" s="31">
        <v>4</v>
      </c>
      <c r="L300" s="31">
        <v>1</v>
      </c>
      <c r="M300" s="93">
        <f t="shared" si="53"/>
        <v>23</v>
      </c>
      <c r="N300" s="94">
        <f t="shared" si="54"/>
        <v>8.6999999999999993</v>
      </c>
      <c r="O300" s="95">
        <f t="shared" si="55"/>
        <v>3.2212885154061621</v>
      </c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</row>
    <row r="301" spans="1:67" s="22" customFormat="1" ht="13.5" customHeight="1">
      <c r="A301" s="32" t="s">
        <v>24</v>
      </c>
      <c r="B301" s="31">
        <v>91</v>
      </c>
      <c r="C301" s="31">
        <v>5</v>
      </c>
      <c r="D301" s="31">
        <v>6</v>
      </c>
      <c r="E301" s="31">
        <v>2</v>
      </c>
      <c r="F301" s="93">
        <f t="shared" si="51"/>
        <v>104</v>
      </c>
      <c r="G301" s="94">
        <f t="shared" si="45"/>
        <v>6.7</v>
      </c>
      <c r="H301" s="95">
        <f t="shared" si="52"/>
        <v>7.5857038657913929</v>
      </c>
      <c r="I301" s="31">
        <v>55</v>
      </c>
      <c r="J301" s="31">
        <v>1</v>
      </c>
      <c r="K301" s="31">
        <v>0</v>
      </c>
      <c r="L301" s="31">
        <v>1</v>
      </c>
      <c r="M301" s="93">
        <f t="shared" si="53"/>
        <v>57</v>
      </c>
      <c r="N301" s="94">
        <f t="shared" si="54"/>
        <v>3.5</v>
      </c>
      <c r="O301" s="95">
        <f t="shared" si="55"/>
        <v>7.9831932773109235</v>
      </c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</row>
    <row r="302" spans="1:67" s="24" customFormat="1" ht="13.5" customHeight="1">
      <c r="A302" s="32" t="s">
        <v>25</v>
      </c>
      <c r="B302" s="31">
        <v>62</v>
      </c>
      <c r="C302" s="31">
        <v>1</v>
      </c>
      <c r="D302" s="31">
        <v>3</v>
      </c>
      <c r="E302" s="31">
        <v>0</v>
      </c>
      <c r="F302" s="93">
        <f t="shared" si="51"/>
        <v>66</v>
      </c>
      <c r="G302" s="94">
        <f t="shared" si="45"/>
        <v>1.5</v>
      </c>
      <c r="H302" s="95">
        <f t="shared" si="52"/>
        <v>4.814004376367615</v>
      </c>
      <c r="I302" s="31">
        <v>40</v>
      </c>
      <c r="J302" s="31">
        <v>2</v>
      </c>
      <c r="K302" s="31">
        <v>5</v>
      </c>
      <c r="L302" s="31">
        <v>0</v>
      </c>
      <c r="M302" s="93">
        <f t="shared" si="53"/>
        <v>47</v>
      </c>
      <c r="N302" s="94">
        <f t="shared" si="54"/>
        <v>4.3</v>
      </c>
      <c r="O302" s="95">
        <f t="shared" si="55"/>
        <v>6.5826330532212891</v>
      </c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</row>
    <row r="303" spans="1:67" s="24" customFormat="1" ht="13.5" customHeight="1">
      <c r="A303" s="32" t="s">
        <v>26</v>
      </c>
      <c r="B303" s="31">
        <v>87</v>
      </c>
      <c r="C303" s="31">
        <v>1</v>
      </c>
      <c r="D303" s="31">
        <v>3</v>
      </c>
      <c r="E303" s="31">
        <v>2</v>
      </c>
      <c r="F303" s="93">
        <f t="shared" si="51"/>
        <v>93</v>
      </c>
      <c r="G303" s="94">
        <f t="shared" si="45"/>
        <v>3.2</v>
      </c>
      <c r="H303" s="95">
        <f t="shared" si="52"/>
        <v>6.7833698030634579</v>
      </c>
      <c r="I303" s="31">
        <v>38</v>
      </c>
      <c r="J303" s="31">
        <v>2</v>
      </c>
      <c r="K303" s="31">
        <v>4</v>
      </c>
      <c r="L303" s="31">
        <v>4</v>
      </c>
      <c r="M303" s="93">
        <f t="shared" si="53"/>
        <v>48</v>
      </c>
      <c r="N303" s="94">
        <f t="shared" si="54"/>
        <v>12.5</v>
      </c>
      <c r="O303" s="95">
        <f t="shared" si="55"/>
        <v>6.7226890756302522</v>
      </c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</row>
    <row r="304" spans="1:67" s="24" customFormat="1" ht="13.5" customHeight="1">
      <c r="A304" s="32" t="s">
        <v>27</v>
      </c>
      <c r="B304" s="31">
        <v>89</v>
      </c>
      <c r="C304" s="31">
        <v>1</v>
      </c>
      <c r="D304" s="31">
        <v>4</v>
      </c>
      <c r="E304" s="31">
        <v>0</v>
      </c>
      <c r="F304" s="93">
        <f t="shared" si="51"/>
        <v>94</v>
      </c>
      <c r="G304" s="94">
        <f t="shared" si="45"/>
        <v>1.1000000000000001</v>
      </c>
      <c r="H304" s="95">
        <f t="shared" si="52"/>
        <v>6.8563092633114513</v>
      </c>
      <c r="I304" s="31">
        <v>46</v>
      </c>
      <c r="J304" s="31">
        <v>1</v>
      </c>
      <c r="K304" s="31">
        <v>1</v>
      </c>
      <c r="L304" s="31">
        <v>2</v>
      </c>
      <c r="M304" s="93">
        <f t="shared" si="53"/>
        <v>50</v>
      </c>
      <c r="N304" s="94">
        <f t="shared" si="54"/>
        <v>6</v>
      </c>
      <c r="O304" s="95">
        <f t="shared" si="55"/>
        <v>7.0028011204481793</v>
      </c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</row>
    <row r="305" spans="1:67" s="22" customFormat="1" ht="13.5" customHeight="1">
      <c r="A305" s="32" t="s">
        <v>28</v>
      </c>
      <c r="B305" s="31">
        <v>97</v>
      </c>
      <c r="C305" s="31">
        <v>3</v>
      </c>
      <c r="D305" s="31">
        <v>0</v>
      </c>
      <c r="E305" s="31">
        <v>2</v>
      </c>
      <c r="F305" s="93">
        <f t="shared" si="51"/>
        <v>102</v>
      </c>
      <c r="G305" s="94">
        <f t="shared" si="45"/>
        <v>4.9000000000000004</v>
      </c>
      <c r="H305" s="95">
        <f t="shared" si="52"/>
        <v>7.4398249452954053</v>
      </c>
      <c r="I305" s="31">
        <v>63</v>
      </c>
      <c r="J305" s="31">
        <v>0</v>
      </c>
      <c r="K305" s="31">
        <v>0</v>
      </c>
      <c r="L305" s="31">
        <v>0</v>
      </c>
      <c r="M305" s="93">
        <f t="shared" si="53"/>
        <v>63</v>
      </c>
      <c r="N305" s="94">
        <f t="shared" si="54"/>
        <v>0</v>
      </c>
      <c r="O305" s="95">
        <f t="shared" si="55"/>
        <v>8.8235294117647065</v>
      </c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</row>
    <row r="306" spans="1:67" s="22" customFormat="1" ht="13.5" customHeight="1">
      <c r="A306" s="32" t="s">
        <v>51</v>
      </c>
      <c r="B306" s="31">
        <v>103</v>
      </c>
      <c r="C306" s="31">
        <v>4</v>
      </c>
      <c r="D306" s="31">
        <v>4</v>
      </c>
      <c r="E306" s="31">
        <v>0</v>
      </c>
      <c r="F306" s="93">
        <f t="shared" si="51"/>
        <v>111</v>
      </c>
      <c r="G306" s="94">
        <f t="shared" si="45"/>
        <v>3.6</v>
      </c>
      <c r="H306" s="95">
        <f t="shared" si="52"/>
        <v>8.0962800875273526</v>
      </c>
      <c r="I306" s="31">
        <v>50</v>
      </c>
      <c r="J306" s="31">
        <v>0</v>
      </c>
      <c r="K306" s="31">
        <v>4</v>
      </c>
      <c r="L306" s="31">
        <v>0</v>
      </c>
      <c r="M306" s="93">
        <f t="shared" si="53"/>
        <v>54</v>
      </c>
      <c r="N306" s="94">
        <f t="shared" si="54"/>
        <v>0</v>
      </c>
      <c r="O306" s="95">
        <f t="shared" si="55"/>
        <v>7.5630252100840334</v>
      </c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</row>
    <row r="307" spans="1:67" s="22" customFormat="1" ht="13.5" customHeight="1">
      <c r="A307" s="36" t="s">
        <v>29</v>
      </c>
      <c r="B307" s="35">
        <v>26</v>
      </c>
      <c r="C307" s="35">
        <v>1</v>
      </c>
      <c r="D307" s="35">
        <v>2</v>
      </c>
      <c r="E307" s="35">
        <v>0</v>
      </c>
      <c r="F307" s="96">
        <f t="shared" si="51"/>
        <v>29</v>
      </c>
      <c r="G307" s="97">
        <f t="shared" si="45"/>
        <v>3.4</v>
      </c>
      <c r="H307" s="98">
        <f t="shared" si="52"/>
        <v>2.1152443471918305</v>
      </c>
      <c r="I307" s="35">
        <v>8</v>
      </c>
      <c r="J307" s="35">
        <v>0</v>
      </c>
      <c r="K307" s="35">
        <v>2</v>
      </c>
      <c r="L307" s="35">
        <v>0</v>
      </c>
      <c r="M307" s="96">
        <f t="shared" si="53"/>
        <v>10</v>
      </c>
      <c r="N307" s="97">
        <f t="shared" si="54"/>
        <v>0</v>
      </c>
      <c r="O307" s="98">
        <f t="shared" si="55"/>
        <v>1.400560224089636</v>
      </c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</row>
    <row r="308" spans="1:67" s="24" customFormat="1" ht="13.5" customHeight="1">
      <c r="A308" s="32" t="s">
        <v>30</v>
      </c>
      <c r="B308" s="31">
        <v>31</v>
      </c>
      <c r="C308" s="31">
        <v>0</v>
      </c>
      <c r="D308" s="31">
        <v>4</v>
      </c>
      <c r="E308" s="31">
        <v>0</v>
      </c>
      <c r="F308" s="93">
        <f t="shared" si="51"/>
        <v>35</v>
      </c>
      <c r="G308" s="94">
        <f t="shared" si="45"/>
        <v>0</v>
      </c>
      <c r="H308" s="95">
        <f t="shared" si="52"/>
        <v>2.5528811086797956</v>
      </c>
      <c r="I308" s="31">
        <v>12</v>
      </c>
      <c r="J308" s="31">
        <v>0</v>
      </c>
      <c r="K308" s="31">
        <v>0</v>
      </c>
      <c r="L308" s="31">
        <v>0</v>
      </c>
      <c r="M308" s="93">
        <f t="shared" si="53"/>
        <v>12</v>
      </c>
      <c r="N308" s="94">
        <f t="shared" si="54"/>
        <v>0</v>
      </c>
      <c r="O308" s="95">
        <f t="shared" si="55"/>
        <v>1.680672268907563</v>
      </c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</row>
    <row r="309" spans="1:67" s="24" customFormat="1" ht="13.5" customHeight="1">
      <c r="A309" s="32" t="s">
        <v>31</v>
      </c>
      <c r="B309" s="31">
        <v>24</v>
      </c>
      <c r="C309" s="31">
        <v>0</v>
      </c>
      <c r="D309" s="31">
        <v>2</v>
      </c>
      <c r="E309" s="31">
        <v>0</v>
      </c>
      <c r="F309" s="93">
        <f t="shared" si="51"/>
        <v>26</v>
      </c>
      <c r="G309" s="94">
        <f t="shared" si="45"/>
        <v>0</v>
      </c>
      <c r="H309" s="95">
        <f t="shared" si="52"/>
        <v>1.8964259664478482</v>
      </c>
      <c r="I309" s="31">
        <v>8</v>
      </c>
      <c r="J309" s="31">
        <v>0</v>
      </c>
      <c r="K309" s="31">
        <v>0</v>
      </c>
      <c r="L309" s="31">
        <v>0</v>
      </c>
      <c r="M309" s="93">
        <f t="shared" si="53"/>
        <v>8</v>
      </c>
      <c r="N309" s="94">
        <f t="shared" si="54"/>
        <v>0</v>
      </c>
      <c r="O309" s="95">
        <f t="shared" si="55"/>
        <v>1.1204481792717087</v>
      </c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</row>
    <row r="310" spans="1:67" s="24" customFormat="1" ht="13.5" customHeight="1">
      <c r="A310" s="32" t="s">
        <v>32</v>
      </c>
      <c r="B310" s="31">
        <v>14</v>
      </c>
      <c r="C310" s="31">
        <v>0</v>
      </c>
      <c r="D310" s="31">
        <v>1</v>
      </c>
      <c r="E310" s="31">
        <v>0</v>
      </c>
      <c r="F310" s="93">
        <f t="shared" si="51"/>
        <v>15</v>
      </c>
      <c r="G310" s="94">
        <f t="shared" si="45"/>
        <v>0</v>
      </c>
      <c r="H310" s="95">
        <f t="shared" si="52"/>
        <v>1.0940919037199124</v>
      </c>
      <c r="I310" s="31">
        <v>6</v>
      </c>
      <c r="J310" s="31">
        <v>0</v>
      </c>
      <c r="K310" s="31">
        <v>0</v>
      </c>
      <c r="L310" s="31">
        <v>0</v>
      </c>
      <c r="M310" s="93">
        <f t="shared" si="53"/>
        <v>6</v>
      </c>
      <c r="N310" s="94">
        <f t="shared" si="54"/>
        <v>0</v>
      </c>
      <c r="O310" s="95">
        <f t="shared" si="55"/>
        <v>0.84033613445378152</v>
      </c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</row>
    <row r="311" spans="1:67" s="22" customFormat="1" ht="13.5" customHeight="1">
      <c r="A311" s="32" t="s">
        <v>33</v>
      </c>
      <c r="B311" s="31">
        <v>28</v>
      </c>
      <c r="C311" s="31">
        <v>1</v>
      </c>
      <c r="D311" s="31">
        <v>1</v>
      </c>
      <c r="E311" s="31">
        <v>0</v>
      </c>
      <c r="F311" s="93">
        <f t="shared" si="51"/>
        <v>30</v>
      </c>
      <c r="G311" s="94">
        <f t="shared" si="45"/>
        <v>3.3</v>
      </c>
      <c r="H311" s="95">
        <f t="shared" si="52"/>
        <v>2.1881838074398248</v>
      </c>
      <c r="I311" s="31">
        <v>17</v>
      </c>
      <c r="J311" s="31">
        <v>0</v>
      </c>
      <c r="K311" s="31">
        <v>3</v>
      </c>
      <c r="L311" s="31">
        <v>0</v>
      </c>
      <c r="M311" s="93">
        <f t="shared" si="53"/>
        <v>20</v>
      </c>
      <c r="N311" s="94">
        <f t="shared" si="54"/>
        <v>0</v>
      </c>
      <c r="O311" s="95">
        <f t="shared" si="55"/>
        <v>2.801120448179272</v>
      </c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</row>
    <row r="312" spans="1:67" s="24" customFormat="1" ht="13.5" customHeight="1">
      <c r="A312" s="32" t="s">
        <v>34</v>
      </c>
      <c r="B312" s="31">
        <v>30</v>
      </c>
      <c r="C312" s="31">
        <v>0</v>
      </c>
      <c r="D312" s="31">
        <v>2</v>
      </c>
      <c r="E312" s="31">
        <v>0</v>
      </c>
      <c r="F312" s="93">
        <f t="shared" si="51"/>
        <v>32</v>
      </c>
      <c r="G312" s="94">
        <f t="shared" si="45"/>
        <v>0</v>
      </c>
      <c r="H312" s="95">
        <f t="shared" si="52"/>
        <v>2.3340627279358133</v>
      </c>
      <c r="I312" s="31">
        <v>11</v>
      </c>
      <c r="J312" s="31">
        <v>0</v>
      </c>
      <c r="K312" s="31">
        <v>1</v>
      </c>
      <c r="L312" s="31">
        <v>0</v>
      </c>
      <c r="M312" s="93">
        <f t="shared" si="53"/>
        <v>12</v>
      </c>
      <c r="N312" s="94">
        <f t="shared" si="54"/>
        <v>0</v>
      </c>
      <c r="O312" s="95">
        <f t="shared" si="55"/>
        <v>1.680672268907563</v>
      </c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</row>
    <row r="313" spans="1:67" s="22" customFormat="1" ht="13.5" customHeight="1">
      <c r="A313" s="28" t="s">
        <v>15</v>
      </c>
      <c r="B313" s="99">
        <f>SUM(B307:B312)</f>
        <v>153</v>
      </c>
      <c r="C313" s="99">
        <f>SUM(C307:C312)</f>
        <v>2</v>
      </c>
      <c r="D313" s="99">
        <f>SUM(D307:D312)</f>
        <v>12</v>
      </c>
      <c r="E313" s="99">
        <f>SUM(E307:E312)</f>
        <v>0</v>
      </c>
      <c r="F313" s="99">
        <f t="shared" si="51"/>
        <v>167</v>
      </c>
      <c r="G313" s="100">
        <f t="shared" si="45"/>
        <v>1.2</v>
      </c>
      <c r="H313" s="101">
        <f t="shared" si="52"/>
        <v>12.180889861415025</v>
      </c>
      <c r="I313" s="99">
        <f>SUM(I307:I312)</f>
        <v>62</v>
      </c>
      <c r="J313" s="99">
        <f>SUM(J307:J312)</f>
        <v>0</v>
      </c>
      <c r="K313" s="99">
        <f>SUM(K307:K312)</f>
        <v>6</v>
      </c>
      <c r="L313" s="99">
        <f>SUM(L307:L312)</f>
        <v>0</v>
      </c>
      <c r="M313" s="99">
        <f t="shared" si="53"/>
        <v>68</v>
      </c>
      <c r="N313" s="100">
        <f t="shared" si="54"/>
        <v>0</v>
      </c>
      <c r="O313" s="101">
        <f t="shared" si="55"/>
        <v>9.5238095238095237</v>
      </c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</row>
    <row r="314" spans="1:67" s="22" customFormat="1" ht="13.5" customHeight="1">
      <c r="A314" s="36" t="s">
        <v>35</v>
      </c>
      <c r="B314" s="35">
        <v>23</v>
      </c>
      <c r="C314" s="35">
        <v>1</v>
      </c>
      <c r="D314" s="35">
        <v>3</v>
      </c>
      <c r="E314" s="35">
        <v>1</v>
      </c>
      <c r="F314" s="96">
        <f t="shared" si="51"/>
        <v>28</v>
      </c>
      <c r="G314" s="97">
        <f t="shared" si="45"/>
        <v>7.1</v>
      </c>
      <c r="H314" s="98">
        <f t="shared" si="52"/>
        <v>2.0423048869438367</v>
      </c>
      <c r="I314" s="35">
        <v>14</v>
      </c>
      <c r="J314" s="35">
        <v>0</v>
      </c>
      <c r="K314" s="35">
        <v>0</v>
      </c>
      <c r="L314" s="35">
        <v>0</v>
      </c>
      <c r="M314" s="96">
        <f t="shared" si="53"/>
        <v>14</v>
      </c>
      <c r="N314" s="97">
        <f t="shared" si="54"/>
        <v>0</v>
      </c>
      <c r="O314" s="98">
        <f t="shared" si="55"/>
        <v>1.9607843137254901</v>
      </c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</row>
    <row r="315" spans="1:67" s="24" customFormat="1" ht="13.5" customHeight="1">
      <c r="A315" s="32" t="s">
        <v>36</v>
      </c>
      <c r="B315" s="31">
        <v>23</v>
      </c>
      <c r="C315" s="31">
        <v>0</v>
      </c>
      <c r="D315" s="31">
        <v>1</v>
      </c>
      <c r="E315" s="31">
        <v>0</v>
      </c>
      <c r="F315" s="93">
        <f t="shared" si="51"/>
        <v>24</v>
      </c>
      <c r="G315" s="94">
        <f t="shared" si="45"/>
        <v>0</v>
      </c>
      <c r="H315" s="95">
        <f t="shared" si="52"/>
        <v>1.7505470459518599</v>
      </c>
      <c r="I315" s="31">
        <v>6</v>
      </c>
      <c r="J315" s="31">
        <v>0</v>
      </c>
      <c r="K315" s="31">
        <v>0</v>
      </c>
      <c r="L315" s="31">
        <v>0</v>
      </c>
      <c r="M315" s="93">
        <f t="shared" si="53"/>
        <v>6</v>
      </c>
      <c r="N315" s="94">
        <f t="shared" si="54"/>
        <v>0</v>
      </c>
      <c r="O315" s="95">
        <f t="shared" si="55"/>
        <v>0.84033613445378152</v>
      </c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</row>
    <row r="316" spans="1:67" s="24" customFormat="1" ht="13.5" customHeight="1">
      <c r="A316" s="32" t="s">
        <v>37</v>
      </c>
      <c r="B316" s="31">
        <v>44</v>
      </c>
      <c r="C316" s="31">
        <v>1</v>
      </c>
      <c r="D316" s="31">
        <v>1</v>
      </c>
      <c r="E316" s="31">
        <v>1</v>
      </c>
      <c r="F316" s="93">
        <f t="shared" si="51"/>
        <v>47</v>
      </c>
      <c r="G316" s="94">
        <f t="shared" si="45"/>
        <v>4.3</v>
      </c>
      <c r="H316" s="95">
        <f t="shared" si="52"/>
        <v>3.4281546316557256</v>
      </c>
      <c r="I316" s="31">
        <v>11</v>
      </c>
      <c r="J316" s="31">
        <v>0</v>
      </c>
      <c r="K316" s="31">
        <v>0</v>
      </c>
      <c r="L316" s="31">
        <v>0</v>
      </c>
      <c r="M316" s="93">
        <f t="shared" si="53"/>
        <v>11</v>
      </c>
      <c r="N316" s="94">
        <f t="shared" si="54"/>
        <v>0</v>
      </c>
      <c r="O316" s="95">
        <f t="shared" si="55"/>
        <v>1.5406162464985995</v>
      </c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</row>
    <row r="317" spans="1:67" s="21" customFormat="1" ht="13.5" customHeight="1">
      <c r="A317" s="32" t="s">
        <v>38</v>
      </c>
      <c r="B317" s="31">
        <v>20</v>
      </c>
      <c r="C317" s="31">
        <v>0</v>
      </c>
      <c r="D317" s="31">
        <v>1</v>
      </c>
      <c r="E317" s="31">
        <v>1</v>
      </c>
      <c r="F317" s="93">
        <f t="shared" si="51"/>
        <v>22</v>
      </c>
      <c r="G317" s="94">
        <f t="shared" si="45"/>
        <v>4.5</v>
      </c>
      <c r="H317" s="95">
        <f t="shared" si="52"/>
        <v>1.6046681254558719</v>
      </c>
      <c r="I317" s="31">
        <v>15</v>
      </c>
      <c r="J317" s="31">
        <v>0</v>
      </c>
      <c r="K317" s="31">
        <v>0</v>
      </c>
      <c r="L317" s="31">
        <v>0</v>
      </c>
      <c r="M317" s="93">
        <f t="shared" si="53"/>
        <v>15</v>
      </c>
      <c r="N317" s="94">
        <f t="shared" si="54"/>
        <v>0</v>
      </c>
      <c r="O317" s="95">
        <f t="shared" si="55"/>
        <v>2.1008403361344539</v>
      </c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</row>
    <row r="318" spans="1:67" s="21" customFormat="1" ht="13.5" customHeight="1">
      <c r="A318" s="32" t="s">
        <v>39</v>
      </c>
      <c r="B318" s="31">
        <v>21</v>
      </c>
      <c r="C318" s="31">
        <v>1</v>
      </c>
      <c r="D318" s="31">
        <v>0</v>
      </c>
      <c r="E318" s="31">
        <v>0</v>
      </c>
      <c r="F318" s="93">
        <f t="shared" si="51"/>
        <v>22</v>
      </c>
      <c r="G318" s="94">
        <f t="shared" si="45"/>
        <v>4.5</v>
      </c>
      <c r="H318" s="95">
        <f t="shared" si="52"/>
        <v>1.6046681254558719</v>
      </c>
      <c r="I318" s="31">
        <v>10</v>
      </c>
      <c r="J318" s="31">
        <v>0</v>
      </c>
      <c r="K318" s="31">
        <v>0</v>
      </c>
      <c r="L318" s="31">
        <v>0</v>
      </c>
      <c r="M318" s="93">
        <f t="shared" si="53"/>
        <v>10</v>
      </c>
      <c r="N318" s="94">
        <f t="shared" si="54"/>
        <v>0</v>
      </c>
      <c r="O318" s="95">
        <f t="shared" si="55"/>
        <v>1.400560224089636</v>
      </c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</row>
    <row r="319" spans="1:67" s="22" customFormat="1" ht="13.5" customHeight="1">
      <c r="A319" s="32" t="s">
        <v>40</v>
      </c>
      <c r="B319" s="31">
        <v>17</v>
      </c>
      <c r="C319" s="31">
        <v>0</v>
      </c>
      <c r="D319" s="31">
        <v>0</v>
      </c>
      <c r="E319" s="31">
        <v>0</v>
      </c>
      <c r="F319" s="93">
        <f t="shared" si="51"/>
        <v>17</v>
      </c>
      <c r="G319" s="94">
        <f t="shared" si="45"/>
        <v>0</v>
      </c>
      <c r="H319" s="95">
        <f t="shared" si="52"/>
        <v>1.2399708242159009</v>
      </c>
      <c r="I319" s="31">
        <v>24</v>
      </c>
      <c r="J319" s="31">
        <v>0</v>
      </c>
      <c r="K319" s="31">
        <v>0</v>
      </c>
      <c r="L319" s="31">
        <v>0</v>
      </c>
      <c r="M319" s="93">
        <f t="shared" si="53"/>
        <v>24</v>
      </c>
      <c r="N319" s="94">
        <f t="shared" si="54"/>
        <v>0</v>
      </c>
      <c r="O319" s="95">
        <f t="shared" si="55"/>
        <v>3.3613445378151261</v>
      </c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</row>
    <row r="320" spans="1:67" s="24" customFormat="1" ht="13.5" customHeight="1">
      <c r="A320" s="28" t="s">
        <v>15</v>
      </c>
      <c r="B320" s="99">
        <f>SUM(B314:B319)</f>
        <v>148</v>
      </c>
      <c r="C320" s="99">
        <f>SUM(C314:C319)</f>
        <v>3</v>
      </c>
      <c r="D320" s="99">
        <f>SUM(D314:D319)</f>
        <v>6</v>
      </c>
      <c r="E320" s="99">
        <f>SUM(E314:E319)</f>
        <v>3</v>
      </c>
      <c r="F320" s="99">
        <f t="shared" si="51"/>
        <v>160</v>
      </c>
      <c r="G320" s="100">
        <f t="shared" si="45"/>
        <v>3.8</v>
      </c>
      <c r="H320" s="101">
        <f t="shared" si="52"/>
        <v>11.670313639679067</v>
      </c>
      <c r="I320" s="99">
        <f>SUM(I314:I319)</f>
        <v>80</v>
      </c>
      <c r="J320" s="99">
        <f>SUM(J314:J319)</f>
        <v>0</v>
      </c>
      <c r="K320" s="99">
        <f>SUM(K314:K319)</f>
        <v>0</v>
      </c>
      <c r="L320" s="99">
        <f>SUM(L314:L319)</f>
        <v>0</v>
      </c>
      <c r="M320" s="99">
        <f t="shared" si="53"/>
        <v>80</v>
      </c>
      <c r="N320" s="100">
        <f t="shared" si="54"/>
        <v>0</v>
      </c>
      <c r="O320" s="101">
        <f t="shared" si="55"/>
        <v>11.204481792717088</v>
      </c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</row>
    <row r="321" spans="1:67" s="22" customFormat="1" ht="13.5" customHeight="1">
      <c r="A321" s="32" t="s">
        <v>113</v>
      </c>
      <c r="B321" s="31">
        <v>63</v>
      </c>
      <c r="C321" s="31">
        <v>3</v>
      </c>
      <c r="D321" s="31">
        <v>1</v>
      </c>
      <c r="E321" s="31">
        <v>0</v>
      </c>
      <c r="F321" s="93">
        <f>SUM(B321:E321)</f>
        <v>67</v>
      </c>
      <c r="G321" s="94">
        <f t="shared" si="45"/>
        <v>4.5</v>
      </c>
      <c r="H321" s="29"/>
      <c r="I321" s="31">
        <v>26</v>
      </c>
      <c r="J321" s="31">
        <v>0</v>
      </c>
      <c r="K321" s="31">
        <v>4</v>
      </c>
      <c r="L321" s="31">
        <v>1</v>
      </c>
      <c r="M321" s="93">
        <f>SUM(I321:L321)</f>
        <v>31</v>
      </c>
      <c r="N321" s="94">
        <f t="shared" si="54"/>
        <v>3.2</v>
      </c>
      <c r="O321" s="95">
        <f>IF(M321=0,0,M321/M$324*100)</f>
        <v>4.3417366946778708</v>
      </c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</row>
    <row r="322" spans="1:67" s="22" customFormat="1" ht="13.5" customHeight="1">
      <c r="A322" s="32" t="s">
        <v>114</v>
      </c>
      <c r="B322" s="31">
        <v>26</v>
      </c>
      <c r="C322" s="31">
        <v>1</v>
      </c>
      <c r="D322" s="31">
        <v>0</v>
      </c>
      <c r="E322" s="31">
        <v>1</v>
      </c>
      <c r="F322" s="93">
        <f>SUM(B322:E322)</f>
        <v>28</v>
      </c>
      <c r="G322" s="94">
        <f t="shared" si="45"/>
        <v>7.1</v>
      </c>
      <c r="H322" s="29"/>
      <c r="I322" s="31">
        <v>18</v>
      </c>
      <c r="J322" s="31">
        <v>0</v>
      </c>
      <c r="K322" s="31">
        <v>0</v>
      </c>
      <c r="L322" s="31">
        <v>1</v>
      </c>
      <c r="M322" s="93">
        <f t="shared" ref="M322:M323" si="56">SUM(I322:L322)</f>
        <v>19</v>
      </c>
      <c r="N322" s="94">
        <f t="shared" si="54"/>
        <v>5.3</v>
      </c>
      <c r="O322" s="95">
        <f t="shared" si="55"/>
        <v>2.661064425770308</v>
      </c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</row>
    <row r="323" spans="1:67" s="22" customFormat="1" ht="13.5" customHeight="1">
      <c r="A323" s="32" t="s">
        <v>115</v>
      </c>
      <c r="B323" s="31">
        <v>26</v>
      </c>
      <c r="C323" s="31">
        <v>2</v>
      </c>
      <c r="D323" s="31">
        <v>0</v>
      </c>
      <c r="E323" s="31">
        <v>0</v>
      </c>
      <c r="F323" s="93">
        <f>SUM(B323:E323)</f>
        <v>28</v>
      </c>
      <c r="G323" s="94">
        <f t="shared" si="45"/>
        <v>7.1</v>
      </c>
      <c r="H323" s="29"/>
      <c r="I323" s="31">
        <v>12</v>
      </c>
      <c r="J323" s="31">
        <v>1</v>
      </c>
      <c r="K323" s="31">
        <v>0</v>
      </c>
      <c r="L323" s="31">
        <v>0</v>
      </c>
      <c r="M323" s="93">
        <f t="shared" si="56"/>
        <v>13</v>
      </c>
      <c r="N323" s="94">
        <f t="shared" si="54"/>
        <v>7.7</v>
      </c>
      <c r="O323" s="95">
        <f t="shared" si="55"/>
        <v>1.8207282913165268</v>
      </c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</row>
    <row r="324" spans="1:67" s="21" customFormat="1" ht="13.5" customHeight="1">
      <c r="A324" s="28" t="s">
        <v>41</v>
      </c>
      <c r="B324" s="99">
        <f>SUM(B276:B284,B291,B298:B306,B313,B320,B321:B323)</f>
        <v>1257</v>
      </c>
      <c r="C324" s="99">
        <f>SUM(C276:C284,C291,C298:C306,C313,C320,C321:C323)</f>
        <v>41</v>
      </c>
      <c r="D324" s="99">
        <f>SUM(D276:D284,D291,D298:D306,D313,D320,D321:D323)</f>
        <v>48</v>
      </c>
      <c r="E324" s="99">
        <f>SUM(E276:E284,E291,E298:E306,E313,E320,E321:E323)</f>
        <v>25</v>
      </c>
      <c r="F324" s="99">
        <f t="shared" si="51"/>
        <v>1371</v>
      </c>
      <c r="G324" s="100">
        <f t="shared" si="45"/>
        <v>4.8</v>
      </c>
      <c r="H324" s="101">
        <f t="shared" si="52"/>
        <v>100</v>
      </c>
      <c r="I324" s="99">
        <f>SUM(I276:I284,I291,I298:I306,I313,I320,I321:I323)</f>
        <v>655</v>
      </c>
      <c r="J324" s="99">
        <f>SUM(J276:J284,J291,J298:J306,J313,J320,J321:J323)</f>
        <v>8</v>
      </c>
      <c r="K324" s="99">
        <f>SUM(K276:K284,K291,K298:K306,K313,K320,K321:K323)</f>
        <v>36</v>
      </c>
      <c r="L324" s="99">
        <f>SUM(L276:L284,L291,L298:L306,L313,L320,L321:L323)</f>
        <v>15</v>
      </c>
      <c r="M324" s="99">
        <f t="shared" si="53"/>
        <v>714</v>
      </c>
      <c r="N324" s="100">
        <f t="shared" si="54"/>
        <v>3.2</v>
      </c>
      <c r="O324" s="101">
        <f t="shared" si="55"/>
        <v>100</v>
      </c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</row>
    <row r="325" spans="1:67" s="21" customFormat="1" ht="12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</row>
    <row r="326" spans="1:67" s="21" customFormat="1" ht="12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</row>
    <row r="327" spans="1:67" s="22" customFormat="1" ht="12" customHeight="1">
      <c r="A327" s="47" t="s">
        <v>0</v>
      </c>
      <c r="B327" s="46">
        <v>9</v>
      </c>
      <c r="C327" s="45"/>
      <c r="D327" s="45"/>
      <c r="E327" s="45"/>
      <c r="F327" s="45"/>
      <c r="G327" s="45"/>
      <c r="H327" s="44"/>
      <c r="I327" s="46">
        <v>10</v>
      </c>
      <c r="J327" s="45"/>
      <c r="K327" s="45"/>
      <c r="L327" s="45"/>
      <c r="M327" s="45"/>
      <c r="N327" s="45"/>
      <c r="O327" s="44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</row>
    <row r="328" spans="1:67" s="24" customFormat="1" ht="39.6" customHeight="1">
      <c r="A328" s="85" t="s">
        <v>1</v>
      </c>
      <c r="B328" s="41" t="s">
        <v>2</v>
      </c>
      <c r="C328" s="40" t="s">
        <v>3</v>
      </c>
      <c r="D328" s="39" t="s">
        <v>4</v>
      </c>
      <c r="E328" s="40" t="s">
        <v>5</v>
      </c>
      <c r="F328" s="39" t="s">
        <v>6</v>
      </c>
      <c r="G328" s="39" t="s">
        <v>7</v>
      </c>
      <c r="H328" s="42" t="s">
        <v>8</v>
      </c>
      <c r="I328" s="41" t="s">
        <v>2</v>
      </c>
      <c r="J328" s="39" t="s">
        <v>3</v>
      </c>
      <c r="K328" s="39" t="s">
        <v>4</v>
      </c>
      <c r="L328" s="40" t="s">
        <v>5</v>
      </c>
      <c r="M328" s="39" t="s">
        <v>6</v>
      </c>
      <c r="N328" s="39" t="s">
        <v>7</v>
      </c>
      <c r="O328" s="38" t="s">
        <v>8</v>
      </c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</row>
    <row r="329" spans="1:67" s="22" customFormat="1" ht="13.5" customHeight="1">
      <c r="A329" s="84" t="s">
        <v>116</v>
      </c>
      <c r="B329" s="31">
        <v>10</v>
      </c>
      <c r="C329" s="31">
        <v>0</v>
      </c>
      <c r="D329" s="31">
        <v>0</v>
      </c>
      <c r="E329" s="31">
        <v>0</v>
      </c>
      <c r="F329" s="93">
        <f>SUM(B329:E329)</f>
        <v>10</v>
      </c>
      <c r="G329" s="94">
        <f t="shared" ref="G329:G377" si="57">IF(SUM(C329,E329)=0,0,ROUND(SUM(C329,E329)/F329*100,1))</f>
        <v>0</v>
      </c>
      <c r="H329" s="95">
        <f>IF(F329=0,0,F329/F$377*100)</f>
        <v>1.098901098901099</v>
      </c>
      <c r="I329" s="31">
        <v>5</v>
      </c>
      <c r="J329" s="31">
        <v>0</v>
      </c>
      <c r="K329" s="31">
        <v>0</v>
      </c>
      <c r="L329" s="31">
        <v>0</v>
      </c>
      <c r="M329" s="93">
        <f>SUM(I329:L329)</f>
        <v>5</v>
      </c>
      <c r="N329" s="94">
        <f>IF(SUM(J329,L329)=0,0,ROUND(SUM(J329,L329)/M329*100,1))</f>
        <v>0</v>
      </c>
      <c r="O329" s="95">
        <f>IF(M329=0,0,M329/M$377*100)</f>
        <v>2.604166666666667</v>
      </c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</row>
    <row r="330" spans="1:67" s="22" customFormat="1" ht="13.5" customHeight="1">
      <c r="A330" s="32" t="s">
        <v>117</v>
      </c>
      <c r="B330" s="31">
        <v>4</v>
      </c>
      <c r="C330" s="31">
        <v>0</v>
      </c>
      <c r="D330" s="31">
        <v>2</v>
      </c>
      <c r="E330" s="31">
        <v>0</v>
      </c>
      <c r="F330" s="93">
        <f t="shared" ref="F330:F337" si="58">SUM(B330:E330)</f>
        <v>6</v>
      </c>
      <c r="G330" s="94">
        <f t="shared" si="57"/>
        <v>0</v>
      </c>
      <c r="H330" s="95">
        <f t="shared" ref="H330:H337" si="59">IF(F330=0,0,F330/F$377*100)</f>
        <v>0.65934065934065933</v>
      </c>
      <c r="I330" s="31">
        <v>2</v>
      </c>
      <c r="J330" s="31">
        <v>0</v>
      </c>
      <c r="K330" s="31">
        <v>0</v>
      </c>
      <c r="L330" s="31">
        <v>0</v>
      </c>
      <c r="M330" s="93">
        <f t="shared" ref="M330:M336" si="60">SUM(I330:L330)</f>
        <v>2</v>
      </c>
      <c r="N330" s="94">
        <f t="shared" ref="N330:N377" si="61">IF(SUM(J330,L330)=0,0,ROUND(SUM(J330,L330)/M330*100,1))</f>
        <v>0</v>
      </c>
      <c r="O330" s="95">
        <f t="shared" ref="O330:O337" si="62">IF(M330=0,0,M330/M$377*100)</f>
        <v>1.0416666666666665</v>
      </c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</row>
    <row r="331" spans="1:67" s="22" customFormat="1" ht="13.5" customHeight="1">
      <c r="A331" s="32" t="s">
        <v>118</v>
      </c>
      <c r="B331" s="31">
        <v>8</v>
      </c>
      <c r="C331" s="31">
        <v>0</v>
      </c>
      <c r="D331" s="31">
        <v>1</v>
      </c>
      <c r="E331" s="31">
        <v>0</v>
      </c>
      <c r="F331" s="93">
        <f t="shared" si="58"/>
        <v>9</v>
      </c>
      <c r="G331" s="94">
        <f t="shared" si="57"/>
        <v>0</v>
      </c>
      <c r="H331" s="95">
        <f t="shared" si="59"/>
        <v>0.98901098901098894</v>
      </c>
      <c r="I331" s="31">
        <v>1</v>
      </c>
      <c r="J331" s="31">
        <v>0</v>
      </c>
      <c r="K331" s="31">
        <v>0</v>
      </c>
      <c r="L331" s="31">
        <v>0</v>
      </c>
      <c r="M331" s="93">
        <f t="shared" si="60"/>
        <v>1</v>
      </c>
      <c r="N331" s="94">
        <f t="shared" si="61"/>
        <v>0</v>
      </c>
      <c r="O331" s="95">
        <f t="shared" si="62"/>
        <v>0.52083333333333326</v>
      </c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</row>
    <row r="332" spans="1:67" s="22" customFormat="1" ht="13.5" customHeight="1">
      <c r="A332" s="32" t="s">
        <v>119</v>
      </c>
      <c r="B332" s="31">
        <v>2</v>
      </c>
      <c r="C332" s="31">
        <v>0</v>
      </c>
      <c r="D332" s="31">
        <v>0</v>
      </c>
      <c r="E332" s="31">
        <v>0</v>
      </c>
      <c r="F332" s="93">
        <f t="shared" si="58"/>
        <v>2</v>
      </c>
      <c r="G332" s="94">
        <f t="shared" si="57"/>
        <v>0</v>
      </c>
      <c r="H332" s="95">
        <f t="shared" si="59"/>
        <v>0.21978021978021978</v>
      </c>
      <c r="I332" s="31">
        <v>2</v>
      </c>
      <c r="J332" s="31">
        <v>0</v>
      </c>
      <c r="K332" s="31">
        <v>1</v>
      </c>
      <c r="L332" s="31">
        <v>0</v>
      </c>
      <c r="M332" s="93">
        <f t="shared" si="60"/>
        <v>3</v>
      </c>
      <c r="N332" s="94">
        <f t="shared" si="61"/>
        <v>0</v>
      </c>
      <c r="O332" s="95">
        <f t="shared" si="62"/>
        <v>1.5625</v>
      </c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</row>
    <row r="333" spans="1:67" s="22" customFormat="1" ht="13.5" customHeight="1">
      <c r="A333" s="32" t="s">
        <v>120</v>
      </c>
      <c r="B333" s="31">
        <v>2</v>
      </c>
      <c r="C333" s="31">
        <v>0</v>
      </c>
      <c r="D333" s="31">
        <v>0</v>
      </c>
      <c r="E333" s="31">
        <v>0</v>
      </c>
      <c r="F333" s="93">
        <f t="shared" si="58"/>
        <v>2</v>
      </c>
      <c r="G333" s="94">
        <f t="shared" si="57"/>
        <v>0</v>
      </c>
      <c r="H333" s="95">
        <f t="shared" si="59"/>
        <v>0.21978021978021978</v>
      </c>
      <c r="I333" s="31">
        <v>0</v>
      </c>
      <c r="J333" s="31">
        <v>0</v>
      </c>
      <c r="K333" s="31">
        <v>0</v>
      </c>
      <c r="L333" s="31">
        <v>0</v>
      </c>
      <c r="M333" s="93">
        <f t="shared" si="60"/>
        <v>0</v>
      </c>
      <c r="N333" s="94">
        <f t="shared" si="61"/>
        <v>0</v>
      </c>
      <c r="O333" s="95">
        <f>IF(M333=0,0,M333/M$377*100)</f>
        <v>0</v>
      </c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</row>
    <row r="334" spans="1:67" s="22" customFormat="1" ht="13.5" customHeight="1">
      <c r="A334" s="32" t="s">
        <v>121</v>
      </c>
      <c r="B334" s="31">
        <v>2</v>
      </c>
      <c r="C334" s="31">
        <v>0</v>
      </c>
      <c r="D334" s="31">
        <v>0</v>
      </c>
      <c r="E334" s="31">
        <v>0</v>
      </c>
      <c r="F334" s="93">
        <f t="shared" si="58"/>
        <v>2</v>
      </c>
      <c r="G334" s="94">
        <f t="shared" si="57"/>
        <v>0</v>
      </c>
      <c r="H334" s="95">
        <f t="shared" si="59"/>
        <v>0.21978021978021978</v>
      </c>
      <c r="I334" s="31">
        <v>0</v>
      </c>
      <c r="J334" s="31">
        <v>0</v>
      </c>
      <c r="K334" s="31">
        <v>0</v>
      </c>
      <c r="L334" s="31">
        <v>0</v>
      </c>
      <c r="M334" s="93">
        <f t="shared" si="60"/>
        <v>0</v>
      </c>
      <c r="N334" s="94">
        <f t="shared" si="61"/>
        <v>0</v>
      </c>
      <c r="O334" s="95">
        <f t="shared" si="62"/>
        <v>0</v>
      </c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</row>
    <row r="335" spans="1:67" s="22" customFormat="1" ht="13.5" customHeight="1">
      <c r="A335" s="32" t="s">
        <v>122</v>
      </c>
      <c r="B335" s="31">
        <v>5</v>
      </c>
      <c r="C335" s="31">
        <v>0</v>
      </c>
      <c r="D335" s="31">
        <v>0</v>
      </c>
      <c r="E335" s="31">
        <v>0</v>
      </c>
      <c r="F335" s="93">
        <f t="shared" si="58"/>
        <v>5</v>
      </c>
      <c r="G335" s="94">
        <f t="shared" si="57"/>
        <v>0</v>
      </c>
      <c r="H335" s="95">
        <f t="shared" si="59"/>
        <v>0.5494505494505495</v>
      </c>
      <c r="I335" s="31">
        <v>1</v>
      </c>
      <c r="J335" s="31">
        <v>0</v>
      </c>
      <c r="K335" s="31">
        <v>0</v>
      </c>
      <c r="L335" s="31">
        <v>0</v>
      </c>
      <c r="M335" s="93">
        <f t="shared" si="60"/>
        <v>1</v>
      </c>
      <c r="N335" s="94">
        <f t="shared" si="61"/>
        <v>0</v>
      </c>
      <c r="O335" s="95">
        <f t="shared" si="62"/>
        <v>0.52083333333333326</v>
      </c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</row>
    <row r="336" spans="1:67" s="22" customFormat="1" ht="13.5" customHeight="1">
      <c r="A336" s="32" t="s">
        <v>123</v>
      </c>
      <c r="B336" s="31">
        <v>6</v>
      </c>
      <c r="C336" s="31">
        <v>0</v>
      </c>
      <c r="D336" s="31">
        <v>0</v>
      </c>
      <c r="E336" s="31">
        <v>0</v>
      </c>
      <c r="F336" s="93">
        <f t="shared" si="58"/>
        <v>6</v>
      </c>
      <c r="G336" s="94">
        <f t="shared" si="57"/>
        <v>0</v>
      </c>
      <c r="H336" s="95">
        <f t="shared" si="59"/>
        <v>0.65934065934065933</v>
      </c>
      <c r="I336" s="31">
        <v>0</v>
      </c>
      <c r="J336" s="31">
        <v>0</v>
      </c>
      <c r="K336" s="31">
        <v>1</v>
      </c>
      <c r="L336" s="31">
        <v>0</v>
      </c>
      <c r="M336" s="93">
        <f t="shared" si="60"/>
        <v>1</v>
      </c>
      <c r="N336" s="94">
        <f t="shared" si="61"/>
        <v>0</v>
      </c>
      <c r="O336" s="95">
        <f t="shared" si="62"/>
        <v>0.52083333333333326</v>
      </c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</row>
    <row r="337" spans="1:67" s="22" customFormat="1" ht="13.5" customHeight="1">
      <c r="A337" s="32" t="s">
        <v>124</v>
      </c>
      <c r="B337" s="31">
        <v>10</v>
      </c>
      <c r="C337" s="31">
        <v>2</v>
      </c>
      <c r="D337" s="31">
        <v>1</v>
      </c>
      <c r="E337" s="31">
        <v>0</v>
      </c>
      <c r="F337" s="93">
        <f t="shared" si="58"/>
        <v>13</v>
      </c>
      <c r="G337" s="94">
        <f t="shared" si="57"/>
        <v>15.4</v>
      </c>
      <c r="H337" s="95">
        <f t="shared" si="59"/>
        <v>1.4285714285714286</v>
      </c>
      <c r="I337" s="31">
        <v>5</v>
      </c>
      <c r="J337" s="31">
        <v>0</v>
      </c>
      <c r="K337" s="31">
        <v>0</v>
      </c>
      <c r="L337" s="31">
        <v>0</v>
      </c>
      <c r="M337" s="93">
        <f>SUM(I337:L337)</f>
        <v>5</v>
      </c>
      <c r="N337" s="94">
        <f t="shared" si="61"/>
        <v>0</v>
      </c>
      <c r="O337" s="95">
        <f t="shared" si="62"/>
        <v>2.604166666666667</v>
      </c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</row>
    <row r="338" spans="1:67" s="21" customFormat="1" ht="13.5" customHeight="1">
      <c r="A338" s="36" t="s">
        <v>9</v>
      </c>
      <c r="B338" s="35">
        <v>1</v>
      </c>
      <c r="C338" s="35">
        <v>1</v>
      </c>
      <c r="D338" s="35">
        <v>0</v>
      </c>
      <c r="E338" s="35">
        <v>0</v>
      </c>
      <c r="F338" s="96">
        <f t="shared" ref="F338:F377" si="63">SUM(B338:E338)</f>
        <v>2</v>
      </c>
      <c r="G338" s="97">
        <f t="shared" si="57"/>
        <v>50</v>
      </c>
      <c r="H338" s="98">
        <f t="shared" ref="H338:H377" si="64">IF(F338=0,0,F338/F$377*100)</f>
        <v>0.21978021978021978</v>
      </c>
      <c r="I338" s="35">
        <v>0</v>
      </c>
      <c r="J338" s="35">
        <v>0</v>
      </c>
      <c r="K338" s="35">
        <v>0</v>
      </c>
      <c r="L338" s="35">
        <v>0</v>
      </c>
      <c r="M338" s="96">
        <f t="shared" ref="M338:M377" si="65">SUM(I338:L338)</f>
        <v>0</v>
      </c>
      <c r="N338" s="97">
        <f t="shared" si="61"/>
        <v>0</v>
      </c>
      <c r="O338" s="98">
        <f>IF(M338=0,0,M338/M$377*100)</f>
        <v>0</v>
      </c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</row>
    <row r="339" spans="1:67" s="21" customFormat="1" ht="13.5" customHeight="1">
      <c r="A339" s="32" t="s">
        <v>10</v>
      </c>
      <c r="B339" s="31">
        <v>4</v>
      </c>
      <c r="C339" s="31">
        <v>0</v>
      </c>
      <c r="D339" s="31">
        <v>1</v>
      </c>
      <c r="E339" s="31">
        <v>0</v>
      </c>
      <c r="F339" s="93">
        <f t="shared" si="63"/>
        <v>5</v>
      </c>
      <c r="G339" s="94">
        <f t="shared" si="57"/>
        <v>0</v>
      </c>
      <c r="H339" s="95">
        <f t="shared" si="64"/>
        <v>0.5494505494505495</v>
      </c>
      <c r="I339" s="31">
        <v>2</v>
      </c>
      <c r="J339" s="31">
        <v>0</v>
      </c>
      <c r="K339" s="31">
        <v>1</v>
      </c>
      <c r="L339" s="31">
        <v>0</v>
      </c>
      <c r="M339" s="93">
        <f t="shared" si="65"/>
        <v>3</v>
      </c>
      <c r="N339" s="94">
        <f t="shared" si="61"/>
        <v>0</v>
      </c>
      <c r="O339" s="95">
        <f t="shared" ref="O339:O377" si="66">IF(M339=0,0,M339/M$377*100)</f>
        <v>1.5625</v>
      </c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</row>
    <row r="340" spans="1:67" s="22" customFormat="1" ht="13.5" customHeight="1">
      <c r="A340" s="32" t="s">
        <v>11</v>
      </c>
      <c r="B340" s="31">
        <v>1</v>
      </c>
      <c r="C340" s="31">
        <v>0</v>
      </c>
      <c r="D340" s="31">
        <v>1</v>
      </c>
      <c r="E340" s="31">
        <v>0</v>
      </c>
      <c r="F340" s="93">
        <f t="shared" si="63"/>
        <v>2</v>
      </c>
      <c r="G340" s="94">
        <f t="shared" si="57"/>
        <v>0</v>
      </c>
      <c r="H340" s="95">
        <f t="shared" si="64"/>
        <v>0.21978021978021978</v>
      </c>
      <c r="I340" s="31">
        <v>1</v>
      </c>
      <c r="J340" s="31">
        <v>0</v>
      </c>
      <c r="K340" s="31">
        <v>0</v>
      </c>
      <c r="L340" s="31">
        <v>0</v>
      </c>
      <c r="M340" s="93">
        <f t="shared" si="65"/>
        <v>1</v>
      </c>
      <c r="N340" s="94">
        <f t="shared" si="61"/>
        <v>0</v>
      </c>
      <c r="O340" s="95">
        <f t="shared" si="66"/>
        <v>0.52083333333333326</v>
      </c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</row>
    <row r="341" spans="1:67" s="24" customFormat="1" ht="13.5" customHeight="1">
      <c r="A341" s="32" t="s">
        <v>12</v>
      </c>
      <c r="B341" s="31">
        <v>6</v>
      </c>
      <c r="C341" s="31">
        <v>0</v>
      </c>
      <c r="D341" s="31">
        <v>0</v>
      </c>
      <c r="E341" s="31">
        <v>0</v>
      </c>
      <c r="F341" s="93">
        <f t="shared" si="63"/>
        <v>6</v>
      </c>
      <c r="G341" s="94">
        <f t="shared" si="57"/>
        <v>0</v>
      </c>
      <c r="H341" s="95">
        <f t="shared" si="64"/>
        <v>0.65934065934065933</v>
      </c>
      <c r="I341" s="31">
        <v>0</v>
      </c>
      <c r="J341" s="31">
        <v>0</v>
      </c>
      <c r="K341" s="31">
        <v>0</v>
      </c>
      <c r="L341" s="31">
        <v>0</v>
      </c>
      <c r="M341" s="93">
        <f t="shared" si="65"/>
        <v>0</v>
      </c>
      <c r="N341" s="94">
        <f t="shared" si="61"/>
        <v>0</v>
      </c>
      <c r="O341" s="95">
        <f t="shared" si="66"/>
        <v>0</v>
      </c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</row>
    <row r="342" spans="1:67" s="22" customFormat="1" ht="13.5" customHeight="1">
      <c r="A342" s="32" t="s">
        <v>13</v>
      </c>
      <c r="B342" s="31">
        <v>4</v>
      </c>
      <c r="C342" s="31">
        <v>0</v>
      </c>
      <c r="D342" s="31">
        <v>0</v>
      </c>
      <c r="E342" s="31">
        <v>0</v>
      </c>
      <c r="F342" s="93">
        <f t="shared" si="63"/>
        <v>4</v>
      </c>
      <c r="G342" s="94">
        <f t="shared" si="57"/>
        <v>0</v>
      </c>
      <c r="H342" s="95">
        <f t="shared" si="64"/>
        <v>0.43956043956043955</v>
      </c>
      <c r="I342" s="31">
        <v>2</v>
      </c>
      <c r="J342" s="31">
        <v>0</v>
      </c>
      <c r="K342" s="31">
        <v>0</v>
      </c>
      <c r="L342" s="31">
        <v>0</v>
      </c>
      <c r="M342" s="93">
        <f t="shared" si="65"/>
        <v>2</v>
      </c>
      <c r="N342" s="94">
        <f t="shared" si="61"/>
        <v>0</v>
      </c>
      <c r="O342" s="95">
        <f t="shared" si="66"/>
        <v>1.0416666666666665</v>
      </c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</row>
    <row r="343" spans="1:67" s="22" customFormat="1" ht="13.5" customHeight="1">
      <c r="A343" s="32" t="s">
        <v>14</v>
      </c>
      <c r="B343" s="31">
        <v>6</v>
      </c>
      <c r="C343" s="31">
        <v>0</v>
      </c>
      <c r="D343" s="31">
        <v>1</v>
      </c>
      <c r="E343" s="31">
        <v>0</v>
      </c>
      <c r="F343" s="93">
        <f t="shared" si="63"/>
        <v>7</v>
      </c>
      <c r="G343" s="94">
        <f t="shared" si="57"/>
        <v>0</v>
      </c>
      <c r="H343" s="95">
        <f t="shared" si="64"/>
        <v>0.76923076923076927</v>
      </c>
      <c r="I343" s="31">
        <v>0</v>
      </c>
      <c r="J343" s="31">
        <v>0</v>
      </c>
      <c r="K343" s="31">
        <v>0</v>
      </c>
      <c r="L343" s="31">
        <v>0</v>
      </c>
      <c r="M343" s="93">
        <f t="shared" si="65"/>
        <v>0</v>
      </c>
      <c r="N343" s="94">
        <f t="shared" si="61"/>
        <v>0</v>
      </c>
      <c r="O343" s="95">
        <f t="shared" si="66"/>
        <v>0</v>
      </c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</row>
    <row r="344" spans="1:67" s="22" customFormat="1" ht="13.5" customHeight="1">
      <c r="A344" s="28" t="s">
        <v>15</v>
      </c>
      <c r="B344" s="99">
        <f>SUM(B338:B343)</f>
        <v>22</v>
      </c>
      <c r="C344" s="99">
        <f>SUM(C338:C343)</f>
        <v>1</v>
      </c>
      <c r="D344" s="99">
        <f>SUM(D338:D343)</f>
        <v>3</v>
      </c>
      <c r="E344" s="99">
        <f>SUM(E338:E343)</f>
        <v>0</v>
      </c>
      <c r="F344" s="99">
        <f t="shared" si="63"/>
        <v>26</v>
      </c>
      <c r="G344" s="100">
        <f t="shared" si="57"/>
        <v>3.8</v>
      </c>
      <c r="H344" s="101">
        <f t="shared" si="64"/>
        <v>2.8571428571428572</v>
      </c>
      <c r="I344" s="99">
        <f>SUM(I338:I343)</f>
        <v>5</v>
      </c>
      <c r="J344" s="99">
        <f>SUM(J338:J343)</f>
        <v>0</v>
      </c>
      <c r="K344" s="99">
        <f>SUM(K338:K343)</f>
        <v>1</v>
      </c>
      <c r="L344" s="99">
        <f>SUM(L338:L343)</f>
        <v>0</v>
      </c>
      <c r="M344" s="99">
        <f t="shared" si="65"/>
        <v>6</v>
      </c>
      <c r="N344" s="100">
        <f t="shared" si="61"/>
        <v>0</v>
      </c>
      <c r="O344" s="101">
        <f t="shared" si="66"/>
        <v>3.125</v>
      </c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</row>
    <row r="345" spans="1:67" s="24" customFormat="1" ht="13.5" customHeight="1">
      <c r="A345" s="36" t="s">
        <v>16</v>
      </c>
      <c r="B345" s="35">
        <v>5</v>
      </c>
      <c r="C345" s="35">
        <v>1</v>
      </c>
      <c r="D345" s="35">
        <v>1</v>
      </c>
      <c r="E345" s="35">
        <v>0</v>
      </c>
      <c r="F345" s="96">
        <f t="shared" si="63"/>
        <v>7</v>
      </c>
      <c r="G345" s="97">
        <f t="shared" si="57"/>
        <v>14.3</v>
      </c>
      <c r="H345" s="98">
        <f t="shared" si="64"/>
        <v>0.76923076923076927</v>
      </c>
      <c r="I345" s="35">
        <v>0</v>
      </c>
      <c r="J345" s="35">
        <v>0</v>
      </c>
      <c r="K345" s="35">
        <v>0</v>
      </c>
      <c r="L345" s="35">
        <v>0</v>
      </c>
      <c r="M345" s="96">
        <f t="shared" si="65"/>
        <v>0</v>
      </c>
      <c r="N345" s="97">
        <f t="shared" si="61"/>
        <v>0</v>
      </c>
      <c r="O345" s="98">
        <f t="shared" si="66"/>
        <v>0</v>
      </c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</row>
    <row r="346" spans="1:67" s="24" customFormat="1" ht="13.5" customHeight="1">
      <c r="A346" s="32" t="s">
        <v>17</v>
      </c>
      <c r="B346" s="31">
        <v>11</v>
      </c>
      <c r="C346" s="31">
        <v>0</v>
      </c>
      <c r="D346" s="31">
        <v>1</v>
      </c>
      <c r="E346" s="31">
        <v>0</v>
      </c>
      <c r="F346" s="93">
        <f t="shared" si="63"/>
        <v>12</v>
      </c>
      <c r="G346" s="94">
        <f t="shared" si="57"/>
        <v>0</v>
      </c>
      <c r="H346" s="95">
        <f t="shared" si="64"/>
        <v>1.3186813186813187</v>
      </c>
      <c r="I346" s="31">
        <v>2</v>
      </c>
      <c r="J346" s="31">
        <v>0</v>
      </c>
      <c r="K346" s="31">
        <v>0</v>
      </c>
      <c r="L346" s="31">
        <v>0</v>
      </c>
      <c r="M346" s="93">
        <f t="shared" si="65"/>
        <v>2</v>
      </c>
      <c r="N346" s="94">
        <f t="shared" si="61"/>
        <v>0</v>
      </c>
      <c r="O346" s="95">
        <f t="shared" si="66"/>
        <v>1.0416666666666665</v>
      </c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</row>
    <row r="347" spans="1:67" s="24" customFormat="1" ht="13.5" customHeight="1">
      <c r="A347" s="32" t="s">
        <v>18</v>
      </c>
      <c r="B347" s="31">
        <v>6</v>
      </c>
      <c r="C347" s="31">
        <v>1</v>
      </c>
      <c r="D347" s="31">
        <v>0</v>
      </c>
      <c r="E347" s="31">
        <v>0</v>
      </c>
      <c r="F347" s="93">
        <f t="shared" si="63"/>
        <v>7</v>
      </c>
      <c r="G347" s="94">
        <f t="shared" si="57"/>
        <v>14.3</v>
      </c>
      <c r="H347" s="95">
        <f t="shared" si="64"/>
        <v>0.76923076923076927</v>
      </c>
      <c r="I347" s="31">
        <v>0</v>
      </c>
      <c r="J347" s="31">
        <v>0</v>
      </c>
      <c r="K347" s="31">
        <v>0</v>
      </c>
      <c r="L347" s="31">
        <v>0</v>
      </c>
      <c r="M347" s="93">
        <f t="shared" si="65"/>
        <v>0</v>
      </c>
      <c r="N347" s="94">
        <f t="shared" si="61"/>
        <v>0</v>
      </c>
      <c r="O347" s="95">
        <f t="shared" si="66"/>
        <v>0</v>
      </c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</row>
    <row r="348" spans="1:67" s="22" customFormat="1" ht="13.5" customHeight="1">
      <c r="A348" s="32" t="s">
        <v>19</v>
      </c>
      <c r="B348" s="31">
        <v>1</v>
      </c>
      <c r="C348" s="31">
        <v>0</v>
      </c>
      <c r="D348" s="31">
        <v>0</v>
      </c>
      <c r="E348" s="31">
        <v>0</v>
      </c>
      <c r="F348" s="93">
        <f t="shared" si="63"/>
        <v>1</v>
      </c>
      <c r="G348" s="94">
        <f t="shared" si="57"/>
        <v>0</v>
      </c>
      <c r="H348" s="95">
        <f t="shared" si="64"/>
        <v>0.10989010989010989</v>
      </c>
      <c r="I348" s="31">
        <v>3</v>
      </c>
      <c r="J348" s="31">
        <v>0</v>
      </c>
      <c r="K348" s="31">
        <v>0</v>
      </c>
      <c r="L348" s="31">
        <v>0</v>
      </c>
      <c r="M348" s="93">
        <f t="shared" si="65"/>
        <v>3</v>
      </c>
      <c r="N348" s="94">
        <f t="shared" si="61"/>
        <v>0</v>
      </c>
      <c r="O348" s="95">
        <f t="shared" si="66"/>
        <v>1.5625</v>
      </c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</row>
    <row r="349" spans="1:67" s="24" customFormat="1" ht="13.5" customHeight="1">
      <c r="A349" s="32" t="s">
        <v>20</v>
      </c>
      <c r="B349" s="31">
        <v>3</v>
      </c>
      <c r="C349" s="31">
        <v>0</v>
      </c>
      <c r="D349" s="31">
        <v>0</v>
      </c>
      <c r="E349" s="31">
        <v>0</v>
      </c>
      <c r="F349" s="93">
        <f t="shared" si="63"/>
        <v>3</v>
      </c>
      <c r="G349" s="94">
        <f t="shared" si="57"/>
        <v>0</v>
      </c>
      <c r="H349" s="95">
        <f t="shared" si="64"/>
        <v>0.32967032967032966</v>
      </c>
      <c r="I349" s="31">
        <v>0</v>
      </c>
      <c r="J349" s="31">
        <v>0</v>
      </c>
      <c r="K349" s="31">
        <v>0</v>
      </c>
      <c r="L349" s="31">
        <v>0</v>
      </c>
      <c r="M349" s="93">
        <f t="shared" si="65"/>
        <v>0</v>
      </c>
      <c r="N349" s="94">
        <f t="shared" si="61"/>
        <v>0</v>
      </c>
      <c r="O349" s="95">
        <f t="shared" si="66"/>
        <v>0</v>
      </c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</row>
    <row r="350" spans="1:67" s="22" customFormat="1" ht="13.5" customHeight="1">
      <c r="A350" s="32" t="s">
        <v>21</v>
      </c>
      <c r="B350" s="31">
        <v>31</v>
      </c>
      <c r="C350" s="31">
        <v>0</v>
      </c>
      <c r="D350" s="31">
        <v>0</v>
      </c>
      <c r="E350" s="31">
        <v>2</v>
      </c>
      <c r="F350" s="93">
        <f t="shared" si="63"/>
        <v>33</v>
      </c>
      <c r="G350" s="94">
        <f t="shared" si="57"/>
        <v>6.1</v>
      </c>
      <c r="H350" s="95">
        <f t="shared" si="64"/>
        <v>3.6263736263736268</v>
      </c>
      <c r="I350" s="31">
        <v>4</v>
      </c>
      <c r="J350" s="31">
        <v>0</v>
      </c>
      <c r="K350" s="31">
        <v>0</v>
      </c>
      <c r="L350" s="31">
        <v>0</v>
      </c>
      <c r="M350" s="93">
        <f t="shared" si="65"/>
        <v>4</v>
      </c>
      <c r="N350" s="94">
        <f t="shared" si="61"/>
        <v>0</v>
      </c>
      <c r="O350" s="95">
        <f t="shared" si="66"/>
        <v>2.083333333333333</v>
      </c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</row>
    <row r="351" spans="1:67" s="24" customFormat="1" ht="13.5" customHeight="1">
      <c r="A351" s="28" t="s">
        <v>15</v>
      </c>
      <c r="B351" s="99">
        <f>SUM(B345:B350)</f>
        <v>57</v>
      </c>
      <c r="C351" s="99">
        <f>SUM(C345:C350)</f>
        <v>2</v>
      </c>
      <c r="D351" s="99">
        <f>SUM(D345:D350)</f>
        <v>2</v>
      </c>
      <c r="E351" s="99">
        <f>SUM(E345:E350)</f>
        <v>2</v>
      </c>
      <c r="F351" s="99">
        <f t="shared" si="63"/>
        <v>63</v>
      </c>
      <c r="G351" s="100">
        <f t="shared" si="57"/>
        <v>6.3</v>
      </c>
      <c r="H351" s="101">
        <f t="shared" si="64"/>
        <v>6.9230769230769234</v>
      </c>
      <c r="I351" s="99">
        <f>SUM(I345:I350)</f>
        <v>9</v>
      </c>
      <c r="J351" s="99">
        <f>SUM(J345:J350)</f>
        <v>0</v>
      </c>
      <c r="K351" s="99">
        <f>SUM(K345:K350)</f>
        <v>0</v>
      </c>
      <c r="L351" s="99">
        <f>SUM(L345:L350)</f>
        <v>0</v>
      </c>
      <c r="M351" s="99">
        <f t="shared" si="65"/>
        <v>9</v>
      </c>
      <c r="N351" s="100">
        <f t="shared" si="61"/>
        <v>0</v>
      </c>
      <c r="O351" s="101">
        <f t="shared" si="66"/>
        <v>4.6875</v>
      </c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</row>
    <row r="352" spans="1:67" s="22" customFormat="1" ht="13.5" customHeight="1">
      <c r="A352" s="32" t="s">
        <v>22</v>
      </c>
      <c r="B352" s="31">
        <v>32</v>
      </c>
      <c r="C352" s="31">
        <v>4</v>
      </c>
      <c r="D352" s="31">
        <v>3</v>
      </c>
      <c r="E352" s="31">
        <v>2</v>
      </c>
      <c r="F352" s="93">
        <f t="shared" si="63"/>
        <v>41</v>
      </c>
      <c r="G352" s="94">
        <f t="shared" si="57"/>
        <v>14.6</v>
      </c>
      <c r="H352" s="95">
        <f t="shared" si="64"/>
        <v>4.5054945054945055</v>
      </c>
      <c r="I352" s="31">
        <v>7</v>
      </c>
      <c r="J352" s="31">
        <v>0</v>
      </c>
      <c r="K352" s="31">
        <v>1</v>
      </c>
      <c r="L352" s="31">
        <v>1</v>
      </c>
      <c r="M352" s="93">
        <f t="shared" si="65"/>
        <v>9</v>
      </c>
      <c r="N352" s="94">
        <f t="shared" si="61"/>
        <v>11.1</v>
      </c>
      <c r="O352" s="95">
        <f t="shared" si="66"/>
        <v>4.6875</v>
      </c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</row>
    <row r="353" spans="1:67" s="24" customFormat="1" ht="13.5" customHeight="1">
      <c r="A353" s="32" t="s">
        <v>23</v>
      </c>
      <c r="B353" s="31">
        <v>43</v>
      </c>
      <c r="C353" s="31">
        <v>1</v>
      </c>
      <c r="D353" s="31">
        <v>6</v>
      </c>
      <c r="E353" s="31">
        <v>1</v>
      </c>
      <c r="F353" s="93">
        <f t="shared" si="63"/>
        <v>51</v>
      </c>
      <c r="G353" s="94">
        <f t="shared" si="57"/>
        <v>3.9</v>
      </c>
      <c r="H353" s="95">
        <f t="shared" si="64"/>
        <v>5.6043956043956049</v>
      </c>
      <c r="I353" s="31">
        <v>15</v>
      </c>
      <c r="J353" s="31">
        <v>0</v>
      </c>
      <c r="K353" s="31">
        <v>0</v>
      </c>
      <c r="L353" s="31">
        <v>0</v>
      </c>
      <c r="M353" s="93">
        <f t="shared" si="65"/>
        <v>15</v>
      </c>
      <c r="N353" s="94">
        <f t="shared" si="61"/>
        <v>0</v>
      </c>
      <c r="O353" s="95">
        <f t="shared" si="66"/>
        <v>7.8125</v>
      </c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</row>
    <row r="354" spans="1:67" s="22" customFormat="1" ht="13.5" customHeight="1">
      <c r="A354" s="32" t="s">
        <v>24</v>
      </c>
      <c r="B354" s="31">
        <v>39</v>
      </c>
      <c r="C354" s="31">
        <v>1</v>
      </c>
      <c r="D354" s="31">
        <v>2</v>
      </c>
      <c r="E354" s="31">
        <v>0</v>
      </c>
      <c r="F354" s="93">
        <f t="shared" si="63"/>
        <v>42</v>
      </c>
      <c r="G354" s="94">
        <f t="shared" si="57"/>
        <v>2.4</v>
      </c>
      <c r="H354" s="95">
        <f t="shared" si="64"/>
        <v>4.6153846153846159</v>
      </c>
      <c r="I354" s="31">
        <v>6</v>
      </c>
      <c r="J354" s="31">
        <v>0</v>
      </c>
      <c r="K354" s="31">
        <v>1</v>
      </c>
      <c r="L354" s="31">
        <v>0</v>
      </c>
      <c r="M354" s="93">
        <f t="shared" si="65"/>
        <v>7</v>
      </c>
      <c r="N354" s="94">
        <f t="shared" si="61"/>
        <v>0</v>
      </c>
      <c r="O354" s="95">
        <f t="shared" si="66"/>
        <v>3.6458333333333335</v>
      </c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</row>
    <row r="355" spans="1:67" s="24" customFormat="1" ht="13.5" customHeight="1">
      <c r="A355" s="32" t="s">
        <v>25</v>
      </c>
      <c r="B355" s="31">
        <v>68</v>
      </c>
      <c r="C355" s="31">
        <v>1</v>
      </c>
      <c r="D355" s="31">
        <v>1</v>
      </c>
      <c r="E355" s="31">
        <v>0</v>
      </c>
      <c r="F355" s="93">
        <f t="shared" si="63"/>
        <v>70</v>
      </c>
      <c r="G355" s="94">
        <f t="shared" si="57"/>
        <v>1.4</v>
      </c>
      <c r="H355" s="95">
        <f t="shared" si="64"/>
        <v>7.6923076923076925</v>
      </c>
      <c r="I355" s="31">
        <v>6</v>
      </c>
      <c r="J355" s="31">
        <v>0</v>
      </c>
      <c r="K355" s="31">
        <v>0</v>
      </c>
      <c r="L355" s="31">
        <v>1</v>
      </c>
      <c r="M355" s="93">
        <f t="shared" si="65"/>
        <v>7</v>
      </c>
      <c r="N355" s="94">
        <f t="shared" si="61"/>
        <v>14.3</v>
      </c>
      <c r="O355" s="95">
        <f t="shared" si="66"/>
        <v>3.6458333333333335</v>
      </c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</row>
    <row r="356" spans="1:67" s="24" customFormat="1" ht="13.5" customHeight="1">
      <c r="A356" s="32" t="s">
        <v>26</v>
      </c>
      <c r="B356" s="31">
        <v>56</v>
      </c>
      <c r="C356" s="31">
        <v>3</v>
      </c>
      <c r="D356" s="31">
        <v>2</v>
      </c>
      <c r="E356" s="31">
        <v>0</v>
      </c>
      <c r="F356" s="93">
        <f t="shared" si="63"/>
        <v>61</v>
      </c>
      <c r="G356" s="94">
        <f t="shared" si="57"/>
        <v>4.9000000000000004</v>
      </c>
      <c r="H356" s="95">
        <f t="shared" si="64"/>
        <v>6.7032967032967035</v>
      </c>
      <c r="I356" s="31">
        <v>12</v>
      </c>
      <c r="J356" s="31">
        <v>0</v>
      </c>
      <c r="K356" s="31">
        <v>2</v>
      </c>
      <c r="L356" s="31">
        <v>1</v>
      </c>
      <c r="M356" s="93">
        <f t="shared" si="65"/>
        <v>15</v>
      </c>
      <c r="N356" s="94">
        <f t="shared" si="61"/>
        <v>6.7</v>
      </c>
      <c r="O356" s="95">
        <f t="shared" si="66"/>
        <v>7.8125</v>
      </c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</row>
    <row r="357" spans="1:67" s="24" customFormat="1" ht="13.5" customHeight="1">
      <c r="A357" s="32" t="s">
        <v>27</v>
      </c>
      <c r="B357" s="31">
        <v>70</v>
      </c>
      <c r="C357" s="31">
        <v>1</v>
      </c>
      <c r="D357" s="31">
        <v>3</v>
      </c>
      <c r="E357" s="31">
        <v>1</v>
      </c>
      <c r="F357" s="93">
        <f t="shared" si="63"/>
        <v>75</v>
      </c>
      <c r="G357" s="94">
        <f t="shared" si="57"/>
        <v>2.7</v>
      </c>
      <c r="H357" s="95">
        <f t="shared" si="64"/>
        <v>8.2417582417582409</v>
      </c>
      <c r="I357" s="31">
        <v>10</v>
      </c>
      <c r="J357" s="31">
        <v>0</v>
      </c>
      <c r="K357" s="31">
        <v>0</v>
      </c>
      <c r="L357" s="31">
        <v>0</v>
      </c>
      <c r="M357" s="93">
        <f t="shared" si="65"/>
        <v>10</v>
      </c>
      <c r="N357" s="94">
        <f t="shared" si="61"/>
        <v>0</v>
      </c>
      <c r="O357" s="95">
        <f t="shared" si="66"/>
        <v>5.2083333333333339</v>
      </c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</row>
    <row r="358" spans="1:67" s="22" customFormat="1" ht="13.5" customHeight="1">
      <c r="A358" s="32" t="s">
        <v>28</v>
      </c>
      <c r="B358" s="31">
        <v>48</v>
      </c>
      <c r="C358" s="31">
        <v>2</v>
      </c>
      <c r="D358" s="31">
        <v>4</v>
      </c>
      <c r="E358" s="31">
        <v>0</v>
      </c>
      <c r="F358" s="93">
        <f t="shared" si="63"/>
        <v>54</v>
      </c>
      <c r="G358" s="94">
        <f t="shared" si="57"/>
        <v>3.7</v>
      </c>
      <c r="H358" s="95">
        <f t="shared" si="64"/>
        <v>5.9340659340659334</v>
      </c>
      <c r="I358" s="31">
        <v>11</v>
      </c>
      <c r="J358" s="31">
        <v>0</v>
      </c>
      <c r="K358" s="31">
        <v>0</v>
      </c>
      <c r="L358" s="31">
        <v>2</v>
      </c>
      <c r="M358" s="93">
        <f t="shared" si="65"/>
        <v>13</v>
      </c>
      <c r="N358" s="94">
        <f t="shared" si="61"/>
        <v>15.4</v>
      </c>
      <c r="O358" s="95">
        <f t="shared" si="66"/>
        <v>6.770833333333333</v>
      </c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</row>
    <row r="359" spans="1:67" s="22" customFormat="1" ht="13.5" customHeight="1">
      <c r="A359" s="32" t="s">
        <v>51</v>
      </c>
      <c r="B359" s="31">
        <v>71</v>
      </c>
      <c r="C359" s="31">
        <v>0</v>
      </c>
      <c r="D359" s="31">
        <v>6</v>
      </c>
      <c r="E359" s="31">
        <v>6</v>
      </c>
      <c r="F359" s="93">
        <f t="shared" si="63"/>
        <v>83</v>
      </c>
      <c r="G359" s="94">
        <f t="shared" si="57"/>
        <v>7.2</v>
      </c>
      <c r="H359" s="95">
        <f t="shared" si="64"/>
        <v>9.1208791208791204</v>
      </c>
      <c r="I359" s="31">
        <v>16</v>
      </c>
      <c r="J359" s="31">
        <v>0</v>
      </c>
      <c r="K359" s="31">
        <v>0</v>
      </c>
      <c r="L359" s="31">
        <v>0</v>
      </c>
      <c r="M359" s="93">
        <f t="shared" si="65"/>
        <v>16</v>
      </c>
      <c r="N359" s="94">
        <f t="shared" si="61"/>
        <v>0</v>
      </c>
      <c r="O359" s="95">
        <f t="shared" si="66"/>
        <v>8.3333333333333321</v>
      </c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</row>
    <row r="360" spans="1:67" s="22" customFormat="1" ht="13.5" customHeight="1">
      <c r="A360" s="36" t="s">
        <v>29</v>
      </c>
      <c r="B360" s="35">
        <v>28</v>
      </c>
      <c r="C360" s="35">
        <v>0</v>
      </c>
      <c r="D360" s="35">
        <v>0</v>
      </c>
      <c r="E360" s="35">
        <v>0</v>
      </c>
      <c r="F360" s="96">
        <f t="shared" si="63"/>
        <v>28</v>
      </c>
      <c r="G360" s="97">
        <f t="shared" si="57"/>
        <v>0</v>
      </c>
      <c r="H360" s="98">
        <f t="shared" si="64"/>
        <v>3.0769230769230771</v>
      </c>
      <c r="I360" s="35">
        <v>1</v>
      </c>
      <c r="J360" s="35">
        <v>0</v>
      </c>
      <c r="K360" s="35">
        <v>0</v>
      </c>
      <c r="L360" s="35">
        <v>0</v>
      </c>
      <c r="M360" s="96">
        <f t="shared" si="65"/>
        <v>1</v>
      </c>
      <c r="N360" s="97">
        <f t="shared" si="61"/>
        <v>0</v>
      </c>
      <c r="O360" s="98">
        <f t="shared" si="66"/>
        <v>0.52083333333333326</v>
      </c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</row>
    <row r="361" spans="1:67" s="24" customFormat="1" ht="13.5" customHeight="1">
      <c r="A361" s="32" t="s">
        <v>30</v>
      </c>
      <c r="B361" s="31">
        <v>9</v>
      </c>
      <c r="C361" s="31">
        <v>0</v>
      </c>
      <c r="D361" s="31">
        <v>0</v>
      </c>
      <c r="E361" s="31">
        <v>0</v>
      </c>
      <c r="F361" s="93">
        <f t="shared" si="63"/>
        <v>9</v>
      </c>
      <c r="G361" s="94">
        <f t="shared" si="57"/>
        <v>0</v>
      </c>
      <c r="H361" s="95">
        <f t="shared" si="64"/>
        <v>0.98901098901098894</v>
      </c>
      <c r="I361" s="31">
        <v>3</v>
      </c>
      <c r="J361" s="31">
        <v>0</v>
      </c>
      <c r="K361" s="31">
        <v>0</v>
      </c>
      <c r="L361" s="31">
        <v>1</v>
      </c>
      <c r="M361" s="93">
        <f t="shared" si="65"/>
        <v>4</v>
      </c>
      <c r="N361" s="94">
        <f t="shared" si="61"/>
        <v>25</v>
      </c>
      <c r="O361" s="95">
        <f t="shared" si="66"/>
        <v>2.083333333333333</v>
      </c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</row>
    <row r="362" spans="1:67" s="24" customFormat="1" ht="13.5" customHeight="1">
      <c r="A362" s="32" t="s">
        <v>31</v>
      </c>
      <c r="B362" s="31">
        <v>14</v>
      </c>
      <c r="C362" s="31">
        <v>0</v>
      </c>
      <c r="D362" s="31">
        <v>0</v>
      </c>
      <c r="E362" s="31">
        <v>1</v>
      </c>
      <c r="F362" s="93">
        <f t="shared" si="63"/>
        <v>15</v>
      </c>
      <c r="G362" s="94">
        <f t="shared" si="57"/>
        <v>6.7</v>
      </c>
      <c r="H362" s="95">
        <f t="shared" si="64"/>
        <v>1.6483516483516485</v>
      </c>
      <c r="I362" s="31">
        <v>5</v>
      </c>
      <c r="J362" s="31">
        <v>0</v>
      </c>
      <c r="K362" s="31">
        <v>0</v>
      </c>
      <c r="L362" s="31">
        <v>0</v>
      </c>
      <c r="M362" s="93">
        <f t="shared" si="65"/>
        <v>5</v>
      </c>
      <c r="N362" s="94">
        <f t="shared" si="61"/>
        <v>0</v>
      </c>
      <c r="O362" s="95">
        <f t="shared" si="66"/>
        <v>2.604166666666667</v>
      </c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</row>
    <row r="363" spans="1:67" s="24" customFormat="1" ht="13.5" customHeight="1">
      <c r="A363" s="32" t="s">
        <v>32</v>
      </c>
      <c r="B363" s="31">
        <v>18</v>
      </c>
      <c r="C363" s="31">
        <v>1</v>
      </c>
      <c r="D363" s="31">
        <v>1</v>
      </c>
      <c r="E363" s="31">
        <v>0</v>
      </c>
      <c r="F363" s="93">
        <f t="shared" si="63"/>
        <v>20</v>
      </c>
      <c r="G363" s="94">
        <f t="shared" si="57"/>
        <v>5</v>
      </c>
      <c r="H363" s="95">
        <f t="shared" si="64"/>
        <v>2.197802197802198</v>
      </c>
      <c r="I363" s="31">
        <v>10</v>
      </c>
      <c r="J363" s="31">
        <v>0</v>
      </c>
      <c r="K363" s="31">
        <v>2</v>
      </c>
      <c r="L363" s="31">
        <v>0</v>
      </c>
      <c r="M363" s="93">
        <f t="shared" si="65"/>
        <v>12</v>
      </c>
      <c r="N363" s="94">
        <f t="shared" si="61"/>
        <v>0</v>
      </c>
      <c r="O363" s="95">
        <f t="shared" si="66"/>
        <v>6.25</v>
      </c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</row>
    <row r="364" spans="1:67" s="22" customFormat="1" ht="13.5" customHeight="1">
      <c r="A364" s="32" t="s">
        <v>33</v>
      </c>
      <c r="B364" s="31">
        <v>9</v>
      </c>
      <c r="C364" s="31">
        <v>1</v>
      </c>
      <c r="D364" s="31">
        <v>0</v>
      </c>
      <c r="E364" s="31">
        <v>0</v>
      </c>
      <c r="F364" s="93">
        <f t="shared" si="63"/>
        <v>10</v>
      </c>
      <c r="G364" s="94">
        <f t="shared" si="57"/>
        <v>10</v>
      </c>
      <c r="H364" s="95">
        <f t="shared" si="64"/>
        <v>1.098901098901099</v>
      </c>
      <c r="I364" s="31">
        <v>6</v>
      </c>
      <c r="J364" s="31">
        <v>0</v>
      </c>
      <c r="K364" s="31">
        <v>1</v>
      </c>
      <c r="L364" s="31">
        <v>0</v>
      </c>
      <c r="M364" s="93">
        <f t="shared" si="65"/>
        <v>7</v>
      </c>
      <c r="N364" s="94">
        <f t="shared" si="61"/>
        <v>0</v>
      </c>
      <c r="O364" s="95">
        <f t="shared" si="66"/>
        <v>3.6458333333333335</v>
      </c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</row>
    <row r="365" spans="1:67" s="24" customFormat="1" ht="13.5" customHeight="1">
      <c r="A365" s="32" t="s">
        <v>34</v>
      </c>
      <c r="B365" s="31">
        <v>7</v>
      </c>
      <c r="C365" s="31">
        <v>0</v>
      </c>
      <c r="D365" s="31">
        <v>0</v>
      </c>
      <c r="E365" s="31">
        <v>0</v>
      </c>
      <c r="F365" s="93">
        <f t="shared" si="63"/>
        <v>7</v>
      </c>
      <c r="G365" s="94">
        <f t="shared" si="57"/>
        <v>0</v>
      </c>
      <c r="H365" s="95">
        <f t="shared" si="64"/>
        <v>0.76923076923076927</v>
      </c>
      <c r="I365" s="31">
        <v>3</v>
      </c>
      <c r="J365" s="31">
        <v>0</v>
      </c>
      <c r="K365" s="31">
        <v>1</v>
      </c>
      <c r="L365" s="31">
        <v>0</v>
      </c>
      <c r="M365" s="93">
        <f t="shared" si="65"/>
        <v>4</v>
      </c>
      <c r="N365" s="94">
        <f t="shared" si="61"/>
        <v>0</v>
      </c>
      <c r="O365" s="95">
        <f t="shared" si="66"/>
        <v>2.083333333333333</v>
      </c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</row>
    <row r="366" spans="1:67" s="22" customFormat="1" ht="13.5" customHeight="1">
      <c r="A366" s="28" t="s">
        <v>15</v>
      </c>
      <c r="B366" s="99">
        <f>SUM(B360:B365)</f>
        <v>85</v>
      </c>
      <c r="C366" s="99">
        <f>SUM(C360:C365)</f>
        <v>2</v>
      </c>
      <c r="D366" s="99">
        <f>SUM(D360:D365)</f>
        <v>1</v>
      </c>
      <c r="E366" s="99">
        <f>SUM(E360:E365)</f>
        <v>1</v>
      </c>
      <c r="F366" s="99">
        <f t="shared" si="63"/>
        <v>89</v>
      </c>
      <c r="G366" s="100">
        <f t="shared" si="57"/>
        <v>3.4</v>
      </c>
      <c r="H366" s="101">
        <f t="shared" si="64"/>
        <v>9.780219780219781</v>
      </c>
      <c r="I366" s="99">
        <f>SUM(I360:I365)</f>
        <v>28</v>
      </c>
      <c r="J366" s="99">
        <f>SUM(J360:J365)</f>
        <v>0</v>
      </c>
      <c r="K366" s="99">
        <f>SUM(K360:K365)</f>
        <v>4</v>
      </c>
      <c r="L366" s="99">
        <f>SUM(L360:L365)</f>
        <v>1</v>
      </c>
      <c r="M366" s="99">
        <f t="shared" si="65"/>
        <v>33</v>
      </c>
      <c r="N366" s="100">
        <f t="shared" si="61"/>
        <v>3</v>
      </c>
      <c r="O366" s="101">
        <f t="shared" si="66"/>
        <v>17.1875</v>
      </c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</row>
    <row r="367" spans="1:67" s="22" customFormat="1" ht="13.5" customHeight="1">
      <c r="A367" s="36" t="s">
        <v>35</v>
      </c>
      <c r="B367" s="35">
        <v>5</v>
      </c>
      <c r="C367" s="35">
        <v>0</v>
      </c>
      <c r="D367" s="35">
        <v>1</v>
      </c>
      <c r="E367" s="35">
        <v>0</v>
      </c>
      <c r="F367" s="96">
        <f t="shared" si="63"/>
        <v>6</v>
      </c>
      <c r="G367" s="97">
        <f t="shared" si="57"/>
        <v>0</v>
      </c>
      <c r="H367" s="98">
        <f t="shared" si="64"/>
        <v>0.65934065934065933</v>
      </c>
      <c r="I367" s="35">
        <v>1</v>
      </c>
      <c r="J367" s="35">
        <v>0</v>
      </c>
      <c r="K367" s="35">
        <v>0</v>
      </c>
      <c r="L367" s="35">
        <v>0</v>
      </c>
      <c r="M367" s="96">
        <f t="shared" si="65"/>
        <v>1</v>
      </c>
      <c r="N367" s="97">
        <f t="shared" si="61"/>
        <v>0</v>
      </c>
      <c r="O367" s="98">
        <f t="shared" si="66"/>
        <v>0.52083333333333326</v>
      </c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</row>
    <row r="368" spans="1:67" s="24" customFormat="1" ht="13.5" customHeight="1">
      <c r="A368" s="32" t="s">
        <v>36</v>
      </c>
      <c r="B368" s="31">
        <v>18</v>
      </c>
      <c r="C368" s="31">
        <v>1</v>
      </c>
      <c r="D368" s="31">
        <v>2</v>
      </c>
      <c r="E368" s="31">
        <v>0</v>
      </c>
      <c r="F368" s="93">
        <f t="shared" si="63"/>
        <v>21</v>
      </c>
      <c r="G368" s="94">
        <f t="shared" si="57"/>
        <v>4.8</v>
      </c>
      <c r="H368" s="95">
        <f t="shared" si="64"/>
        <v>2.3076923076923079</v>
      </c>
      <c r="I368" s="31">
        <v>1</v>
      </c>
      <c r="J368" s="31">
        <v>0</v>
      </c>
      <c r="K368" s="31">
        <v>0</v>
      </c>
      <c r="L368" s="31">
        <v>0</v>
      </c>
      <c r="M368" s="93">
        <f t="shared" si="65"/>
        <v>1</v>
      </c>
      <c r="N368" s="94">
        <f t="shared" si="61"/>
        <v>0</v>
      </c>
      <c r="O368" s="95">
        <f t="shared" si="66"/>
        <v>0.52083333333333326</v>
      </c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</row>
    <row r="369" spans="1:67" s="24" customFormat="1" ht="13.5" customHeight="1">
      <c r="A369" s="32" t="s">
        <v>37</v>
      </c>
      <c r="B369" s="31">
        <v>22</v>
      </c>
      <c r="C369" s="31">
        <v>2</v>
      </c>
      <c r="D369" s="31">
        <v>2</v>
      </c>
      <c r="E369" s="31">
        <v>1</v>
      </c>
      <c r="F369" s="93">
        <f t="shared" si="63"/>
        <v>27</v>
      </c>
      <c r="G369" s="94">
        <f t="shared" si="57"/>
        <v>11.1</v>
      </c>
      <c r="H369" s="95">
        <f t="shared" si="64"/>
        <v>2.9670329670329667</v>
      </c>
      <c r="I369" s="31">
        <v>4</v>
      </c>
      <c r="J369" s="31">
        <v>0</v>
      </c>
      <c r="K369" s="31">
        <v>0</v>
      </c>
      <c r="L369" s="31">
        <v>0</v>
      </c>
      <c r="M369" s="93">
        <f t="shared" si="65"/>
        <v>4</v>
      </c>
      <c r="N369" s="94">
        <f t="shared" si="61"/>
        <v>0</v>
      </c>
      <c r="O369" s="95">
        <f t="shared" si="66"/>
        <v>2.083333333333333</v>
      </c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</row>
    <row r="370" spans="1:67" s="21" customFormat="1" ht="13.5" customHeight="1">
      <c r="A370" s="32" t="s">
        <v>38</v>
      </c>
      <c r="B370" s="31">
        <v>18</v>
      </c>
      <c r="C370" s="31">
        <v>0</v>
      </c>
      <c r="D370" s="31">
        <v>0</v>
      </c>
      <c r="E370" s="31">
        <v>0</v>
      </c>
      <c r="F370" s="93">
        <f t="shared" si="63"/>
        <v>18</v>
      </c>
      <c r="G370" s="94">
        <f t="shared" si="57"/>
        <v>0</v>
      </c>
      <c r="H370" s="95">
        <f t="shared" si="64"/>
        <v>1.9780219780219779</v>
      </c>
      <c r="I370" s="31">
        <v>0</v>
      </c>
      <c r="J370" s="31">
        <v>0</v>
      </c>
      <c r="K370" s="31">
        <v>0</v>
      </c>
      <c r="L370" s="31">
        <v>0</v>
      </c>
      <c r="M370" s="93">
        <f t="shared" si="65"/>
        <v>0</v>
      </c>
      <c r="N370" s="94">
        <f t="shared" si="61"/>
        <v>0</v>
      </c>
      <c r="O370" s="95">
        <f t="shared" si="66"/>
        <v>0</v>
      </c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</row>
    <row r="371" spans="1:67" s="21" customFormat="1" ht="13.5" customHeight="1">
      <c r="A371" s="32" t="s">
        <v>39</v>
      </c>
      <c r="B371" s="31">
        <v>13</v>
      </c>
      <c r="C371" s="31">
        <v>1</v>
      </c>
      <c r="D371" s="31">
        <v>0</v>
      </c>
      <c r="E371" s="31">
        <v>0</v>
      </c>
      <c r="F371" s="93">
        <f t="shared" si="63"/>
        <v>14</v>
      </c>
      <c r="G371" s="94">
        <f t="shared" si="57"/>
        <v>7.1</v>
      </c>
      <c r="H371" s="95">
        <f t="shared" si="64"/>
        <v>1.5384615384615385</v>
      </c>
      <c r="I371" s="31">
        <v>2</v>
      </c>
      <c r="J371" s="31">
        <v>0</v>
      </c>
      <c r="K371" s="31">
        <v>0</v>
      </c>
      <c r="L371" s="31">
        <v>0</v>
      </c>
      <c r="M371" s="93">
        <f t="shared" si="65"/>
        <v>2</v>
      </c>
      <c r="N371" s="94">
        <f t="shared" si="61"/>
        <v>0</v>
      </c>
      <c r="O371" s="95">
        <f t="shared" si="66"/>
        <v>1.0416666666666665</v>
      </c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</row>
    <row r="372" spans="1:67" s="22" customFormat="1" ht="13.5" customHeight="1">
      <c r="A372" s="32" t="s">
        <v>40</v>
      </c>
      <c r="B372" s="31">
        <v>9</v>
      </c>
      <c r="C372" s="31">
        <v>1</v>
      </c>
      <c r="D372" s="31">
        <v>0</v>
      </c>
      <c r="E372" s="31">
        <v>1</v>
      </c>
      <c r="F372" s="93">
        <f t="shared" si="63"/>
        <v>11</v>
      </c>
      <c r="G372" s="94">
        <f t="shared" si="57"/>
        <v>18.2</v>
      </c>
      <c r="H372" s="95">
        <f t="shared" si="64"/>
        <v>1.2087912087912089</v>
      </c>
      <c r="I372" s="31">
        <v>1</v>
      </c>
      <c r="J372" s="31">
        <v>0</v>
      </c>
      <c r="K372" s="31">
        <v>0</v>
      </c>
      <c r="L372" s="31">
        <v>0</v>
      </c>
      <c r="M372" s="93">
        <f t="shared" si="65"/>
        <v>1</v>
      </c>
      <c r="N372" s="94">
        <f t="shared" si="61"/>
        <v>0</v>
      </c>
      <c r="O372" s="95">
        <f t="shared" si="66"/>
        <v>0.52083333333333326</v>
      </c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</row>
    <row r="373" spans="1:67" s="24" customFormat="1" ht="13.5" customHeight="1">
      <c r="A373" s="28" t="s">
        <v>15</v>
      </c>
      <c r="B373" s="99">
        <f>SUM(B367:B372)</f>
        <v>85</v>
      </c>
      <c r="C373" s="99">
        <f>SUM(C367:C372)</f>
        <v>5</v>
      </c>
      <c r="D373" s="99">
        <f>SUM(D367:D372)</f>
        <v>5</v>
      </c>
      <c r="E373" s="99">
        <f>SUM(E367:E372)</f>
        <v>2</v>
      </c>
      <c r="F373" s="99">
        <f t="shared" si="63"/>
        <v>97</v>
      </c>
      <c r="G373" s="100">
        <f t="shared" si="57"/>
        <v>7.2</v>
      </c>
      <c r="H373" s="101">
        <f t="shared" si="64"/>
        <v>10.659340659340659</v>
      </c>
      <c r="I373" s="99">
        <f>SUM(I367:I372)</f>
        <v>9</v>
      </c>
      <c r="J373" s="99">
        <f>SUM(J367:J372)</f>
        <v>0</v>
      </c>
      <c r="K373" s="99">
        <f>SUM(K367:K372)</f>
        <v>0</v>
      </c>
      <c r="L373" s="99">
        <f>SUM(L367:L372)</f>
        <v>0</v>
      </c>
      <c r="M373" s="99">
        <f t="shared" si="65"/>
        <v>9</v>
      </c>
      <c r="N373" s="100">
        <f t="shared" si="61"/>
        <v>0</v>
      </c>
      <c r="O373" s="101">
        <f t="shared" si="66"/>
        <v>4.6875</v>
      </c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</row>
    <row r="374" spans="1:67" s="22" customFormat="1" ht="13.5" customHeight="1">
      <c r="A374" s="32" t="s">
        <v>113</v>
      </c>
      <c r="B374" s="31">
        <v>49</v>
      </c>
      <c r="C374" s="31">
        <v>1</v>
      </c>
      <c r="D374" s="31">
        <v>4</v>
      </c>
      <c r="E374" s="31">
        <v>1</v>
      </c>
      <c r="F374" s="93">
        <f>SUM(B374:E374)</f>
        <v>55</v>
      </c>
      <c r="G374" s="94">
        <f t="shared" si="57"/>
        <v>3.6</v>
      </c>
      <c r="H374" s="95">
        <f>IF(F374=0,0,F374/F$377*100)</f>
        <v>6.0439560439560438</v>
      </c>
      <c r="I374" s="31">
        <v>9</v>
      </c>
      <c r="J374" s="31">
        <v>0</v>
      </c>
      <c r="K374" s="31">
        <v>0</v>
      </c>
      <c r="L374" s="31">
        <v>1</v>
      </c>
      <c r="M374" s="93">
        <f>SUM(I374:L374)</f>
        <v>10</v>
      </c>
      <c r="N374" s="94">
        <f t="shared" si="61"/>
        <v>10</v>
      </c>
      <c r="O374" s="95">
        <f>IF(M374=0,0,M374/M$377*100)</f>
        <v>5.2083333333333339</v>
      </c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</row>
    <row r="375" spans="1:67" s="22" customFormat="1" ht="13.5" customHeight="1">
      <c r="A375" s="32" t="s">
        <v>114</v>
      </c>
      <c r="B375" s="31">
        <v>27</v>
      </c>
      <c r="C375" s="31">
        <v>1</v>
      </c>
      <c r="D375" s="31">
        <v>3</v>
      </c>
      <c r="E375" s="31">
        <v>1</v>
      </c>
      <c r="F375" s="93">
        <f t="shared" ref="F375:F376" si="67">SUM(B375:E375)</f>
        <v>32</v>
      </c>
      <c r="G375" s="94">
        <f t="shared" si="57"/>
        <v>6.3</v>
      </c>
      <c r="H375" s="95">
        <f>IF(F375=0,0,F375/F$377*100)</f>
        <v>3.5164835164835164</v>
      </c>
      <c r="I375" s="31">
        <v>8</v>
      </c>
      <c r="J375" s="31">
        <v>0</v>
      </c>
      <c r="K375" s="31">
        <v>2</v>
      </c>
      <c r="L375" s="31">
        <v>0</v>
      </c>
      <c r="M375" s="93">
        <f>SUM(I375:L375)</f>
        <v>10</v>
      </c>
      <c r="N375" s="94">
        <f t="shared" si="61"/>
        <v>0</v>
      </c>
      <c r="O375" s="95">
        <f>IF(M375=0,0,M375/M$377*100)</f>
        <v>5.2083333333333339</v>
      </c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</row>
    <row r="376" spans="1:67" s="22" customFormat="1" ht="13.5" customHeight="1">
      <c r="A376" s="32" t="s">
        <v>115</v>
      </c>
      <c r="B376" s="31">
        <v>14</v>
      </c>
      <c r="C376" s="31">
        <v>0</v>
      </c>
      <c r="D376" s="31">
        <v>0</v>
      </c>
      <c r="E376" s="31">
        <v>2</v>
      </c>
      <c r="F376" s="93">
        <f t="shared" si="67"/>
        <v>16</v>
      </c>
      <c r="G376" s="94">
        <f t="shared" si="57"/>
        <v>12.5</v>
      </c>
      <c r="H376" s="95">
        <f>IF(F376=0,0,F376/F$377*100)</f>
        <v>1.7582417582417582</v>
      </c>
      <c r="I376" s="31">
        <v>4</v>
      </c>
      <c r="J376" s="31">
        <v>0</v>
      </c>
      <c r="K376" s="31">
        <v>1</v>
      </c>
      <c r="L376" s="31">
        <v>0</v>
      </c>
      <c r="M376" s="93">
        <f>SUM(I376:L376)</f>
        <v>5</v>
      </c>
      <c r="N376" s="94">
        <f t="shared" si="61"/>
        <v>0</v>
      </c>
      <c r="O376" s="95">
        <f>IF(M376=0,0,M376/M$377*100)</f>
        <v>2.604166666666667</v>
      </c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</row>
    <row r="377" spans="1:67" s="21" customFormat="1" ht="13.5" customHeight="1">
      <c r="A377" s="28" t="s">
        <v>41</v>
      </c>
      <c r="B377" s="99">
        <f>SUM(B329:B337,B344,B351:B359,B366,B373,B374:B376)</f>
        <v>815</v>
      </c>
      <c r="C377" s="99">
        <f>SUM(C329:C337,C344,C351:C359,C366,C373,C374:C376)</f>
        <v>27</v>
      </c>
      <c r="D377" s="99">
        <f>SUM(D329:D337,D344,D351:D359,D366,D373,D374:D376)</f>
        <v>49</v>
      </c>
      <c r="E377" s="99">
        <f>SUM(E329:E337,E344,E351:E359,E366,E373,E374:E376)</f>
        <v>19</v>
      </c>
      <c r="F377" s="99">
        <f t="shared" si="63"/>
        <v>910</v>
      </c>
      <c r="G377" s="100">
        <f t="shared" si="57"/>
        <v>5.0999999999999996</v>
      </c>
      <c r="H377" s="101">
        <f t="shared" si="64"/>
        <v>100</v>
      </c>
      <c r="I377" s="99">
        <f>SUM(I329:I337,I344,I351:I359,I366,I373,I374:I376)</f>
        <v>171</v>
      </c>
      <c r="J377" s="99">
        <f>SUM(J329:J337,J344,J351:J359,J366,J373,J374:J376)</f>
        <v>0</v>
      </c>
      <c r="K377" s="99">
        <f>SUM(K329:K337,K344,K351:K359,K366,K373,K374:K376)</f>
        <v>14</v>
      </c>
      <c r="L377" s="99">
        <f>SUM(L329:L337,L344,L351:L359,L366,L373,L374:L376)</f>
        <v>7</v>
      </c>
      <c r="M377" s="99">
        <f t="shared" si="65"/>
        <v>192</v>
      </c>
      <c r="N377" s="100">
        <f t="shared" si="61"/>
        <v>3.6</v>
      </c>
      <c r="O377" s="101">
        <f t="shared" si="66"/>
        <v>100</v>
      </c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</row>
    <row r="378" spans="1:67" s="21" customFormat="1" ht="12" customHeight="1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</row>
    <row r="379" spans="1:67" s="21" customFormat="1" ht="12" customHeight="1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</row>
    <row r="380" spans="1:67" s="22" customFormat="1" ht="12" customHeight="1">
      <c r="A380" s="47" t="s">
        <v>0</v>
      </c>
      <c r="B380" s="46"/>
      <c r="C380" s="45"/>
      <c r="D380" s="45"/>
      <c r="E380" s="45"/>
      <c r="F380" s="45"/>
      <c r="G380" s="45"/>
      <c r="H380" s="44"/>
      <c r="I380" s="46" t="s">
        <v>57</v>
      </c>
      <c r="J380" s="45"/>
      <c r="K380" s="45"/>
      <c r="L380" s="45"/>
      <c r="M380" s="45"/>
      <c r="N380" s="45"/>
      <c r="O380" s="44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</row>
    <row r="381" spans="1:67" s="24" customFormat="1" ht="39.6" customHeight="1">
      <c r="A381" s="85" t="s">
        <v>1</v>
      </c>
      <c r="B381" s="41" t="s">
        <v>2</v>
      </c>
      <c r="C381" s="40" t="s">
        <v>3</v>
      </c>
      <c r="D381" s="39" t="s">
        <v>4</v>
      </c>
      <c r="E381" s="40" t="s">
        <v>5</v>
      </c>
      <c r="F381" s="39" t="s">
        <v>6</v>
      </c>
      <c r="G381" s="39" t="s">
        <v>7</v>
      </c>
      <c r="H381" s="42" t="s">
        <v>8</v>
      </c>
      <c r="I381" s="41" t="s">
        <v>2</v>
      </c>
      <c r="J381" s="39" t="s">
        <v>3</v>
      </c>
      <c r="K381" s="39" t="s">
        <v>4</v>
      </c>
      <c r="L381" s="40" t="s">
        <v>5</v>
      </c>
      <c r="M381" s="39" t="s">
        <v>6</v>
      </c>
      <c r="N381" s="39" t="s">
        <v>7</v>
      </c>
      <c r="O381" s="38" t="s">
        <v>8</v>
      </c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</row>
    <row r="382" spans="1:67" s="22" customFormat="1" ht="13.5" customHeight="1">
      <c r="A382" s="84" t="s">
        <v>116</v>
      </c>
      <c r="B382" s="31"/>
      <c r="C382" s="31"/>
      <c r="D382" s="31"/>
      <c r="E382" s="31"/>
      <c r="F382" s="31"/>
      <c r="G382" s="30"/>
      <c r="H382" s="29"/>
      <c r="I382" s="93">
        <f>SUM(方向別!B276,方向別!I276,方向別!B329,方向別!I329)</f>
        <v>57</v>
      </c>
      <c r="J382" s="93">
        <f>SUM(方向別!C276,方向別!J276,方向別!C329,方向別!J329)</f>
        <v>1</v>
      </c>
      <c r="K382" s="93">
        <f>SUM(方向別!D276,方向別!K276,方向別!D329,方向別!K329)</f>
        <v>1</v>
      </c>
      <c r="L382" s="93">
        <f>SUM(方向別!E276,方向別!L276,方向別!E329,方向別!L329)</f>
        <v>0</v>
      </c>
      <c r="M382" s="93">
        <f>SUM(I382:L382)</f>
        <v>59</v>
      </c>
      <c r="N382" s="94">
        <f>IF(SUM(J382,L382)=0,0,ROUND(SUM(J382,L382)/M382*100,1))</f>
        <v>1.7</v>
      </c>
      <c r="O382" s="95">
        <f>IF(M382=0,0,M382/M$430*100)</f>
        <v>1.8512707875745216</v>
      </c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</row>
    <row r="383" spans="1:67" s="22" customFormat="1" ht="13.5" customHeight="1">
      <c r="A383" s="32" t="s">
        <v>105</v>
      </c>
      <c r="B383" s="31"/>
      <c r="C383" s="31"/>
      <c r="D383" s="31"/>
      <c r="E383" s="31"/>
      <c r="F383" s="31"/>
      <c r="G383" s="30"/>
      <c r="H383" s="29"/>
      <c r="I383" s="93">
        <f>SUM(方向別!B277,方向別!I277,方向別!B330,方向別!I330)</f>
        <v>27</v>
      </c>
      <c r="J383" s="93">
        <f>SUM(方向別!C277,方向別!J277,方向別!C330,方向別!J330)</f>
        <v>0</v>
      </c>
      <c r="K383" s="93">
        <f>SUM(方向別!D277,方向別!K277,方向別!D330,方向別!K330)</f>
        <v>2</v>
      </c>
      <c r="L383" s="93">
        <f>SUM(方向別!E277,方向別!L277,方向別!E330,方向別!L330)</f>
        <v>1</v>
      </c>
      <c r="M383" s="93">
        <f t="shared" ref="M383:M389" si="68">SUM(I383:L383)</f>
        <v>30</v>
      </c>
      <c r="N383" s="94">
        <f t="shared" ref="N383:N430" si="69">IF(SUM(J383,L383)=0,0,ROUND(SUM(J383,L383)/M383*100,1))</f>
        <v>3.3</v>
      </c>
      <c r="O383" s="95">
        <f t="shared" ref="O383:O390" si="70">IF(M383=0,0,M383/M$430*100)</f>
        <v>0.9413241292751805</v>
      </c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</row>
    <row r="384" spans="1:67" s="22" customFormat="1" ht="13.5" customHeight="1">
      <c r="A384" s="32" t="s">
        <v>106</v>
      </c>
      <c r="B384" s="31"/>
      <c r="C384" s="31"/>
      <c r="D384" s="31"/>
      <c r="E384" s="31"/>
      <c r="F384" s="31"/>
      <c r="G384" s="30"/>
      <c r="H384" s="29"/>
      <c r="I384" s="93">
        <f>SUM(方向別!B278,方向別!I278,方向別!B331,方向別!I331)</f>
        <v>22</v>
      </c>
      <c r="J384" s="93">
        <f>SUM(方向別!C278,方向別!J278,方向別!C331,方向別!J331)</f>
        <v>0</v>
      </c>
      <c r="K384" s="93">
        <f>SUM(方向別!D278,方向別!K278,方向別!D331,方向別!K331)</f>
        <v>2</v>
      </c>
      <c r="L384" s="93">
        <f>SUM(方向別!E278,方向別!L278,方向別!E331,方向別!L331)</f>
        <v>2</v>
      </c>
      <c r="M384" s="93">
        <f t="shared" si="68"/>
        <v>26</v>
      </c>
      <c r="N384" s="94">
        <f t="shared" si="69"/>
        <v>7.7</v>
      </c>
      <c r="O384" s="95">
        <f t="shared" si="70"/>
        <v>0.81581424537182301</v>
      </c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</row>
    <row r="385" spans="1:67" s="22" customFormat="1" ht="13.5" customHeight="1">
      <c r="A385" s="32" t="s">
        <v>119</v>
      </c>
      <c r="B385" s="31"/>
      <c r="C385" s="31"/>
      <c r="D385" s="31"/>
      <c r="E385" s="31"/>
      <c r="F385" s="31"/>
      <c r="G385" s="30"/>
      <c r="H385" s="29"/>
      <c r="I385" s="93">
        <f>SUM(方向別!B279,方向別!I279,方向別!B332,方向別!I332)</f>
        <v>15</v>
      </c>
      <c r="J385" s="93">
        <f>SUM(方向別!C279,方向別!J279,方向別!C332,方向別!J332)</f>
        <v>0</v>
      </c>
      <c r="K385" s="93">
        <f>SUM(方向別!D279,方向別!K279,方向別!D332,方向別!K332)</f>
        <v>1</v>
      </c>
      <c r="L385" s="93">
        <f>SUM(方向別!E279,方向別!L279,方向別!E332,方向別!L332)</f>
        <v>1</v>
      </c>
      <c r="M385" s="93">
        <f t="shared" si="68"/>
        <v>17</v>
      </c>
      <c r="N385" s="94">
        <f t="shared" si="69"/>
        <v>5.9</v>
      </c>
      <c r="O385" s="95">
        <f t="shared" si="70"/>
        <v>0.53341700658926894</v>
      </c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</row>
    <row r="386" spans="1:67" s="22" customFormat="1" ht="13.5" customHeight="1">
      <c r="A386" s="32" t="s">
        <v>120</v>
      </c>
      <c r="B386" s="31"/>
      <c r="C386" s="31"/>
      <c r="D386" s="31"/>
      <c r="E386" s="31"/>
      <c r="F386" s="31"/>
      <c r="G386" s="30"/>
      <c r="H386" s="29"/>
      <c r="I386" s="93">
        <f>SUM(方向別!B280,方向別!I280,方向別!B333,方向別!I333)</f>
        <v>8</v>
      </c>
      <c r="J386" s="93">
        <f>SUM(方向別!C280,方向別!J280,方向別!C333,方向別!J333)</f>
        <v>0</v>
      </c>
      <c r="K386" s="93">
        <f>SUM(方向別!D280,方向別!K280,方向別!D333,方向別!K333)</f>
        <v>0</v>
      </c>
      <c r="L386" s="93">
        <f>SUM(方向別!E280,方向別!L280,方向別!E333,方向別!L333)</f>
        <v>0</v>
      </c>
      <c r="M386" s="93">
        <f t="shared" si="68"/>
        <v>8</v>
      </c>
      <c r="N386" s="94">
        <f t="shared" si="69"/>
        <v>0</v>
      </c>
      <c r="O386" s="95">
        <f t="shared" si="70"/>
        <v>0.25101976780671476</v>
      </c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</row>
    <row r="387" spans="1:67" s="22" customFormat="1" ht="13.5" customHeight="1">
      <c r="A387" s="32" t="s">
        <v>121</v>
      </c>
      <c r="B387" s="31"/>
      <c r="C387" s="31"/>
      <c r="D387" s="31"/>
      <c r="E387" s="31"/>
      <c r="F387" s="31"/>
      <c r="G387" s="30"/>
      <c r="H387" s="29"/>
      <c r="I387" s="93">
        <f>SUM(方向別!B281,方向別!I281,方向別!B334,方向別!I334)</f>
        <v>3</v>
      </c>
      <c r="J387" s="93">
        <f>SUM(方向別!C281,方向別!J281,方向別!C334,方向別!J334)</f>
        <v>0</v>
      </c>
      <c r="K387" s="93">
        <f>SUM(方向別!D281,方向別!K281,方向別!D334,方向別!K334)</f>
        <v>1</v>
      </c>
      <c r="L387" s="93">
        <f>SUM(方向別!E281,方向別!L281,方向別!E334,方向別!L334)</f>
        <v>2</v>
      </c>
      <c r="M387" s="93">
        <f t="shared" si="68"/>
        <v>6</v>
      </c>
      <c r="N387" s="94">
        <f t="shared" si="69"/>
        <v>33.299999999999997</v>
      </c>
      <c r="O387" s="95">
        <f t="shared" si="70"/>
        <v>0.18826482585503609</v>
      </c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</row>
    <row r="388" spans="1:67" s="22" customFormat="1" ht="13.5" customHeight="1">
      <c r="A388" s="32" t="s">
        <v>122</v>
      </c>
      <c r="B388" s="31"/>
      <c r="C388" s="31"/>
      <c r="D388" s="31"/>
      <c r="E388" s="31"/>
      <c r="F388" s="31"/>
      <c r="G388" s="30"/>
      <c r="H388" s="29"/>
      <c r="I388" s="93">
        <f>SUM(方向別!B282,方向別!I282,方向別!B335,方向別!I335)</f>
        <v>12</v>
      </c>
      <c r="J388" s="93">
        <f>SUM(方向別!C282,方向別!J282,方向別!C335,方向別!J335)</f>
        <v>0</v>
      </c>
      <c r="K388" s="93">
        <f>SUM(方向別!D282,方向別!K282,方向別!D335,方向別!K335)</f>
        <v>0</v>
      </c>
      <c r="L388" s="93">
        <f>SUM(方向別!E282,方向別!L282,方向別!E335,方向別!L335)</f>
        <v>0</v>
      </c>
      <c r="M388" s="93">
        <f t="shared" si="68"/>
        <v>12</v>
      </c>
      <c r="N388" s="94">
        <f t="shared" si="69"/>
        <v>0</v>
      </c>
      <c r="O388" s="95">
        <f t="shared" si="70"/>
        <v>0.37652965171007219</v>
      </c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</row>
    <row r="389" spans="1:67" s="22" customFormat="1" ht="13.5" customHeight="1">
      <c r="A389" s="32" t="s">
        <v>123</v>
      </c>
      <c r="B389" s="31"/>
      <c r="C389" s="31"/>
      <c r="D389" s="31"/>
      <c r="E389" s="31"/>
      <c r="F389" s="31"/>
      <c r="G389" s="30"/>
      <c r="H389" s="29"/>
      <c r="I389" s="93">
        <f>SUM(方向別!B283,方向別!I283,方向別!B336,方向別!I336)</f>
        <v>24</v>
      </c>
      <c r="J389" s="93">
        <f>SUM(方向別!C283,方向別!J283,方向別!C336,方向別!J336)</f>
        <v>0</v>
      </c>
      <c r="K389" s="93">
        <f>SUM(方向別!D283,方向別!K283,方向別!D336,方向別!K336)</f>
        <v>1</v>
      </c>
      <c r="L389" s="93">
        <f>SUM(方向別!E283,方向別!L283,方向別!E336,方向別!L336)</f>
        <v>2</v>
      </c>
      <c r="M389" s="93">
        <f t="shared" si="68"/>
        <v>27</v>
      </c>
      <c r="N389" s="94">
        <f t="shared" si="69"/>
        <v>7.4</v>
      </c>
      <c r="O389" s="95">
        <f t="shared" si="70"/>
        <v>0.84719171634766233</v>
      </c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</row>
    <row r="390" spans="1:67" s="22" customFormat="1" ht="13.5" customHeight="1">
      <c r="A390" s="32" t="s">
        <v>124</v>
      </c>
      <c r="B390" s="31"/>
      <c r="C390" s="31"/>
      <c r="D390" s="31"/>
      <c r="E390" s="31"/>
      <c r="F390" s="31"/>
      <c r="G390" s="30"/>
      <c r="H390" s="29"/>
      <c r="I390" s="93">
        <f>SUM(方向別!B284,方向別!I284,方向別!B337,方向別!I337)</f>
        <v>38</v>
      </c>
      <c r="J390" s="93">
        <f>SUM(方向別!C284,方向別!J284,方向別!C337,方向別!J337)</f>
        <v>4</v>
      </c>
      <c r="K390" s="93">
        <f>SUM(方向別!D284,方向別!K284,方向別!D337,方向別!K337)</f>
        <v>4</v>
      </c>
      <c r="L390" s="93">
        <f>SUM(方向別!E284,方向別!L284,方向別!E337,方向別!L337)</f>
        <v>3</v>
      </c>
      <c r="M390" s="93">
        <f>SUM(I390:L390)</f>
        <v>49</v>
      </c>
      <c r="N390" s="94">
        <f t="shared" si="69"/>
        <v>14.3</v>
      </c>
      <c r="O390" s="95">
        <f t="shared" si="70"/>
        <v>1.537496077816128</v>
      </c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</row>
    <row r="391" spans="1:67" s="21" customFormat="1" ht="13.5" customHeight="1">
      <c r="A391" s="36" t="s">
        <v>9</v>
      </c>
      <c r="B391" s="35"/>
      <c r="C391" s="35"/>
      <c r="D391" s="35"/>
      <c r="E391" s="35"/>
      <c r="F391" s="35"/>
      <c r="G391" s="34"/>
      <c r="H391" s="33"/>
      <c r="I391" s="96">
        <f>SUM(方向別!B285,方向別!I285,方向別!B338,方向別!I338)</f>
        <v>6</v>
      </c>
      <c r="J391" s="96">
        <f>SUM(方向別!C285,方向別!J285,方向別!C338,方向別!J338)</f>
        <v>2</v>
      </c>
      <c r="K391" s="96">
        <f>SUM(方向別!D285,方向別!K285,方向別!D338,方向別!K338)</f>
        <v>0</v>
      </c>
      <c r="L391" s="96">
        <f>SUM(方向別!E285,方向別!L285,方向別!E338,方向別!L338)</f>
        <v>0</v>
      </c>
      <c r="M391" s="96">
        <f t="shared" ref="M391:M430" si="71">SUM(I391:L391)</f>
        <v>8</v>
      </c>
      <c r="N391" s="97">
        <f t="shared" si="69"/>
        <v>25</v>
      </c>
      <c r="O391" s="98">
        <f t="shared" ref="O391:O430" si="72">IF(M391=0,0,M391/M$430*100)</f>
        <v>0.25101976780671476</v>
      </c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</row>
    <row r="392" spans="1:67" s="21" customFormat="1" ht="13.5" customHeight="1">
      <c r="A392" s="32" t="s">
        <v>10</v>
      </c>
      <c r="B392" s="31"/>
      <c r="C392" s="31"/>
      <c r="D392" s="31"/>
      <c r="E392" s="31"/>
      <c r="F392" s="31"/>
      <c r="G392" s="30"/>
      <c r="H392" s="29"/>
      <c r="I392" s="93">
        <f>SUM(方向別!B286,方向別!I286,方向別!B339,方向別!I339)</f>
        <v>9</v>
      </c>
      <c r="J392" s="93">
        <f>SUM(方向別!C286,方向別!J286,方向別!C339,方向別!J339)</f>
        <v>0</v>
      </c>
      <c r="K392" s="93">
        <f>SUM(方向別!D286,方向別!K286,方向別!D339,方向別!K339)</f>
        <v>2</v>
      </c>
      <c r="L392" s="93">
        <f>SUM(方向別!E286,方向別!L286,方向別!E339,方向別!L339)</f>
        <v>0</v>
      </c>
      <c r="M392" s="93">
        <f t="shared" si="71"/>
        <v>11</v>
      </c>
      <c r="N392" s="94">
        <f t="shared" si="69"/>
        <v>0</v>
      </c>
      <c r="O392" s="95">
        <f t="shared" si="72"/>
        <v>0.34515218073423282</v>
      </c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</row>
    <row r="393" spans="1:67" s="22" customFormat="1" ht="13.5" customHeight="1">
      <c r="A393" s="32" t="s">
        <v>11</v>
      </c>
      <c r="B393" s="31"/>
      <c r="C393" s="31"/>
      <c r="D393" s="31"/>
      <c r="E393" s="31"/>
      <c r="F393" s="31"/>
      <c r="G393" s="30"/>
      <c r="H393" s="29"/>
      <c r="I393" s="93">
        <f>SUM(方向別!B287,方向別!I287,方向別!B340,方向別!I340)</f>
        <v>23</v>
      </c>
      <c r="J393" s="93">
        <f>SUM(方向別!C287,方向別!J287,方向別!C340,方向別!J340)</f>
        <v>1</v>
      </c>
      <c r="K393" s="93">
        <f>SUM(方向別!D287,方向別!K287,方向別!D340,方向別!K340)</f>
        <v>3</v>
      </c>
      <c r="L393" s="93">
        <f>SUM(方向別!E287,方向別!L287,方向別!E340,方向別!L340)</f>
        <v>0</v>
      </c>
      <c r="M393" s="93">
        <f t="shared" si="71"/>
        <v>27</v>
      </c>
      <c r="N393" s="94">
        <f t="shared" si="69"/>
        <v>3.7</v>
      </c>
      <c r="O393" s="95">
        <f t="shared" si="72"/>
        <v>0.84719171634766233</v>
      </c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</row>
    <row r="394" spans="1:67" s="24" customFormat="1" ht="13.5" customHeight="1">
      <c r="A394" s="32" t="s">
        <v>12</v>
      </c>
      <c r="B394" s="31"/>
      <c r="C394" s="31"/>
      <c r="D394" s="31"/>
      <c r="E394" s="31"/>
      <c r="F394" s="31"/>
      <c r="G394" s="30"/>
      <c r="H394" s="29"/>
      <c r="I394" s="93">
        <f>SUM(方向別!B288,方向別!I288,方向別!B341,方向別!I341)</f>
        <v>15</v>
      </c>
      <c r="J394" s="93">
        <f>SUM(方向別!C288,方向別!J288,方向別!C341,方向別!J341)</f>
        <v>0</v>
      </c>
      <c r="K394" s="93">
        <f>SUM(方向別!D288,方向別!K288,方向別!D341,方向別!K341)</f>
        <v>0</v>
      </c>
      <c r="L394" s="93">
        <f>SUM(方向別!E288,方向別!L288,方向別!E341,方向別!L341)</f>
        <v>0</v>
      </c>
      <c r="M394" s="93">
        <f t="shared" si="71"/>
        <v>15</v>
      </c>
      <c r="N394" s="94">
        <f t="shared" si="69"/>
        <v>0</v>
      </c>
      <c r="O394" s="95">
        <f t="shared" si="72"/>
        <v>0.47066206463759025</v>
      </c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</row>
    <row r="395" spans="1:67" s="22" customFormat="1" ht="13.5" customHeight="1">
      <c r="A395" s="32" t="s">
        <v>13</v>
      </c>
      <c r="B395" s="31"/>
      <c r="C395" s="31"/>
      <c r="D395" s="31"/>
      <c r="E395" s="31"/>
      <c r="F395" s="31"/>
      <c r="G395" s="30"/>
      <c r="H395" s="29"/>
      <c r="I395" s="93">
        <f>SUM(方向別!B289,方向別!I289,方向別!B342,方向別!I342)</f>
        <v>19</v>
      </c>
      <c r="J395" s="93">
        <f>SUM(方向別!C289,方向別!J289,方向別!C342,方向別!J342)</f>
        <v>1</v>
      </c>
      <c r="K395" s="93">
        <f>SUM(方向別!D289,方向別!K289,方向別!D342,方向別!K342)</f>
        <v>0</v>
      </c>
      <c r="L395" s="93">
        <f>SUM(方向別!E289,方向別!L289,方向別!E342,方向別!L342)</f>
        <v>0</v>
      </c>
      <c r="M395" s="93">
        <f t="shared" si="71"/>
        <v>20</v>
      </c>
      <c r="N395" s="94">
        <f t="shared" si="69"/>
        <v>5</v>
      </c>
      <c r="O395" s="95">
        <f t="shared" si="72"/>
        <v>0.62754941951678689</v>
      </c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</row>
    <row r="396" spans="1:67" s="22" customFormat="1" ht="13.5" customHeight="1">
      <c r="A396" s="32" t="s">
        <v>14</v>
      </c>
      <c r="B396" s="31"/>
      <c r="C396" s="31"/>
      <c r="D396" s="31"/>
      <c r="E396" s="31"/>
      <c r="F396" s="31"/>
      <c r="G396" s="30"/>
      <c r="H396" s="29"/>
      <c r="I396" s="93">
        <f>SUM(方向別!B290,方向別!I290,方向別!B343,方向別!I343)</f>
        <v>11</v>
      </c>
      <c r="J396" s="93">
        <f>SUM(方向別!C290,方向別!J290,方向別!C343,方向別!J343)</f>
        <v>0</v>
      </c>
      <c r="K396" s="93">
        <f>SUM(方向別!D290,方向別!K290,方向別!D343,方向別!K343)</f>
        <v>1</v>
      </c>
      <c r="L396" s="93">
        <f>SUM(方向別!E290,方向別!L290,方向別!E343,方向別!L343)</f>
        <v>0</v>
      </c>
      <c r="M396" s="93">
        <f t="shared" si="71"/>
        <v>12</v>
      </c>
      <c r="N396" s="94">
        <f t="shared" si="69"/>
        <v>0</v>
      </c>
      <c r="O396" s="95">
        <f t="shared" si="72"/>
        <v>0.37652965171007219</v>
      </c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</row>
    <row r="397" spans="1:67" s="22" customFormat="1" ht="13.5" customHeight="1">
      <c r="A397" s="28" t="s">
        <v>15</v>
      </c>
      <c r="B397" s="27"/>
      <c r="C397" s="27"/>
      <c r="D397" s="27"/>
      <c r="E397" s="27"/>
      <c r="F397" s="27"/>
      <c r="G397" s="26"/>
      <c r="H397" s="25"/>
      <c r="I397" s="99">
        <f>SUM(I391:I396)</f>
        <v>83</v>
      </c>
      <c r="J397" s="99">
        <f>SUM(J391:J396)</f>
        <v>4</v>
      </c>
      <c r="K397" s="99">
        <f>SUM(K391:K396)</f>
        <v>6</v>
      </c>
      <c r="L397" s="99">
        <f>SUM(L391:L396)</f>
        <v>0</v>
      </c>
      <c r="M397" s="99">
        <f t="shared" si="71"/>
        <v>93</v>
      </c>
      <c r="N397" s="100">
        <f t="shared" si="69"/>
        <v>4.3</v>
      </c>
      <c r="O397" s="101">
        <f t="shared" si="72"/>
        <v>2.918104800753059</v>
      </c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</row>
    <row r="398" spans="1:67" s="24" customFormat="1" ht="13.5" customHeight="1">
      <c r="A398" s="36" t="s">
        <v>16</v>
      </c>
      <c r="B398" s="35"/>
      <c r="C398" s="35"/>
      <c r="D398" s="35"/>
      <c r="E398" s="35"/>
      <c r="F398" s="35"/>
      <c r="G398" s="34"/>
      <c r="H398" s="33"/>
      <c r="I398" s="96">
        <f>SUM(方向別!B292,方向別!I292,方向別!B345,方向別!I345)</f>
        <v>9</v>
      </c>
      <c r="J398" s="96">
        <f>SUM(方向別!C292,方向別!J292,方向別!C345,方向別!J345)</f>
        <v>1</v>
      </c>
      <c r="K398" s="96">
        <f>SUM(方向別!D292,方向別!K292,方向別!D345,方向別!K345)</f>
        <v>1</v>
      </c>
      <c r="L398" s="96">
        <f>SUM(方向別!E292,方向別!L292,方向別!E345,方向別!L345)</f>
        <v>0</v>
      </c>
      <c r="M398" s="96">
        <f t="shared" si="71"/>
        <v>11</v>
      </c>
      <c r="N398" s="97">
        <f t="shared" si="69"/>
        <v>9.1</v>
      </c>
      <c r="O398" s="98">
        <f t="shared" si="72"/>
        <v>0.34515218073423282</v>
      </c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</row>
    <row r="399" spans="1:67" s="24" customFormat="1" ht="13.5" customHeight="1">
      <c r="A399" s="32" t="s">
        <v>17</v>
      </c>
      <c r="B399" s="31"/>
      <c r="C399" s="31"/>
      <c r="D399" s="31"/>
      <c r="E399" s="31"/>
      <c r="F399" s="31"/>
      <c r="G399" s="30"/>
      <c r="H399" s="29"/>
      <c r="I399" s="93">
        <f>SUM(方向別!B293,方向別!I293,方向別!B346,方向別!I346)</f>
        <v>29</v>
      </c>
      <c r="J399" s="93">
        <f>SUM(方向別!C293,方向別!J293,方向別!C346,方向別!J346)</f>
        <v>0</v>
      </c>
      <c r="K399" s="93">
        <f>SUM(方向別!D293,方向別!K293,方向別!D346,方向別!K346)</f>
        <v>2</v>
      </c>
      <c r="L399" s="93">
        <f>SUM(方向別!E293,方向別!L293,方向別!E346,方向別!L346)</f>
        <v>0</v>
      </c>
      <c r="M399" s="93">
        <f t="shared" si="71"/>
        <v>31</v>
      </c>
      <c r="N399" s="94">
        <f t="shared" si="69"/>
        <v>0</v>
      </c>
      <c r="O399" s="95">
        <f t="shared" si="72"/>
        <v>0.97270160025101982</v>
      </c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</row>
    <row r="400" spans="1:67" s="24" customFormat="1" ht="13.5" customHeight="1">
      <c r="A400" s="32" t="s">
        <v>18</v>
      </c>
      <c r="B400" s="31"/>
      <c r="C400" s="31"/>
      <c r="D400" s="31"/>
      <c r="E400" s="31"/>
      <c r="F400" s="31"/>
      <c r="G400" s="30"/>
      <c r="H400" s="29"/>
      <c r="I400" s="93">
        <f>SUM(方向別!B294,方向別!I294,方向別!B347,方向別!I347)</f>
        <v>13</v>
      </c>
      <c r="J400" s="93">
        <f>SUM(方向別!C294,方向別!J294,方向別!C347,方向別!J347)</f>
        <v>4</v>
      </c>
      <c r="K400" s="93">
        <f>SUM(方向別!D294,方向別!K294,方向別!D347,方向別!K347)</f>
        <v>1</v>
      </c>
      <c r="L400" s="93">
        <f>SUM(方向別!E294,方向別!L294,方向別!E347,方向別!L347)</f>
        <v>3</v>
      </c>
      <c r="M400" s="93">
        <f t="shared" si="71"/>
        <v>21</v>
      </c>
      <c r="N400" s="94">
        <f t="shared" si="69"/>
        <v>33.299999999999997</v>
      </c>
      <c r="O400" s="95">
        <f t="shared" si="72"/>
        <v>0.65892689049262632</v>
      </c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</row>
    <row r="401" spans="1:67" s="22" customFormat="1" ht="13.5" customHeight="1">
      <c r="A401" s="32" t="s">
        <v>19</v>
      </c>
      <c r="B401" s="31"/>
      <c r="C401" s="31"/>
      <c r="D401" s="31"/>
      <c r="E401" s="31"/>
      <c r="F401" s="31"/>
      <c r="G401" s="30"/>
      <c r="H401" s="29"/>
      <c r="I401" s="93">
        <f>SUM(方向別!B295,方向別!I295,方向別!B348,方向別!I348)</f>
        <v>22</v>
      </c>
      <c r="J401" s="93">
        <f>SUM(方向別!C295,方向別!J295,方向別!C348,方向別!J348)</f>
        <v>0</v>
      </c>
      <c r="K401" s="93">
        <f>SUM(方向別!D295,方向別!K295,方向別!D348,方向別!K348)</f>
        <v>0</v>
      </c>
      <c r="L401" s="93">
        <f>SUM(方向別!E295,方向別!L295,方向別!E348,方向別!L348)</f>
        <v>1</v>
      </c>
      <c r="M401" s="93">
        <f t="shared" si="71"/>
        <v>23</v>
      </c>
      <c r="N401" s="94">
        <f t="shared" si="69"/>
        <v>4.3</v>
      </c>
      <c r="O401" s="95">
        <f t="shared" si="72"/>
        <v>0.72168183244430495</v>
      </c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</row>
    <row r="402" spans="1:67" s="24" customFormat="1" ht="13.5" customHeight="1">
      <c r="A402" s="32" t="s">
        <v>20</v>
      </c>
      <c r="B402" s="31"/>
      <c r="C402" s="31"/>
      <c r="D402" s="31"/>
      <c r="E402" s="31"/>
      <c r="F402" s="31"/>
      <c r="G402" s="30"/>
      <c r="H402" s="29"/>
      <c r="I402" s="93">
        <f>SUM(方向別!B296,方向別!I296,方向別!B349,方向別!I349)</f>
        <v>12</v>
      </c>
      <c r="J402" s="93">
        <f>SUM(方向別!C296,方向別!J296,方向別!C349,方向別!J349)</f>
        <v>0</v>
      </c>
      <c r="K402" s="93">
        <f>SUM(方向別!D296,方向別!K296,方向別!D349,方向別!K349)</f>
        <v>1</v>
      </c>
      <c r="L402" s="93">
        <f>SUM(方向別!E296,方向別!L296,方向別!E349,方向別!L349)</f>
        <v>0</v>
      </c>
      <c r="M402" s="93">
        <f t="shared" si="71"/>
        <v>13</v>
      </c>
      <c r="N402" s="94">
        <f t="shared" si="69"/>
        <v>0</v>
      </c>
      <c r="O402" s="95">
        <f t="shared" si="72"/>
        <v>0.40790712268591151</v>
      </c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</row>
    <row r="403" spans="1:67" s="22" customFormat="1" ht="13.5" customHeight="1">
      <c r="A403" s="32" t="s">
        <v>21</v>
      </c>
      <c r="B403" s="31"/>
      <c r="C403" s="31"/>
      <c r="D403" s="31"/>
      <c r="E403" s="31"/>
      <c r="F403" s="31"/>
      <c r="G403" s="30"/>
      <c r="H403" s="29"/>
      <c r="I403" s="93">
        <f>SUM(方向別!B297,方向別!I297,方向別!B350,方向別!I350)</f>
        <v>58</v>
      </c>
      <c r="J403" s="93">
        <f>SUM(方向別!C297,方向別!J297,方向別!C350,方向別!J350)</f>
        <v>1</v>
      </c>
      <c r="K403" s="93">
        <f>SUM(方向別!D297,方向別!K297,方向別!D350,方向別!K350)</f>
        <v>0</v>
      </c>
      <c r="L403" s="93">
        <f>SUM(方向別!E297,方向別!L297,方向別!E350,方向別!L350)</f>
        <v>2</v>
      </c>
      <c r="M403" s="93">
        <f t="shared" si="71"/>
        <v>61</v>
      </c>
      <c r="N403" s="94">
        <f t="shared" si="69"/>
        <v>4.9000000000000004</v>
      </c>
      <c r="O403" s="95">
        <f t="shared" si="72"/>
        <v>1.9140257295262004</v>
      </c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</row>
    <row r="404" spans="1:67" s="24" customFormat="1" ht="13.5" customHeight="1">
      <c r="A404" s="28" t="s">
        <v>15</v>
      </c>
      <c r="B404" s="27"/>
      <c r="C404" s="27"/>
      <c r="D404" s="27"/>
      <c r="E404" s="27"/>
      <c r="F404" s="27"/>
      <c r="G404" s="26"/>
      <c r="H404" s="25"/>
      <c r="I404" s="99">
        <f>SUM(I398:I403)</f>
        <v>143</v>
      </c>
      <c r="J404" s="99">
        <f>SUM(J398:J403)</f>
        <v>6</v>
      </c>
      <c r="K404" s="99">
        <f>SUM(K398:K403)</f>
        <v>5</v>
      </c>
      <c r="L404" s="99">
        <f>SUM(L398:L403)</f>
        <v>6</v>
      </c>
      <c r="M404" s="99">
        <f t="shared" si="71"/>
        <v>160</v>
      </c>
      <c r="N404" s="100">
        <f t="shared" si="69"/>
        <v>7.5</v>
      </c>
      <c r="O404" s="101">
        <f t="shared" si="72"/>
        <v>5.0203953561342951</v>
      </c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</row>
    <row r="405" spans="1:67" s="22" customFormat="1" ht="13.5" customHeight="1">
      <c r="A405" s="32" t="s">
        <v>22</v>
      </c>
      <c r="B405" s="31"/>
      <c r="C405" s="31"/>
      <c r="D405" s="31"/>
      <c r="E405" s="31"/>
      <c r="F405" s="31"/>
      <c r="G405" s="30"/>
      <c r="H405" s="29"/>
      <c r="I405" s="93">
        <f>SUM(方向別!B299,方向別!I299,方向別!B352,方向別!I352)</f>
        <v>136</v>
      </c>
      <c r="J405" s="93">
        <f>SUM(方向別!C299,方向別!J299,方向別!C352,方向別!J352)</f>
        <v>7</v>
      </c>
      <c r="K405" s="93">
        <f>SUM(方向別!D299,方向別!K299,方向別!D352,方向別!K352)</f>
        <v>8</v>
      </c>
      <c r="L405" s="93">
        <f>SUM(方向別!E299,方向別!L299,方向別!E352,方向別!L352)</f>
        <v>6</v>
      </c>
      <c r="M405" s="93">
        <f t="shared" si="71"/>
        <v>157</v>
      </c>
      <c r="N405" s="94">
        <f t="shared" si="69"/>
        <v>8.3000000000000007</v>
      </c>
      <c r="O405" s="95">
        <f t="shared" si="72"/>
        <v>4.926262943206777</v>
      </c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</row>
    <row r="406" spans="1:67" s="24" customFormat="1" ht="13.5" customHeight="1">
      <c r="A406" s="32" t="s">
        <v>23</v>
      </c>
      <c r="B406" s="31"/>
      <c r="C406" s="31"/>
      <c r="D406" s="31"/>
      <c r="E406" s="31"/>
      <c r="F406" s="31"/>
      <c r="G406" s="30"/>
      <c r="H406" s="29"/>
      <c r="I406" s="93">
        <f>SUM(方向別!B300,方向別!I300,方向別!B353,方向別!I353)</f>
        <v>164</v>
      </c>
      <c r="J406" s="93">
        <f>SUM(方向別!C300,方向別!J300,方向別!C353,方向別!J353)</f>
        <v>4</v>
      </c>
      <c r="K406" s="93">
        <f>SUM(方向別!D300,方向別!K300,方向別!D353,方向別!K353)</f>
        <v>12</v>
      </c>
      <c r="L406" s="93">
        <f>SUM(方向別!E300,方向別!L300,方向別!E353,方向別!L353)</f>
        <v>4</v>
      </c>
      <c r="M406" s="93">
        <f t="shared" si="71"/>
        <v>184</v>
      </c>
      <c r="N406" s="94">
        <f t="shared" si="69"/>
        <v>4.3</v>
      </c>
      <c r="O406" s="95">
        <f t="shared" si="72"/>
        <v>5.7734546595544396</v>
      </c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</row>
    <row r="407" spans="1:67" s="22" customFormat="1" ht="13.5" customHeight="1">
      <c r="A407" s="32" t="s">
        <v>24</v>
      </c>
      <c r="B407" s="31"/>
      <c r="C407" s="31"/>
      <c r="D407" s="31"/>
      <c r="E407" s="31"/>
      <c r="F407" s="31"/>
      <c r="G407" s="30"/>
      <c r="H407" s="29"/>
      <c r="I407" s="93">
        <f>SUM(方向別!B301,方向別!I301,方向別!B354,方向別!I354)</f>
        <v>191</v>
      </c>
      <c r="J407" s="93">
        <f>SUM(方向別!C301,方向別!J301,方向別!C354,方向別!J354)</f>
        <v>7</v>
      </c>
      <c r="K407" s="93">
        <f>SUM(方向別!D301,方向別!K301,方向別!D354,方向別!K354)</f>
        <v>9</v>
      </c>
      <c r="L407" s="93">
        <f>SUM(方向別!E301,方向別!L301,方向別!E354,方向別!L354)</f>
        <v>3</v>
      </c>
      <c r="M407" s="93">
        <f t="shared" si="71"/>
        <v>210</v>
      </c>
      <c r="N407" s="94">
        <f t="shared" si="69"/>
        <v>4.8</v>
      </c>
      <c r="O407" s="95">
        <f t="shared" si="72"/>
        <v>6.5892689049262625</v>
      </c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</row>
    <row r="408" spans="1:67" s="24" customFormat="1" ht="13.5" customHeight="1">
      <c r="A408" s="32" t="s">
        <v>25</v>
      </c>
      <c r="B408" s="31"/>
      <c r="C408" s="31"/>
      <c r="D408" s="31"/>
      <c r="E408" s="31"/>
      <c r="F408" s="31"/>
      <c r="G408" s="30"/>
      <c r="H408" s="29"/>
      <c r="I408" s="93">
        <f>SUM(方向別!B302,方向別!I302,方向別!B355,方向別!I355)</f>
        <v>176</v>
      </c>
      <c r="J408" s="93">
        <f>SUM(方向別!C302,方向別!J302,方向別!C355,方向別!J355)</f>
        <v>4</v>
      </c>
      <c r="K408" s="93">
        <f>SUM(方向別!D302,方向別!K302,方向別!D355,方向別!K355)</f>
        <v>9</v>
      </c>
      <c r="L408" s="93">
        <f>SUM(方向別!E302,方向別!L302,方向別!E355,方向別!L355)</f>
        <v>1</v>
      </c>
      <c r="M408" s="93">
        <f t="shared" si="71"/>
        <v>190</v>
      </c>
      <c r="N408" s="94">
        <f t="shared" si="69"/>
        <v>2.6</v>
      </c>
      <c r="O408" s="95">
        <f t="shared" si="72"/>
        <v>5.9617194854094757</v>
      </c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</row>
    <row r="409" spans="1:67" s="24" customFormat="1" ht="13.5" customHeight="1">
      <c r="A409" s="32" t="s">
        <v>26</v>
      </c>
      <c r="B409" s="31"/>
      <c r="C409" s="31"/>
      <c r="D409" s="31"/>
      <c r="E409" s="31"/>
      <c r="F409" s="31"/>
      <c r="G409" s="30"/>
      <c r="H409" s="29"/>
      <c r="I409" s="93">
        <f>SUM(方向別!B303,方向別!I303,方向別!B356,方向別!I356)</f>
        <v>193</v>
      </c>
      <c r="J409" s="93">
        <f>SUM(方向別!C303,方向別!J303,方向別!C356,方向別!J356)</f>
        <v>6</v>
      </c>
      <c r="K409" s="93">
        <f>SUM(方向別!D303,方向別!K303,方向別!D356,方向別!K356)</f>
        <v>11</v>
      </c>
      <c r="L409" s="93">
        <f>SUM(方向別!E303,方向別!L303,方向別!E356,方向別!L356)</f>
        <v>7</v>
      </c>
      <c r="M409" s="93">
        <f t="shared" si="71"/>
        <v>217</v>
      </c>
      <c r="N409" s="94">
        <f t="shared" si="69"/>
        <v>6</v>
      </c>
      <c r="O409" s="95">
        <f t="shared" si="72"/>
        <v>6.8089112017571383</v>
      </c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</row>
    <row r="410" spans="1:67" s="24" customFormat="1" ht="13.5" customHeight="1">
      <c r="A410" s="32" t="s">
        <v>27</v>
      </c>
      <c r="B410" s="31"/>
      <c r="C410" s="31"/>
      <c r="D410" s="31"/>
      <c r="E410" s="31"/>
      <c r="F410" s="31"/>
      <c r="G410" s="30"/>
      <c r="H410" s="29"/>
      <c r="I410" s="93">
        <f>SUM(方向別!B304,方向別!I304,方向別!B357,方向別!I357)</f>
        <v>215</v>
      </c>
      <c r="J410" s="93">
        <f>SUM(方向別!C304,方向別!J304,方向別!C357,方向別!J357)</f>
        <v>3</v>
      </c>
      <c r="K410" s="93">
        <f>SUM(方向別!D304,方向別!K304,方向別!D357,方向別!K357)</f>
        <v>8</v>
      </c>
      <c r="L410" s="93">
        <f>SUM(方向別!E304,方向別!L304,方向別!E357,方向別!L357)</f>
        <v>3</v>
      </c>
      <c r="M410" s="93">
        <f t="shared" si="71"/>
        <v>229</v>
      </c>
      <c r="N410" s="94">
        <f t="shared" si="69"/>
        <v>2.6</v>
      </c>
      <c r="O410" s="95">
        <f t="shared" si="72"/>
        <v>7.1854408534672105</v>
      </c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</row>
    <row r="411" spans="1:67" s="22" customFormat="1" ht="13.5" customHeight="1">
      <c r="A411" s="32" t="s">
        <v>28</v>
      </c>
      <c r="B411" s="31"/>
      <c r="C411" s="31"/>
      <c r="D411" s="31"/>
      <c r="E411" s="31"/>
      <c r="F411" s="31"/>
      <c r="G411" s="30"/>
      <c r="H411" s="29"/>
      <c r="I411" s="93">
        <f>SUM(方向別!B305,方向別!I305,方向別!B358,方向別!I358)</f>
        <v>219</v>
      </c>
      <c r="J411" s="93">
        <f>SUM(方向別!C305,方向別!J305,方向別!C358,方向別!J358)</f>
        <v>5</v>
      </c>
      <c r="K411" s="93">
        <f>SUM(方向別!D305,方向別!K305,方向別!D358,方向別!K358)</f>
        <v>4</v>
      </c>
      <c r="L411" s="93">
        <f>SUM(方向別!E305,方向別!L305,方向別!E358,方向別!L358)</f>
        <v>4</v>
      </c>
      <c r="M411" s="93">
        <f t="shared" si="71"/>
        <v>232</v>
      </c>
      <c r="N411" s="94">
        <f t="shared" si="69"/>
        <v>3.9</v>
      </c>
      <c r="O411" s="95">
        <f t="shared" si="72"/>
        <v>7.2795732663947286</v>
      </c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</row>
    <row r="412" spans="1:67" s="22" customFormat="1" ht="13.5" customHeight="1">
      <c r="A412" s="32" t="s">
        <v>51</v>
      </c>
      <c r="B412" s="31"/>
      <c r="C412" s="31"/>
      <c r="D412" s="31"/>
      <c r="E412" s="31"/>
      <c r="F412" s="31"/>
      <c r="G412" s="30"/>
      <c r="H412" s="29"/>
      <c r="I412" s="93">
        <f>SUM(方向別!B306,方向別!I306,方向別!B359,方向別!I359)</f>
        <v>240</v>
      </c>
      <c r="J412" s="93">
        <f>SUM(方向別!C306,方向別!J306,方向別!C359,方向別!J359)</f>
        <v>4</v>
      </c>
      <c r="K412" s="93">
        <f>SUM(方向別!D306,方向別!K306,方向別!D359,方向別!K359)</f>
        <v>14</v>
      </c>
      <c r="L412" s="93">
        <f>SUM(方向別!E306,方向別!L306,方向別!E359,方向別!L359)</f>
        <v>6</v>
      </c>
      <c r="M412" s="93">
        <f t="shared" si="71"/>
        <v>264</v>
      </c>
      <c r="N412" s="94">
        <f t="shared" si="69"/>
        <v>3.8</v>
      </c>
      <c r="O412" s="95">
        <f t="shared" si="72"/>
        <v>8.2836523376215876</v>
      </c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</row>
    <row r="413" spans="1:67" s="22" customFormat="1" ht="13.5" customHeight="1">
      <c r="A413" s="36" t="s">
        <v>29</v>
      </c>
      <c r="B413" s="35"/>
      <c r="C413" s="35"/>
      <c r="D413" s="35"/>
      <c r="E413" s="35"/>
      <c r="F413" s="35"/>
      <c r="G413" s="34"/>
      <c r="H413" s="33"/>
      <c r="I413" s="96">
        <f>SUM(方向別!B307,方向別!I307,方向別!B360,方向別!I360)</f>
        <v>63</v>
      </c>
      <c r="J413" s="96">
        <f>SUM(方向別!C307,方向別!J307,方向別!C360,方向別!J360)</f>
        <v>1</v>
      </c>
      <c r="K413" s="96">
        <f>SUM(方向別!D307,方向別!K307,方向別!D360,方向別!K360)</f>
        <v>4</v>
      </c>
      <c r="L413" s="96">
        <f>SUM(方向別!E307,方向別!L307,方向別!E360,方向別!L360)</f>
        <v>0</v>
      </c>
      <c r="M413" s="96">
        <f t="shared" si="71"/>
        <v>68</v>
      </c>
      <c r="N413" s="97">
        <f t="shared" si="69"/>
        <v>1.5</v>
      </c>
      <c r="O413" s="98">
        <f t="shared" si="72"/>
        <v>2.1336680263570758</v>
      </c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</row>
    <row r="414" spans="1:67" s="24" customFormat="1" ht="13.5" customHeight="1">
      <c r="A414" s="32" t="s">
        <v>30</v>
      </c>
      <c r="B414" s="31"/>
      <c r="C414" s="31"/>
      <c r="D414" s="31"/>
      <c r="E414" s="31"/>
      <c r="F414" s="31"/>
      <c r="G414" s="30"/>
      <c r="H414" s="29"/>
      <c r="I414" s="93">
        <f>SUM(方向別!B308,方向別!I308,方向別!B361,方向別!I361)</f>
        <v>55</v>
      </c>
      <c r="J414" s="93">
        <f>SUM(方向別!C308,方向別!J308,方向別!C361,方向別!J361)</f>
        <v>0</v>
      </c>
      <c r="K414" s="93">
        <f>SUM(方向別!D308,方向別!K308,方向別!D361,方向別!K361)</f>
        <v>4</v>
      </c>
      <c r="L414" s="93">
        <f>SUM(方向別!E308,方向別!L308,方向別!E361,方向別!L361)</f>
        <v>1</v>
      </c>
      <c r="M414" s="93">
        <f t="shared" si="71"/>
        <v>60</v>
      </c>
      <c r="N414" s="94">
        <f t="shared" si="69"/>
        <v>1.7</v>
      </c>
      <c r="O414" s="95">
        <f t="shared" si="72"/>
        <v>1.882648258550361</v>
      </c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</row>
    <row r="415" spans="1:67" s="24" customFormat="1" ht="13.5" customHeight="1">
      <c r="A415" s="32" t="s">
        <v>31</v>
      </c>
      <c r="B415" s="31"/>
      <c r="C415" s="31"/>
      <c r="D415" s="31"/>
      <c r="E415" s="31"/>
      <c r="F415" s="31"/>
      <c r="G415" s="30"/>
      <c r="H415" s="29"/>
      <c r="I415" s="93">
        <f>SUM(方向別!B309,方向別!I309,方向別!B362,方向別!I362)</f>
        <v>51</v>
      </c>
      <c r="J415" s="93">
        <f>SUM(方向別!C309,方向別!J309,方向別!C362,方向別!J362)</f>
        <v>0</v>
      </c>
      <c r="K415" s="93">
        <f>SUM(方向別!D309,方向別!K309,方向別!D362,方向別!K362)</f>
        <v>2</v>
      </c>
      <c r="L415" s="93">
        <f>SUM(方向別!E309,方向別!L309,方向別!E362,方向別!L362)</f>
        <v>1</v>
      </c>
      <c r="M415" s="93">
        <f t="shared" si="71"/>
        <v>54</v>
      </c>
      <c r="N415" s="94">
        <f t="shared" si="69"/>
        <v>1.9</v>
      </c>
      <c r="O415" s="95">
        <f t="shared" si="72"/>
        <v>1.6943834326953247</v>
      </c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</row>
    <row r="416" spans="1:67" s="24" customFormat="1" ht="13.5" customHeight="1">
      <c r="A416" s="32" t="s">
        <v>32</v>
      </c>
      <c r="B416" s="31"/>
      <c r="C416" s="31"/>
      <c r="D416" s="31"/>
      <c r="E416" s="31"/>
      <c r="F416" s="31"/>
      <c r="G416" s="30"/>
      <c r="H416" s="29"/>
      <c r="I416" s="93">
        <f>SUM(方向別!B310,方向別!I310,方向別!B363,方向別!I363)</f>
        <v>48</v>
      </c>
      <c r="J416" s="93">
        <f>SUM(方向別!C310,方向別!J310,方向別!C363,方向別!J363)</f>
        <v>1</v>
      </c>
      <c r="K416" s="93">
        <f>SUM(方向別!D310,方向別!K310,方向別!D363,方向別!K363)</f>
        <v>4</v>
      </c>
      <c r="L416" s="93">
        <f>SUM(方向別!E310,方向別!L310,方向別!E363,方向別!L363)</f>
        <v>0</v>
      </c>
      <c r="M416" s="93">
        <f t="shared" si="71"/>
        <v>53</v>
      </c>
      <c r="N416" s="94">
        <f t="shared" si="69"/>
        <v>1.9</v>
      </c>
      <c r="O416" s="95">
        <f t="shared" si="72"/>
        <v>1.6630059617194854</v>
      </c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</row>
    <row r="417" spans="1:67" s="22" customFormat="1" ht="13.5" customHeight="1">
      <c r="A417" s="32" t="s">
        <v>33</v>
      </c>
      <c r="B417" s="31"/>
      <c r="C417" s="31"/>
      <c r="D417" s="31"/>
      <c r="E417" s="31"/>
      <c r="F417" s="31"/>
      <c r="G417" s="30"/>
      <c r="H417" s="29"/>
      <c r="I417" s="93">
        <f>SUM(方向別!B311,方向別!I311,方向別!B364,方向別!I364)</f>
        <v>60</v>
      </c>
      <c r="J417" s="93">
        <f>SUM(方向別!C311,方向別!J311,方向別!C364,方向別!J364)</f>
        <v>2</v>
      </c>
      <c r="K417" s="93">
        <f>SUM(方向別!D311,方向別!K311,方向別!D364,方向別!K364)</f>
        <v>5</v>
      </c>
      <c r="L417" s="93">
        <f>SUM(方向別!E311,方向別!L311,方向別!E364,方向別!L364)</f>
        <v>0</v>
      </c>
      <c r="M417" s="93">
        <f t="shared" si="71"/>
        <v>67</v>
      </c>
      <c r="N417" s="94">
        <f t="shared" si="69"/>
        <v>3</v>
      </c>
      <c r="O417" s="95">
        <f t="shared" si="72"/>
        <v>2.1022905553812361</v>
      </c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</row>
    <row r="418" spans="1:67" s="24" customFormat="1" ht="13.5" customHeight="1">
      <c r="A418" s="32" t="s">
        <v>34</v>
      </c>
      <c r="B418" s="31"/>
      <c r="C418" s="31"/>
      <c r="D418" s="31"/>
      <c r="E418" s="31"/>
      <c r="F418" s="31"/>
      <c r="G418" s="30"/>
      <c r="H418" s="29"/>
      <c r="I418" s="93">
        <f>SUM(方向別!B312,方向別!I312,方向別!B365,方向別!I365)</f>
        <v>51</v>
      </c>
      <c r="J418" s="93">
        <f>SUM(方向別!C312,方向別!J312,方向別!C365,方向別!J365)</f>
        <v>0</v>
      </c>
      <c r="K418" s="93">
        <f>SUM(方向別!D312,方向別!K312,方向別!D365,方向別!K365)</f>
        <v>4</v>
      </c>
      <c r="L418" s="93">
        <f>SUM(方向別!E312,方向別!L312,方向別!E365,方向別!L365)</f>
        <v>0</v>
      </c>
      <c r="M418" s="93">
        <f t="shared" si="71"/>
        <v>55</v>
      </c>
      <c r="N418" s="94">
        <f t="shared" si="69"/>
        <v>0</v>
      </c>
      <c r="O418" s="95">
        <f t="shared" si="72"/>
        <v>1.7257609036711641</v>
      </c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</row>
    <row r="419" spans="1:67" s="22" customFormat="1" ht="13.5" customHeight="1">
      <c r="A419" s="28" t="s">
        <v>15</v>
      </c>
      <c r="B419" s="27"/>
      <c r="C419" s="27"/>
      <c r="D419" s="27"/>
      <c r="E419" s="27"/>
      <c r="F419" s="27"/>
      <c r="G419" s="26"/>
      <c r="H419" s="25"/>
      <c r="I419" s="99">
        <f>SUM(I413:I418)</f>
        <v>328</v>
      </c>
      <c r="J419" s="99">
        <f>SUM(J413:J418)</f>
        <v>4</v>
      </c>
      <c r="K419" s="99">
        <f>SUM(K413:K418)</f>
        <v>23</v>
      </c>
      <c r="L419" s="99">
        <f>SUM(L413:L418)</f>
        <v>2</v>
      </c>
      <c r="M419" s="99">
        <f t="shared" si="71"/>
        <v>357</v>
      </c>
      <c r="N419" s="100">
        <f t="shared" si="69"/>
        <v>1.7</v>
      </c>
      <c r="O419" s="101">
        <f t="shared" si="72"/>
        <v>11.201757138374647</v>
      </c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</row>
    <row r="420" spans="1:67" s="22" customFormat="1" ht="13.5" customHeight="1">
      <c r="A420" s="36" t="s">
        <v>35</v>
      </c>
      <c r="B420" s="35"/>
      <c r="C420" s="35"/>
      <c r="D420" s="35"/>
      <c r="E420" s="35"/>
      <c r="F420" s="35"/>
      <c r="G420" s="34"/>
      <c r="H420" s="33"/>
      <c r="I420" s="96">
        <f>SUM(方向別!B314,方向別!I314,方向別!B367,方向別!I367)</f>
        <v>43</v>
      </c>
      <c r="J420" s="96">
        <f>SUM(方向別!C314,方向別!J314,方向別!C367,方向別!J367)</f>
        <v>1</v>
      </c>
      <c r="K420" s="96">
        <f>SUM(方向別!D314,方向別!K314,方向別!D367,方向別!K367)</f>
        <v>4</v>
      </c>
      <c r="L420" s="96">
        <f>SUM(方向別!E314,方向別!L314,方向別!E367,方向別!L367)</f>
        <v>1</v>
      </c>
      <c r="M420" s="96">
        <f t="shared" si="71"/>
        <v>49</v>
      </c>
      <c r="N420" s="97">
        <f t="shared" si="69"/>
        <v>4.0999999999999996</v>
      </c>
      <c r="O420" s="98">
        <f t="shared" si="72"/>
        <v>1.537496077816128</v>
      </c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</row>
    <row r="421" spans="1:67" s="24" customFormat="1" ht="13.5" customHeight="1">
      <c r="A421" s="32" t="s">
        <v>36</v>
      </c>
      <c r="B421" s="31"/>
      <c r="C421" s="31"/>
      <c r="D421" s="31"/>
      <c r="E421" s="31"/>
      <c r="F421" s="31"/>
      <c r="G421" s="30"/>
      <c r="H421" s="29"/>
      <c r="I421" s="93">
        <f>SUM(方向別!B315,方向別!I315,方向別!B368,方向別!I368)</f>
        <v>48</v>
      </c>
      <c r="J421" s="93">
        <f>SUM(方向別!C315,方向別!J315,方向別!C368,方向別!J368)</f>
        <v>1</v>
      </c>
      <c r="K421" s="93">
        <f>SUM(方向別!D315,方向別!K315,方向別!D368,方向別!K368)</f>
        <v>3</v>
      </c>
      <c r="L421" s="93">
        <f>SUM(方向別!E315,方向別!L315,方向別!E368,方向別!L368)</f>
        <v>0</v>
      </c>
      <c r="M421" s="93">
        <f t="shared" si="71"/>
        <v>52</v>
      </c>
      <c r="N421" s="94">
        <f t="shared" si="69"/>
        <v>1.9</v>
      </c>
      <c r="O421" s="95">
        <f t="shared" si="72"/>
        <v>1.631628490743646</v>
      </c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</row>
    <row r="422" spans="1:67" s="24" customFormat="1" ht="13.5" customHeight="1">
      <c r="A422" s="32" t="s">
        <v>37</v>
      </c>
      <c r="B422" s="31"/>
      <c r="C422" s="31"/>
      <c r="D422" s="31"/>
      <c r="E422" s="31"/>
      <c r="F422" s="31"/>
      <c r="G422" s="30"/>
      <c r="H422" s="29"/>
      <c r="I422" s="93">
        <f>SUM(方向別!B316,方向別!I316,方向別!B369,方向別!I369)</f>
        <v>81</v>
      </c>
      <c r="J422" s="93">
        <f>SUM(方向別!C316,方向別!J316,方向別!C369,方向別!J369)</f>
        <v>3</v>
      </c>
      <c r="K422" s="93">
        <f>SUM(方向別!D316,方向別!K316,方向別!D369,方向別!K369)</f>
        <v>3</v>
      </c>
      <c r="L422" s="93">
        <f>SUM(方向別!E316,方向別!L316,方向別!E369,方向別!L369)</f>
        <v>2</v>
      </c>
      <c r="M422" s="93">
        <f t="shared" si="71"/>
        <v>89</v>
      </c>
      <c r="N422" s="94">
        <f t="shared" si="69"/>
        <v>5.6</v>
      </c>
      <c r="O422" s="95">
        <f t="shared" si="72"/>
        <v>2.7925949168497022</v>
      </c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</row>
    <row r="423" spans="1:67" s="21" customFormat="1" ht="13.5" customHeight="1">
      <c r="A423" s="32" t="s">
        <v>38</v>
      </c>
      <c r="B423" s="31"/>
      <c r="C423" s="31"/>
      <c r="D423" s="31"/>
      <c r="E423" s="31"/>
      <c r="F423" s="31"/>
      <c r="G423" s="30"/>
      <c r="H423" s="29"/>
      <c r="I423" s="93">
        <f>SUM(方向別!B317,方向別!I317,方向別!B370,方向別!I370)</f>
        <v>53</v>
      </c>
      <c r="J423" s="93">
        <f>SUM(方向別!C317,方向別!J317,方向別!C370,方向別!J370)</f>
        <v>0</v>
      </c>
      <c r="K423" s="93">
        <f>SUM(方向別!D317,方向別!K317,方向別!D370,方向別!K370)</f>
        <v>1</v>
      </c>
      <c r="L423" s="93">
        <f>SUM(方向別!E317,方向別!L317,方向別!E370,方向別!L370)</f>
        <v>1</v>
      </c>
      <c r="M423" s="93">
        <f t="shared" si="71"/>
        <v>55</v>
      </c>
      <c r="N423" s="94">
        <f t="shared" si="69"/>
        <v>1.8</v>
      </c>
      <c r="O423" s="95">
        <f t="shared" si="72"/>
        <v>1.7257609036711641</v>
      </c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</row>
    <row r="424" spans="1:67" s="21" customFormat="1" ht="13.5" customHeight="1">
      <c r="A424" s="32" t="s">
        <v>39</v>
      </c>
      <c r="B424" s="31"/>
      <c r="C424" s="31"/>
      <c r="D424" s="31"/>
      <c r="E424" s="31"/>
      <c r="F424" s="31"/>
      <c r="G424" s="30"/>
      <c r="H424" s="29"/>
      <c r="I424" s="93">
        <f>SUM(方向別!B318,方向別!I318,方向別!B371,方向別!I371)</f>
        <v>46</v>
      </c>
      <c r="J424" s="93">
        <f>SUM(方向別!C318,方向別!J318,方向別!C371,方向別!J371)</f>
        <v>2</v>
      </c>
      <c r="K424" s="93">
        <f>SUM(方向別!D318,方向別!K318,方向別!D371,方向別!K371)</f>
        <v>0</v>
      </c>
      <c r="L424" s="93">
        <f>SUM(方向別!E318,方向別!L318,方向別!E371,方向別!L371)</f>
        <v>0</v>
      </c>
      <c r="M424" s="93">
        <f t="shared" si="71"/>
        <v>48</v>
      </c>
      <c r="N424" s="94">
        <f t="shared" si="69"/>
        <v>4.2</v>
      </c>
      <c r="O424" s="95">
        <f t="shared" si="72"/>
        <v>1.5061186068402888</v>
      </c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</row>
    <row r="425" spans="1:67" s="22" customFormat="1" ht="13.5" customHeight="1">
      <c r="A425" s="32" t="s">
        <v>40</v>
      </c>
      <c r="B425" s="31"/>
      <c r="C425" s="31"/>
      <c r="D425" s="31"/>
      <c r="E425" s="31"/>
      <c r="F425" s="31"/>
      <c r="G425" s="30"/>
      <c r="H425" s="29"/>
      <c r="I425" s="93">
        <f>SUM(方向別!B319,方向別!I319,方向別!B372,方向別!I372)</f>
        <v>51</v>
      </c>
      <c r="J425" s="93">
        <f>SUM(方向別!C319,方向別!J319,方向別!C372,方向別!J372)</f>
        <v>1</v>
      </c>
      <c r="K425" s="93">
        <f>SUM(方向別!D319,方向別!K319,方向別!D372,方向別!K372)</f>
        <v>0</v>
      </c>
      <c r="L425" s="93">
        <f>SUM(方向別!E319,方向別!L319,方向別!E372,方向別!L372)</f>
        <v>1</v>
      </c>
      <c r="M425" s="93">
        <f t="shared" si="71"/>
        <v>53</v>
      </c>
      <c r="N425" s="94">
        <f t="shared" si="69"/>
        <v>3.8</v>
      </c>
      <c r="O425" s="95">
        <f t="shared" si="72"/>
        <v>1.6630059617194854</v>
      </c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</row>
    <row r="426" spans="1:67" s="24" customFormat="1" ht="13.5" customHeight="1">
      <c r="A426" s="28" t="s">
        <v>15</v>
      </c>
      <c r="B426" s="27"/>
      <c r="C426" s="27"/>
      <c r="D426" s="27"/>
      <c r="E426" s="27"/>
      <c r="F426" s="27"/>
      <c r="G426" s="26"/>
      <c r="H426" s="25"/>
      <c r="I426" s="99">
        <f>SUM(I420:I425)</f>
        <v>322</v>
      </c>
      <c r="J426" s="99">
        <f>SUM(J420:J425)</f>
        <v>8</v>
      </c>
      <c r="K426" s="99">
        <f>SUM(K420:K425)</f>
        <v>11</v>
      </c>
      <c r="L426" s="99">
        <f>SUM(L420:L425)</f>
        <v>5</v>
      </c>
      <c r="M426" s="99">
        <f t="shared" si="71"/>
        <v>346</v>
      </c>
      <c r="N426" s="100">
        <f t="shared" si="69"/>
        <v>3.8</v>
      </c>
      <c r="O426" s="101">
        <f t="shared" si="72"/>
        <v>10.856604957640414</v>
      </c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</row>
    <row r="427" spans="1:67" s="22" customFormat="1" ht="13.5" customHeight="1">
      <c r="A427" s="32" t="s">
        <v>113</v>
      </c>
      <c r="B427" s="31"/>
      <c r="C427" s="31"/>
      <c r="D427" s="31"/>
      <c r="E427" s="31"/>
      <c r="F427" s="31"/>
      <c r="G427" s="30"/>
      <c r="H427" s="29"/>
      <c r="I427" s="93">
        <f>SUM(方向別!B321,方向別!I321,方向別!B374,方向別!I374)</f>
        <v>147</v>
      </c>
      <c r="J427" s="93">
        <f>SUM(方向別!C321,方向別!J321,方向別!C374,方向別!J374)</f>
        <v>4</v>
      </c>
      <c r="K427" s="93">
        <f>SUM(方向別!D321,方向別!K321,方向別!D374,方向別!K374)</f>
        <v>9</v>
      </c>
      <c r="L427" s="93">
        <f>SUM(方向別!E321,方向別!L321,方向別!E374,方向別!L374)</f>
        <v>3</v>
      </c>
      <c r="M427" s="93">
        <f>SUM(I427:L427)</f>
        <v>163</v>
      </c>
      <c r="N427" s="94">
        <f t="shared" si="69"/>
        <v>4.3</v>
      </c>
      <c r="O427" s="95">
        <f t="shared" si="72"/>
        <v>5.1145277690618132</v>
      </c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</row>
    <row r="428" spans="1:67" s="22" customFormat="1" ht="13.5" customHeight="1">
      <c r="A428" s="32" t="s">
        <v>114</v>
      </c>
      <c r="B428" s="31"/>
      <c r="C428" s="31"/>
      <c r="D428" s="31"/>
      <c r="E428" s="31"/>
      <c r="F428" s="31"/>
      <c r="G428" s="30"/>
      <c r="H428" s="29"/>
      <c r="I428" s="93">
        <f>SUM(方向別!B322,方向別!I322,方向別!B375,方向別!I375)</f>
        <v>79</v>
      </c>
      <c r="J428" s="93">
        <f>SUM(方向別!C322,方向別!J322,方向別!C375,方向別!J375)</f>
        <v>2</v>
      </c>
      <c r="K428" s="93">
        <f>SUM(方向別!D322,方向別!K322,方向別!D375,方向別!K375)</f>
        <v>5</v>
      </c>
      <c r="L428" s="93">
        <f>SUM(方向別!E322,方向別!L322,方向別!E375,方向別!L375)</f>
        <v>3</v>
      </c>
      <c r="M428" s="93">
        <f t="shared" si="71"/>
        <v>89</v>
      </c>
      <c r="N428" s="94">
        <f t="shared" si="69"/>
        <v>5.6</v>
      </c>
      <c r="O428" s="95">
        <f t="shared" si="72"/>
        <v>2.7925949168497022</v>
      </c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</row>
    <row r="429" spans="1:67" s="22" customFormat="1" ht="13.5" customHeight="1">
      <c r="A429" s="32" t="s">
        <v>115</v>
      </c>
      <c r="B429" s="31"/>
      <c r="C429" s="31"/>
      <c r="D429" s="31"/>
      <c r="E429" s="31"/>
      <c r="F429" s="31"/>
      <c r="G429" s="30"/>
      <c r="H429" s="29"/>
      <c r="I429" s="93">
        <f>SUM(方向別!B323,方向別!I323,方向別!B376,方向別!I376)</f>
        <v>56</v>
      </c>
      <c r="J429" s="93">
        <f>SUM(方向別!C323,方向別!J323,方向別!C376,方向別!J376)</f>
        <v>3</v>
      </c>
      <c r="K429" s="93">
        <f>SUM(方向別!D323,方向別!K323,方向別!D376,方向別!K376)</f>
        <v>1</v>
      </c>
      <c r="L429" s="93">
        <f>SUM(方向別!E323,方向別!L323,方向別!E376,方向別!L376)</f>
        <v>2</v>
      </c>
      <c r="M429" s="93">
        <f t="shared" si="71"/>
        <v>62</v>
      </c>
      <c r="N429" s="94">
        <f t="shared" si="69"/>
        <v>8.1</v>
      </c>
      <c r="O429" s="95">
        <f t="shared" si="72"/>
        <v>1.9454032005020396</v>
      </c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</row>
    <row r="430" spans="1:67" s="21" customFormat="1" ht="13.5" customHeight="1">
      <c r="A430" s="28" t="s">
        <v>41</v>
      </c>
      <c r="B430" s="27"/>
      <c r="C430" s="27"/>
      <c r="D430" s="27"/>
      <c r="E430" s="27"/>
      <c r="F430" s="27"/>
      <c r="G430" s="26"/>
      <c r="H430" s="25"/>
      <c r="I430" s="99">
        <f>SUM(I382:I390,I397,I404:I412,I419,I426,I427:I429)</f>
        <v>2898</v>
      </c>
      <c r="J430" s="99">
        <f>SUM(J382:J390,J397,J404:J412,J419,J426,J427:J429)</f>
        <v>76</v>
      </c>
      <c r="K430" s="99">
        <f>SUM(K382:K390,K397,K404:K412,K419,K426,K427:K429)</f>
        <v>147</v>
      </c>
      <c r="L430" s="99">
        <f>SUM(L382:L390,L397,L404:L412,L419,L426,L427:L429)</f>
        <v>66</v>
      </c>
      <c r="M430" s="99">
        <f t="shared" si="71"/>
        <v>3187</v>
      </c>
      <c r="N430" s="100">
        <f t="shared" si="69"/>
        <v>4.5</v>
      </c>
      <c r="O430" s="101">
        <f t="shared" si="72"/>
        <v>100</v>
      </c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</row>
    <row r="431" spans="1:67">
      <c r="A431" s="22"/>
    </row>
    <row r="432" spans="1:67">
      <c r="A432" s="22"/>
    </row>
    <row r="433" spans="1:67" s="22" customFormat="1" ht="12" customHeight="1">
      <c r="A433" s="47" t="s">
        <v>0</v>
      </c>
      <c r="B433" s="46">
        <v>11</v>
      </c>
      <c r="C433" s="45"/>
      <c r="D433" s="45"/>
      <c r="E433" s="45"/>
      <c r="F433" s="45"/>
      <c r="G433" s="45"/>
      <c r="H433" s="44"/>
      <c r="I433" s="46">
        <v>12</v>
      </c>
      <c r="J433" s="45"/>
      <c r="K433" s="45"/>
      <c r="L433" s="45"/>
      <c r="M433" s="45"/>
      <c r="N433" s="45"/>
      <c r="O433" s="44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</row>
    <row r="434" spans="1:67" s="24" customFormat="1" ht="39.6" customHeight="1">
      <c r="A434" s="85" t="s">
        <v>1</v>
      </c>
      <c r="B434" s="41" t="s">
        <v>2</v>
      </c>
      <c r="C434" s="40" t="s">
        <v>3</v>
      </c>
      <c r="D434" s="39" t="s">
        <v>4</v>
      </c>
      <c r="E434" s="40" t="s">
        <v>5</v>
      </c>
      <c r="F434" s="39" t="s">
        <v>6</v>
      </c>
      <c r="G434" s="39" t="s">
        <v>7</v>
      </c>
      <c r="H434" s="42" t="s">
        <v>8</v>
      </c>
      <c r="I434" s="41" t="s">
        <v>2</v>
      </c>
      <c r="J434" s="39" t="s">
        <v>3</v>
      </c>
      <c r="K434" s="39" t="s">
        <v>4</v>
      </c>
      <c r="L434" s="40" t="s">
        <v>5</v>
      </c>
      <c r="M434" s="39" t="s">
        <v>6</v>
      </c>
      <c r="N434" s="39" t="s">
        <v>7</v>
      </c>
      <c r="O434" s="38" t="s">
        <v>8</v>
      </c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</row>
    <row r="435" spans="1:67" s="22" customFormat="1" ht="13.5" customHeight="1">
      <c r="A435" s="84" t="s">
        <v>116</v>
      </c>
      <c r="B435" s="31">
        <v>7</v>
      </c>
      <c r="C435" s="31">
        <v>2</v>
      </c>
      <c r="D435" s="31">
        <v>2</v>
      </c>
      <c r="E435" s="31">
        <v>0</v>
      </c>
      <c r="F435" s="93">
        <f>SUM(B435:E435)</f>
        <v>11</v>
      </c>
      <c r="G435" s="94">
        <f t="shared" ref="G435:G483" si="73">IF(SUM(C435,E435)=0,0,ROUND(SUM(C435,E435)/F435*100,1))</f>
        <v>18.2</v>
      </c>
      <c r="H435" s="95">
        <f>IF(F435=0,0,F435/F$483*100)</f>
        <v>2.4498886414253898</v>
      </c>
      <c r="I435" s="31">
        <v>81</v>
      </c>
      <c r="J435" s="31">
        <v>2</v>
      </c>
      <c r="K435" s="31">
        <v>3</v>
      </c>
      <c r="L435" s="31">
        <v>0</v>
      </c>
      <c r="M435" s="93">
        <f>SUM(I435:L435)</f>
        <v>86</v>
      </c>
      <c r="N435" s="94">
        <f>IF(SUM(J435,L435)=0,0,ROUND(SUM(J435,L435)/M435*100,1))</f>
        <v>2.2999999999999998</v>
      </c>
      <c r="O435" s="95">
        <f>IF(M435=0,0,M435/M$483*100)</f>
        <v>2.5398700531600706</v>
      </c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</row>
    <row r="436" spans="1:67" s="22" customFormat="1" ht="13.5" customHeight="1">
      <c r="A436" s="32" t="s">
        <v>117</v>
      </c>
      <c r="B436" s="31">
        <v>8</v>
      </c>
      <c r="C436" s="31">
        <v>0</v>
      </c>
      <c r="D436" s="31">
        <v>1</v>
      </c>
      <c r="E436" s="31">
        <v>1</v>
      </c>
      <c r="F436" s="93">
        <f t="shared" ref="F436:F443" si="74">SUM(B436:E436)</f>
        <v>10</v>
      </c>
      <c r="G436" s="94">
        <f t="shared" si="73"/>
        <v>10</v>
      </c>
      <c r="H436" s="95">
        <f t="shared" ref="H436:H443" si="75">IF(F436=0,0,F436/F$483*100)</f>
        <v>2.2271714922048997</v>
      </c>
      <c r="I436" s="31">
        <v>62</v>
      </c>
      <c r="J436" s="31">
        <v>0</v>
      </c>
      <c r="K436" s="31">
        <v>3</v>
      </c>
      <c r="L436" s="31">
        <v>0</v>
      </c>
      <c r="M436" s="93">
        <f t="shared" ref="M436:M442" si="76">SUM(I436:L436)</f>
        <v>65</v>
      </c>
      <c r="N436" s="94">
        <f t="shared" ref="N436:N483" si="77">IF(SUM(J436,L436)=0,0,ROUND(SUM(J436,L436)/M436*100,1))</f>
        <v>0</v>
      </c>
      <c r="O436" s="95">
        <f t="shared" ref="O436:O443" si="78">IF(M436=0,0,M436/M$483*100)</f>
        <v>1.919669226225635</v>
      </c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</row>
    <row r="437" spans="1:67" s="22" customFormat="1" ht="13.5" customHeight="1">
      <c r="A437" s="32" t="s">
        <v>118</v>
      </c>
      <c r="B437" s="31">
        <v>6</v>
      </c>
      <c r="C437" s="31">
        <v>0</v>
      </c>
      <c r="D437" s="31">
        <v>1</v>
      </c>
      <c r="E437" s="31">
        <v>0</v>
      </c>
      <c r="F437" s="93">
        <f t="shared" si="74"/>
        <v>7</v>
      </c>
      <c r="G437" s="94">
        <f t="shared" si="73"/>
        <v>0</v>
      </c>
      <c r="H437" s="95">
        <f t="shared" si="75"/>
        <v>1.5590200445434299</v>
      </c>
      <c r="I437" s="31">
        <v>41</v>
      </c>
      <c r="J437" s="31">
        <v>0</v>
      </c>
      <c r="K437" s="31">
        <v>3</v>
      </c>
      <c r="L437" s="31">
        <v>1</v>
      </c>
      <c r="M437" s="93">
        <f t="shared" si="76"/>
        <v>45</v>
      </c>
      <c r="N437" s="94">
        <f t="shared" si="77"/>
        <v>2.2000000000000002</v>
      </c>
      <c r="O437" s="95">
        <f t="shared" si="78"/>
        <v>1.3290017720023628</v>
      </c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</row>
    <row r="438" spans="1:67" s="22" customFormat="1" ht="13.5" customHeight="1">
      <c r="A438" s="32" t="s">
        <v>119</v>
      </c>
      <c r="B438" s="31">
        <v>4</v>
      </c>
      <c r="C438" s="31">
        <v>0</v>
      </c>
      <c r="D438" s="31">
        <v>0</v>
      </c>
      <c r="E438" s="31">
        <v>0</v>
      </c>
      <c r="F438" s="93">
        <f t="shared" si="74"/>
        <v>4</v>
      </c>
      <c r="G438" s="94">
        <f t="shared" si="73"/>
        <v>0</v>
      </c>
      <c r="H438" s="95">
        <f t="shared" si="75"/>
        <v>0.89086859688195985</v>
      </c>
      <c r="I438" s="31">
        <v>24</v>
      </c>
      <c r="J438" s="31">
        <v>1</v>
      </c>
      <c r="K438" s="31">
        <v>3</v>
      </c>
      <c r="L438" s="31">
        <v>0</v>
      </c>
      <c r="M438" s="93">
        <f t="shared" si="76"/>
        <v>28</v>
      </c>
      <c r="N438" s="94">
        <f t="shared" si="77"/>
        <v>3.6</v>
      </c>
      <c r="O438" s="95">
        <f t="shared" si="78"/>
        <v>0.8269344359125812</v>
      </c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</row>
    <row r="439" spans="1:67" s="22" customFormat="1" ht="13.5" customHeight="1">
      <c r="A439" s="32" t="s">
        <v>120</v>
      </c>
      <c r="B439" s="31">
        <v>2</v>
      </c>
      <c r="C439" s="31">
        <v>0</v>
      </c>
      <c r="D439" s="31">
        <v>0</v>
      </c>
      <c r="E439" s="31">
        <v>0</v>
      </c>
      <c r="F439" s="93">
        <f t="shared" si="74"/>
        <v>2</v>
      </c>
      <c r="G439" s="94">
        <f t="shared" si="73"/>
        <v>0</v>
      </c>
      <c r="H439" s="95">
        <f t="shared" si="75"/>
        <v>0.44543429844097993</v>
      </c>
      <c r="I439" s="31">
        <v>8</v>
      </c>
      <c r="J439" s="31">
        <v>0</v>
      </c>
      <c r="K439" s="31">
        <v>0</v>
      </c>
      <c r="L439" s="31">
        <v>1</v>
      </c>
      <c r="M439" s="93">
        <f t="shared" si="76"/>
        <v>9</v>
      </c>
      <c r="N439" s="94">
        <f t="shared" si="77"/>
        <v>11.1</v>
      </c>
      <c r="O439" s="95">
        <f t="shared" si="78"/>
        <v>0.2658003544004725</v>
      </c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</row>
    <row r="440" spans="1:67" s="22" customFormat="1" ht="13.5" customHeight="1">
      <c r="A440" s="32" t="s">
        <v>121</v>
      </c>
      <c r="B440" s="31">
        <v>4</v>
      </c>
      <c r="C440" s="31">
        <v>1</v>
      </c>
      <c r="D440" s="31">
        <v>0</v>
      </c>
      <c r="E440" s="31">
        <v>0</v>
      </c>
      <c r="F440" s="93">
        <f t="shared" si="74"/>
        <v>5</v>
      </c>
      <c r="G440" s="94">
        <f t="shared" si="73"/>
        <v>20</v>
      </c>
      <c r="H440" s="95">
        <f t="shared" si="75"/>
        <v>1.1135857461024499</v>
      </c>
      <c r="I440" s="31">
        <v>8</v>
      </c>
      <c r="J440" s="31">
        <v>0</v>
      </c>
      <c r="K440" s="31">
        <v>0</v>
      </c>
      <c r="L440" s="31">
        <v>1</v>
      </c>
      <c r="M440" s="93">
        <f t="shared" si="76"/>
        <v>9</v>
      </c>
      <c r="N440" s="94">
        <f t="shared" si="77"/>
        <v>11.1</v>
      </c>
      <c r="O440" s="95">
        <f t="shared" si="78"/>
        <v>0.2658003544004725</v>
      </c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</row>
    <row r="441" spans="1:67" s="22" customFormat="1" ht="13.5" customHeight="1">
      <c r="A441" s="32" t="s">
        <v>122</v>
      </c>
      <c r="B441" s="31">
        <v>2</v>
      </c>
      <c r="C441" s="31">
        <v>0</v>
      </c>
      <c r="D441" s="31">
        <v>0</v>
      </c>
      <c r="E441" s="31">
        <v>0</v>
      </c>
      <c r="F441" s="93">
        <f t="shared" si="74"/>
        <v>2</v>
      </c>
      <c r="G441" s="94">
        <f t="shared" si="73"/>
        <v>0</v>
      </c>
      <c r="H441" s="95">
        <f t="shared" si="75"/>
        <v>0.44543429844097993</v>
      </c>
      <c r="I441" s="31">
        <v>14</v>
      </c>
      <c r="J441" s="31">
        <v>0</v>
      </c>
      <c r="K441" s="31">
        <v>0</v>
      </c>
      <c r="L441" s="31">
        <v>3</v>
      </c>
      <c r="M441" s="93">
        <f t="shared" si="76"/>
        <v>17</v>
      </c>
      <c r="N441" s="94">
        <f t="shared" si="77"/>
        <v>17.600000000000001</v>
      </c>
      <c r="O441" s="95">
        <f t="shared" si="78"/>
        <v>0.50206733608978149</v>
      </c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</row>
    <row r="442" spans="1:67" s="22" customFormat="1" ht="13.5" customHeight="1">
      <c r="A442" s="32" t="s">
        <v>123</v>
      </c>
      <c r="B442" s="31">
        <v>2</v>
      </c>
      <c r="C442" s="31">
        <v>0</v>
      </c>
      <c r="D442" s="31">
        <v>0</v>
      </c>
      <c r="E442" s="31">
        <v>0</v>
      </c>
      <c r="F442" s="93">
        <f t="shared" si="74"/>
        <v>2</v>
      </c>
      <c r="G442" s="94">
        <f t="shared" si="73"/>
        <v>0</v>
      </c>
      <c r="H442" s="95">
        <f t="shared" si="75"/>
        <v>0.44543429844097993</v>
      </c>
      <c r="I442" s="31">
        <v>36</v>
      </c>
      <c r="J442" s="31">
        <v>0</v>
      </c>
      <c r="K442" s="31">
        <v>4</v>
      </c>
      <c r="L442" s="31">
        <v>0</v>
      </c>
      <c r="M442" s="93">
        <f t="shared" si="76"/>
        <v>40</v>
      </c>
      <c r="N442" s="94">
        <f t="shared" si="77"/>
        <v>0</v>
      </c>
      <c r="O442" s="95">
        <f t="shared" si="78"/>
        <v>1.1813349084465445</v>
      </c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</row>
    <row r="443" spans="1:67" s="22" customFormat="1" ht="13.5" customHeight="1">
      <c r="A443" s="32" t="s">
        <v>124</v>
      </c>
      <c r="B443" s="31">
        <v>10</v>
      </c>
      <c r="C443" s="31">
        <v>0</v>
      </c>
      <c r="D443" s="31">
        <v>0</v>
      </c>
      <c r="E443" s="31">
        <v>0</v>
      </c>
      <c r="F443" s="93">
        <f t="shared" si="74"/>
        <v>10</v>
      </c>
      <c r="G443" s="94">
        <f t="shared" si="73"/>
        <v>0</v>
      </c>
      <c r="H443" s="95">
        <f t="shared" si="75"/>
        <v>2.2271714922048997</v>
      </c>
      <c r="I443" s="31">
        <v>60</v>
      </c>
      <c r="J443" s="31">
        <v>3</v>
      </c>
      <c r="K443" s="31">
        <v>3</v>
      </c>
      <c r="L443" s="31">
        <v>4</v>
      </c>
      <c r="M443" s="93">
        <f>SUM(I443:L443)</f>
        <v>70</v>
      </c>
      <c r="N443" s="94">
        <f t="shared" si="77"/>
        <v>10</v>
      </c>
      <c r="O443" s="95">
        <f t="shared" si="78"/>
        <v>2.067336089781453</v>
      </c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</row>
    <row r="444" spans="1:67" s="21" customFormat="1" ht="13.5" customHeight="1">
      <c r="A444" s="36" t="s">
        <v>9</v>
      </c>
      <c r="B444" s="35">
        <v>0</v>
      </c>
      <c r="C444" s="35">
        <v>0</v>
      </c>
      <c r="D444" s="35">
        <v>1</v>
      </c>
      <c r="E444" s="35">
        <v>0</v>
      </c>
      <c r="F444" s="96">
        <f t="shared" ref="F444:F483" si="79">SUM(B444:E444)</f>
        <v>1</v>
      </c>
      <c r="G444" s="97">
        <f t="shared" si="73"/>
        <v>0</v>
      </c>
      <c r="H444" s="98">
        <f t="shared" ref="H444:H483" si="80">IF(F444=0,0,F444/F$483*100)</f>
        <v>0.22271714922048996</v>
      </c>
      <c r="I444" s="35">
        <v>10</v>
      </c>
      <c r="J444" s="35">
        <v>0</v>
      </c>
      <c r="K444" s="35">
        <v>1</v>
      </c>
      <c r="L444" s="35">
        <v>1</v>
      </c>
      <c r="M444" s="96">
        <f t="shared" ref="M444:M479" si="81">SUM(I444:L444)</f>
        <v>12</v>
      </c>
      <c r="N444" s="97">
        <f t="shared" si="77"/>
        <v>8.3000000000000007</v>
      </c>
      <c r="O444" s="98">
        <f t="shared" ref="O444:O479" si="82">IF(M444=0,0,M444/M$483*100)</f>
        <v>0.3544004725339634</v>
      </c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</row>
    <row r="445" spans="1:67" s="21" customFormat="1" ht="13.5" customHeight="1">
      <c r="A445" s="32" t="s">
        <v>10</v>
      </c>
      <c r="B445" s="31">
        <v>2</v>
      </c>
      <c r="C445" s="31">
        <v>0</v>
      </c>
      <c r="D445" s="31">
        <v>0</v>
      </c>
      <c r="E445" s="31">
        <v>0</v>
      </c>
      <c r="F445" s="93">
        <f t="shared" si="79"/>
        <v>2</v>
      </c>
      <c r="G445" s="94">
        <f t="shared" si="73"/>
        <v>0</v>
      </c>
      <c r="H445" s="95">
        <f t="shared" si="80"/>
        <v>0.44543429844097993</v>
      </c>
      <c r="I445" s="31">
        <v>40</v>
      </c>
      <c r="J445" s="31">
        <v>1</v>
      </c>
      <c r="K445" s="31">
        <v>4</v>
      </c>
      <c r="L445" s="31">
        <v>2</v>
      </c>
      <c r="M445" s="93">
        <f t="shared" si="81"/>
        <v>47</v>
      </c>
      <c r="N445" s="94">
        <f t="shared" si="77"/>
        <v>6.4</v>
      </c>
      <c r="O445" s="95">
        <f t="shared" si="82"/>
        <v>1.3880685174246898</v>
      </c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</row>
    <row r="446" spans="1:67" s="22" customFormat="1" ht="13.5" customHeight="1">
      <c r="A446" s="32" t="s">
        <v>11</v>
      </c>
      <c r="B446" s="31">
        <v>0</v>
      </c>
      <c r="C446" s="31">
        <v>0</v>
      </c>
      <c r="D446" s="31">
        <v>0</v>
      </c>
      <c r="E446" s="31">
        <v>0</v>
      </c>
      <c r="F446" s="93">
        <f t="shared" si="79"/>
        <v>0</v>
      </c>
      <c r="G446" s="94">
        <f t="shared" si="73"/>
        <v>0</v>
      </c>
      <c r="H446" s="95">
        <f t="shared" si="80"/>
        <v>0</v>
      </c>
      <c r="I446" s="31">
        <v>15</v>
      </c>
      <c r="J446" s="31">
        <v>3</v>
      </c>
      <c r="K446" s="31">
        <v>0</v>
      </c>
      <c r="L446" s="31">
        <v>0</v>
      </c>
      <c r="M446" s="93">
        <f t="shared" si="81"/>
        <v>18</v>
      </c>
      <c r="N446" s="94">
        <f t="shared" si="77"/>
        <v>16.7</v>
      </c>
      <c r="O446" s="95">
        <f t="shared" si="82"/>
        <v>0.53160070880094501</v>
      </c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</row>
    <row r="447" spans="1:67" s="24" customFormat="1" ht="13.5" customHeight="1">
      <c r="A447" s="32" t="s">
        <v>12</v>
      </c>
      <c r="B447" s="31">
        <v>1</v>
      </c>
      <c r="C447" s="31">
        <v>0</v>
      </c>
      <c r="D447" s="31">
        <v>0</v>
      </c>
      <c r="E447" s="31">
        <v>0</v>
      </c>
      <c r="F447" s="93">
        <f t="shared" si="79"/>
        <v>1</v>
      </c>
      <c r="G447" s="94">
        <f t="shared" si="73"/>
        <v>0</v>
      </c>
      <c r="H447" s="95">
        <f t="shared" si="80"/>
        <v>0.22271714922048996</v>
      </c>
      <c r="I447" s="31">
        <v>18</v>
      </c>
      <c r="J447" s="31">
        <v>2</v>
      </c>
      <c r="K447" s="31">
        <v>1</v>
      </c>
      <c r="L447" s="31">
        <v>1</v>
      </c>
      <c r="M447" s="93">
        <f t="shared" si="81"/>
        <v>22</v>
      </c>
      <c r="N447" s="94">
        <f t="shared" si="77"/>
        <v>13.6</v>
      </c>
      <c r="O447" s="95">
        <f t="shared" si="82"/>
        <v>0.64973419964559953</v>
      </c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</row>
    <row r="448" spans="1:67" s="22" customFormat="1" ht="13.5" customHeight="1">
      <c r="A448" s="32" t="s">
        <v>13</v>
      </c>
      <c r="B448" s="31">
        <v>4</v>
      </c>
      <c r="C448" s="31">
        <v>0</v>
      </c>
      <c r="D448" s="31">
        <v>0</v>
      </c>
      <c r="E448" s="31">
        <v>0</v>
      </c>
      <c r="F448" s="93">
        <f t="shared" si="79"/>
        <v>4</v>
      </c>
      <c r="G448" s="94">
        <f t="shared" si="73"/>
        <v>0</v>
      </c>
      <c r="H448" s="95">
        <f t="shared" si="80"/>
        <v>0.89086859688195985</v>
      </c>
      <c r="I448" s="31">
        <v>15</v>
      </c>
      <c r="J448" s="31">
        <v>2</v>
      </c>
      <c r="K448" s="31">
        <v>1</v>
      </c>
      <c r="L448" s="31">
        <v>1</v>
      </c>
      <c r="M448" s="93">
        <f t="shared" si="81"/>
        <v>19</v>
      </c>
      <c r="N448" s="94">
        <f t="shared" si="77"/>
        <v>15.8</v>
      </c>
      <c r="O448" s="95">
        <f t="shared" si="82"/>
        <v>0.56113408151210875</v>
      </c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</row>
    <row r="449" spans="1:67" s="22" customFormat="1" ht="13.5" customHeight="1">
      <c r="A449" s="32" t="s">
        <v>14</v>
      </c>
      <c r="B449" s="31">
        <v>1</v>
      </c>
      <c r="C449" s="31">
        <v>0</v>
      </c>
      <c r="D449" s="31">
        <v>0</v>
      </c>
      <c r="E449" s="31">
        <v>0</v>
      </c>
      <c r="F449" s="93">
        <f t="shared" si="79"/>
        <v>1</v>
      </c>
      <c r="G449" s="94">
        <f t="shared" si="73"/>
        <v>0</v>
      </c>
      <c r="H449" s="95">
        <f t="shared" si="80"/>
        <v>0.22271714922048996</v>
      </c>
      <c r="I449" s="31">
        <v>16</v>
      </c>
      <c r="J449" s="31">
        <v>0</v>
      </c>
      <c r="K449" s="31">
        <v>0</v>
      </c>
      <c r="L449" s="31">
        <v>1</v>
      </c>
      <c r="M449" s="93">
        <f t="shared" si="81"/>
        <v>17</v>
      </c>
      <c r="N449" s="94">
        <f t="shared" si="77"/>
        <v>5.9</v>
      </c>
      <c r="O449" s="95">
        <f t="shared" si="82"/>
        <v>0.50206733608978149</v>
      </c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</row>
    <row r="450" spans="1:67" s="22" customFormat="1" ht="13.5" customHeight="1">
      <c r="A450" s="28" t="s">
        <v>15</v>
      </c>
      <c r="B450" s="99">
        <f>SUM(B444:B449)</f>
        <v>8</v>
      </c>
      <c r="C450" s="99">
        <f>SUM(C444:C449)</f>
        <v>0</v>
      </c>
      <c r="D450" s="99">
        <f>SUM(D444:D449)</f>
        <v>1</v>
      </c>
      <c r="E450" s="99">
        <f>SUM(E444:E449)</f>
        <v>0</v>
      </c>
      <c r="F450" s="99">
        <f t="shared" si="79"/>
        <v>9</v>
      </c>
      <c r="G450" s="100">
        <f t="shared" si="73"/>
        <v>0</v>
      </c>
      <c r="H450" s="101">
        <f t="shared" si="80"/>
        <v>2.0044543429844097</v>
      </c>
      <c r="I450" s="99">
        <f>SUM(I444:I449)</f>
        <v>114</v>
      </c>
      <c r="J450" s="99">
        <f>SUM(J444:J449)</f>
        <v>8</v>
      </c>
      <c r="K450" s="99">
        <f>SUM(K444:K449)</f>
        <v>7</v>
      </c>
      <c r="L450" s="99">
        <f>SUM(L444:L449)</f>
        <v>6</v>
      </c>
      <c r="M450" s="99">
        <f t="shared" si="81"/>
        <v>135</v>
      </c>
      <c r="N450" s="100">
        <f t="shared" si="77"/>
        <v>10.4</v>
      </c>
      <c r="O450" s="101">
        <f t="shared" si="82"/>
        <v>3.9870053160070884</v>
      </c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</row>
    <row r="451" spans="1:67" s="24" customFormat="1" ht="13.5" customHeight="1">
      <c r="A451" s="36" t="s">
        <v>16</v>
      </c>
      <c r="B451" s="35">
        <v>1</v>
      </c>
      <c r="C451" s="35">
        <v>0</v>
      </c>
      <c r="D451" s="35">
        <v>0</v>
      </c>
      <c r="E451" s="35">
        <v>0</v>
      </c>
      <c r="F451" s="96">
        <f t="shared" si="79"/>
        <v>1</v>
      </c>
      <c r="G451" s="97">
        <f t="shared" si="73"/>
        <v>0</v>
      </c>
      <c r="H451" s="98">
        <f t="shared" si="80"/>
        <v>0.22271714922048996</v>
      </c>
      <c r="I451" s="35">
        <v>24</v>
      </c>
      <c r="J451" s="35">
        <v>1</v>
      </c>
      <c r="K451" s="35">
        <v>0</v>
      </c>
      <c r="L451" s="35">
        <v>0</v>
      </c>
      <c r="M451" s="96">
        <f t="shared" si="81"/>
        <v>25</v>
      </c>
      <c r="N451" s="97">
        <f t="shared" si="77"/>
        <v>4</v>
      </c>
      <c r="O451" s="98">
        <f t="shared" si="82"/>
        <v>0.73833431777909042</v>
      </c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</row>
    <row r="452" spans="1:67" s="24" customFormat="1" ht="13.5" customHeight="1">
      <c r="A452" s="32" t="s">
        <v>17</v>
      </c>
      <c r="B452" s="31">
        <v>3</v>
      </c>
      <c r="C452" s="31">
        <v>0</v>
      </c>
      <c r="D452" s="31">
        <v>0</v>
      </c>
      <c r="E452" s="31">
        <v>0</v>
      </c>
      <c r="F452" s="93">
        <f t="shared" si="79"/>
        <v>3</v>
      </c>
      <c r="G452" s="94">
        <f t="shared" si="73"/>
        <v>0</v>
      </c>
      <c r="H452" s="95">
        <f t="shared" si="80"/>
        <v>0.66815144766146994</v>
      </c>
      <c r="I452" s="31">
        <v>25</v>
      </c>
      <c r="J452" s="31">
        <v>1</v>
      </c>
      <c r="K452" s="31">
        <v>2</v>
      </c>
      <c r="L452" s="31">
        <v>0</v>
      </c>
      <c r="M452" s="93">
        <f t="shared" si="81"/>
        <v>28</v>
      </c>
      <c r="N452" s="94">
        <f t="shared" si="77"/>
        <v>3.6</v>
      </c>
      <c r="O452" s="95">
        <f t="shared" si="82"/>
        <v>0.8269344359125812</v>
      </c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</row>
    <row r="453" spans="1:67" s="24" customFormat="1" ht="13.5" customHeight="1">
      <c r="A453" s="32" t="s">
        <v>18</v>
      </c>
      <c r="B453" s="31">
        <v>6</v>
      </c>
      <c r="C453" s="31">
        <v>0</v>
      </c>
      <c r="D453" s="31">
        <v>1</v>
      </c>
      <c r="E453" s="31">
        <v>0</v>
      </c>
      <c r="F453" s="93">
        <f t="shared" si="79"/>
        <v>7</v>
      </c>
      <c r="G453" s="94">
        <f t="shared" si="73"/>
        <v>0</v>
      </c>
      <c r="H453" s="95">
        <f t="shared" si="80"/>
        <v>1.5590200445434299</v>
      </c>
      <c r="I453" s="31">
        <v>21</v>
      </c>
      <c r="J453" s="31">
        <v>1</v>
      </c>
      <c r="K453" s="31">
        <v>5</v>
      </c>
      <c r="L453" s="31">
        <v>2</v>
      </c>
      <c r="M453" s="93">
        <f t="shared" si="81"/>
        <v>29</v>
      </c>
      <c r="N453" s="94">
        <f t="shared" si="77"/>
        <v>10.3</v>
      </c>
      <c r="O453" s="95">
        <f t="shared" si="82"/>
        <v>0.85646780862374483</v>
      </c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</row>
    <row r="454" spans="1:67" s="22" customFormat="1" ht="13.5" customHeight="1">
      <c r="A454" s="32" t="s">
        <v>19</v>
      </c>
      <c r="B454" s="31">
        <v>2</v>
      </c>
      <c r="C454" s="31">
        <v>0</v>
      </c>
      <c r="D454" s="31">
        <v>0</v>
      </c>
      <c r="E454" s="31">
        <v>0</v>
      </c>
      <c r="F454" s="93">
        <f t="shared" si="79"/>
        <v>2</v>
      </c>
      <c r="G454" s="94">
        <f t="shared" si="73"/>
        <v>0</v>
      </c>
      <c r="H454" s="95">
        <f t="shared" si="80"/>
        <v>0.44543429844097993</v>
      </c>
      <c r="I454" s="31">
        <v>34</v>
      </c>
      <c r="J454" s="31">
        <v>1</v>
      </c>
      <c r="K454" s="31">
        <v>0</v>
      </c>
      <c r="L454" s="31">
        <v>0</v>
      </c>
      <c r="M454" s="93">
        <f t="shared" si="81"/>
        <v>35</v>
      </c>
      <c r="N454" s="94">
        <f t="shared" si="77"/>
        <v>2.9</v>
      </c>
      <c r="O454" s="95">
        <f t="shared" si="82"/>
        <v>1.0336680448907265</v>
      </c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</row>
    <row r="455" spans="1:67" s="24" customFormat="1" ht="13.5" customHeight="1">
      <c r="A455" s="32" t="s">
        <v>20</v>
      </c>
      <c r="B455" s="31">
        <v>2</v>
      </c>
      <c r="C455" s="31">
        <v>0</v>
      </c>
      <c r="D455" s="31">
        <v>0</v>
      </c>
      <c r="E455" s="31">
        <v>0</v>
      </c>
      <c r="F455" s="93">
        <f t="shared" si="79"/>
        <v>2</v>
      </c>
      <c r="G455" s="94">
        <f t="shared" si="73"/>
        <v>0</v>
      </c>
      <c r="H455" s="95">
        <f t="shared" si="80"/>
        <v>0.44543429844097993</v>
      </c>
      <c r="I455" s="31">
        <v>19</v>
      </c>
      <c r="J455" s="31">
        <v>1</v>
      </c>
      <c r="K455" s="31">
        <v>1</v>
      </c>
      <c r="L455" s="31">
        <v>0</v>
      </c>
      <c r="M455" s="93">
        <f t="shared" si="81"/>
        <v>21</v>
      </c>
      <c r="N455" s="94">
        <f t="shared" si="77"/>
        <v>4.8</v>
      </c>
      <c r="O455" s="95">
        <f t="shared" si="82"/>
        <v>0.6202008269344359</v>
      </c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</row>
    <row r="456" spans="1:67" s="22" customFormat="1" ht="13.5" customHeight="1">
      <c r="A456" s="32" t="s">
        <v>21</v>
      </c>
      <c r="B456" s="31">
        <v>5</v>
      </c>
      <c r="C456" s="31">
        <v>0</v>
      </c>
      <c r="D456" s="31">
        <v>1</v>
      </c>
      <c r="E456" s="31">
        <v>0</v>
      </c>
      <c r="F456" s="93">
        <f t="shared" si="79"/>
        <v>6</v>
      </c>
      <c r="G456" s="94">
        <f t="shared" si="73"/>
        <v>0</v>
      </c>
      <c r="H456" s="95">
        <f t="shared" si="80"/>
        <v>1.3363028953229399</v>
      </c>
      <c r="I456" s="31">
        <v>54</v>
      </c>
      <c r="J456" s="31">
        <v>1</v>
      </c>
      <c r="K456" s="31">
        <v>1</v>
      </c>
      <c r="L456" s="31">
        <v>0</v>
      </c>
      <c r="M456" s="93">
        <f t="shared" si="81"/>
        <v>56</v>
      </c>
      <c r="N456" s="94">
        <f t="shared" si="77"/>
        <v>1.8</v>
      </c>
      <c r="O456" s="95">
        <f t="shared" si="82"/>
        <v>1.6538688718251624</v>
      </c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</row>
    <row r="457" spans="1:67" s="24" customFormat="1" ht="13.5" customHeight="1">
      <c r="A457" s="28" t="s">
        <v>15</v>
      </c>
      <c r="B457" s="99">
        <f>SUM(B451:B456)</f>
        <v>19</v>
      </c>
      <c r="C457" s="99">
        <f>SUM(C451:C456)</f>
        <v>0</v>
      </c>
      <c r="D457" s="99">
        <f>SUM(D451:D456)</f>
        <v>2</v>
      </c>
      <c r="E457" s="99">
        <f>SUM(E451:E456)</f>
        <v>0</v>
      </c>
      <c r="F457" s="99">
        <f t="shared" si="79"/>
        <v>21</v>
      </c>
      <c r="G457" s="100">
        <f t="shared" si="73"/>
        <v>0</v>
      </c>
      <c r="H457" s="101">
        <f t="shared" si="80"/>
        <v>4.6770601336302899</v>
      </c>
      <c r="I457" s="99">
        <f>SUM(I451:I456)</f>
        <v>177</v>
      </c>
      <c r="J457" s="99">
        <f>SUM(J451:J456)</f>
        <v>6</v>
      </c>
      <c r="K457" s="99">
        <f>SUM(K451:K456)</f>
        <v>9</v>
      </c>
      <c r="L457" s="99">
        <f>SUM(L451:L456)</f>
        <v>2</v>
      </c>
      <c r="M457" s="99">
        <f t="shared" si="81"/>
        <v>194</v>
      </c>
      <c r="N457" s="100">
        <f t="shared" si="77"/>
        <v>4.0999999999999996</v>
      </c>
      <c r="O457" s="101">
        <f t="shared" si="82"/>
        <v>5.7294743059657414</v>
      </c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</row>
    <row r="458" spans="1:67" s="22" customFormat="1" ht="13.5" customHeight="1">
      <c r="A458" s="32" t="s">
        <v>22</v>
      </c>
      <c r="B458" s="31">
        <v>26</v>
      </c>
      <c r="C458" s="31">
        <v>0</v>
      </c>
      <c r="D458" s="31">
        <v>1</v>
      </c>
      <c r="E458" s="31">
        <v>0</v>
      </c>
      <c r="F458" s="93">
        <f t="shared" si="79"/>
        <v>27</v>
      </c>
      <c r="G458" s="94">
        <f t="shared" si="73"/>
        <v>0</v>
      </c>
      <c r="H458" s="95">
        <f t="shared" si="80"/>
        <v>6.0133630289532292</v>
      </c>
      <c r="I458" s="31">
        <v>225</v>
      </c>
      <c r="J458" s="31">
        <v>6</v>
      </c>
      <c r="K458" s="31">
        <v>11</v>
      </c>
      <c r="L458" s="31">
        <v>7</v>
      </c>
      <c r="M458" s="93">
        <f t="shared" si="81"/>
        <v>249</v>
      </c>
      <c r="N458" s="94">
        <f t="shared" si="77"/>
        <v>5.2</v>
      </c>
      <c r="O458" s="95">
        <f t="shared" si="82"/>
        <v>7.3538098050797407</v>
      </c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</row>
    <row r="459" spans="1:67" s="24" customFormat="1" ht="13.5" customHeight="1">
      <c r="A459" s="32" t="s">
        <v>23</v>
      </c>
      <c r="B459" s="31">
        <v>36</v>
      </c>
      <c r="C459" s="31">
        <v>2</v>
      </c>
      <c r="D459" s="31">
        <v>2</v>
      </c>
      <c r="E459" s="31">
        <v>1</v>
      </c>
      <c r="F459" s="93">
        <f t="shared" si="79"/>
        <v>41</v>
      </c>
      <c r="G459" s="94">
        <f t="shared" si="73"/>
        <v>7.3</v>
      </c>
      <c r="H459" s="95">
        <f t="shared" si="80"/>
        <v>9.1314031180400885</v>
      </c>
      <c r="I459" s="31">
        <v>190</v>
      </c>
      <c r="J459" s="31">
        <v>4</v>
      </c>
      <c r="K459" s="31">
        <v>14</v>
      </c>
      <c r="L459" s="31">
        <v>1</v>
      </c>
      <c r="M459" s="93">
        <f t="shared" si="81"/>
        <v>209</v>
      </c>
      <c r="N459" s="94">
        <f t="shared" si="77"/>
        <v>2.4</v>
      </c>
      <c r="O459" s="95">
        <f t="shared" si="82"/>
        <v>6.1724748966331955</v>
      </c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</row>
    <row r="460" spans="1:67" s="22" customFormat="1" ht="13.5" customHeight="1">
      <c r="A460" s="32" t="s">
        <v>24</v>
      </c>
      <c r="B460" s="31">
        <v>21</v>
      </c>
      <c r="C460" s="31">
        <v>2</v>
      </c>
      <c r="D460" s="31">
        <v>1</v>
      </c>
      <c r="E460" s="31">
        <v>0</v>
      </c>
      <c r="F460" s="93">
        <f t="shared" si="79"/>
        <v>24</v>
      </c>
      <c r="G460" s="94">
        <f t="shared" si="73"/>
        <v>8.3000000000000007</v>
      </c>
      <c r="H460" s="95">
        <f t="shared" si="80"/>
        <v>5.3452115812917596</v>
      </c>
      <c r="I460" s="31">
        <v>182</v>
      </c>
      <c r="J460" s="31">
        <v>4</v>
      </c>
      <c r="K460" s="31">
        <v>14</v>
      </c>
      <c r="L460" s="31">
        <v>1</v>
      </c>
      <c r="M460" s="93">
        <f t="shared" si="81"/>
        <v>201</v>
      </c>
      <c r="N460" s="94">
        <f t="shared" si="77"/>
        <v>2.5</v>
      </c>
      <c r="O460" s="95">
        <f t="shared" si="82"/>
        <v>5.9362079149438873</v>
      </c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</row>
    <row r="461" spans="1:67" s="24" customFormat="1" ht="13.5" customHeight="1">
      <c r="A461" s="32" t="s">
        <v>25</v>
      </c>
      <c r="B461" s="31">
        <v>30</v>
      </c>
      <c r="C461" s="31">
        <v>0</v>
      </c>
      <c r="D461" s="31">
        <v>2</v>
      </c>
      <c r="E461" s="31">
        <v>1</v>
      </c>
      <c r="F461" s="93">
        <f t="shared" si="79"/>
        <v>33</v>
      </c>
      <c r="G461" s="94">
        <f t="shared" si="73"/>
        <v>3</v>
      </c>
      <c r="H461" s="95">
        <f t="shared" si="80"/>
        <v>7.3496659242761693</v>
      </c>
      <c r="I461" s="31">
        <v>147</v>
      </c>
      <c r="J461" s="31">
        <v>8</v>
      </c>
      <c r="K461" s="31">
        <v>3</v>
      </c>
      <c r="L461" s="31">
        <v>1</v>
      </c>
      <c r="M461" s="93">
        <f t="shared" si="81"/>
        <v>159</v>
      </c>
      <c r="N461" s="94">
        <f t="shared" si="77"/>
        <v>5.7</v>
      </c>
      <c r="O461" s="95">
        <f t="shared" si="82"/>
        <v>4.6958062610750151</v>
      </c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</row>
    <row r="462" spans="1:67" s="24" customFormat="1" ht="13.5" customHeight="1">
      <c r="A462" s="32" t="s">
        <v>26</v>
      </c>
      <c r="B462" s="31">
        <v>33</v>
      </c>
      <c r="C462" s="31">
        <v>1</v>
      </c>
      <c r="D462" s="31">
        <v>3</v>
      </c>
      <c r="E462" s="31">
        <v>0</v>
      </c>
      <c r="F462" s="93">
        <f t="shared" si="79"/>
        <v>37</v>
      </c>
      <c r="G462" s="94">
        <f t="shared" si="73"/>
        <v>2.7</v>
      </c>
      <c r="H462" s="95">
        <f t="shared" si="80"/>
        <v>8.2405345211581285</v>
      </c>
      <c r="I462" s="31">
        <v>178</v>
      </c>
      <c r="J462" s="31">
        <v>14</v>
      </c>
      <c r="K462" s="31">
        <v>15</v>
      </c>
      <c r="L462" s="31">
        <v>6</v>
      </c>
      <c r="M462" s="93">
        <f t="shared" si="81"/>
        <v>213</v>
      </c>
      <c r="N462" s="94">
        <f t="shared" si="77"/>
        <v>9.4</v>
      </c>
      <c r="O462" s="95">
        <f t="shared" si="82"/>
        <v>6.2906083874778504</v>
      </c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</row>
    <row r="463" spans="1:67" s="24" customFormat="1" ht="13.5" customHeight="1">
      <c r="A463" s="32" t="s">
        <v>27</v>
      </c>
      <c r="B463" s="31">
        <v>28</v>
      </c>
      <c r="C463" s="31">
        <v>0</v>
      </c>
      <c r="D463" s="31">
        <v>3</v>
      </c>
      <c r="E463" s="31">
        <v>0</v>
      </c>
      <c r="F463" s="93">
        <f t="shared" si="79"/>
        <v>31</v>
      </c>
      <c r="G463" s="94">
        <f t="shared" si="73"/>
        <v>0</v>
      </c>
      <c r="H463" s="95">
        <f t="shared" si="80"/>
        <v>6.9042316258351892</v>
      </c>
      <c r="I463" s="31">
        <v>203</v>
      </c>
      <c r="J463" s="31">
        <v>9</v>
      </c>
      <c r="K463" s="31">
        <v>12</v>
      </c>
      <c r="L463" s="31">
        <v>6</v>
      </c>
      <c r="M463" s="93">
        <f t="shared" si="81"/>
        <v>230</v>
      </c>
      <c r="N463" s="94">
        <f t="shared" si="77"/>
        <v>6.5</v>
      </c>
      <c r="O463" s="95">
        <f t="shared" si="82"/>
        <v>6.7926757235676316</v>
      </c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</row>
    <row r="464" spans="1:67" s="22" customFormat="1" ht="13.5" customHeight="1">
      <c r="A464" s="32" t="s">
        <v>28</v>
      </c>
      <c r="B464" s="31">
        <v>28</v>
      </c>
      <c r="C464" s="31">
        <v>0</v>
      </c>
      <c r="D464" s="31">
        <v>0</v>
      </c>
      <c r="E464" s="31">
        <v>0</v>
      </c>
      <c r="F464" s="93">
        <f t="shared" si="79"/>
        <v>28</v>
      </c>
      <c r="G464" s="94">
        <f t="shared" si="73"/>
        <v>0</v>
      </c>
      <c r="H464" s="95">
        <f t="shared" si="80"/>
        <v>6.2360801781737196</v>
      </c>
      <c r="I464" s="31">
        <v>257</v>
      </c>
      <c r="J464" s="31">
        <v>3</v>
      </c>
      <c r="K464" s="31">
        <v>4</v>
      </c>
      <c r="L464" s="31">
        <v>0</v>
      </c>
      <c r="M464" s="93">
        <f t="shared" si="81"/>
        <v>264</v>
      </c>
      <c r="N464" s="94">
        <f t="shared" si="77"/>
        <v>1.1000000000000001</v>
      </c>
      <c r="O464" s="95">
        <f t="shared" si="82"/>
        <v>7.7968103957471948</v>
      </c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</row>
    <row r="465" spans="1:67" s="22" customFormat="1" ht="13.5" customHeight="1">
      <c r="A465" s="32" t="s">
        <v>51</v>
      </c>
      <c r="B465" s="31">
        <v>25</v>
      </c>
      <c r="C465" s="31">
        <v>0</v>
      </c>
      <c r="D465" s="31">
        <v>4</v>
      </c>
      <c r="E465" s="31">
        <v>0</v>
      </c>
      <c r="F465" s="93">
        <f t="shared" si="79"/>
        <v>29</v>
      </c>
      <c r="G465" s="94">
        <f t="shared" si="73"/>
        <v>0</v>
      </c>
      <c r="H465" s="95">
        <f t="shared" si="80"/>
        <v>6.4587973273942101</v>
      </c>
      <c r="I465" s="31">
        <v>255</v>
      </c>
      <c r="J465" s="31">
        <v>6</v>
      </c>
      <c r="K465" s="31">
        <v>18</v>
      </c>
      <c r="L465" s="31">
        <v>3</v>
      </c>
      <c r="M465" s="93">
        <f t="shared" si="81"/>
        <v>282</v>
      </c>
      <c r="N465" s="94">
        <f t="shared" si="77"/>
        <v>3.2</v>
      </c>
      <c r="O465" s="95">
        <f t="shared" si="82"/>
        <v>8.3284111045481382</v>
      </c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</row>
    <row r="466" spans="1:67" s="22" customFormat="1" ht="13.5" customHeight="1">
      <c r="A466" s="36" t="s">
        <v>29</v>
      </c>
      <c r="B466" s="35">
        <v>15</v>
      </c>
      <c r="C466" s="35">
        <v>0</v>
      </c>
      <c r="D466" s="35">
        <v>0</v>
      </c>
      <c r="E466" s="35">
        <v>0</v>
      </c>
      <c r="F466" s="96">
        <f t="shared" si="79"/>
        <v>15</v>
      </c>
      <c r="G466" s="97">
        <f t="shared" si="73"/>
        <v>0</v>
      </c>
      <c r="H466" s="98">
        <f t="shared" si="80"/>
        <v>3.3407572383073498</v>
      </c>
      <c r="I466" s="35">
        <v>48</v>
      </c>
      <c r="J466" s="35">
        <v>0</v>
      </c>
      <c r="K466" s="35">
        <v>3</v>
      </c>
      <c r="L466" s="35">
        <v>0</v>
      </c>
      <c r="M466" s="96">
        <f t="shared" si="81"/>
        <v>51</v>
      </c>
      <c r="N466" s="97">
        <f t="shared" si="77"/>
        <v>0</v>
      </c>
      <c r="O466" s="98">
        <f t="shared" si="82"/>
        <v>1.5062020082693444</v>
      </c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</row>
    <row r="467" spans="1:67" s="24" customFormat="1" ht="13.5" customHeight="1">
      <c r="A467" s="32" t="s">
        <v>30</v>
      </c>
      <c r="B467" s="31">
        <v>5</v>
      </c>
      <c r="C467" s="31">
        <v>0</v>
      </c>
      <c r="D467" s="31">
        <v>0</v>
      </c>
      <c r="E467" s="31">
        <v>0</v>
      </c>
      <c r="F467" s="93">
        <f t="shared" si="79"/>
        <v>5</v>
      </c>
      <c r="G467" s="94">
        <f t="shared" si="73"/>
        <v>0</v>
      </c>
      <c r="H467" s="95">
        <f t="shared" si="80"/>
        <v>1.1135857461024499</v>
      </c>
      <c r="I467" s="31">
        <v>29</v>
      </c>
      <c r="J467" s="31">
        <v>1</v>
      </c>
      <c r="K467" s="31">
        <v>8</v>
      </c>
      <c r="L467" s="31">
        <v>1</v>
      </c>
      <c r="M467" s="93">
        <f t="shared" si="81"/>
        <v>39</v>
      </c>
      <c r="N467" s="94">
        <f t="shared" si="77"/>
        <v>5.0999999999999996</v>
      </c>
      <c r="O467" s="95">
        <f t="shared" si="82"/>
        <v>1.151801535735381</v>
      </c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</row>
    <row r="468" spans="1:67" s="24" customFormat="1" ht="13.5" customHeight="1">
      <c r="A468" s="32" t="s">
        <v>31</v>
      </c>
      <c r="B468" s="31">
        <v>11</v>
      </c>
      <c r="C468" s="31">
        <v>0</v>
      </c>
      <c r="D468" s="31">
        <v>0</v>
      </c>
      <c r="E468" s="31">
        <v>0</v>
      </c>
      <c r="F468" s="93">
        <f t="shared" si="79"/>
        <v>11</v>
      </c>
      <c r="G468" s="94">
        <f t="shared" si="73"/>
        <v>0</v>
      </c>
      <c r="H468" s="95">
        <f t="shared" si="80"/>
        <v>2.4498886414253898</v>
      </c>
      <c r="I468" s="31">
        <v>42</v>
      </c>
      <c r="J468" s="31">
        <v>3</v>
      </c>
      <c r="K468" s="31">
        <v>11</v>
      </c>
      <c r="L468" s="31">
        <v>0</v>
      </c>
      <c r="M468" s="93">
        <f t="shared" si="81"/>
        <v>56</v>
      </c>
      <c r="N468" s="94">
        <f t="shared" si="77"/>
        <v>5.4</v>
      </c>
      <c r="O468" s="95">
        <f t="shared" si="82"/>
        <v>1.6538688718251624</v>
      </c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</row>
    <row r="469" spans="1:67" s="24" customFormat="1" ht="13.5" customHeight="1">
      <c r="A469" s="32" t="s">
        <v>32</v>
      </c>
      <c r="B469" s="31">
        <v>4</v>
      </c>
      <c r="C469" s="31">
        <v>0</v>
      </c>
      <c r="D469" s="31">
        <v>0</v>
      </c>
      <c r="E469" s="31">
        <v>0</v>
      </c>
      <c r="F469" s="93">
        <f t="shared" si="79"/>
        <v>4</v>
      </c>
      <c r="G469" s="94">
        <f t="shared" si="73"/>
        <v>0</v>
      </c>
      <c r="H469" s="95">
        <f t="shared" si="80"/>
        <v>0.89086859688195985</v>
      </c>
      <c r="I469" s="31">
        <v>44</v>
      </c>
      <c r="J469" s="31">
        <v>1</v>
      </c>
      <c r="K469" s="31">
        <v>8</v>
      </c>
      <c r="L469" s="31">
        <v>0</v>
      </c>
      <c r="M469" s="93">
        <f t="shared" si="81"/>
        <v>53</v>
      </c>
      <c r="N469" s="94">
        <f t="shared" si="77"/>
        <v>1.9</v>
      </c>
      <c r="O469" s="95">
        <f t="shared" si="82"/>
        <v>1.5652687536916714</v>
      </c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</row>
    <row r="470" spans="1:67" s="22" customFormat="1" ht="13.5" customHeight="1">
      <c r="A470" s="32" t="s">
        <v>33</v>
      </c>
      <c r="B470" s="31">
        <v>3</v>
      </c>
      <c r="C470" s="31">
        <v>0</v>
      </c>
      <c r="D470" s="31">
        <v>1</v>
      </c>
      <c r="E470" s="31">
        <v>0</v>
      </c>
      <c r="F470" s="93">
        <f t="shared" si="79"/>
        <v>4</v>
      </c>
      <c r="G470" s="94">
        <f t="shared" si="73"/>
        <v>0</v>
      </c>
      <c r="H470" s="95">
        <f t="shared" si="80"/>
        <v>0.89086859688195985</v>
      </c>
      <c r="I470" s="31">
        <v>42</v>
      </c>
      <c r="J470" s="31">
        <v>2</v>
      </c>
      <c r="K470" s="31">
        <v>4</v>
      </c>
      <c r="L470" s="31">
        <v>1</v>
      </c>
      <c r="M470" s="93">
        <f t="shared" si="81"/>
        <v>49</v>
      </c>
      <c r="N470" s="94">
        <f t="shared" si="77"/>
        <v>6.1</v>
      </c>
      <c r="O470" s="95">
        <f t="shared" si="82"/>
        <v>1.4471352628470171</v>
      </c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</row>
    <row r="471" spans="1:67" s="24" customFormat="1" ht="13.5" customHeight="1">
      <c r="A471" s="32" t="s">
        <v>34</v>
      </c>
      <c r="B471" s="31">
        <v>8</v>
      </c>
      <c r="C471" s="31">
        <v>0</v>
      </c>
      <c r="D471" s="31">
        <v>0</v>
      </c>
      <c r="E471" s="31">
        <v>0</v>
      </c>
      <c r="F471" s="93">
        <f t="shared" si="79"/>
        <v>8</v>
      </c>
      <c r="G471" s="94">
        <f t="shared" si="73"/>
        <v>0</v>
      </c>
      <c r="H471" s="95">
        <f t="shared" si="80"/>
        <v>1.7817371937639197</v>
      </c>
      <c r="I471" s="31">
        <v>51</v>
      </c>
      <c r="J471" s="31">
        <v>0</v>
      </c>
      <c r="K471" s="31">
        <v>4</v>
      </c>
      <c r="L471" s="31">
        <v>0</v>
      </c>
      <c r="M471" s="93">
        <f t="shared" si="81"/>
        <v>55</v>
      </c>
      <c r="N471" s="94">
        <f t="shared" si="77"/>
        <v>0</v>
      </c>
      <c r="O471" s="95">
        <f t="shared" si="82"/>
        <v>1.6243354991139987</v>
      </c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</row>
    <row r="472" spans="1:67" s="22" customFormat="1" ht="13.5" customHeight="1">
      <c r="A472" s="28" t="s">
        <v>15</v>
      </c>
      <c r="B472" s="99">
        <f>SUM(B466:B471)</f>
        <v>46</v>
      </c>
      <c r="C472" s="99">
        <f>SUM(C466:C471)</f>
        <v>0</v>
      </c>
      <c r="D472" s="99">
        <f>SUM(D466:D471)</f>
        <v>1</v>
      </c>
      <c r="E472" s="99">
        <f>SUM(E466:E471)</f>
        <v>0</v>
      </c>
      <c r="F472" s="99">
        <f t="shared" si="79"/>
        <v>47</v>
      </c>
      <c r="G472" s="100">
        <f t="shared" si="73"/>
        <v>0</v>
      </c>
      <c r="H472" s="101">
        <f t="shared" si="80"/>
        <v>10.46770601336303</v>
      </c>
      <c r="I472" s="99">
        <f>SUM(I466:I471)</f>
        <v>256</v>
      </c>
      <c r="J472" s="99">
        <f>SUM(J466:J471)</f>
        <v>7</v>
      </c>
      <c r="K472" s="99">
        <f>SUM(K466:K471)</f>
        <v>38</v>
      </c>
      <c r="L472" s="99">
        <f>SUM(L466:L471)</f>
        <v>2</v>
      </c>
      <c r="M472" s="99">
        <f t="shared" si="81"/>
        <v>303</v>
      </c>
      <c r="N472" s="100">
        <f t="shared" si="77"/>
        <v>3</v>
      </c>
      <c r="O472" s="101">
        <f t="shared" si="82"/>
        <v>8.9486119314825743</v>
      </c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</row>
    <row r="473" spans="1:67" s="22" customFormat="1" ht="13.5" customHeight="1">
      <c r="A473" s="36" t="s">
        <v>35</v>
      </c>
      <c r="B473" s="35">
        <v>2</v>
      </c>
      <c r="C473" s="35">
        <v>0</v>
      </c>
      <c r="D473" s="35">
        <v>0</v>
      </c>
      <c r="E473" s="35">
        <v>0</v>
      </c>
      <c r="F473" s="96">
        <f t="shared" si="79"/>
        <v>2</v>
      </c>
      <c r="G473" s="97">
        <f t="shared" si="73"/>
        <v>0</v>
      </c>
      <c r="H473" s="98">
        <f t="shared" si="80"/>
        <v>0.44543429844097993</v>
      </c>
      <c r="I473" s="35">
        <v>46</v>
      </c>
      <c r="J473" s="35">
        <v>2</v>
      </c>
      <c r="K473" s="35">
        <v>1</v>
      </c>
      <c r="L473" s="35">
        <v>0</v>
      </c>
      <c r="M473" s="96">
        <f t="shared" si="81"/>
        <v>49</v>
      </c>
      <c r="N473" s="97">
        <f t="shared" si="77"/>
        <v>4.0999999999999996</v>
      </c>
      <c r="O473" s="98">
        <f t="shared" si="82"/>
        <v>1.4471352628470171</v>
      </c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</row>
    <row r="474" spans="1:67" s="24" customFormat="1" ht="13.5" customHeight="1">
      <c r="A474" s="32" t="s">
        <v>36</v>
      </c>
      <c r="B474" s="31">
        <v>6</v>
      </c>
      <c r="C474" s="31">
        <v>0</v>
      </c>
      <c r="D474" s="31">
        <v>0</v>
      </c>
      <c r="E474" s="31">
        <v>1</v>
      </c>
      <c r="F474" s="93">
        <f t="shared" si="79"/>
        <v>7</v>
      </c>
      <c r="G474" s="94">
        <f t="shared" si="73"/>
        <v>14.3</v>
      </c>
      <c r="H474" s="95">
        <f t="shared" si="80"/>
        <v>1.5590200445434299</v>
      </c>
      <c r="I474" s="31">
        <v>52</v>
      </c>
      <c r="J474" s="31">
        <v>2</v>
      </c>
      <c r="K474" s="31">
        <v>5</v>
      </c>
      <c r="L474" s="31">
        <v>0</v>
      </c>
      <c r="M474" s="93">
        <f t="shared" si="81"/>
        <v>59</v>
      </c>
      <c r="N474" s="94">
        <f t="shared" si="77"/>
        <v>3.4</v>
      </c>
      <c r="O474" s="95">
        <f t="shared" si="82"/>
        <v>1.7424689899586534</v>
      </c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</row>
    <row r="475" spans="1:67" s="24" customFormat="1" ht="13.5" customHeight="1">
      <c r="A475" s="32" t="s">
        <v>37</v>
      </c>
      <c r="B475" s="31">
        <v>6</v>
      </c>
      <c r="C475" s="31">
        <v>0</v>
      </c>
      <c r="D475" s="31">
        <v>1</v>
      </c>
      <c r="E475" s="31">
        <v>0</v>
      </c>
      <c r="F475" s="93">
        <f t="shared" si="79"/>
        <v>7</v>
      </c>
      <c r="G475" s="94">
        <f t="shared" si="73"/>
        <v>0</v>
      </c>
      <c r="H475" s="95">
        <f t="shared" si="80"/>
        <v>1.5590200445434299</v>
      </c>
      <c r="I475" s="31">
        <v>45</v>
      </c>
      <c r="J475" s="31">
        <v>2</v>
      </c>
      <c r="K475" s="31">
        <v>3</v>
      </c>
      <c r="L475" s="31">
        <v>1</v>
      </c>
      <c r="M475" s="93">
        <f t="shared" si="81"/>
        <v>51</v>
      </c>
      <c r="N475" s="94">
        <f t="shared" si="77"/>
        <v>5.9</v>
      </c>
      <c r="O475" s="95">
        <f t="shared" si="82"/>
        <v>1.5062020082693444</v>
      </c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</row>
    <row r="476" spans="1:67" s="21" customFormat="1" ht="13.5" customHeight="1">
      <c r="A476" s="32" t="s">
        <v>38</v>
      </c>
      <c r="B476" s="31">
        <v>4</v>
      </c>
      <c r="C476" s="31">
        <v>0</v>
      </c>
      <c r="D476" s="31">
        <v>0</v>
      </c>
      <c r="E476" s="31">
        <v>1</v>
      </c>
      <c r="F476" s="93">
        <f t="shared" si="79"/>
        <v>5</v>
      </c>
      <c r="G476" s="94">
        <f t="shared" si="73"/>
        <v>20</v>
      </c>
      <c r="H476" s="95">
        <f t="shared" si="80"/>
        <v>1.1135857461024499</v>
      </c>
      <c r="I476" s="31">
        <v>41</v>
      </c>
      <c r="J476" s="31">
        <v>2</v>
      </c>
      <c r="K476" s="31">
        <v>0</v>
      </c>
      <c r="L476" s="31">
        <v>0</v>
      </c>
      <c r="M476" s="93">
        <f t="shared" si="81"/>
        <v>43</v>
      </c>
      <c r="N476" s="94">
        <f t="shared" si="77"/>
        <v>4.7</v>
      </c>
      <c r="O476" s="95">
        <f t="shared" si="82"/>
        <v>1.2699350265800353</v>
      </c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</row>
    <row r="477" spans="1:67" s="21" customFormat="1" ht="13.5" customHeight="1">
      <c r="A477" s="32" t="s">
        <v>39</v>
      </c>
      <c r="B477" s="31">
        <v>7</v>
      </c>
      <c r="C477" s="31">
        <v>0</v>
      </c>
      <c r="D477" s="31">
        <v>0</v>
      </c>
      <c r="E477" s="31">
        <v>0</v>
      </c>
      <c r="F477" s="93">
        <f t="shared" si="79"/>
        <v>7</v>
      </c>
      <c r="G477" s="94">
        <f t="shared" si="73"/>
        <v>0</v>
      </c>
      <c r="H477" s="95">
        <f t="shared" si="80"/>
        <v>1.5590200445434299</v>
      </c>
      <c r="I477" s="31">
        <v>28</v>
      </c>
      <c r="J477" s="31">
        <v>4</v>
      </c>
      <c r="K477" s="31">
        <v>2</v>
      </c>
      <c r="L477" s="31">
        <v>0</v>
      </c>
      <c r="M477" s="93">
        <f t="shared" si="81"/>
        <v>34</v>
      </c>
      <c r="N477" s="94">
        <f t="shared" si="77"/>
        <v>11.8</v>
      </c>
      <c r="O477" s="95">
        <f t="shared" si="82"/>
        <v>1.004134672179563</v>
      </c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</row>
    <row r="478" spans="1:67" s="22" customFormat="1" ht="13.5" customHeight="1">
      <c r="A478" s="32" t="s">
        <v>40</v>
      </c>
      <c r="B478" s="31">
        <v>2</v>
      </c>
      <c r="C478" s="31">
        <v>0</v>
      </c>
      <c r="D478" s="31">
        <v>0</v>
      </c>
      <c r="E478" s="31">
        <v>0</v>
      </c>
      <c r="F478" s="93">
        <f t="shared" si="79"/>
        <v>2</v>
      </c>
      <c r="G478" s="94">
        <f t="shared" si="73"/>
        <v>0</v>
      </c>
      <c r="H478" s="95">
        <f t="shared" si="80"/>
        <v>0.44543429844097993</v>
      </c>
      <c r="I478" s="31">
        <v>27</v>
      </c>
      <c r="J478" s="31">
        <v>1</v>
      </c>
      <c r="K478" s="31">
        <v>1</v>
      </c>
      <c r="L478" s="31">
        <v>0</v>
      </c>
      <c r="M478" s="93">
        <f t="shared" si="81"/>
        <v>29</v>
      </c>
      <c r="N478" s="94">
        <f t="shared" si="77"/>
        <v>3.4</v>
      </c>
      <c r="O478" s="95">
        <f t="shared" si="82"/>
        <v>0.85646780862374483</v>
      </c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</row>
    <row r="479" spans="1:67" s="24" customFormat="1" ht="13.5" customHeight="1">
      <c r="A479" s="28" t="s">
        <v>15</v>
      </c>
      <c r="B479" s="99">
        <f>SUM(B473:B478)</f>
        <v>27</v>
      </c>
      <c r="C479" s="99">
        <f>SUM(C473:C478)</f>
        <v>0</v>
      </c>
      <c r="D479" s="99">
        <f>SUM(D473:D478)</f>
        <v>1</v>
      </c>
      <c r="E479" s="99">
        <f>SUM(E473:E478)</f>
        <v>2</v>
      </c>
      <c r="F479" s="99">
        <f t="shared" si="79"/>
        <v>30</v>
      </c>
      <c r="G479" s="100">
        <f t="shared" si="73"/>
        <v>6.7</v>
      </c>
      <c r="H479" s="101">
        <f t="shared" si="80"/>
        <v>6.6815144766146997</v>
      </c>
      <c r="I479" s="99">
        <f>SUM(I473:I478)</f>
        <v>239</v>
      </c>
      <c r="J479" s="99">
        <f>SUM(J473:J478)</f>
        <v>13</v>
      </c>
      <c r="K479" s="99">
        <f>SUM(K473:K478)</f>
        <v>12</v>
      </c>
      <c r="L479" s="99">
        <f>SUM(L473:L478)</f>
        <v>1</v>
      </c>
      <c r="M479" s="99">
        <f t="shared" si="81"/>
        <v>265</v>
      </c>
      <c r="N479" s="100">
        <f t="shared" si="77"/>
        <v>5.3</v>
      </c>
      <c r="O479" s="101">
        <f t="shared" si="82"/>
        <v>7.8263437684583579</v>
      </c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</row>
    <row r="480" spans="1:67" s="22" customFormat="1" ht="13.5" customHeight="1">
      <c r="A480" s="32" t="s">
        <v>113</v>
      </c>
      <c r="B480" s="31">
        <v>15</v>
      </c>
      <c r="C480" s="31">
        <v>2</v>
      </c>
      <c r="D480" s="31">
        <v>0</v>
      </c>
      <c r="E480" s="31">
        <v>0</v>
      </c>
      <c r="F480" s="93">
        <f>SUM(B480:E480)</f>
        <v>17</v>
      </c>
      <c r="G480" s="94">
        <f t="shared" si="73"/>
        <v>11.8</v>
      </c>
      <c r="H480" s="95">
        <f>IF(F480=0,0,F480/F$483*100)</f>
        <v>3.7861915367483299</v>
      </c>
      <c r="I480" s="31">
        <v>113</v>
      </c>
      <c r="J480" s="31">
        <v>7</v>
      </c>
      <c r="K480" s="31">
        <v>1</v>
      </c>
      <c r="L480" s="31">
        <v>2</v>
      </c>
      <c r="M480" s="93">
        <f>SUM(I480:L480)</f>
        <v>123</v>
      </c>
      <c r="N480" s="94">
        <f t="shared" si="77"/>
        <v>7.3</v>
      </c>
      <c r="O480" s="95">
        <f>IF(M480=0,0,M480/M$483*100)</f>
        <v>3.6326048434731244</v>
      </c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</row>
    <row r="481" spans="1:67" s="22" customFormat="1" ht="13.5" customHeight="1">
      <c r="A481" s="32" t="s">
        <v>114</v>
      </c>
      <c r="B481" s="31">
        <v>12</v>
      </c>
      <c r="C481" s="31">
        <v>0</v>
      </c>
      <c r="D481" s="31">
        <v>0</v>
      </c>
      <c r="E481" s="31">
        <v>0</v>
      </c>
      <c r="F481" s="93">
        <f>SUM(B481:E481)</f>
        <v>12</v>
      </c>
      <c r="G481" s="94">
        <f t="shared" si="73"/>
        <v>0</v>
      </c>
      <c r="H481" s="95">
        <f>IF(F481=0,0,F481/F$483*100)</f>
        <v>2.6726057906458798</v>
      </c>
      <c r="I481" s="31">
        <v>83</v>
      </c>
      <c r="J481" s="31">
        <v>7</v>
      </c>
      <c r="K481" s="31">
        <v>0</v>
      </c>
      <c r="L481" s="31">
        <v>0</v>
      </c>
      <c r="M481" s="93">
        <f>SUM(I481:L481)</f>
        <v>90</v>
      </c>
      <c r="N481" s="94">
        <f t="shared" si="77"/>
        <v>7.8</v>
      </c>
      <c r="O481" s="95">
        <f>IF(M481=0,0,M481/M$483*100)</f>
        <v>2.6580035440047256</v>
      </c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</row>
    <row r="482" spans="1:67" s="22" customFormat="1" ht="13.5" customHeight="1">
      <c r="A482" s="32" t="s">
        <v>115</v>
      </c>
      <c r="B482" s="31">
        <v>9</v>
      </c>
      <c r="C482" s="31">
        <v>0</v>
      </c>
      <c r="D482" s="31">
        <v>0</v>
      </c>
      <c r="E482" s="31">
        <v>1</v>
      </c>
      <c r="F482" s="93">
        <f t="shared" ref="F482" si="83">SUM(B482:E482)</f>
        <v>10</v>
      </c>
      <c r="G482" s="94">
        <f t="shared" si="73"/>
        <v>10</v>
      </c>
      <c r="H482" s="95">
        <f t="shared" ref="H482" si="84">IF(F482=0,0,F482/F$483*100)</f>
        <v>2.2271714922048997</v>
      </c>
      <c r="I482" s="31">
        <v>92</v>
      </c>
      <c r="J482" s="31">
        <v>4</v>
      </c>
      <c r="K482" s="31">
        <v>4</v>
      </c>
      <c r="L482" s="31">
        <v>0</v>
      </c>
      <c r="M482" s="93">
        <f>SUM(I482:L482)</f>
        <v>100</v>
      </c>
      <c r="N482" s="94">
        <f t="shared" si="77"/>
        <v>4</v>
      </c>
      <c r="O482" s="95">
        <f>IF(M482=0,0,M482/M$483*100)</f>
        <v>2.9533372711163617</v>
      </c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</row>
    <row r="483" spans="1:67" s="21" customFormat="1" ht="13.5" customHeight="1">
      <c r="A483" s="28" t="s">
        <v>41</v>
      </c>
      <c r="B483" s="99">
        <f>SUM(B435:B443,B450,B457:B465,B472,B479,B480:B482)</f>
        <v>408</v>
      </c>
      <c r="C483" s="99">
        <f>SUM(C435:C443,C450,C457:C465,C472,C479,C480:C482)</f>
        <v>10</v>
      </c>
      <c r="D483" s="99">
        <f>SUM(D435:D443,D450,D457:D465,D472,D479,D480:D482)</f>
        <v>25</v>
      </c>
      <c r="E483" s="99">
        <f>SUM(E435:E443,E450,E457:E465,E472,E479,E480:E482)</f>
        <v>6</v>
      </c>
      <c r="F483" s="99">
        <f t="shared" si="79"/>
        <v>449</v>
      </c>
      <c r="G483" s="100">
        <f t="shared" si="73"/>
        <v>3.6</v>
      </c>
      <c r="H483" s="101">
        <f t="shared" si="80"/>
        <v>100</v>
      </c>
      <c r="I483" s="99">
        <f>SUM(I435:I443,I450,I457:I465,I472,I479,I480:I482)</f>
        <v>3045</v>
      </c>
      <c r="J483" s="99">
        <f>SUM(J435:J443,J450,J457:J465,J472,J479,J480:J482)</f>
        <v>112</v>
      </c>
      <c r="K483" s="99">
        <f>SUM(K435:K443,K450,K457:K465,K472,K479,K480:K482)</f>
        <v>181</v>
      </c>
      <c r="L483" s="99">
        <f>SUM(L435:L443,L450,L457:L465,L472,L479,L480:L482)</f>
        <v>48</v>
      </c>
      <c r="M483" s="99">
        <f>SUM(I483:L483)</f>
        <v>3386</v>
      </c>
      <c r="N483" s="100">
        <f t="shared" si="77"/>
        <v>4.7</v>
      </c>
      <c r="O483" s="101">
        <f>IF(M483=0,0,M483/M$483*100)</f>
        <v>100</v>
      </c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</row>
    <row r="484" spans="1:67">
      <c r="A484" s="22"/>
    </row>
    <row r="485" spans="1:67">
      <c r="A485" s="22"/>
    </row>
    <row r="486" spans="1:67" s="22" customFormat="1" ht="12" customHeight="1">
      <c r="A486" s="47" t="s">
        <v>0</v>
      </c>
      <c r="B486" s="46">
        <v>13</v>
      </c>
      <c r="C486" s="45"/>
      <c r="D486" s="45"/>
      <c r="E486" s="45"/>
      <c r="F486" s="45"/>
      <c r="G486" s="45"/>
      <c r="H486" s="44"/>
      <c r="I486" s="46">
        <v>14</v>
      </c>
      <c r="J486" s="45"/>
      <c r="K486" s="45"/>
      <c r="L486" s="45"/>
      <c r="M486" s="45"/>
      <c r="N486" s="45"/>
      <c r="O486" s="44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</row>
    <row r="487" spans="1:67" s="24" customFormat="1" ht="39.6" customHeight="1">
      <c r="A487" s="85" t="s">
        <v>1</v>
      </c>
      <c r="B487" s="41" t="s">
        <v>2</v>
      </c>
      <c r="C487" s="40" t="s">
        <v>3</v>
      </c>
      <c r="D487" s="39" t="s">
        <v>4</v>
      </c>
      <c r="E487" s="40" t="s">
        <v>5</v>
      </c>
      <c r="F487" s="39" t="s">
        <v>6</v>
      </c>
      <c r="G487" s="39" t="s">
        <v>7</v>
      </c>
      <c r="H487" s="42" t="s">
        <v>8</v>
      </c>
      <c r="I487" s="41" t="s">
        <v>2</v>
      </c>
      <c r="J487" s="39" t="s">
        <v>3</v>
      </c>
      <c r="K487" s="39" t="s">
        <v>4</v>
      </c>
      <c r="L487" s="40" t="s">
        <v>5</v>
      </c>
      <c r="M487" s="39" t="s">
        <v>6</v>
      </c>
      <c r="N487" s="39" t="s">
        <v>7</v>
      </c>
      <c r="O487" s="38" t="s">
        <v>8</v>
      </c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</row>
    <row r="488" spans="1:67" s="22" customFormat="1" ht="13.5" customHeight="1">
      <c r="A488" s="84" t="s">
        <v>116</v>
      </c>
      <c r="B488" s="31">
        <v>32</v>
      </c>
      <c r="C488" s="31">
        <v>0</v>
      </c>
      <c r="D488" s="31">
        <v>1</v>
      </c>
      <c r="E488" s="31">
        <v>1</v>
      </c>
      <c r="F488" s="93">
        <f>SUM(B488:E488)</f>
        <v>34</v>
      </c>
      <c r="G488" s="94">
        <f t="shared" ref="G488:G536" si="85">IF(SUM(C488,E488)=0,0,ROUND(SUM(C488,E488)/F488*100,1))</f>
        <v>2.9</v>
      </c>
      <c r="H488" s="95">
        <f>IF(F488=0,0,F488/F$536*100)</f>
        <v>2.0274299344066784</v>
      </c>
      <c r="I488" s="31">
        <v>4</v>
      </c>
      <c r="J488" s="31">
        <v>0</v>
      </c>
      <c r="K488" s="31">
        <v>0</v>
      </c>
      <c r="L488" s="31">
        <v>0</v>
      </c>
      <c r="M488" s="93">
        <f>SUM(I488:L488)</f>
        <v>4</v>
      </c>
      <c r="N488" s="94">
        <f>IF(SUM(J488,L488)=0,0,ROUND(SUM(J488,L488)/M488*100,1))</f>
        <v>0</v>
      </c>
      <c r="O488" s="95">
        <f>IF(M488=0,0,M488/M$536*100)</f>
        <v>3.225806451612903</v>
      </c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</row>
    <row r="489" spans="1:67" s="22" customFormat="1" ht="13.5" customHeight="1">
      <c r="A489" s="32" t="s">
        <v>117</v>
      </c>
      <c r="B489" s="31">
        <v>19</v>
      </c>
      <c r="C489" s="31">
        <v>0</v>
      </c>
      <c r="D489" s="31">
        <v>3</v>
      </c>
      <c r="E489" s="31">
        <v>0</v>
      </c>
      <c r="F489" s="93">
        <f t="shared" ref="F489:F496" si="86">SUM(B489:E489)</f>
        <v>22</v>
      </c>
      <c r="G489" s="94">
        <f t="shared" si="85"/>
        <v>0</v>
      </c>
      <c r="H489" s="95">
        <f t="shared" ref="H489:H496" si="87">IF(F489=0,0,F489/F$536*100)</f>
        <v>1.3118664281454979</v>
      </c>
      <c r="I489" s="31">
        <v>3</v>
      </c>
      <c r="J489" s="31">
        <v>0</v>
      </c>
      <c r="K489" s="31">
        <v>0</v>
      </c>
      <c r="L489" s="31">
        <v>0</v>
      </c>
      <c r="M489" s="93">
        <f t="shared" ref="M489:M495" si="88">SUM(I489:L489)</f>
        <v>3</v>
      </c>
      <c r="N489" s="94">
        <f t="shared" ref="N489:N536" si="89">IF(SUM(J489,L489)=0,0,ROUND(SUM(J489,L489)/M489*100,1))</f>
        <v>0</v>
      </c>
      <c r="O489" s="95">
        <f>IF(M489=0,0,M489/M$536*100)</f>
        <v>2.4193548387096775</v>
      </c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</row>
    <row r="490" spans="1:67" s="22" customFormat="1" ht="13.5" customHeight="1">
      <c r="A490" s="32" t="s">
        <v>118</v>
      </c>
      <c r="B490" s="31">
        <v>8</v>
      </c>
      <c r="C490" s="31">
        <v>0</v>
      </c>
      <c r="D490" s="31">
        <v>0</v>
      </c>
      <c r="E490" s="31">
        <v>0</v>
      </c>
      <c r="F490" s="93">
        <f t="shared" si="86"/>
        <v>8</v>
      </c>
      <c r="G490" s="94">
        <f t="shared" si="85"/>
        <v>0</v>
      </c>
      <c r="H490" s="95">
        <f t="shared" si="87"/>
        <v>0.47704233750745378</v>
      </c>
      <c r="I490" s="31">
        <v>0</v>
      </c>
      <c r="J490" s="31">
        <v>0</v>
      </c>
      <c r="K490" s="31">
        <v>0</v>
      </c>
      <c r="L490" s="31">
        <v>0</v>
      </c>
      <c r="M490" s="93">
        <f t="shared" si="88"/>
        <v>0</v>
      </c>
      <c r="N490" s="94">
        <f t="shared" si="89"/>
        <v>0</v>
      </c>
      <c r="O490" s="95">
        <f t="shared" ref="O490:O496" si="90">IF(M490=0,0,M490/M$536*100)</f>
        <v>0</v>
      </c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</row>
    <row r="491" spans="1:67" s="22" customFormat="1" ht="13.5" customHeight="1">
      <c r="A491" s="32" t="s">
        <v>119</v>
      </c>
      <c r="B491" s="31">
        <v>10</v>
      </c>
      <c r="C491" s="31">
        <v>0</v>
      </c>
      <c r="D491" s="31">
        <v>1</v>
      </c>
      <c r="E491" s="31">
        <v>0</v>
      </c>
      <c r="F491" s="93">
        <f t="shared" si="86"/>
        <v>11</v>
      </c>
      <c r="G491" s="94">
        <f t="shared" si="85"/>
        <v>0</v>
      </c>
      <c r="H491" s="95">
        <f t="shared" si="87"/>
        <v>0.65593321407274896</v>
      </c>
      <c r="I491" s="31">
        <v>1</v>
      </c>
      <c r="J491" s="31">
        <v>0</v>
      </c>
      <c r="K491" s="31">
        <v>0</v>
      </c>
      <c r="L491" s="31">
        <v>0</v>
      </c>
      <c r="M491" s="93">
        <f t="shared" si="88"/>
        <v>1</v>
      </c>
      <c r="N491" s="94">
        <f t="shared" si="89"/>
        <v>0</v>
      </c>
      <c r="O491" s="95">
        <f t="shared" si="90"/>
        <v>0.80645161290322576</v>
      </c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</row>
    <row r="492" spans="1:67" s="22" customFormat="1" ht="13.5" customHeight="1">
      <c r="A492" s="32" t="s">
        <v>120</v>
      </c>
      <c r="B492" s="31">
        <v>11</v>
      </c>
      <c r="C492" s="31">
        <v>0</v>
      </c>
      <c r="D492" s="31">
        <v>1</v>
      </c>
      <c r="E492" s="31">
        <v>0</v>
      </c>
      <c r="F492" s="93">
        <f t="shared" si="86"/>
        <v>12</v>
      </c>
      <c r="G492" s="94">
        <f t="shared" si="85"/>
        <v>0</v>
      </c>
      <c r="H492" s="95">
        <f t="shared" si="87"/>
        <v>0.7155635062611807</v>
      </c>
      <c r="I492" s="31">
        <v>3</v>
      </c>
      <c r="J492" s="31">
        <v>0</v>
      </c>
      <c r="K492" s="31">
        <v>0</v>
      </c>
      <c r="L492" s="31">
        <v>0</v>
      </c>
      <c r="M492" s="93">
        <f t="shared" si="88"/>
        <v>3</v>
      </c>
      <c r="N492" s="94">
        <f t="shared" si="89"/>
        <v>0</v>
      </c>
      <c r="O492" s="95">
        <f t="shared" si="90"/>
        <v>2.4193548387096775</v>
      </c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</row>
    <row r="493" spans="1:67" s="22" customFormat="1" ht="13.5" customHeight="1">
      <c r="A493" s="32" t="s">
        <v>121</v>
      </c>
      <c r="B493" s="31">
        <v>6</v>
      </c>
      <c r="C493" s="31">
        <v>0</v>
      </c>
      <c r="D493" s="31">
        <v>1</v>
      </c>
      <c r="E493" s="31">
        <v>0</v>
      </c>
      <c r="F493" s="93">
        <f t="shared" si="86"/>
        <v>7</v>
      </c>
      <c r="G493" s="94">
        <f t="shared" si="85"/>
        <v>0</v>
      </c>
      <c r="H493" s="95">
        <f t="shared" si="87"/>
        <v>0.41741204531902204</v>
      </c>
      <c r="I493" s="31">
        <v>0</v>
      </c>
      <c r="J493" s="31">
        <v>0</v>
      </c>
      <c r="K493" s="31">
        <v>0</v>
      </c>
      <c r="L493" s="31">
        <v>0</v>
      </c>
      <c r="M493" s="93">
        <f t="shared" si="88"/>
        <v>0</v>
      </c>
      <c r="N493" s="94">
        <f t="shared" si="89"/>
        <v>0</v>
      </c>
      <c r="O493" s="95">
        <f t="shared" si="90"/>
        <v>0</v>
      </c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</row>
    <row r="494" spans="1:67" s="22" customFormat="1" ht="13.5" customHeight="1">
      <c r="A494" s="32" t="s">
        <v>122</v>
      </c>
      <c r="B494" s="31">
        <v>9</v>
      </c>
      <c r="C494" s="31">
        <v>0</v>
      </c>
      <c r="D494" s="31">
        <v>0</v>
      </c>
      <c r="E494" s="31">
        <v>0</v>
      </c>
      <c r="F494" s="93">
        <f t="shared" si="86"/>
        <v>9</v>
      </c>
      <c r="G494" s="94">
        <f t="shared" si="85"/>
        <v>0</v>
      </c>
      <c r="H494" s="95">
        <f t="shared" si="87"/>
        <v>0.53667262969588547</v>
      </c>
      <c r="I494" s="31">
        <v>3</v>
      </c>
      <c r="J494" s="31">
        <v>0</v>
      </c>
      <c r="K494" s="31">
        <v>0</v>
      </c>
      <c r="L494" s="31">
        <v>0</v>
      </c>
      <c r="M494" s="93">
        <f t="shared" si="88"/>
        <v>3</v>
      </c>
      <c r="N494" s="94">
        <f t="shared" si="89"/>
        <v>0</v>
      </c>
      <c r="O494" s="95">
        <f t="shared" si="90"/>
        <v>2.4193548387096775</v>
      </c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</row>
    <row r="495" spans="1:67" s="22" customFormat="1" ht="13.5" customHeight="1">
      <c r="A495" s="32" t="s">
        <v>123</v>
      </c>
      <c r="B495" s="31">
        <v>16</v>
      </c>
      <c r="C495" s="31">
        <v>0</v>
      </c>
      <c r="D495" s="31">
        <v>0</v>
      </c>
      <c r="E495" s="31">
        <v>1</v>
      </c>
      <c r="F495" s="93">
        <f t="shared" si="86"/>
        <v>17</v>
      </c>
      <c r="G495" s="94">
        <f t="shared" si="85"/>
        <v>5.9</v>
      </c>
      <c r="H495" s="95">
        <f t="shared" si="87"/>
        <v>1.0137149672033392</v>
      </c>
      <c r="I495" s="31">
        <v>2</v>
      </c>
      <c r="J495" s="31">
        <v>0</v>
      </c>
      <c r="K495" s="31">
        <v>0</v>
      </c>
      <c r="L495" s="31">
        <v>0</v>
      </c>
      <c r="M495" s="93">
        <f t="shared" si="88"/>
        <v>2</v>
      </c>
      <c r="N495" s="94">
        <f t="shared" si="89"/>
        <v>0</v>
      </c>
      <c r="O495" s="95">
        <f t="shared" si="90"/>
        <v>1.6129032258064515</v>
      </c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</row>
    <row r="496" spans="1:67" s="22" customFormat="1" ht="13.5" customHeight="1">
      <c r="A496" s="32" t="s">
        <v>124</v>
      </c>
      <c r="B496" s="31">
        <v>19</v>
      </c>
      <c r="C496" s="31">
        <v>1</v>
      </c>
      <c r="D496" s="31">
        <v>0</v>
      </c>
      <c r="E496" s="31">
        <v>1</v>
      </c>
      <c r="F496" s="93">
        <f t="shared" si="86"/>
        <v>21</v>
      </c>
      <c r="G496" s="94">
        <f t="shared" si="85"/>
        <v>9.5</v>
      </c>
      <c r="H496" s="95">
        <f t="shared" si="87"/>
        <v>1.2522361359570662</v>
      </c>
      <c r="I496" s="31">
        <v>3</v>
      </c>
      <c r="J496" s="31">
        <v>0</v>
      </c>
      <c r="K496" s="31">
        <v>0</v>
      </c>
      <c r="L496" s="31">
        <v>0</v>
      </c>
      <c r="M496" s="93">
        <f>SUM(I496:L496)</f>
        <v>3</v>
      </c>
      <c r="N496" s="94">
        <f t="shared" si="89"/>
        <v>0</v>
      </c>
      <c r="O496" s="95">
        <f t="shared" si="90"/>
        <v>2.4193548387096775</v>
      </c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</row>
    <row r="497" spans="1:67" s="21" customFormat="1" ht="13.5" customHeight="1">
      <c r="A497" s="36" t="s">
        <v>9</v>
      </c>
      <c r="B497" s="35">
        <v>6</v>
      </c>
      <c r="C497" s="35">
        <v>0</v>
      </c>
      <c r="D497" s="35">
        <v>1</v>
      </c>
      <c r="E497" s="35">
        <v>1</v>
      </c>
      <c r="F497" s="96">
        <f t="shared" ref="F497:F536" si="91">SUM(B497:E497)</f>
        <v>8</v>
      </c>
      <c r="G497" s="97">
        <f t="shared" si="85"/>
        <v>12.5</v>
      </c>
      <c r="H497" s="98">
        <f t="shared" ref="H497:H536" si="92">IF(F497=0,0,F497/F$536*100)</f>
        <v>0.47704233750745378</v>
      </c>
      <c r="I497" s="35">
        <v>1</v>
      </c>
      <c r="J497" s="35">
        <v>0</v>
      </c>
      <c r="K497" s="35">
        <v>0</v>
      </c>
      <c r="L497" s="35">
        <v>0</v>
      </c>
      <c r="M497" s="96">
        <f t="shared" ref="M497:M536" si="93">SUM(I497:L497)</f>
        <v>1</v>
      </c>
      <c r="N497" s="97">
        <f t="shared" si="89"/>
        <v>0</v>
      </c>
      <c r="O497" s="98">
        <f t="shared" ref="O497:O536" si="94">IF(M497=0,0,M497/M$536*100)</f>
        <v>0.80645161290322576</v>
      </c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</row>
    <row r="498" spans="1:67" s="21" customFormat="1" ht="13.5" customHeight="1">
      <c r="A498" s="32" t="s">
        <v>10</v>
      </c>
      <c r="B498" s="31">
        <v>15</v>
      </c>
      <c r="C498" s="31">
        <v>0</v>
      </c>
      <c r="D498" s="31">
        <v>1</v>
      </c>
      <c r="E498" s="31">
        <v>1</v>
      </c>
      <c r="F498" s="93">
        <f t="shared" si="91"/>
        <v>17</v>
      </c>
      <c r="G498" s="94">
        <f t="shared" si="85"/>
        <v>5.9</v>
      </c>
      <c r="H498" s="95">
        <f t="shared" si="92"/>
        <v>1.0137149672033392</v>
      </c>
      <c r="I498" s="31">
        <v>1</v>
      </c>
      <c r="J498" s="31">
        <v>0</v>
      </c>
      <c r="K498" s="31">
        <v>0</v>
      </c>
      <c r="L498" s="31">
        <v>0</v>
      </c>
      <c r="M498" s="93">
        <f t="shared" si="93"/>
        <v>1</v>
      </c>
      <c r="N498" s="94">
        <f t="shared" si="89"/>
        <v>0</v>
      </c>
      <c r="O498" s="95">
        <f t="shared" si="94"/>
        <v>0.80645161290322576</v>
      </c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</row>
    <row r="499" spans="1:67" s="22" customFormat="1" ht="13.5" customHeight="1">
      <c r="A499" s="32" t="s">
        <v>11</v>
      </c>
      <c r="B499" s="31">
        <v>9</v>
      </c>
      <c r="C499" s="31">
        <v>0</v>
      </c>
      <c r="D499" s="31">
        <v>1</v>
      </c>
      <c r="E499" s="31">
        <v>0</v>
      </c>
      <c r="F499" s="93">
        <f t="shared" si="91"/>
        <v>10</v>
      </c>
      <c r="G499" s="94">
        <f t="shared" si="85"/>
        <v>0</v>
      </c>
      <c r="H499" s="95">
        <f t="shared" si="92"/>
        <v>0.59630292188431722</v>
      </c>
      <c r="I499" s="31">
        <v>0</v>
      </c>
      <c r="J499" s="31">
        <v>0</v>
      </c>
      <c r="K499" s="31">
        <v>0</v>
      </c>
      <c r="L499" s="31">
        <v>0</v>
      </c>
      <c r="M499" s="93">
        <f t="shared" si="93"/>
        <v>0</v>
      </c>
      <c r="N499" s="94">
        <f t="shared" si="89"/>
        <v>0</v>
      </c>
      <c r="O499" s="95">
        <f t="shared" si="94"/>
        <v>0</v>
      </c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</row>
    <row r="500" spans="1:67" s="24" customFormat="1" ht="13.5" customHeight="1">
      <c r="A500" s="32" t="s">
        <v>12</v>
      </c>
      <c r="B500" s="31">
        <v>12</v>
      </c>
      <c r="C500" s="31">
        <v>0</v>
      </c>
      <c r="D500" s="31">
        <v>0</v>
      </c>
      <c r="E500" s="31">
        <v>0</v>
      </c>
      <c r="F500" s="93">
        <f t="shared" si="91"/>
        <v>12</v>
      </c>
      <c r="G500" s="94">
        <f t="shared" si="85"/>
        <v>0</v>
      </c>
      <c r="H500" s="95">
        <f t="shared" si="92"/>
        <v>0.7155635062611807</v>
      </c>
      <c r="I500" s="31">
        <v>0</v>
      </c>
      <c r="J500" s="31">
        <v>0</v>
      </c>
      <c r="K500" s="31">
        <v>0</v>
      </c>
      <c r="L500" s="31">
        <v>0</v>
      </c>
      <c r="M500" s="93">
        <f t="shared" si="93"/>
        <v>0</v>
      </c>
      <c r="N500" s="94">
        <f t="shared" si="89"/>
        <v>0</v>
      </c>
      <c r="O500" s="95">
        <f t="shared" si="94"/>
        <v>0</v>
      </c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</row>
    <row r="501" spans="1:67" s="22" customFormat="1" ht="13.5" customHeight="1">
      <c r="A501" s="32" t="s">
        <v>13</v>
      </c>
      <c r="B501" s="31">
        <v>14</v>
      </c>
      <c r="C501" s="31">
        <v>0</v>
      </c>
      <c r="D501" s="31">
        <v>0</v>
      </c>
      <c r="E501" s="31">
        <v>1</v>
      </c>
      <c r="F501" s="93">
        <f t="shared" si="91"/>
        <v>15</v>
      </c>
      <c r="G501" s="94">
        <f t="shared" si="85"/>
        <v>6.7</v>
      </c>
      <c r="H501" s="95">
        <f t="shared" si="92"/>
        <v>0.89445438282647582</v>
      </c>
      <c r="I501" s="31">
        <v>0</v>
      </c>
      <c r="J501" s="31">
        <v>0</v>
      </c>
      <c r="K501" s="31">
        <v>0</v>
      </c>
      <c r="L501" s="31">
        <v>0</v>
      </c>
      <c r="M501" s="93">
        <f t="shared" si="93"/>
        <v>0</v>
      </c>
      <c r="N501" s="94">
        <f t="shared" si="89"/>
        <v>0</v>
      </c>
      <c r="O501" s="95">
        <f t="shared" si="94"/>
        <v>0</v>
      </c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</row>
    <row r="502" spans="1:67" s="22" customFormat="1" ht="13.5" customHeight="1">
      <c r="A502" s="32" t="s">
        <v>14</v>
      </c>
      <c r="B502" s="31">
        <v>13</v>
      </c>
      <c r="C502" s="31">
        <v>0</v>
      </c>
      <c r="D502" s="31">
        <v>0</v>
      </c>
      <c r="E502" s="31">
        <v>0</v>
      </c>
      <c r="F502" s="93">
        <f t="shared" si="91"/>
        <v>13</v>
      </c>
      <c r="G502" s="94">
        <f t="shared" si="85"/>
        <v>0</v>
      </c>
      <c r="H502" s="95">
        <f t="shared" si="92"/>
        <v>0.77519379844961245</v>
      </c>
      <c r="I502" s="31">
        <v>0</v>
      </c>
      <c r="J502" s="31">
        <v>0</v>
      </c>
      <c r="K502" s="31">
        <v>0</v>
      </c>
      <c r="L502" s="31">
        <v>0</v>
      </c>
      <c r="M502" s="93">
        <f t="shared" si="93"/>
        <v>0</v>
      </c>
      <c r="N502" s="94">
        <f t="shared" si="89"/>
        <v>0</v>
      </c>
      <c r="O502" s="95">
        <f t="shared" si="94"/>
        <v>0</v>
      </c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</row>
    <row r="503" spans="1:67" s="22" customFormat="1" ht="13.5" customHeight="1">
      <c r="A503" s="28" t="s">
        <v>15</v>
      </c>
      <c r="B503" s="99">
        <f>SUM(B497:B502)</f>
        <v>69</v>
      </c>
      <c r="C503" s="99">
        <f>SUM(C497:C502)</f>
        <v>0</v>
      </c>
      <c r="D503" s="99">
        <f>SUM(D497:D502)</f>
        <v>3</v>
      </c>
      <c r="E503" s="99">
        <f>SUM(E497:E502)</f>
        <v>3</v>
      </c>
      <c r="F503" s="99">
        <f t="shared" si="91"/>
        <v>75</v>
      </c>
      <c r="G503" s="100">
        <f t="shared" si="85"/>
        <v>4</v>
      </c>
      <c r="H503" s="101">
        <f t="shared" si="92"/>
        <v>4.4722719141323797</v>
      </c>
      <c r="I503" s="99">
        <f>SUM(I497:I502)</f>
        <v>2</v>
      </c>
      <c r="J503" s="99">
        <f>SUM(J497:J502)</f>
        <v>0</v>
      </c>
      <c r="K503" s="99">
        <f>SUM(K497:K502)</f>
        <v>0</v>
      </c>
      <c r="L503" s="99">
        <f>SUM(L497:L502)</f>
        <v>0</v>
      </c>
      <c r="M503" s="99">
        <f t="shared" si="93"/>
        <v>2</v>
      </c>
      <c r="N503" s="100">
        <f t="shared" si="89"/>
        <v>0</v>
      </c>
      <c r="O503" s="101">
        <f t="shared" si="94"/>
        <v>1.6129032258064515</v>
      </c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</row>
    <row r="504" spans="1:67" s="24" customFormat="1" ht="13.5" customHeight="1">
      <c r="A504" s="36" t="s">
        <v>16</v>
      </c>
      <c r="B504" s="35">
        <v>13</v>
      </c>
      <c r="C504" s="35">
        <v>0</v>
      </c>
      <c r="D504" s="35">
        <v>0</v>
      </c>
      <c r="E504" s="35">
        <v>0</v>
      </c>
      <c r="F504" s="96">
        <f t="shared" si="91"/>
        <v>13</v>
      </c>
      <c r="G504" s="97">
        <f t="shared" si="85"/>
        <v>0</v>
      </c>
      <c r="H504" s="98">
        <f t="shared" si="92"/>
        <v>0.77519379844961245</v>
      </c>
      <c r="I504" s="35">
        <v>1</v>
      </c>
      <c r="J504" s="35">
        <v>0</v>
      </c>
      <c r="K504" s="35">
        <v>0</v>
      </c>
      <c r="L504" s="35">
        <v>0</v>
      </c>
      <c r="M504" s="96">
        <f t="shared" si="93"/>
        <v>1</v>
      </c>
      <c r="N504" s="97">
        <f t="shared" si="89"/>
        <v>0</v>
      </c>
      <c r="O504" s="98">
        <f t="shared" si="94"/>
        <v>0.80645161290322576</v>
      </c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</row>
    <row r="505" spans="1:67" s="24" customFormat="1" ht="13.5" customHeight="1">
      <c r="A505" s="32" t="s">
        <v>17</v>
      </c>
      <c r="B505" s="31">
        <v>10</v>
      </c>
      <c r="C505" s="31">
        <v>0</v>
      </c>
      <c r="D505" s="31">
        <v>0</v>
      </c>
      <c r="E505" s="31">
        <v>1</v>
      </c>
      <c r="F505" s="93">
        <f t="shared" si="91"/>
        <v>11</v>
      </c>
      <c r="G505" s="94">
        <f t="shared" si="85"/>
        <v>9.1</v>
      </c>
      <c r="H505" s="95">
        <f t="shared" si="92"/>
        <v>0.65593321407274896</v>
      </c>
      <c r="I505" s="31">
        <v>0</v>
      </c>
      <c r="J505" s="31">
        <v>0</v>
      </c>
      <c r="K505" s="31">
        <v>0</v>
      </c>
      <c r="L505" s="31">
        <v>0</v>
      </c>
      <c r="M505" s="93">
        <f t="shared" si="93"/>
        <v>0</v>
      </c>
      <c r="N505" s="94">
        <f t="shared" si="89"/>
        <v>0</v>
      </c>
      <c r="O505" s="95">
        <f t="shared" si="94"/>
        <v>0</v>
      </c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</row>
    <row r="506" spans="1:67" s="24" customFormat="1" ht="13.5" customHeight="1">
      <c r="A506" s="32" t="s">
        <v>18</v>
      </c>
      <c r="B506" s="31">
        <v>24</v>
      </c>
      <c r="C506" s="31">
        <v>0</v>
      </c>
      <c r="D506" s="31">
        <v>1</v>
      </c>
      <c r="E506" s="31">
        <v>0</v>
      </c>
      <c r="F506" s="93">
        <f t="shared" si="91"/>
        <v>25</v>
      </c>
      <c r="G506" s="94">
        <f t="shared" si="85"/>
        <v>0</v>
      </c>
      <c r="H506" s="95">
        <f t="shared" si="92"/>
        <v>1.4907573047107932</v>
      </c>
      <c r="I506" s="31">
        <v>0</v>
      </c>
      <c r="J506" s="31">
        <v>0</v>
      </c>
      <c r="K506" s="31">
        <v>0</v>
      </c>
      <c r="L506" s="31">
        <v>0</v>
      </c>
      <c r="M506" s="93">
        <f t="shared" si="93"/>
        <v>0</v>
      </c>
      <c r="N506" s="94">
        <f t="shared" si="89"/>
        <v>0</v>
      </c>
      <c r="O506" s="95">
        <f t="shared" si="94"/>
        <v>0</v>
      </c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</row>
    <row r="507" spans="1:67" s="22" customFormat="1" ht="13.5" customHeight="1">
      <c r="A507" s="32" t="s">
        <v>19</v>
      </c>
      <c r="B507" s="31">
        <v>14</v>
      </c>
      <c r="C507" s="31">
        <v>0</v>
      </c>
      <c r="D507" s="31">
        <v>1</v>
      </c>
      <c r="E507" s="31">
        <v>2</v>
      </c>
      <c r="F507" s="93">
        <f t="shared" si="91"/>
        <v>17</v>
      </c>
      <c r="G507" s="94">
        <f t="shared" si="85"/>
        <v>11.8</v>
      </c>
      <c r="H507" s="95">
        <f t="shared" si="92"/>
        <v>1.0137149672033392</v>
      </c>
      <c r="I507" s="31">
        <v>1</v>
      </c>
      <c r="J507" s="31">
        <v>0</v>
      </c>
      <c r="K507" s="31">
        <v>0</v>
      </c>
      <c r="L507" s="31">
        <v>0</v>
      </c>
      <c r="M507" s="93">
        <f t="shared" si="93"/>
        <v>1</v>
      </c>
      <c r="N507" s="94">
        <f t="shared" si="89"/>
        <v>0</v>
      </c>
      <c r="O507" s="95">
        <f t="shared" si="94"/>
        <v>0.80645161290322576</v>
      </c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</row>
    <row r="508" spans="1:67" s="24" customFormat="1" ht="13.5" customHeight="1">
      <c r="A508" s="32" t="s">
        <v>20</v>
      </c>
      <c r="B508" s="31">
        <v>9</v>
      </c>
      <c r="C508" s="31">
        <v>0</v>
      </c>
      <c r="D508" s="31">
        <v>0</v>
      </c>
      <c r="E508" s="31">
        <v>0</v>
      </c>
      <c r="F508" s="93">
        <f t="shared" si="91"/>
        <v>9</v>
      </c>
      <c r="G508" s="94">
        <f t="shared" si="85"/>
        <v>0</v>
      </c>
      <c r="H508" s="95">
        <f t="shared" si="92"/>
        <v>0.53667262969588547</v>
      </c>
      <c r="I508" s="31">
        <v>0</v>
      </c>
      <c r="J508" s="31">
        <v>0</v>
      </c>
      <c r="K508" s="31">
        <v>0</v>
      </c>
      <c r="L508" s="31">
        <v>0</v>
      </c>
      <c r="M508" s="93">
        <f t="shared" si="93"/>
        <v>0</v>
      </c>
      <c r="N508" s="94">
        <f t="shared" si="89"/>
        <v>0</v>
      </c>
      <c r="O508" s="95">
        <f t="shared" si="94"/>
        <v>0</v>
      </c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</row>
    <row r="509" spans="1:67" s="22" customFormat="1" ht="13.5" customHeight="1">
      <c r="A509" s="32" t="s">
        <v>21</v>
      </c>
      <c r="B509" s="31">
        <v>19</v>
      </c>
      <c r="C509" s="31">
        <v>0</v>
      </c>
      <c r="D509" s="31">
        <v>2</v>
      </c>
      <c r="E509" s="31">
        <v>0</v>
      </c>
      <c r="F509" s="93">
        <f t="shared" si="91"/>
        <v>21</v>
      </c>
      <c r="G509" s="94">
        <f t="shared" si="85"/>
        <v>0</v>
      </c>
      <c r="H509" s="95">
        <f t="shared" si="92"/>
        <v>1.2522361359570662</v>
      </c>
      <c r="I509" s="31">
        <v>0</v>
      </c>
      <c r="J509" s="31">
        <v>0</v>
      </c>
      <c r="K509" s="31">
        <v>0</v>
      </c>
      <c r="L509" s="31">
        <v>0</v>
      </c>
      <c r="M509" s="93">
        <f t="shared" si="93"/>
        <v>0</v>
      </c>
      <c r="N509" s="94">
        <f t="shared" si="89"/>
        <v>0</v>
      </c>
      <c r="O509" s="95">
        <f t="shared" si="94"/>
        <v>0</v>
      </c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</row>
    <row r="510" spans="1:67" s="24" customFormat="1" ht="13.5" customHeight="1">
      <c r="A510" s="28" t="s">
        <v>15</v>
      </c>
      <c r="B510" s="99">
        <f>SUM(B504:B509)</f>
        <v>89</v>
      </c>
      <c r="C510" s="99">
        <f>SUM(C504:C509)</f>
        <v>0</v>
      </c>
      <c r="D510" s="99">
        <f>SUM(D504:D509)</f>
        <v>4</v>
      </c>
      <c r="E510" s="99">
        <f>SUM(E504:E509)</f>
        <v>3</v>
      </c>
      <c r="F510" s="99">
        <f t="shared" si="91"/>
        <v>96</v>
      </c>
      <c r="G510" s="100">
        <f t="shared" si="85"/>
        <v>3.1</v>
      </c>
      <c r="H510" s="101">
        <f t="shared" si="92"/>
        <v>5.7245080500894456</v>
      </c>
      <c r="I510" s="99">
        <f>SUM(I504:I509)</f>
        <v>2</v>
      </c>
      <c r="J510" s="99">
        <f>SUM(J504:J509)</f>
        <v>0</v>
      </c>
      <c r="K510" s="99">
        <f>SUM(K504:K509)</f>
        <v>0</v>
      </c>
      <c r="L510" s="99">
        <f>SUM(L504:L509)</f>
        <v>0</v>
      </c>
      <c r="M510" s="99">
        <f t="shared" si="93"/>
        <v>2</v>
      </c>
      <c r="N510" s="100">
        <f t="shared" si="89"/>
        <v>0</v>
      </c>
      <c r="O510" s="101">
        <f t="shared" si="94"/>
        <v>1.6129032258064515</v>
      </c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</row>
    <row r="511" spans="1:67" s="22" customFormat="1" ht="13.5" customHeight="1">
      <c r="A511" s="32" t="s">
        <v>22</v>
      </c>
      <c r="B511" s="31">
        <v>111</v>
      </c>
      <c r="C511" s="31">
        <v>0</v>
      </c>
      <c r="D511" s="31">
        <v>2</v>
      </c>
      <c r="E511" s="31">
        <v>3</v>
      </c>
      <c r="F511" s="93">
        <f t="shared" si="91"/>
        <v>116</v>
      </c>
      <c r="G511" s="94">
        <f t="shared" si="85"/>
        <v>2.6</v>
      </c>
      <c r="H511" s="95">
        <f t="shared" si="92"/>
        <v>6.9171138938580805</v>
      </c>
      <c r="I511" s="31">
        <v>4</v>
      </c>
      <c r="J511" s="31">
        <v>0</v>
      </c>
      <c r="K511" s="31">
        <v>1</v>
      </c>
      <c r="L511" s="31">
        <v>0</v>
      </c>
      <c r="M511" s="93">
        <f t="shared" si="93"/>
        <v>5</v>
      </c>
      <c r="N511" s="94">
        <f t="shared" si="89"/>
        <v>0</v>
      </c>
      <c r="O511" s="95">
        <f t="shared" si="94"/>
        <v>4.032258064516129</v>
      </c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</row>
    <row r="512" spans="1:67" s="24" customFormat="1" ht="13.5" customHeight="1">
      <c r="A512" s="32" t="s">
        <v>23</v>
      </c>
      <c r="B512" s="31">
        <v>123</v>
      </c>
      <c r="C512" s="31">
        <v>3</v>
      </c>
      <c r="D512" s="31">
        <v>6</v>
      </c>
      <c r="E512" s="31">
        <v>1</v>
      </c>
      <c r="F512" s="93">
        <f t="shared" si="91"/>
        <v>133</v>
      </c>
      <c r="G512" s="94">
        <f t="shared" si="85"/>
        <v>3</v>
      </c>
      <c r="H512" s="95">
        <f t="shared" si="92"/>
        <v>7.9308288610614186</v>
      </c>
      <c r="I512" s="31">
        <v>12</v>
      </c>
      <c r="J512" s="31">
        <v>0</v>
      </c>
      <c r="K512" s="31">
        <v>0</v>
      </c>
      <c r="L512" s="31">
        <v>1</v>
      </c>
      <c r="M512" s="93">
        <f t="shared" si="93"/>
        <v>13</v>
      </c>
      <c r="N512" s="94">
        <f t="shared" si="89"/>
        <v>7.7</v>
      </c>
      <c r="O512" s="95">
        <f t="shared" si="94"/>
        <v>10.483870967741936</v>
      </c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</row>
    <row r="513" spans="1:67" s="22" customFormat="1" ht="13.5" customHeight="1">
      <c r="A513" s="32" t="s">
        <v>24</v>
      </c>
      <c r="B513" s="31">
        <v>109</v>
      </c>
      <c r="C513" s="31">
        <v>0</v>
      </c>
      <c r="D513" s="31">
        <v>8</v>
      </c>
      <c r="E513" s="31">
        <v>3</v>
      </c>
      <c r="F513" s="93">
        <f t="shared" si="91"/>
        <v>120</v>
      </c>
      <c r="G513" s="94">
        <f t="shared" si="85"/>
        <v>2.5</v>
      </c>
      <c r="H513" s="95">
        <f t="shared" si="92"/>
        <v>7.1556350626118066</v>
      </c>
      <c r="I513" s="31">
        <v>5</v>
      </c>
      <c r="J513" s="31">
        <v>0</v>
      </c>
      <c r="K513" s="31">
        <v>1</v>
      </c>
      <c r="L513" s="31">
        <v>0</v>
      </c>
      <c r="M513" s="93">
        <f t="shared" si="93"/>
        <v>6</v>
      </c>
      <c r="N513" s="94">
        <f t="shared" si="89"/>
        <v>0</v>
      </c>
      <c r="O513" s="95">
        <f t="shared" si="94"/>
        <v>4.838709677419355</v>
      </c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</row>
    <row r="514" spans="1:67" s="24" customFormat="1" ht="13.5" customHeight="1">
      <c r="A514" s="32" t="s">
        <v>25</v>
      </c>
      <c r="B514" s="31">
        <v>92</v>
      </c>
      <c r="C514" s="31">
        <v>1</v>
      </c>
      <c r="D514" s="31">
        <v>8</v>
      </c>
      <c r="E514" s="31">
        <v>1</v>
      </c>
      <c r="F514" s="93">
        <f t="shared" si="91"/>
        <v>102</v>
      </c>
      <c r="G514" s="94">
        <f t="shared" si="85"/>
        <v>2</v>
      </c>
      <c r="H514" s="95">
        <f t="shared" si="92"/>
        <v>6.0822898032200357</v>
      </c>
      <c r="I514" s="31">
        <v>10</v>
      </c>
      <c r="J514" s="31">
        <v>0</v>
      </c>
      <c r="K514" s="31">
        <v>0</v>
      </c>
      <c r="L514" s="31">
        <v>1</v>
      </c>
      <c r="M514" s="93">
        <f t="shared" si="93"/>
        <v>11</v>
      </c>
      <c r="N514" s="94">
        <f t="shared" si="89"/>
        <v>9.1</v>
      </c>
      <c r="O514" s="95">
        <f t="shared" si="94"/>
        <v>8.870967741935484</v>
      </c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</row>
    <row r="515" spans="1:67" s="24" customFormat="1" ht="13.5" customHeight="1">
      <c r="A515" s="32" t="s">
        <v>26</v>
      </c>
      <c r="B515" s="31">
        <v>114</v>
      </c>
      <c r="C515" s="31">
        <v>4</v>
      </c>
      <c r="D515" s="31">
        <v>0</v>
      </c>
      <c r="E515" s="31">
        <v>5</v>
      </c>
      <c r="F515" s="93">
        <f t="shared" si="91"/>
        <v>123</v>
      </c>
      <c r="G515" s="94">
        <f t="shared" si="85"/>
        <v>7.3</v>
      </c>
      <c r="H515" s="95">
        <f t="shared" si="92"/>
        <v>7.3345259391771016</v>
      </c>
      <c r="I515" s="31">
        <v>14</v>
      </c>
      <c r="J515" s="31">
        <v>0</v>
      </c>
      <c r="K515" s="31">
        <v>0</v>
      </c>
      <c r="L515" s="31">
        <v>0</v>
      </c>
      <c r="M515" s="93">
        <f t="shared" si="93"/>
        <v>14</v>
      </c>
      <c r="N515" s="94">
        <f t="shared" si="89"/>
        <v>0</v>
      </c>
      <c r="O515" s="95">
        <f t="shared" si="94"/>
        <v>11.29032258064516</v>
      </c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</row>
    <row r="516" spans="1:67" s="24" customFormat="1" ht="13.5" customHeight="1">
      <c r="A516" s="32" t="s">
        <v>27</v>
      </c>
      <c r="B516" s="31">
        <v>119</v>
      </c>
      <c r="C516" s="31">
        <v>1</v>
      </c>
      <c r="D516" s="31">
        <v>1</v>
      </c>
      <c r="E516" s="31">
        <v>6</v>
      </c>
      <c r="F516" s="93">
        <f t="shared" si="91"/>
        <v>127</v>
      </c>
      <c r="G516" s="94">
        <f t="shared" si="85"/>
        <v>5.5</v>
      </c>
      <c r="H516" s="95">
        <f t="shared" si="92"/>
        <v>7.5730471079308286</v>
      </c>
      <c r="I516" s="31">
        <v>10</v>
      </c>
      <c r="J516" s="31">
        <v>0</v>
      </c>
      <c r="K516" s="31">
        <v>1</v>
      </c>
      <c r="L516" s="31">
        <v>0</v>
      </c>
      <c r="M516" s="93">
        <f t="shared" si="93"/>
        <v>11</v>
      </c>
      <c r="N516" s="94">
        <f t="shared" si="89"/>
        <v>0</v>
      </c>
      <c r="O516" s="95">
        <f t="shared" si="94"/>
        <v>8.870967741935484</v>
      </c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</row>
    <row r="517" spans="1:67" s="22" customFormat="1" ht="13.5" customHeight="1">
      <c r="A517" s="32" t="s">
        <v>28</v>
      </c>
      <c r="B517" s="31">
        <v>112</v>
      </c>
      <c r="C517" s="31">
        <v>4</v>
      </c>
      <c r="D517" s="31">
        <v>1</v>
      </c>
      <c r="E517" s="31">
        <v>1</v>
      </c>
      <c r="F517" s="93">
        <f t="shared" si="91"/>
        <v>118</v>
      </c>
      <c r="G517" s="94">
        <f t="shared" si="85"/>
        <v>4.2</v>
      </c>
      <c r="H517" s="95">
        <f t="shared" si="92"/>
        <v>7.0363744782349427</v>
      </c>
      <c r="I517" s="31">
        <v>1</v>
      </c>
      <c r="J517" s="31">
        <v>0</v>
      </c>
      <c r="K517" s="31">
        <v>0</v>
      </c>
      <c r="L517" s="31">
        <v>1</v>
      </c>
      <c r="M517" s="93">
        <f t="shared" si="93"/>
        <v>2</v>
      </c>
      <c r="N517" s="94">
        <f t="shared" si="89"/>
        <v>50</v>
      </c>
      <c r="O517" s="95">
        <f t="shared" si="94"/>
        <v>1.6129032258064515</v>
      </c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</row>
    <row r="518" spans="1:67" s="22" customFormat="1" ht="13.5" customHeight="1">
      <c r="A518" s="32" t="s">
        <v>51</v>
      </c>
      <c r="B518" s="31">
        <v>144</v>
      </c>
      <c r="C518" s="31">
        <v>0</v>
      </c>
      <c r="D518" s="31">
        <v>5</v>
      </c>
      <c r="E518" s="31">
        <v>1</v>
      </c>
      <c r="F518" s="93">
        <f t="shared" si="91"/>
        <v>150</v>
      </c>
      <c r="G518" s="94">
        <f t="shared" si="85"/>
        <v>0.7</v>
      </c>
      <c r="H518" s="95">
        <f t="shared" si="92"/>
        <v>8.9445438282647594</v>
      </c>
      <c r="I518" s="31">
        <v>16</v>
      </c>
      <c r="J518" s="31">
        <v>0</v>
      </c>
      <c r="K518" s="31">
        <v>0</v>
      </c>
      <c r="L518" s="31">
        <v>0</v>
      </c>
      <c r="M518" s="93">
        <f t="shared" si="93"/>
        <v>16</v>
      </c>
      <c r="N518" s="94">
        <f t="shared" si="89"/>
        <v>0</v>
      </c>
      <c r="O518" s="95">
        <f t="shared" si="94"/>
        <v>12.903225806451612</v>
      </c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</row>
    <row r="519" spans="1:67" s="22" customFormat="1" ht="13.5" customHeight="1">
      <c r="A519" s="36" t="s">
        <v>29</v>
      </c>
      <c r="B519" s="35">
        <v>31</v>
      </c>
      <c r="C519" s="35">
        <v>2</v>
      </c>
      <c r="D519" s="35">
        <v>2</v>
      </c>
      <c r="E519" s="35">
        <v>0</v>
      </c>
      <c r="F519" s="96">
        <f t="shared" si="91"/>
        <v>35</v>
      </c>
      <c r="G519" s="97">
        <f t="shared" si="85"/>
        <v>5.7</v>
      </c>
      <c r="H519" s="98">
        <f t="shared" si="92"/>
        <v>2.0870602265951104</v>
      </c>
      <c r="I519" s="35">
        <v>0</v>
      </c>
      <c r="J519" s="35">
        <v>0</v>
      </c>
      <c r="K519" s="35">
        <v>0</v>
      </c>
      <c r="L519" s="35">
        <v>0</v>
      </c>
      <c r="M519" s="96">
        <f t="shared" si="93"/>
        <v>0</v>
      </c>
      <c r="N519" s="97">
        <f t="shared" si="89"/>
        <v>0</v>
      </c>
      <c r="O519" s="98">
        <f t="shared" si="94"/>
        <v>0</v>
      </c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</row>
    <row r="520" spans="1:67" s="24" customFormat="1" ht="13.5" customHeight="1">
      <c r="A520" s="32" t="s">
        <v>30</v>
      </c>
      <c r="B520" s="31">
        <v>18</v>
      </c>
      <c r="C520" s="31">
        <v>0</v>
      </c>
      <c r="D520" s="31">
        <v>0</v>
      </c>
      <c r="E520" s="31">
        <v>1</v>
      </c>
      <c r="F520" s="93">
        <f t="shared" si="91"/>
        <v>19</v>
      </c>
      <c r="G520" s="94">
        <f t="shared" si="85"/>
        <v>5.3</v>
      </c>
      <c r="H520" s="95">
        <f t="shared" si="92"/>
        <v>1.1329755515802029</v>
      </c>
      <c r="I520" s="31">
        <v>0</v>
      </c>
      <c r="J520" s="31">
        <v>0</v>
      </c>
      <c r="K520" s="31">
        <v>0</v>
      </c>
      <c r="L520" s="31">
        <v>0</v>
      </c>
      <c r="M520" s="93">
        <f t="shared" si="93"/>
        <v>0</v>
      </c>
      <c r="N520" s="94">
        <f t="shared" si="89"/>
        <v>0</v>
      </c>
      <c r="O520" s="95">
        <f t="shared" si="94"/>
        <v>0</v>
      </c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</row>
    <row r="521" spans="1:67" s="24" customFormat="1" ht="13.5" customHeight="1">
      <c r="A521" s="32" t="s">
        <v>31</v>
      </c>
      <c r="B521" s="31">
        <v>19</v>
      </c>
      <c r="C521" s="31">
        <v>0</v>
      </c>
      <c r="D521" s="31">
        <v>1</v>
      </c>
      <c r="E521" s="31">
        <v>0</v>
      </c>
      <c r="F521" s="93">
        <f t="shared" si="91"/>
        <v>20</v>
      </c>
      <c r="G521" s="94">
        <f t="shared" si="85"/>
        <v>0</v>
      </c>
      <c r="H521" s="95">
        <f t="shared" si="92"/>
        <v>1.1926058437686344</v>
      </c>
      <c r="I521" s="31">
        <v>3</v>
      </c>
      <c r="J521" s="31">
        <v>0</v>
      </c>
      <c r="K521" s="31">
        <v>0</v>
      </c>
      <c r="L521" s="31">
        <v>1</v>
      </c>
      <c r="M521" s="93">
        <f t="shared" si="93"/>
        <v>4</v>
      </c>
      <c r="N521" s="94">
        <f t="shared" si="89"/>
        <v>25</v>
      </c>
      <c r="O521" s="95">
        <f t="shared" si="94"/>
        <v>3.225806451612903</v>
      </c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</row>
    <row r="522" spans="1:67" s="24" customFormat="1" ht="13.5" customHeight="1">
      <c r="A522" s="32" t="s">
        <v>32</v>
      </c>
      <c r="B522" s="31">
        <v>10</v>
      </c>
      <c r="C522" s="31">
        <v>0</v>
      </c>
      <c r="D522" s="31">
        <v>2</v>
      </c>
      <c r="E522" s="31">
        <v>0</v>
      </c>
      <c r="F522" s="93">
        <f t="shared" si="91"/>
        <v>12</v>
      </c>
      <c r="G522" s="94">
        <f t="shared" si="85"/>
        <v>0</v>
      </c>
      <c r="H522" s="95">
        <f t="shared" si="92"/>
        <v>0.7155635062611807</v>
      </c>
      <c r="I522" s="31">
        <v>3</v>
      </c>
      <c r="J522" s="31">
        <v>0</v>
      </c>
      <c r="K522" s="31">
        <v>0</v>
      </c>
      <c r="L522" s="31">
        <v>0</v>
      </c>
      <c r="M522" s="93">
        <f t="shared" si="93"/>
        <v>3</v>
      </c>
      <c r="N522" s="94">
        <f t="shared" si="89"/>
        <v>0</v>
      </c>
      <c r="O522" s="95">
        <f t="shared" si="94"/>
        <v>2.4193548387096775</v>
      </c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</row>
    <row r="523" spans="1:67" s="22" customFormat="1" ht="13.5" customHeight="1">
      <c r="A523" s="32" t="s">
        <v>33</v>
      </c>
      <c r="B523" s="31">
        <v>21</v>
      </c>
      <c r="C523" s="31">
        <v>1</v>
      </c>
      <c r="D523" s="31">
        <v>0</v>
      </c>
      <c r="E523" s="31">
        <v>0</v>
      </c>
      <c r="F523" s="93">
        <f t="shared" si="91"/>
        <v>22</v>
      </c>
      <c r="G523" s="94">
        <f t="shared" si="85"/>
        <v>4.5</v>
      </c>
      <c r="H523" s="95">
        <f t="shared" si="92"/>
        <v>1.3118664281454979</v>
      </c>
      <c r="I523" s="31">
        <v>0</v>
      </c>
      <c r="J523" s="31">
        <v>0</v>
      </c>
      <c r="K523" s="31">
        <v>0</v>
      </c>
      <c r="L523" s="31">
        <v>0</v>
      </c>
      <c r="M523" s="93">
        <f t="shared" si="93"/>
        <v>0</v>
      </c>
      <c r="N523" s="94">
        <f t="shared" si="89"/>
        <v>0</v>
      </c>
      <c r="O523" s="95">
        <f t="shared" si="94"/>
        <v>0</v>
      </c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</row>
    <row r="524" spans="1:67" s="24" customFormat="1" ht="13.5" customHeight="1">
      <c r="A524" s="32" t="s">
        <v>34</v>
      </c>
      <c r="B524" s="31">
        <v>16</v>
      </c>
      <c r="C524" s="31">
        <v>0</v>
      </c>
      <c r="D524" s="31">
        <v>1</v>
      </c>
      <c r="E524" s="31">
        <v>1</v>
      </c>
      <c r="F524" s="93">
        <f t="shared" si="91"/>
        <v>18</v>
      </c>
      <c r="G524" s="94">
        <f t="shared" si="85"/>
        <v>5.6</v>
      </c>
      <c r="H524" s="95">
        <f t="shared" si="92"/>
        <v>1.0733452593917709</v>
      </c>
      <c r="I524" s="31">
        <v>0</v>
      </c>
      <c r="J524" s="31">
        <v>0</v>
      </c>
      <c r="K524" s="31">
        <v>0</v>
      </c>
      <c r="L524" s="31">
        <v>0</v>
      </c>
      <c r="M524" s="93">
        <f t="shared" si="93"/>
        <v>0</v>
      </c>
      <c r="N524" s="94">
        <f t="shared" si="89"/>
        <v>0</v>
      </c>
      <c r="O524" s="95">
        <f t="shared" si="94"/>
        <v>0</v>
      </c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</row>
    <row r="525" spans="1:67" s="22" customFormat="1" ht="13.5" customHeight="1">
      <c r="A525" s="28" t="s">
        <v>15</v>
      </c>
      <c r="B525" s="99">
        <f>SUM(B519:B524)</f>
        <v>115</v>
      </c>
      <c r="C525" s="99">
        <f>SUM(C519:C524)</f>
        <v>3</v>
      </c>
      <c r="D525" s="99">
        <f>SUM(D519:D524)</f>
        <v>6</v>
      </c>
      <c r="E525" s="99">
        <f>SUM(E519:E524)</f>
        <v>2</v>
      </c>
      <c r="F525" s="99">
        <f t="shared" si="91"/>
        <v>126</v>
      </c>
      <c r="G525" s="100">
        <f t="shared" si="85"/>
        <v>4</v>
      </c>
      <c r="H525" s="101">
        <f t="shared" si="92"/>
        <v>7.5134168157423975</v>
      </c>
      <c r="I525" s="99">
        <f>SUM(I519:I524)</f>
        <v>6</v>
      </c>
      <c r="J525" s="99">
        <f>SUM(J519:J524)</f>
        <v>0</v>
      </c>
      <c r="K525" s="99">
        <f>SUM(K519:K524)</f>
        <v>0</v>
      </c>
      <c r="L525" s="99">
        <f>SUM(L519:L524)</f>
        <v>1</v>
      </c>
      <c r="M525" s="99">
        <f t="shared" si="93"/>
        <v>7</v>
      </c>
      <c r="N525" s="100">
        <f t="shared" si="89"/>
        <v>14.3</v>
      </c>
      <c r="O525" s="101">
        <f t="shared" si="94"/>
        <v>5.6451612903225801</v>
      </c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</row>
    <row r="526" spans="1:67" s="22" customFormat="1" ht="13.5" customHeight="1">
      <c r="A526" s="36" t="s">
        <v>35</v>
      </c>
      <c r="B526" s="35">
        <v>19</v>
      </c>
      <c r="C526" s="35">
        <v>0</v>
      </c>
      <c r="D526" s="35">
        <v>0</v>
      </c>
      <c r="E526" s="35">
        <v>0</v>
      </c>
      <c r="F526" s="96">
        <f t="shared" si="91"/>
        <v>19</v>
      </c>
      <c r="G526" s="97">
        <f t="shared" si="85"/>
        <v>0</v>
      </c>
      <c r="H526" s="98">
        <f t="shared" si="92"/>
        <v>1.1329755515802029</v>
      </c>
      <c r="I526" s="35">
        <v>1</v>
      </c>
      <c r="J526" s="35">
        <v>0</v>
      </c>
      <c r="K526" s="35">
        <v>0</v>
      </c>
      <c r="L526" s="35">
        <v>0</v>
      </c>
      <c r="M526" s="96">
        <f t="shared" si="93"/>
        <v>1</v>
      </c>
      <c r="N526" s="97">
        <f t="shared" si="89"/>
        <v>0</v>
      </c>
      <c r="O526" s="98">
        <f t="shared" si="94"/>
        <v>0.80645161290322576</v>
      </c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</row>
    <row r="527" spans="1:67" s="24" customFormat="1" ht="13.5" customHeight="1">
      <c r="A527" s="32" t="s">
        <v>36</v>
      </c>
      <c r="B527" s="31">
        <v>25</v>
      </c>
      <c r="C527" s="31">
        <v>0</v>
      </c>
      <c r="D527" s="31">
        <v>0</v>
      </c>
      <c r="E527" s="31">
        <v>0</v>
      </c>
      <c r="F527" s="93">
        <f t="shared" si="91"/>
        <v>25</v>
      </c>
      <c r="G527" s="94">
        <f t="shared" si="85"/>
        <v>0</v>
      </c>
      <c r="H527" s="95">
        <f t="shared" si="92"/>
        <v>1.4907573047107932</v>
      </c>
      <c r="I527" s="31">
        <v>2</v>
      </c>
      <c r="J527" s="31">
        <v>0</v>
      </c>
      <c r="K527" s="31">
        <v>0</v>
      </c>
      <c r="L527" s="31">
        <v>0</v>
      </c>
      <c r="M527" s="93">
        <f t="shared" si="93"/>
        <v>2</v>
      </c>
      <c r="N527" s="94">
        <f t="shared" si="89"/>
        <v>0</v>
      </c>
      <c r="O527" s="95">
        <f t="shared" si="94"/>
        <v>1.6129032258064515</v>
      </c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</row>
    <row r="528" spans="1:67" s="24" customFormat="1" ht="13.5" customHeight="1">
      <c r="A528" s="32" t="s">
        <v>37</v>
      </c>
      <c r="B528" s="31">
        <v>16</v>
      </c>
      <c r="C528" s="31">
        <v>0</v>
      </c>
      <c r="D528" s="31">
        <v>0</v>
      </c>
      <c r="E528" s="31">
        <v>0</v>
      </c>
      <c r="F528" s="93">
        <f t="shared" si="91"/>
        <v>16</v>
      </c>
      <c r="G528" s="94">
        <f t="shared" si="85"/>
        <v>0</v>
      </c>
      <c r="H528" s="95">
        <f t="shared" si="92"/>
        <v>0.95408467501490757</v>
      </c>
      <c r="I528" s="31">
        <v>0</v>
      </c>
      <c r="J528" s="31">
        <v>0</v>
      </c>
      <c r="K528" s="31">
        <v>0</v>
      </c>
      <c r="L528" s="31">
        <v>0</v>
      </c>
      <c r="M528" s="93">
        <f t="shared" si="93"/>
        <v>0</v>
      </c>
      <c r="N528" s="94">
        <f t="shared" si="89"/>
        <v>0</v>
      </c>
      <c r="O528" s="95">
        <f t="shared" si="94"/>
        <v>0</v>
      </c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</row>
    <row r="529" spans="1:67" s="21" customFormat="1" ht="13.5" customHeight="1">
      <c r="A529" s="32" t="s">
        <v>38</v>
      </c>
      <c r="B529" s="31">
        <v>22</v>
      </c>
      <c r="C529" s="31">
        <v>0</v>
      </c>
      <c r="D529" s="31">
        <v>0</v>
      </c>
      <c r="E529" s="31">
        <v>0</v>
      </c>
      <c r="F529" s="93">
        <f t="shared" si="91"/>
        <v>22</v>
      </c>
      <c r="G529" s="94">
        <f t="shared" si="85"/>
        <v>0</v>
      </c>
      <c r="H529" s="95">
        <f t="shared" si="92"/>
        <v>1.3118664281454979</v>
      </c>
      <c r="I529" s="31">
        <v>0</v>
      </c>
      <c r="J529" s="31">
        <v>0</v>
      </c>
      <c r="K529" s="31">
        <v>0</v>
      </c>
      <c r="L529" s="31">
        <v>0</v>
      </c>
      <c r="M529" s="93">
        <f t="shared" si="93"/>
        <v>0</v>
      </c>
      <c r="N529" s="94">
        <f t="shared" si="89"/>
        <v>0</v>
      </c>
      <c r="O529" s="95">
        <f t="shared" si="94"/>
        <v>0</v>
      </c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</row>
    <row r="530" spans="1:67" s="21" customFormat="1" ht="13.5" customHeight="1">
      <c r="A530" s="32" t="s">
        <v>39</v>
      </c>
      <c r="B530" s="31">
        <v>13</v>
      </c>
      <c r="C530" s="31">
        <v>0</v>
      </c>
      <c r="D530" s="31">
        <v>0</v>
      </c>
      <c r="E530" s="31">
        <v>0</v>
      </c>
      <c r="F530" s="93">
        <f t="shared" si="91"/>
        <v>13</v>
      </c>
      <c r="G530" s="94">
        <f t="shared" si="85"/>
        <v>0</v>
      </c>
      <c r="H530" s="95">
        <f t="shared" si="92"/>
        <v>0.77519379844961245</v>
      </c>
      <c r="I530" s="31">
        <v>1</v>
      </c>
      <c r="J530" s="31">
        <v>0</v>
      </c>
      <c r="K530" s="31">
        <v>0</v>
      </c>
      <c r="L530" s="31">
        <v>0</v>
      </c>
      <c r="M530" s="93">
        <f t="shared" si="93"/>
        <v>1</v>
      </c>
      <c r="N530" s="94">
        <f t="shared" si="89"/>
        <v>0</v>
      </c>
      <c r="O530" s="95">
        <f t="shared" si="94"/>
        <v>0.80645161290322576</v>
      </c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</row>
    <row r="531" spans="1:67" s="22" customFormat="1" ht="13.5" customHeight="1">
      <c r="A531" s="32" t="s">
        <v>40</v>
      </c>
      <c r="B531" s="31">
        <v>15</v>
      </c>
      <c r="C531" s="31">
        <v>1</v>
      </c>
      <c r="D531" s="31">
        <v>0</v>
      </c>
      <c r="E531" s="31">
        <v>0</v>
      </c>
      <c r="F531" s="93">
        <f t="shared" si="91"/>
        <v>16</v>
      </c>
      <c r="G531" s="94">
        <f t="shared" si="85"/>
        <v>6.3</v>
      </c>
      <c r="H531" s="95">
        <f t="shared" si="92"/>
        <v>0.95408467501490757</v>
      </c>
      <c r="I531" s="31">
        <v>0</v>
      </c>
      <c r="J531" s="31">
        <v>0</v>
      </c>
      <c r="K531" s="31">
        <v>0</v>
      </c>
      <c r="L531" s="31">
        <v>0</v>
      </c>
      <c r="M531" s="93">
        <f t="shared" si="93"/>
        <v>0</v>
      </c>
      <c r="N531" s="94">
        <f t="shared" si="89"/>
        <v>0</v>
      </c>
      <c r="O531" s="95">
        <f t="shared" si="94"/>
        <v>0</v>
      </c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</row>
    <row r="532" spans="1:67" s="24" customFormat="1" ht="13.5" customHeight="1">
      <c r="A532" s="28" t="s">
        <v>15</v>
      </c>
      <c r="B532" s="99">
        <f>SUM(B526:B531)</f>
        <v>110</v>
      </c>
      <c r="C532" s="99">
        <f>SUM(C526:C531)</f>
        <v>1</v>
      </c>
      <c r="D532" s="99">
        <f>SUM(D526:D531)</f>
        <v>0</v>
      </c>
      <c r="E532" s="99">
        <f>SUM(E526:E531)</f>
        <v>0</v>
      </c>
      <c r="F532" s="99">
        <f t="shared" si="91"/>
        <v>111</v>
      </c>
      <c r="G532" s="100">
        <f t="shared" si="85"/>
        <v>0.9</v>
      </c>
      <c r="H532" s="101">
        <f t="shared" si="92"/>
        <v>6.6189624329159216</v>
      </c>
      <c r="I532" s="99">
        <f>SUM(I526:I531)</f>
        <v>4</v>
      </c>
      <c r="J532" s="99">
        <f>SUM(J526:J531)</f>
        <v>0</v>
      </c>
      <c r="K532" s="99">
        <f>SUM(K526:K531)</f>
        <v>0</v>
      </c>
      <c r="L532" s="99">
        <f>SUM(L526:L531)</f>
        <v>0</v>
      </c>
      <c r="M532" s="99">
        <f t="shared" si="93"/>
        <v>4</v>
      </c>
      <c r="N532" s="100">
        <f t="shared" si="89"/>
        <v>0</v>
      </c>
      <c r="O532" s="101">
        <f t="shared" si="94"/>
        <v>3.225806451612903</v>
      </c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</row>
    <row r="533" spans="1:67" s="22" customFormat="1" ht="13.5" customHeight="1">
      <c r="A533" s="32" t="s">
        <v>113</v>
      </c>
      <c r="B533" s="31">
        <v>50</v>
      </c>
      <c r="C533" s="31">
        <v>2</v>
      </c>
      <c r="D533" s="31">
        <v>2</v>
      </c>
      <c r="E533" s="31">
        <v>1</v>
      </c>
      <c r="F533" s="93">
        <f>SUM(B533:E533)</f>
        <v>55</v>
      </c>
      <c r="G533" s="94">
        <f t="shared" si="85"/>
        <v>5.5</v>
      </c>
      <c r="H533" s="95">
        <f>IF(F533=0,0,F533/F$536*100)</f>
        <v>3.2796660703637444</v>
      </c>
      <c r="I533" s="31">
        <v>4</v>
      </c>
      <c r="J533" s="31">
        <v>0</v>
      </c>
      <c r="K533" s="31">
        <v>1</v>
      </c>
      <c r="L533" s="31">
        <v>0</v>
      </c>
      <c r="M533" s="93">
        <f>SUM(I533:L533)</f>
        <v>5</v>
      </c>
      <c r="N533" s="94">
        <f t="shared" si="89"/>
        <v>0</v>
      </c>
      <c r="O533" s="95">
        <f>IF(M533=0,0,M533/M$536*100)</f>
        <v>4.032258064516129</v>
      </c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</row>
    <row r="534" spans="1:67" s="22" customFormat="1" ht="13.5" customHeight="1">
      <c r="A534" s="32" t="s">
        <v>114</v>
      </c>
      <c r="B534" s="31">
        <v>34</v>
      </c>
      <c r="C534" s="31">
        <v>0</v>
      </c>
      <c r="D534" s="31">
        <v>2</v>
      </c>
      <c r="E534" s="31">
        <v>3</v>
      </c>
      <c r="F534" s="93">
        <f t="shared" ref="F534:F535" si="95">SUM(B534:E534)</f>
        <v>39</v>
      </c>
      <c r="G534" s="94">
        <f t="shared" si="85"/>
        <v>7.7</v>
      </c>
      <c r="H534" s="95">
        <f t="shared" ref="H534:H535" si="96">IF(F534=0,0,F534/F$536*100)</f>
        <v>2.3255813953488373</v>
      </c>
      <c r="I534" s="31">
        <v>3</v>
      </c>
      <c r="J534" s="31">
        <v>0</v>
      </c>
      <c r="K534" s="31">
        <v>1</v>
      </c>
      <c r="L534" s="31">
        <v>0</v>
      </c>
      <c r="M534" s="93">
        <f t="shared" ref="M534:M535" si="97">SUM(I534:L534)</f>
        <v>4</v>
      </c>
      <c r="N534" s="94">
        <f t="shared" si="89"/>
        <v>0</v>
      </c>
      <c r="O534" s="95">
        <f t="shared" si="94"/>
        <v>3.225806451612903</v>
      </c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</row>
    <row r="535" spans="1:67" s="22" customFormat="1" ht="13.5" customHeight="1">
      <c r="A535" s="32" t="s">
        <v>115</v>
      </c>
      <c r="B535" s="31">
        <v>43</v>
      </c>
      <c r="C535" s="31">
        <v>0</v>
      </c>
      <c r="D535" s="31">
        <v>2</v>
      </c>
      <c r="E535" s="31">
        <v>0</v>
      </c>
      <c r="F535" s="93">
        <f t="shared" si="95"/>
        <v>45</v>
      </c>
      <c r="G535" s="94">
        <f t="shared" si="85"/>
        <v>0</v>
      </c>
      <c r="H535" s="95">
        <f t="shared" si="96"/>
        <v>2.6833631484794274</v>
      </c>
      <c r="I535" s="31">
        <v>2</v>
      </c>
      <c r="J535" s="31">
        <v>0</v>
      </c>
      <c r="K535" s="31">
        <v>1</v>
      </c>
      <c r="L535" s="31">
        <v>0</v>
      </c>
      <c r="M535" s="93">
        <f t="shared" si="97"/>
        <v>3</v>
      </c>
      <c r="N535" s="94">
        <f t="shared" si="89"/>
        <v>0</v>
      </c>
      <c r="O535" s="95">
        <f t="shared" si="94"/>
        <v>2.4193548387096775</v>
      </c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</row>
    <row r="536" spans="1:67" s="21" customFormat="1" ht="13.5" customHeight="1">
      <c r="A536" s="28" t="s">
        <v>41</v>
      </c>
      <c r="B536" s="99">
        <f>SUM(B488:B496,B503,B510:B518,B525,B532,B533:B535)</f>
        <v>1564</v>
      </c>
      <c r="C536" s="99">
        <f>SUM(C488:C496,C503,C510:C518,C525,C532,C533:C535)</f>
        <v>20</v>
      </c>
      <c r="D536" s="99">
        <f>SUM(D488:D496,D503,D510:D518,D525,D532,D533:D535)</f>
        <v>57</v>
      </c>
      <c r="E536" s="99">
        <f>SUM(E488:E496,E503,E510:E518,E525,E532,E533:E535)</f>
        <v>36</v>
      </c>
      <c r="F536" s="99">
        <f t="shared" si="91"/>
        <v>1677</v>
      </c>
      <c r="G536" s="100">
        <f t="shared" si="85"/>
        <v>3.3</v>
      </c>
      <c r="H536" s="101">
        <f t="shared" si="92"/>
        <v>100</v>
      </c>
      <c r="I536" s="99">
        <f>SUM(I488:I496,I503,I510:I518,I525,I532,I533:I535)</f>
        <v>114</v>
      </c>
      <c r="J536" s="99">
        <f>SUM(J488:J496,J503,J510:J518,J525,J532,J533:J535)</f>
        <v>0</v>
      </c>
      <c r="K536" s="99">
        <f>SUM(K488:K496,K503,K510:K518,K525,K532,K533:K535)</f>
        <v>6</v>
      </c>
      <c r="L536" s="99">
        <f>SUM(L488:L496,L503,L510:L518,L525,L532,L533:L535)</f>
        <v>4</v>
      </c>
      <c r="M536" s="99">
        <f t="shared" si="93"/>
        <v>124</v>
      </c>
      <c r="N536" s="100">
        <f t="shared" si="89"/>
        <v>3.2</v>
      </c>
      <c r="O536" s="101">
        <f t="shared" si="94"/>
        <v>100</v>
      </c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</row>
    <row r="537" spans="1:67">
      <c r="A537" s="22"/>
    </row>
    <row r="538" spans="1:67">
      <c r="A538" s="22"/>
    </row>
    <row r="539" spans="1:67" s="22" customFormat="1" ht="12" customHeight="1">
      <c r="A539" s="47" t="s">
        <v>0</v>
      </c>
      <c r="B539" s="46"/>
      <c r="C539" s="45"/>
      <c r="D539" s="45"/>
      <c r="E539" s="45"/>
      <c r="F539" s="45"/>
      <c r="G539" s="45"/>
      <c r="H539" s="44"/>
      <c r="I539" s="46" t="s">
        <v>58</v>
      </c>
      <c r="J539" s="45"/>
      <c r="K539" s="45"/>
      <c r="L539" s="45"/>
      <c r="M539" s="45"/>
      <c r="N539" s="45"/>
      <c r="O539" s="44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</row>
    <row r="540" spans="1:67" s="24" customFormat="1" ht="39.6" customHeight="1">
      <c r="A540" s="85" t="s">
        <v>1</v>
      </c>
      <c r="B540" s="41" t="s">
        <v>2</v>
      </c>
      <c r="C540" s="40" t="s">
        <v>3</v>
      </c>
      <c r="D540" s="39" t="s">
        <v>4</v>
      </c>
      <c r="E540" s="40" t="s">
        <v>5</v>
      </c>
      <c r="F540" s="39" t="s">
        <v>6</v>
      </c>
      <c r="G540" s="39" t="s">
        <v>7</v>
      </c>
      <c r="H540" s="42" t="s">
        <v>8</v>
      </c>
      <c r="I540" s="41" t="s">
        <v>2</v>
      </c>
      <c r="J540" s="39" t="s">
        <v>3</v>
      </c>
      <c r="K540" s="39" t="s">
        <v>4</v>
      </c>
      <c r="L540" s="40" t="s">
        <v>5</v>
      </c>
      <c r="M540" s="39" t="s">
        <v>6</v>
      </c>
      <c r="N540" s="39" t="s">
        <v>7</v>
      </c>
      <c r="O540" s="38" t="s">
        <v>8</v>
      </c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</row>
    <row r="541" spans="1:67" s="22" customFormat="1" ht="13.5" customHeight="1">
      <c r="A541" s="84" t="s">
        <v>116</v>
      </c>
      <c r="B541" s="31"/>
      <c r="C541" s="31"/>
      <c r="D541" s="31"/>
      <c r="E541" s="31"/>
      <c r="F541" s="31"/>
      <c r="G541" s="30"/>
      <c r="H541" s="29"/>
      <c r="I541" s="93">
        <f>SUM(方向別!B435,方向別!I435,方向別!B488,方向別!I488)</f>
        <v>124</v>
      </c>
      <c r="J541" s="93">
        <f>SUM(方向別!C435,方向別!J435,方向別!C488,方向別!J488)</f>
        <v>4</v>
      </c>
      <c r="K541" s="93">
        <f>SUM(方向別!D435,方向別!K435,方向別!D488,方向別!K488)</f>
        <v>6</v>
      </c>
      <c r="L541" s="93">
        <f>SUM(方向別!E435,方向別!L435,方向別!E488,方向別!L488)</f>
        <v>1</v>
      </c>
      <c r="M541" s="93">
        <f>SUM(I541:L541)</f>
        <v>135</v>
      </c>
      <c r="N541" s="94">
        <f>IF(SUM(J541,L541)=0,0,ROUND(SUM(J541,L541)/M541*100,1))</f>
        <v>3.7</v>
      </c>
      <c r="O541" s="95">
        <f>IF(M541=0,0,M541/M$589*100)</f>
        <v>2.3953158268275372</v>
      </c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</row>
    <row r="542" spans="1:67" s="22" customFormat="1" ht="13.5" customHeight="1">
      <c r="A542" s="32" t="s">
        <v>105</v>
      </c>
      <c r="B542" s="31"/>
      <c r="C542" s="31"/>
      <c r="D542" s="31"/>
      <c r="E542" s="31"/>
      <c r="F542" s="31"/>
      <c r="G542" s="30"/>
      <c r="H542" s="29"/>
      <c r="I542" s="93">
        <f>SUM(方向別!B436,方向別!I436,方向別!B489,方向別!I489)</f>
        <v>92</v>
      </c>
      <c r="J542" s="93">
        <f>SUM(方向別!C436,方向別!J436,方向別!C489,方向別!J489)</f>
        <v>0</v>
      </c>
      <c r="K542" s="93">
        <f>SUM(方向別!D436,方向別!K436,方向別!D489,方向別!K489)</f>
        <v>7</v>
      </c>
      <c r="L542" s="93">
        <f>SUM(方向別!E436,方向別!L436,方向別!E489,方向別!L489)</f>
        <v>1</v>
      </c>
      <c r="M542" s="93">
        <f t="shared" ref="M542:M548" si="98">SUM(I542:L542)</f>
        <v>100</v>
      </c>
      <c r="N542" s="94">
        <f t="shared" ref="N542:N589" si="99">IF(SUM(J542,L542)=0,0,ROUND(SUM(J542,L542)/M542*100,1))</f>
        <v>1</v>
      </c>
      <c r="O542" s="95">
        <f t="shared" ref="O542:O549" si="100">IF(M542=0,0,M542/M$589*100)</f>
        <v>1.7743080198722498</v>
      </c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</row>
    <row r="543" spans="1:67" s="22" customFormat="1" ht="13.5" customHeight="1">
      <c r="A543" s="32" t="s">
        <v>106</v>
      </c>
      <c r="B543" s="31"/>
      <c r="C543" s="31"/>
      <c r="D543" s="31"/>
      <c r="E543" s="31"/>
      <c r="F543" s="31"/>
      <c r="G543" s="30"/>
      <c r="H543" s="29"/>
      <c r="I543" s="93">
        <f>SUM(方向別!B437,方向別!I437,方向別!B490,方向別!I490)</f>
        <v>55</v>
      </c>
      <c r="J543" s="93">
        <f>SUM(方向別!C437,方向別!J437,方向別!C490,方向別!J490)</f>
        <v>0</v>
      </c>
      <c r="K543" s="93">
        <f>SUM(方向別!D437,方向別!K437,方向別!D490,方向別!K490)</f>
        <v>4</v>
      </c>
      <c r="L543" s="93">
        <f>SUM(方向別!E437,方向別!L437,方向別!E490,方向別!L490)</f>
        <v>1</v>
      </c>
      <c r="M543" s="93">
        <f t="shared" si="98"/>
        <v>60</v>
      </c>
      <c r="N543" s="94">
        <f t="shared" si="99"/>
        <v>1.7</v>
      </c>
      <c r="O543" s="95">
        <f t="shared" si="100"/>
        <v>1.0645848119233499</v>
      </c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</row>
    <row r="544" spans="1:67" s="22" customFormat="1" ht="13.5" customHeight="1">
      <c r="A544" s="32" t="s">
        <v>119</v>
      </c>
      <c r="B544" s="31"/>
      <c r="C544" s="31"/>
      <c r="D544" s="31"/>
      <c r="E544" s="31"/>
      <c r="F544" s="31"/>
      <c r="G544" s="30"/>
      <c r="H544" s="29"/>
      <c r="I544" s="93">
        <f>SUM(方向別!B438,方向別!I438,方向別!B491,方向別!I491)</f>
        <v>39</v>
      </c>
      <c r="J544" s="93">
        <f>SUM(方向別!C438,方向別!J438,方向別!C491,方向別!J491)</f>
        <v>1</v>
      </c>
      <c r="K544" s="93">
        <f>SUM(方向別!D438,方向別!K438,方向別!D491,方向別!K491)</f>
        <v>4</v>
      </c>
      <c r="L544" s="93">
        <f>SUM(方向別!E438,方向別!L438,方向別!E491,方向別!L491)</f>
        <v>0</v>
      </c>
      <c r="M544" s="93">
        <f t="shared" si="98"/>
        <v>44</v>
      </c>
      <c r="N544" s="94">
        <f t="shared" si="99"/>
        <v>2.2999999999999998</v>
      </c>
      <c r="O544" s="95">
        <f t="shared" si="100"/>
        <v>0.78069552874378989</v>
      </c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</row>
    <row r="545" spans="1:67" s="22" customFormat="1" ht="13.5" customHeight="1">
      <c r="A545" s="32" t="s">
        <v>120</v>
      </c>
      <c r="B545" s="31"/>
      <c r="C545" s="31"/>
      <c r="D545" s="31"/>
      <c r="E545" s="31"/>
      <c r="F545" s="31"/>
      <c r="G545" s="30"/>
      <c r="H545" s="29"/>
      <c r="I545" s="93">
        <f>SUM(方向別!B439,方向別!I439,方向別!B492,方向別!I492)</f>
        <v>24</v>
      </c>
      <c r="J545" s="93">
        <f>SUM(方向別!C439,方向別!J439,方向別!C492,方向別!J492)</f>
        <v>0</v>
      </c>
      <c r="K545" s="93">
        <f>SUM(方向別!D439,方向別!K439,方向別!D492,方向別!K492)</f>
        <v>1</v>
      </c>
      <c r="L545" s="93">
        <f>SUM(方向別!E439,方向別!L439,方向別!E492,方向別!L492)</f>
        <v>1</v>
      </c>
      <c r="M545" s="93">
        <f t="shared" si="98"/>
        <v>26</v>
      </c>
      <c r="N545" s="94">
        <f t="shared" si="99"/>
        <v>3.8</v>
      </c>
      <c r="O545" s="95">
        <f t="shared" si="100"/>
        <v>0.46132008516678497</v>
      </c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</row>
    <row r="546" spans="1:67" s="22" customFormat="1" ht="13.5" customHeight="1">
      <c r="A546" s="32" t="s">
        <v>121</v>
      </c>
      <c r="B546" s="31"/>
      <c r="C546" s="31"/>
      <c r="D546" s="31"/>
      <c r="E546" s="31"/>
      <c r="F546" s="31"/>
      <c r="G546" s="30"/>
      <c r="H546" s="29"/>
      <c r="I546" s="93">
        <f>SUM(方向別!B440,方向別!I440,方向別!B493,方向別!I493)</f>
        <v>18</v>
      </c>
      <c r="J546" s="93">
        <f>SUM(方向別!C440,方向別!J440,方向別!C493,方向別!J493)</f>
        <v>1</v>
      </c>
      <c r="K546" s="93">
        <f>SUM(方向別!D440,方向別!K440,方向別!D493,方向別!K493)</f>
        <v>1</v>
      </c>
      <c r="L546" s="93">
        <f>SUM(方向別!E440,方向別!L440,方向別!E493,方向別!L493)</f>
        <v>1</v>
      </c>
      <c r="M546" s="93">
        <f t="shared" si="98"/>
        <v>21</v>
      </c>
      <c r="N546" s="94">
        <f t="shared" si="99"/>
        <v>9.5</v>
      </c>
      <c r="O546" s="95">
        <f t="shared" si="100"/>
        <v>0.37260468417317244</v>
      </c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</row>
    <row r="547" spans="1:67" s="22" customFormat="1" ht="13.5" customHeight="1">
      <c r="A547" s="32" t="s">
        <v>122</v>
      </c>
      <c r="B547" s="31"/>
      <c r="C547" s="31"/>
      <c r="D547" s="31"/>
      <c r="E547" s="31"/>
      <c r="F547" s="31"/>
      <c r="G547" s="30"/>
      <c r="H547" s="29"/>
      <c r="I547" s="93">
        <f>SUM(方向別!B441,方向別!I441,方向別!B494,方向別!I494)</f>
        <v>28</v>
      </c>
      <c r="J547" s="93">
        <f>SUM(方向別!C441,方向別!J441,方向別!C494,方向別!J494)</f>
        <v>0</v>
      </c>
      <c r="K547" s="93">
        <f>SUM(方向別!D441,方向別!K441,方向別!D494,方向別!K494)</f>
        <v>0</v>
      </c>
      <c r="L547" s="93">
        <f>SUM(方向別!E441,方向別!L441,方向別!E494,方向別!L494)</f>
        <v>3</v>
      </c>
      <c r="M547" s="93">
        <f t="shared" si="98"/>
        <v>31</v>
      </c>
      <c r="N547" s="94">
        <f t="shared" si="99"/>
        <v>9.6999999999999993</v>
      </c>
      <c r="O547" s="95">
        <f t="shared" si="100"/>
        <v>0.55003548616039744</v>
      </c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</row>
    <row r="548" spans="1:67" s="22" customFormat="1" ht="13.5" customHeight="1">
      <c r="A548" s="32" t="s">
        <v>123</v>
      </c>
      <c r="B548" s="31"/>
      <c r="C548" s="31"/>
      <c r="D548" s="31"/>
      <c r="E548" s="31"/>
      <c r="F548" s="31"/>
      <c r="G548" s="30"/>
      <c r="H548" s="29"/>
      <c r="I548" s="93">
        <f>SUM(方向別!B442,方向別!I442,方向別!B495,方向別!I495)</f>
        <v>56</v>
      </c>
      <c r="J548" s="93">
        <f>SUM(方向別!C442,方向別!J442,方向別!C495,方向別!J495)</f>
        <v>0</v>
      </c>
      <c r="K548" s="93">
        <f>SUM(方向別!D442,方向別!K442,方向別!D495,方向別!K495)</f>
        <v>4</v>
      </c>
      <c r="L548" s="93">
        <f>SUM(方向別!E442,方向別!L442,方向別!E495,方向別!L495)</f>
        <v>1</v>
      </c>
      <c r="M548" s="93">
        <f t="shared" si="98"/>
        <v>61</v>
      </c>
      <c r="N548" s="94">
        <f t="shared" si="99"/>
        <v>1.6</v>
      </c>
      <c r="O548" s="95">
        <f t="shared" si="100"/>
        <v>1.0823278921220723</v>
      </c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</row>
    <row r="549" spans="1:67" s="22" customFormat="1" ht="13.5" customHeight="1">
      <c r="A549" s="32" t="s">
        <v>124</v>
      </c>
      <c r="B549" s="31"/>
      <c r="C549" s="31"/>
      <c r="D549" s="31"/>
      <c r="E549" s="31"/>
      <c r="F549" s="31"/>
      <c r="G549" s="30"/>
      <c r="H549" s="29"/>
      <c r="I549" s="93">
        <f>SUM(方向別!B443,方向別!I443,方向別!B496,方向別!I496)</f>
        <v>92</v>
      </c>
      <c r="J549" s="93">
        <f>SUM(方向別!C443,方向別!J443,方向別!C496,方向別!J496)</f>
        <v>4</v>
      </c>
      <c r="K549" s="93">
        <f>SUM(方向別!D443,方向別!K443,方向別!D496,方向別!K496)</f>
        <v>3</v>
      </c>
      <c r="L549" s="93">
        <f>SUM(方向別!E443,方向別!L443,方向別!E496,方向別!L496)</f>
        <v>5</v>
      </c>
      <c r="M549" s="93">
        <f>SUM(I549:L549)</f>
        <v>104</v>
      </c>
      <c r="N549" s="94">
        <f t="shared" si="99"/>
        <v>8.6999999999999993</v>
      </c>
      <c r="O549" s="95">
        <f t="shared" si="100"/>
        <v>1.8452803406671399</v>
      </c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</row>
    <row r="550" spans="1:67" s="21" customFormat="1" ht="13.5" customHeight="1">
      <c r="A550" s="36" t="s">
        <v>9</v>
      </c>
      <c r="B550" s="35"/>
      <c r="C550" s="35"/>
      <c r="D550" s="35"/>
      <c r="E550" s="35"/>
      <c r="F550" s="35"/>
      <c r="G550" s="34"/>
      <c r="H550" s="33"/>
      <c r="I550" s="96">
        <f>SUM(方向別!B444,方向別!I444,方向別!B497,方向別!I497)</f>
        <v>17</v>
      </c>
      <c r="J550" s="96">
        <f>SUM(方向別!C444,方向別!J444,方向別!C497,方向別!J497)</f>
        <v>0</v>
      </c>
      <c r="K550" s="96">
        <f>SUM(方向別!D444,方向別!K444,方向別!D497,方向別!K497)</f>
        <v>3</v>
      </c>
      <c r="L550" s="96">
        <f>SUM(方向別!E444,方向別!L444,方向別!E497,方向別!L497)</f>
        <v>2</v>
      </c>
      <c r="M550" s="96">
        <f t="shared" ref="M550:M589" si="101">SUM(I550:L550)</f>
        <v>22</v>
      </c>
      <c r="N550" s="97">
        <f t="shared" si="99"/>
        <v>9.1</v>
      </c>
      <c r="O550" s="98">
        <f t="shared" ref="O550:O589" si="102">IF(M550=0,0,M550/M$589*100)</f>
        <v>0.39034776437189495</v>
      </c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</row>
    <row r="551" spans="1:67" s="21" customFormat="1" ht="13.5" customHeight="1">
      <c r="A551" s="32" t="s">
        <v>10</v>
      </c>
      <c r="B551" s="31"/>
      <c r="C551" s="31"/>
      <c r="D551" s="31"/>
      <c r="E551" s="31"/>
      <c r="F551" s="31"/>
      <c r="G551" s="30"/>
      <c r="H551" s="29"/>
      <c r="I551" s="93">
        <f>SUM(方向別!B445,方向別!I445,方向別!B498,方向別!I498)</f>
        <v>58</v>
      </c>
      <c r="J551" s="93">
        <f>SUM(方向別!C445,方向別!J445,方向別!C498,方向別!J498)</f>
        <v>1</v>
      </c>
      <c r="K551" s="93">
        <f>SUM(方向別!D445,方向別!K445,方向別!D498,方向別!K498)</f>
        <v>5</v>
      </c>
      <c r="L551" s="93">
        <f>SUM(方向別!E445,方向別!L445,方向別!E498,方向別!L498)</f>
        <v>3</v>
      </c>
      <c r="M551" s="93">
        <f t="shared" si="101"/>
        <v>67</v>
      </c>
      <c r="N551" s="94">
        <f t="shared" si="99"/>
        <v>6</v>
      </c>
      <c r="O551" s="95">
        <f t="shared" si="102"/>
        <v>1.1887863733144073</v>
      </c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</row>
    <row r="552" spans="1:67" s="22" customFormat="1" ht="13.5" customHeight="1">
      <c r="A552" s="32" t="s">
        <v>11</v>
      </c>
      <c r="B552" s="31"/>
      <c r="C552" s="31"/>
      <c r="D552" s="31"/>
      <c r="E552" s="31"/>
      <c r="F552" s="31"/>
      <c r="G552" s="30"/>
      <c r="H552" s="29"/>
      <c r="I552" s="93">
        <f>SUM(方向別!B446,方向別!I446,方向別!B499,方向別!I499)</f>
        <v>24</v>
      </c>
      <c r="J552" s="93">
        <f>SUM(方向別!C446,方向別!J446,方向別!C499,方向別!J499)</f>
        <v>3</v>
      </c>
      <c r="K552" s="93">
        <f>SUM(方向別!D446,方向別!K446,方向別!D499,方向別!K499)</f>
        <v>1</v>
      </c>
      <c r="L552" s="93">
        <f>SUM(方向別!E446,方向別!L446,方向別!E499,方向別!L499)</f>
        <v>0</v>
      </c>
      <c r="M552" s="93">
        <f t="shared" si="101"/>
        <v>28</v>
      </c>
      <c r="N552" s="94">
        <f t="shared" si="99"/>
        <v>10.7</v>
      </c>
      <c r="O552" s="95">
        <f t="shared" si="102"/>
        <v>0.49680624556422998</v>
      </c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</row>
    <row r="553" spans="1:67" s="24" customFormat="1" ht="13.5" customHeight="1">
      <c r="A553" s="32" t="s">
        <v>12</v>
      </c>
      <c r="B553" s="31"/>
      <c r="C553" s="31"/>
      <c r="D553" s="31"/>
      <c r="E553" s="31"/>
      <c r="F553" s="31"/>
      <c r="G553" s="30"/>
      <c r="H553" s="29"/>
      <c r="I553" s="93">
        <f>SUM(方向別!B447,方向別!I447,方向別!B500,方向別!I500)</f>
        <v>31</v>
      </c>
      <c r="J553" s="93">
        <f>SUM(方向別!C447,方向別!J447,方向別!C500,方向別!J500)</f>
        <v>2</v>
      </c>
      <c r="K553" s="93">
        <f>SUM(方向別!D447,方向別!K447,方向別!D500,方向別!K500)</f>
        <v>1</v>
      </c>
      <c r="L553" s="93">
        <f>SUM(方向別!E447,方向別!L447,方向別!E500,方向別!L500)</f>
        <v>1</v>
      </c>
      <c r="M553" s="93">
        <f t="shared" si="101"/>
        <v>35</v>
      </c>
      <c r="N553" s="94">
        <f t="shared" si="99"/>
        <v>8.6</v>
      </c>
      <c r="O553" s="95">
        <f t="shared" si="102"/>
        <v>0.62100780695528746</v>
      </c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</row>
    <row r="554" spans="1:67" s="22" customFormat="1" ht="13.5" customHeight="1">
      <c r="A554" s="32" t="s">
        <v>13</v>
      </c>
      <c r="B554" s="31"/>
      <c r="C554" s="31"/>
      <c r="D554" s="31"/>
      <c r="E554" s="31"/>
      <c r="F554" s="31"/>
      <c r="G554" s="30"/>
      <c r="H554" s="29"/>
      <c r="I554" s="93">
        <f>SUM(方向別!B448,方向別!I448,方向別!B501,方向別!I501)</f>
        <v>33</v>
      </c>
      <c r="J554" s="93">
        <f>SUM(方向別!C448,方向別!J448,方向別!C501,方向別!J501)</f>
        <v>2</v>
      </c>
      <c r="K554" s="93">
        <f>SUM(方向別!D448,方向別!K448,方向別!D501,方向別!K501)</f>
        <v>1</v>
      </c>
      <c r="L554" s="93">
        <f>SUM(方向別!E448,方向別!L448,方向別!E501,方向別!L501)</f>
        <v>2</v>
      </c>
      <c r="M554" s="93">
        <f t="shared" si="101"/>
        <v>38</v>
      </c>
      <c r="N554" s="94">
        <f t="shared" si="99"/>
        <v>10.5</v>
      </c>
      <c r="O554" s="95">
        <f t="shared" si="102"/>
        <v>0.67423704755145497</v>
      </c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</row>
    <row r="555" spans="1:67" s="22" customFormat="1" ht="13.5" customHeight="1">
      <c r="A555" s="32" t="s">
        <v>14</v>
      </c>
      <c r="B555" s="31"/>
      <c r="C555" s="31"/>
      <c r="D555" s="31"/>
      <c r="E555" s="31"/>
      <c r="F555" s="31"/>
      <c r="G555" s="30"/>
      <c r="H555" s="29"/>
      <c r="I555" s="93">
        <f>SUM(方向別!B449,方向別!I449,方向別!B502,方向別!I502)</f>
        <v>30</v>
      </c>
      <c r="J555" s="93">
        <f>SUM(方向別!C449,方向別!J449,方向別!C502,方向別!J502)</f>
        <v>0</v>
      </c>
      <c r="K555" s="93">
        <f>SUM(方向別!D449,方向別!K449,方向別!D502,方向別!K502)</f>
        <v>0</v>
      </c>
      <c r="L555" s="93">
        <f>SUM(方向別!E449,方向別!L449,方向別!E502,方向別!L502)</f>
        <v>1</v>
      </c>
      <c r="M555" s="93">
        <f t="shared" si="101"/>
        <v>31</v>
      </c>
      <c r="N555" s="94">
        <f t="shared" si="99"/>
        <v>3.2</v>
      </c>
      <c r="O555" s="95">
        <f t="shared" si="102"/>
        <v>0.55003548616039744</v>
      </c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</row>
    <row r="556" spans="1:67" s="22" customFormat="1" ht="13.5" customHeight="1">
      <c r="A556" s="28" t="s">
        <v>15</v>
      </c>
      <c r="B556" s="27"/>
      <c r="C556" s="27"/>
      <c r="D556" s="27"/>
      <c r="E556" s="27"/>
      <c r="F556" s="27"/>
      <c r="G556" s="26"/>
      <c r="H556" s="25"/>
      <c r="I556" s="99">
        <f>SUM(I550:I555)</f>
        <v>193</v>
      </c>
      <c r="J556" s="99">
        <f>SUM(J550:J555)</f>
        <v>8</v>
      </c>
      <c r="K556" s="99">
        <f>SUM(K550:K555)</f>
        <v>11</v>
      </c>
      <c r="L556" s="99">
        <f>SUM(L550:L555)</f>
        <v>9</v>
      </c>
      <c r="M556" s="99">
        <f t="shared" si="101"/>
        <v>221</v>
      </c>
      <c r="N556" s="100">
        <f t="shared" si="99"/>
        <v>7.7</v>
      </c>
      <c r="O556" s="101">
        <f t="shared" si="102"/>
        <v>3.921220723917672</v>
      </c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</row>
    <row r="557" spans="1:67" s="24" customFormat="1" ht="13.5" customHeight="1">
      <c r="A557" s="36" t="s">
        <v>16</v>
      </c>
      <c r="B557" s="35"/>
      <c r="C557" s="35"/>
      <c r="D557" s="35"/>
      <c r="E557" s="35"/>
      <c r="F557" s="35"/>
      <c r="G557" s="34"/>
      <c r="H557" s="33"/>
      <c r="I557" s="96">
        <f>SUM(方向別!B451,方向別!I451,方向別!B504,方向別!I504)</f>
        <v>39</v>
      </c>
      <c r="J557" s="96">
        <f>SUM(方向別!C451,方向別!J451,方向別!C504,方向別!J504)</f>
        <v>1</v>
      </c>
      <c r="K557" s="96">
        <f>SUM(方向別!D451,方向別!K451,方向別!D504,方向別!K504)</f>
        <v>0</v>
      </c>
      <c r="L557" s="96">
        <f>SUM(方向別!E451,方向別!L451,方向別!E504,方向別!L504)</f>
        <v>0</v>
      </c>
      <c r="M557" s="96">
        <f t="shared" si="101"/>
        <v>40</v>
      </c>
      <c r="N557" s="97">
        <f t="shared" si="99"/>
        <v>2.5</v>
      </c>
      <c r="O557" s="98">
        <f t="shared" si="102"/>
        <v>0.70972320794889987</v>
      </c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</row>
    <row r="558" spans="1:67" s="24" customFormat="1" ht="13.5" customHeight="1">
      <c r="A558" s="32" t="s">
        <v>17</v>
      </c>
      <c r="B558" s="31"/>
      <c r="C558" s="31"/>
      <c r="D558" s="31"/>
      <c r="E558" s="31"/>
      <c r="F558" s="31"/>
      <c r="G558" s="30"/>
      <c r="H558" s="29"/>
      <c r="I558" s="93">
        <f>SUM(方向別!B452,方向別!I452,方向別!B505,方向別!I505)</f>
        <v>38</v>
      </c>
      <c r="J558" s="93">
        <f>SUM(方向別!C452,方向別!J452,方向別!C505,方向別!J505)</f>
        <v>1</v>
      </c>
      <c r="K558" s="93">
        <f>SUM(方向別!D452,方向別!K452,方向別!D505,方向別!K505)</f>
        <v>2</v>
      </c>
      <c r="L558" s="93">
        <f>SUM(方向別!E452,方向別!L452,方向別!E505,方向別!L505)</f>
        <v>1</v>
      </c>
      <c r="M558" s="93">
        <f t="shared" si="101"/>
        <v>42</v>
      </c>
      <c r="N558" s="94">
        <f t="shared" si="99"/>
        <v>4.8</v>
      </c>
      <c r="O558" s="95">
        <f t="shared" si="102"/>
        <v>0.74520936834634488</v>
      </c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</row>
    <row r="559" spans="1:67" s="24" customFormat="1" ht="13.5" customHeight="1">
      <c r="A559" s="32" t="s">
        <v>18</v>
      </c>
      <c r="B559" s="31"/>
      <c r="C559" s="31"/>
      <c r="D559" s="31"/>
      <c r="E559" s="31"/>
      <c r="F559" s="31"/>
      <c r="G559" s="30"/>
      <c r="H559" s="29"/>
      <c r="I559" s="93">
        <f>SUM(方向別!B453,方向別!I453,方向別!B506,方向別!I506)</f>
        <v>51</v>
      </c>
      <c r="J559" s="93">
        <f>SUM(方向別!C453,方向別!J453,方向別!C506,方向別!J506)</f>
        <v>1</v>
      </c>
      <c r="K559" s="93">
        <f>SUM(方向別!D453,方向別!K453,方向別!D506,方向別!K506)</f>
        <v>7</v>
      </c>
      <c r="L559" s="93">
        <f>SUM(方向別!E453,方向別!L453,方向別!E506,方向別!L506)</f>
        <v>2</v>
      </c>
      <c r="M559" s="93">
        <f t="shared" si="101"/>
        <v>61</v>
      </c>
      <c r="N559" s="94">
        <f t="shared" si="99"/>
        <v>4.9000000000000004</v>
      </c>
      <c r="O559" s="95">
        <f t="shared" si="102"/>
        <v>1.0823278921220723</v>
      </c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</row>
    <row r="560" spans="1:67" s="22" customFormat="1" ht="13.5" customHeight="1">
      <c r="A560" s="32" t="s">
        <v>19</v>
      </c>
      <c r="B560" s="31"/>
      <c r="C560" s="31"/>
      <c r="D560" s="31"/>
      <c r="E560" s="31"/>
      <c r="F560" s="31"/>
      <c r="G560" s="30"/>
      <c r="H560" s="29"/>
      <c r="I560" s="93">
        <f>SUM(方向別!B454,方向別!I454,方向別!B507,方向別!I507)</f>
        <v>51</v>
      </c>
      <c r="J560" s="93">
        <f>SUM(方向別!C454,方向別!J454,方向別!C507,方向別!J507)</f>
        <v>1</v>
      </c>
      <c r="K560" s="93">
        <f>SUM(方向別!D454,方向別!K454,方向別!D507,方向別!K507)</f>
        <v>1</v>
      </c>
      <c r="L560" s="93">
        <f>SUM(方向別!E454,方向別!L454,方向別!E507,方向別!L507)</f>
        <v>2</v>
      </c>
      <c r="M560" s="93">
        <f t="shared" si="101"/>
        <v>55</v>
      </c>
      <c r="N560" s="94">
        <f t="shared" si="99"/>
        <v>5.5</v>
      </c>
      <c r="O560" s="95">
        <f t="shared" si="102"/>
        <v>0.97586941092973734</v>
      </c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</row>
    <row r="561" spans="1:67" s="24" customFormat="1" ht="13.5" customHeight="1">
      <c r="A561" s="32" t="s">
        <v>20</v>
      </c>
      <c r="B561" s="31"/>
      <c r="C561" s="31"/>
      <c r="D561" s="31"/>
      <c r="E561" s="31"/>
      <c r="F561" s="31"/>
      <c r="G561" s="30"/>
      <c r="H561" s="29"/>
      <c r="I561" s="93">
        <f>SUM(方向別!B455,方向別!I455,方向別!B508,方向別!I508)</f>
        <v>30</v>
      </c>
      <c r="J561" s="93">
        <f>SUM(方向別!C455,方向別!J455,方向別!C508,方向別!J508)</f>
        <v>1</v>
      </c>
      <c r="K561" s="93">
        <f>SUM(方向別!D455,方向別!K455,方向別!D508,方向別!K508)</f>
        <v>1</v>
      </c>
      <c r="L561" s="93">
        <f>SUM(方向別!E455,方向別!L455,方向別!E508,方向別!L508)</f>
        <v>0</v>
      </c>
      <c r="M561" s="93">
        <f t="shared" si="101"/>
        <v>32</v>
      </c>
      <c r="N561" s="94">
        <f t="shared" si="99"/>
        <v>3.1</v>
      </c>
      <c r="O561" s="95">
        <f t="shared" si="102"/>
        <v>0.56777856635911994</v>
      </c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</row>
    <row r="562" spans="1:67" s="22" customFormat="1" ht="13.5" customHeight="1">
      <c r="A562" s="32" t="s">
        <v>21</v>
      </c>
      <c r="B562" s="31"/>
      <c r="C562" s="31"/>
      <c r="D562" s="31"/>
      <c r="E562" s="31"/>
      <c r="F562" s="31"/>
      <c r="G562" s="30"/>
      <c r="H562" s="29"/>
      <c r="I562" s="93">
        <f>SUM(方向別!B456,方向別!I456,方向別!B509,方向別!I509)</f>
        <v>78</v>
      </c>
      <c r="J562" s="93">
        <f>SUM(方向別!C456,方向別!J456,方向別!C509,方向別!J509)</f>
        <v>1</v>
      </c>
      <c r="K562" s="93">
        <f>SUM(方向別!D456,方向別!K456,方向別!D509,方向別!K509)</f>
        <v>4</v>
      </c>
      <c r="L562" s="93">
        <f>SUM(方向別!E456,方向別!L456,方向別!E509,方向別!L509)</f>
        <v>0</v>
      </c>
      <c r="M562" s="93">
        <f t="shared" si="101"/>
        <v>83</v>
      </c>
      <c r="N562" s="94">
        <f t="shared" si="99"/>
        <v>1.2</v>
      </c>
      <c r="O562" s="95">
        <f t="shared" si="102"/>
        <v>1.4726756564939674</v>
      </c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</row>
    <row r="563" spans="1:67" s="24" customFormat="1" ht="13.5" customHeight="1">
      <c r="A563" s="28" t="s">
        <v>15</v>
      </c>
      <c r="B563" s="27"/>
      <c r="C563" s="27"/>
      <c r="D563" s="27"/>
      <c r="E563" s="27"/>
      <c r="F563" s="27"/>
      <c r="G563" s="26"/>
      <c r="H563" s="25"/>
      <c r="I563" s="99">
        <f>SUM(I557:I562)</f>
        <v>287</v>
      </c>
      <c r="J563" s="99">
        <f>SUM(J557:J562)</f>
        <v>6</v>
      </c>
      <c r="K563" s="99">
        <f>SUM(K557:K562)</f>
        <v>15</v>
      </c>
      <c r="L563" s="99">
        <f>SUM(L557:L562)</f>
        <v>5</v>
      </c>
      <c r="M563" s="99">
        <f t="shared" si="101"/>
        <v>313</v>
      </c>
      <c r="N563" s="100">
        <f t="shared" si="99"/>
        <v>3.5</v>
      </c>
      <c r="O563" s="101">
        <f t="shared" si="102"/>
        <v>5.5535841022001415</v>
      </c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</row>
    <row r="564" spans="1:67" s="22" customFormat="1" ht="13.5" customHeight="1">
      <c r="A564" s="32" t="s">
        <v>22</v>
      </c>
      <c r="B564" s="31"/>
      <c r="C564" s="31"/>
      <c r="D564" s="31"/>
      <c r="E564" s="31"/>
      <c r="F564" s="31"/>
      <c r="G564" s="30"/>
      <c r="H564" s="29"/>
      <c r="I564" s="93">
        <f>SUM(方向別!B458,方向別!I458,方向別!B511,方向別!I511)</f>
        <v>366</v>
      </c>
      <c r="J564" s="93">
        <f>SUM(方向別!C458,方向別!J458,方向別!C511,方向別!J511)</f>
        <v>6</v>
      </c>
      <c r="K564" s="93">
        <f>SUM(方向別!D458,方向別!K458,方向別!D511,方向別!K511)</f>
        <v>15</v>
      </c>
      <c r="L564" s="93">
        <f>SUM(方向別!E458,方向別!L458,方向別!E511,方向別!L511)</f>
        <v>10</v>
      </c>
      <c r="M564" s="93">
        <f t="shared" si="101"/>
        <v>397</v>
      </c>
      <c r="N564" s="94">
        <f t="shared" si="99"/>
        <v>4</v>
      </c>
      <c r="O564" s="95">
        <f t="shared" si="102"/>
        <v>7.0440028388928324</v>
      </c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</row>
    <row r="565" spans="1:67" s="24" customFormat="1" ht="13.5" customHeight="1">
      <c r="A565" s="32" t="s">
        <v>23</v>
      </c>
      <c r="B565" s="31"/>
      <c r="C565" s="31"/>
      <c r="D565" s="31"/>
      <c r="E565" s="31"/>
      <c r="F565" s="31"/>
      <c r="G565" s="30"/>
      <c r="H565" s="29"/>
      <c r="I565" s="93">
        <f>SUM(方向別!B459,方向別!I459,方向別!B512,方向別!I512)</f>
        <v>361</v>
      </c>
      <c r="J565" s="93">
        <f>SUM(方向別!C459,方向別!J459,方向別!C512,方向別!J512)</f>
        <v>9</v>
      </c>
      <c r="K565" s="93">
        <f>SUM(方向別!D459,方向別!K459,方向別!D512,方向別!K512)</f>
        <v>22</v>
      </c>
      <c r="L565" s="93">
        <f>SUM(方向別!E459,方向別!L459,方向別!E512,方向別!L512)</f>
        <v>4</v>
      </c>
      <c r="M565" s="93">
        <f t="shared" si="101"/>
        <v>396</v>
      </c>
      <c r="N565" s="94">
        <f t="shared" si="99"/>
        <v>3.3</v>
      </c>
      <c r="O565" s="95">
        <f t="shared" si="102"/>
        <v>7.0262597586941089</v>
      </c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</row>
    <row r="566" spans="1:67" s="22" customFormat="1" ht="13.5" customHeight="1">
      <c r="A566" s="32" t="s">
        <v>24</v>
      </c>
      <c r="B566" s="31"/>
      <c r="C566" s="31"/>
      <c r="D566" s="31"/>
      <c r="E566" s="31"/>
      <c r="F566" s="31"/>
      <c r="G566" s="30"/>
      <c r="H566" s="29"/>
      <c r="I566" s="93">
        <f>SUM(方向別!B460,方向別!I460,方向別!B513,方向別!I513)</f>
        <v>317</v>
      </c>
      <c r="J566" s="93">
        <f>SUM(方向別!C460,方向別!J460,方向別!C513,方向別!J513)</f>
        <v>6</v>
      </c>
      <c r="K566" s="93">
        <f>SUM(方向別!D460,方向別!K460,方向別!D513,方向別!K513)</f>
        <v>24</v>
      </c>
      <c r="L566" s="93">
        <f>SUM(方向別!E460,方向別!L460,方向別!E513,方向別!L513)</f>
        <v>4</v>
      </c>
      <c r="M566" s="93">
        <f t="shared" si="101"/>
        <v>351</v>
      </c>
      <c r="N566" s="94">
        <f t="shared" si="99"/>
        <v>2.8</v>
      </c>
      <c r="O566" s="95">
        <f t="shared" si="102"/>
        <v>6.2278211497515965</v>
      </c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</row>
    <row r="567" spans="1:67" s="24" customFormat="1" ht="13.5" customHeight="1">
      <c r="A567" s="32" t="s">
        <v>25</v>
      </c>
      <c r="B567" s="31"/>
      <c r="C567" s="31"/>
      <c r="D567" s="31"/>
      <c r="E567" s="31"/>
      <c r="F567" s="31"/>
      <c r="G567" s="30"/>
      <c r="H567" s="29"/>
      <c r="I567" s="93">
        <f>SUM(方向別!B461,方向別!I461,方向別!B514,方向別!I514)</f>
        <v>279</v>
      </c>
      <c r="J567" s="93">
        <f>SUM(方向別!C461,方向別!J461,方向別!C514,方向別!J514)</f>
        <v>9</v>
      </c>
      <c r="K567" s="93">
        <f>SUM(方向別!D461,方向別!K461,方向別!D514,方向別!K514)</f>
        <v>13</v>
      </c>
      <c r="L567" s="93">
        <f>SUM(方向別!E461,方向別!L461,方向別!E514,方向別!L514)</f>
        <v>4</v>
      </c>
      <c r="M567" s="93">
        <f t="shared" si="101"/>
        <v>305</v>
      </c>
      <c r="N567" s="94">
        <f t="shared" si="99"/>
        <v>4.3</v>
      </c>
      <c r="O567" s="95">
        <f t="shared" si="102"/>
        <v>5.4116394606103615</v>
      </c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</row>
    <row r="568" spans="1:67" s="24" customFormat="1" ht="13.5" customHeight="1">
      <c r="A568" s="32" t="s">
        <v>26</v>
      </c>
      <c r="B568" s="31"/>
      <c r="C568" s="31"/>
      <c r="D568" s="31"/>
      <c r="E568" s="31"/>
      <c r="F568" s="31"/>
      <c r="G568" s="30"/>
      <c r="H568" s="29"/>
      <c r="I568" s="93">
        <f>SUM(方向別!B462,方向別!I462,方向別!B515,方向別!I515)</f>
        <v>339</v>
      </c>
      <c r="J568" s="93">
        <f>SUM(方向別!C462,方向別!J462,方向別!C515,方向別!J515)</f>
        <v>19</v>
      </c>
      <c r="K568" s="93">
        <f>SUM(方向別!D462,方向別!K462,方向別!D515,方向別!K515)</f>
        <v>18</v>
      </c>
      <c r="L568" s="93">
        <f>SUM(方向別!E462,方向別!L462,方向別!E515,方向別!L515)</f>
        <v>11</v>
      </c>
      <c r="M568" s="93">
        <f t="shared" si="101"/>
        <v>387</v>
      </c>
      <c r="N568" s="94">
        <f t="shared" si="99"/>
        <v>7.8</v>
      </c>
      <c r="O568" s="95">
        <f t="shared" si="102"/>
        <v>6.8665720369056062</v>
      </c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</row>
    <row r="569" spans="1:67" s="24" customFormat="1" ht="13.5" customHeight="1">
      <c r="A569" s="32" t="s">
        <v>27</v>
      </c>
      <c r="B569" s="31"/>
      <c r="C569" s="31"/>
      <c r="D569" s="31"/>
      <c r="E569" s="31"/>
      <c r="F569" s="31"/>
      <c r="G569" s="30"/>
      <c r="H569" s="29"/>
      <c r="I569" s="93">
        <f>SUM(方向別!B463,方向別!I463,方向別!B516,方向別!I516)</f>
        <v>360</v>
      </c>
      <c r="J569" s="93">
        <f>SUM(方向別!C463,方向別!J463,方向別!C516,方向別!J516)</f>
        <v>10</v>
      </c>
      <c r="K569" s="93">
        <f>SUM(方向別!D463,方向別!K463,方向別!D516,方向別!K516)</f>
        <v>17</v>
      </c>
      <c r="L569" s="93">
        <f>SUM(方向別!E463,方向別!L463,方向別!E516,方向別!L516)</f>
        <v>12</v>
      </c>
      <c r="M569" s="93">
        <f t="shared" si="101"/>
        <v>399</v>
      </c>
      <c r="N569" s="94">
        <f t="shared" si="99"/>
        <v>5.5</v>
      </c>
      <c r="O569" s="95">
        <f t="shared" si="102"/>
        <v>7.0794889992902776</v>
      </c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</row>
    <row r="570" spans="1:67" s="22" customFormat="1" ht="13.5" customHeight="1">
      <c r="A570" s="32" t="s">
        <v>28</v>
      </c>
      <c r="B570" s="31"/>
      <c r="C570" s="31"/>
      <c r="D570" s="31"/>
      <c r="E570" s="31"/>
      <c r="F570" s="31"/>
      <c r="G570" s="30"/>
      <c r="H570" s="29"/>
      <c r="I570" s="93">
        <f>SUM(方向別!B464,方向別!I464,方向別!B517,方向別!I517)</f>
        <v>398</v>
      </c>
      <c r="J570" s="93">
        <f>SUM(方向別!C464,方向別!J464,方向別!C517,方向別!J517)</f>
        <v>7</v>
      </c>
      <c r="K570" s="93">
        <f>SUM(方向別!D464,方向別!K464,方向別!D517,方向別!K517)</f>
        <v>5</v>
      </c>
      <c r="L570" s="93">
        <f>SUM(方向別!E464,方向別!L464,方向別!E517,方向別!L517)</f>
        <v>2</v>
      </c>
      <c r="M570" s="93">
        <f t="shared" si="101"/>
        <v>412</v>
      </c>
      <c r="N570" s="94">
        <f t="shared" si="99"/>
        <v>2.2000000000000002</v>
      </c>
      <c r="O570" s="95">
        <f t="shared" si="102"/>
        <v>7.310149041873669</v>
      </c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</row>
    <row r="571" spans="1:67" s="22" customFormat="1" ht="13.5" customHeight="1">
      <c r="A571" s="32" t="s">
        <v>51</v>
      </c>
      <c r="B571" s="31"/>
      <c r="C571" s="31"/>
      <c r="D571" s="31"/>
      <c r="E571" s="31"/>
      <c r="F571" s="31"/>
      <c r="G571" s="30"/>
      <c r="H571" s="29"/>
      <c r="I571" s="93">
        <f>SUM(方向別!B465,方向別!I465,方向別!B518,方向別!I518)</f>
        <v>440</v>
      </c>
      <c r="J571" s="93">
        <f>SUM(方向別!C465,方向別!J465,方向別!C518,方向別!J518)</f>
        <v>6</v>
      </c>
      <c r="K571" s="93">
        <f>SUM(方向別!D465,方向別!K465,方向別!D518,方向別!K518)</f>
        <v>27</v>
      </c>
      <c r="L571" s="93">
        <f>SUM(方向別!E465,方向別!L465,方向別!E518,方向別!L518)</f>
        <v>4</v>
      </c>
      <c r="M571" s="93">
        <f t="shared" si="101"/>
        <v>477</v>
      </c>
      <c r="N571" s="94">
        <f t="shared" si="99"/>
        <v>2.1</v>
      </c>
      <c r="O571" s="95">
        <f t="shared" si="102"/>
        <v>8.4634492547906319</v>
      </c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</row>
    <row r="572" spans="1:67" s="22" customFormat="1" ht="13.5" customHeight="1">
      <c r="A572" s="36" t="s">
        <v>29</v>
      </c>
      <c r="B572" s="35"/>
      <c r="C572" s="35"/>
      <c r="D572" s="35"/>
      <c r="E572" s="35"/>
      <c r="F572" s="35"/>
      <c r="G572" s="34"/>
      <c r="H572" s="33"/>
      <c r="I572" s="96">
        <f>SUM(方向別!B466,方向別!I466,方向別!B519,方向別!I519)</f>
        <v>94</v>
      </c>
      <c r="J572" s="96">
        <f>SUM(方向別!C466,方向別!J466,方向別!C519,方向別!J519)</f>
        <v>2</v>
      </c>
      <c r="K572" s="96">
        <f>SUM(方向別!D466,方向別!K466,方向別!D519,方向別!K519)</f>
        <v>5</v>
      </c>
      <c r="L572" s="96">
        <f>SUM(方向別!E466,方向別!L466,方向別!E519,方向別!L519)</f>
        <v>0</v>
      </c>
      <c r="M572" s="96">
        <f t="shared" si="101"/>
        <v>101</v>
      </c>
      <c r="N572" s="97">
        <f t="shared" si="99"/>
        <v>2</v>
      </c>
      <c r="O572" s="98">
        <f t="shared" si="102"/>
        <v>1.7920511000709725</v>
      </c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</row>
    <row r="573" spans="1:67" s="24" customFormat="1" ht="13.5" customHeight="1">
      <c r="A573" s="32" t="s">
        <v>30</v>
      </c>
      <c r="B573" s="31"/>
      <c r="C573" s="31"/>
      <c r="D573" s="31"/>
      <c r="E573" s="31"/>
      <c r="F573" s="31"/>
      <c r="G573" s="30"/>
      <c r="H573" s="29"/>
      <c r="I573" s="93">
        <f>SUM(方向別!B467,方向別!I467,方向別!B520,方向別!I520)</f>
        <v>52</v>
      </c>
      <c r="J573" s="93">
        <f>SUM(方向別!C467,方向別!J467,方向別!C520,方向別!J520)</f>
        <v>1</v>
      </c>
      <c r="K573" s="93">
        <f>SUM(方向別!D467,方向別!K467,方向別!D520,方向別!K520)</f>
        <v>8</v>
      </c>
      <c r="L573" s="93">
        <f>SUM(方向別!E467,方向別!L467,方向別!E520,方向別!L520)</f>
        <v>2</v>
      </c>
      <c r="M573" s="93">
        <f t="shared" si="101"/>
        <v>63</v>
      </c>
      <c r="N573" s="94">
        <f t="shared" si="99"/>
        <v>4.8</v>
      </c>
      <c r="O573" s="95">
        <f t="shared" si="102"/>
        <v>1.1178140525195173</v>
      </c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</row>
    <row r="574" spans="1:67" s="24" customFormat="1" ht="13.5" customHeight="1">
      <c r="A574" s="32" t="s">
        <v>31</v>
      </c>
      <c r="B574" s="31"/>
      <c r="C574" s="31"/>
      <c r="D574" s="31"/>
      <c r="E574" s="31"/>
      <c r="F574" s="31"/>
      <c r="G574" s="30"/>
      <c r="H574" s="29"/>
      <c r="I574" s="93">
        <f>SUM(方向別!B468,方向別!I468,方向別!B521,方向別!I521)</f>
        <v>75</v>
      </c>
      <c r="J574" s="93">
        <f>SUM(方向別!C468,方向別!J468,方向別!C521,方向別!J521)</f>
        <v>3</v>
      </c>
      <c r="K574" s="93">
        <f>SUM(方向別!D468,方向別!K468,方向別!D521,方向別!K521)</f>
        <v>12</v>
      </c>
      <c r="L574" s="93">
        <f>SUM(方向別!E468,方向別!L468,方向別!E521,方向別!L521)</f>
        <v>1</v>
      </c>
      <c r="M574" s="93">
        <f t="shared" si="101"/>
        <v>91</v>
      </c>
      <c r="N574" s="94">
        <f t="shared" si="99"/>
        <v>4.4000000000000004</v>
      </c>
      <c r="O574" s="95">
        <f t="shared" si="102"/>
        <v>1.6146202980837472</v>
      </c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</row>
    <row r="575" spans="1:67" s="24" customFormat="1" ht="13.5" customHeight="1">
      <c r="A575" s="32" t="s">
        <v>32</v>
      </c>
      <c r="B575" s="31"/>
      <c r="C575" s="31"/>
      <c r="D575" s="31"/>
      <c r="E575" s="31"/>
      <c r="F575" s="31"/>
      <c r="G575" s="30"/>
      <c r="H575" s="29"/>
      <c r="I575" s="93">
        <f>SUM(方向別!B469,方向別!I469,方向別!B522,方向別!I522)</f>
        <v>61</v>
      </c>
      <c r="J575" s="93">
        <f>SUM(方向別!C469,方向別!J469,方向別!C522,方向別!J522)</f>
        <v>1</v>
      </c>
      <c r="K575" s="93">
        <f>SUM(方向別!D469,方向別!K469,方向別!D522,方向別!K522)</f>
        <v>10</v>
      </c>
      <c r="L575" s="93">
        <f>SUM(方向別!E469,方向別!L469,方向別!E522,方向別!L522)</f>
        <v>0</v>
      </c>
      <c r="M575" s="93">
        <f t="shared" si="101"/>
        <v>72</v>
      </c>
      <c r="N575" s="94">
        <f t="shared" si="99"/>
        <v>1.4</v>
      </c>
      <c r="O575" s="95">
        <f t="shared" si="102"/>
        <v>1.2775017743080199</v>
      </c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</row>
    <row r="576" spans="1:67" s="22" customFormat="1" ht="13.5" customHeight="1">
      <c r="A576" s="32" t="s">
        <v>33</v>
      </c>
      <c r="B576" s="31"/>
      <c r="C576" s="31"/>
      <c r="D576" s="31"/>
      <c r="E576" s="31"/>
      <c r="F576" s="31"/>
      <c r="G576" s="30"/>
      <c r="H576" s="29"/>
      <c r="I576" s="93">
        <f>SUM(方向別!B470,方向別!I470,方向別!B523,方向別!I523)</f>
        <v>66</v>
      </c>
      <c r="J576" s="93">
        <f>SUM(方向別!C470,方向別!J470,方向別!C523,方向別!J523)</f>
        <v>3</v>
      </c>
      <c r="K576" s="93">
        <f>SUM(方向別!D470,方向別!K470,方向別!D523,方向別!K523)</f>
        <v>5</v>
      </c>
      <c r="L576" s="93">
        <f>SUM(方向別!E470,方向別!L470,方向別!E523,方向別!L523)</f>
        <v>1</v>
      </c>
      <c r="M576" s="93">
        <f t="shared" si="101"/>
        <v>75</v>
      </c>
      <c r="N576" s="94">
        <f t="shared" si="99"/>
        <v>5.3</v>
      </c>
      <c r="O576" s="95">
        <f t="shared" si="102"/>
        <v>1.3307310149041873</v>
      </c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</row>
    <row r="577" spans="1:67" s="24" customFormat="1" ht="13.5" customHeight="1">
      <c r="A577" s="32" t="s">
        <v>34</v>
      </c>
      <c r="B577" s="31"/>
      <c r="C577" s="31"/>
      <c r="D577" s="31"/>
      <c r="E577" s="31"/>
      <c r="F577" s="31"/>
      <c r="G577" s="30"/>
      <c r="H577" s="29"/>
      <c r="I577" s="93">
        <f>SUM(方向別!B471,方向別!I471,方向別!B524,方向別!I524)</f>
        <v>75</v>
      </c>
      <c r="J577" s="93">
        <f>SUM(方向別!C471,方向別!J471,方向別!C524,方向別!J524)</f>
        <v>0</v>
      </c>
      <c r="K577" s="93">
        <f>SUM(方向別!D471,方向別!K471,方向別!D524,方向別!K524)</f>
        <v>5</v>
      </c>
      <c r="L577" s="93">
        <f>SUM(方向別!E471,方向別!L471,方向別!E524,方向別!L524)</f>
        <v>1</v>
      </c>
      <c r="M577" s="93">
        <f t="shared" si="101"/>
        <v>81</v>
      </c>
      <c r="N577" s="94">
        <f t="shared" si="99"/>
        <v>1.2</v>
      </c>
      <c r="O577" s="95">
        <f t="shared" si="102"/>
        <v>1.4371894960965224</v>
      </c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</row>
    <row r="578" spans="1:67" s="22" customFormat="1" ht="13.5" customHeight="1">
      <c r="A578" s="28" t="s">
        <v>15</v>
      </c>
      <c r="B578" s="27"/>
      <c r="C578" s="27"/>
      <c r="D578" s="27"/>
      <c r="E578" s="27"/>
      <c r="F578" s="27"/>
      <c r="G578" s="26"/>
      <c r="H578" s="25"/>
      <c r="I578" s="99">
        <f>SUM(I572:I577)</f>
        <v>423</v>
      </c>
      <c r="J578" s="99">
        <f>SUM(J572:J577)</f>
        <v>10</v>
      </c>
      <c r="K578" s="99">
        <f>SUM(K572:K577)</f>
        <v>45</v>
      </c>
      <c r="L578" s="99">
        <f>SUM(L572:L577)</f>
        <v>5</v>
      </c>
      <c r="M578" s="99">
        <f t="shared" si="101"/>
        <v>483</v>
      </c>
      <c r="N578" s="100">
        <f t="shared" si="99"/>
        <v>3.1</v>
      </c>
      <c r="O578" s="101">
        <f t="shared" si="102"/>
        <v>8.5699077359829658</v>
      </c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</row>
    <row r="579" spans="1:67" s="22" customFormat="1" ht="13.5" customHeight="1">
      <c r="A579" s="36" t="s">
        <v>35</v>
      </c>
      <c r="B579" s="35"/>
      <c r="C579" s="35"/>
      <c r="D579" s="35"/>
      <c r="E579" s="35"/>
      <c r="F579" s="35"/>
      <c r="G579" s="34"/>
      <c r="H579" s="33"/>
      <c r="I579" s="96">
        <f>SUM(方向別!B473,方向別!I473,方向別!B526,方向別!I526)</f>
        <v>68</v>
      </c>
      <c r="J579" s="96">
        <f>SUM(方向別!C473,方向別!J473,方向別!C526,方向別!J526)</f>
        <v>2</v>
      </c>
      <c r="K579" s="96">
        <f>SUM(方向別!D473,方向別!K473,方向別!D526,方向別!K526)</f>
        <v>1</v>
      </c>
      <c r="L579" s="96">
        <f>SUM(方向別!E473,方向別!L473,方向別!E526,方向別!L526)</f>
        <v>0</v>
      </c>
      <c r="M579" s="96">
        <f t="shared" si="101"/>
        <v>71</v>
      </c>
      <c r="N579" s="97">
        <f t="shared" si="99"/>
        <v>2.8</v>
      </c>
      <c r="O579" s="98">
        <f t="shared" si="102"/>
        <v>1.2597586941092973</v>
      </c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</row>
    <row r="580" spans="1:67" s="24" customFormat="1" ht="13.5" customHeight="1">
      <c r="A580" s="32" t="s">
        <v>36</v>
      </c>
      <c r="B580" s="31"/>
      <c r="C580" s="31"/>
      <c r="D580" s="31"/>
      <c r="E580" s="31"/>
      <c r="F580" s="31"/>
      <c r="G580" s="30"/>
      <c r="H580" s="29"/>
      <c r="I580" s="93">
        <f>SUM(方向別!B474,方向別!I474,方向別!B527,方向別!I527)</f>
        <v>85</v>
      </c>
      <c r="J580" s="93">
        <f>SUM(方向別!C474,方向別!J474,方向別!C527,方向別!J527)</f>
        <v>2</v>
      </c>
      <c r="K580" s="93">
        <f>SUM(方向別!D474,方向別!K474,方向別!D527,方向別!K527)</f>
        <v>5</v>
      </c>
      <c r="L580" s="93">
        <f>SUM(方向別!E474,方向別!L474,方向別!E527,方向別!L527)</f>
        <v>1</v>
      </c>
      <c r="M580" s="93">
        <f t="shared" si="101"/>
        <v>93</v>
      </c>
      <c r="N580" s="94">
        <f t="shared" si="99"/>
        <v>3.2</v>
      </c>
      <c r="O580" s="95">
        <f t="shared" si="102"/>
        <v>1.6501064584811924</v>
      </c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</row>
    <row r="581" spans="1:67" s="24" customFormat="1" ht="13.5" customHeight="1">
      <c r="A581" s="32" t="s">
        <v>37</v>
      </c>
      <c r="B581" s="31"/>
      <c r="C581" s="31"/>
      <c r="D581" s="31"/>
      <c r="E581" s="31"/>
      <c r="F581" s="31"/>
      <c r="G581" s="30"/>
      <c r="H581" s="29"/>
      <c r="I581" s="93">
        <f>SUM(方向別!B475,方向別!I475,方向別!B528,方向別!I528)</f>
        <v>67</v>
      </c>
      <c r="J581" s="93">
        <f>SUM(方向別!C475,方向別!J475,方向別!C528,方向別!J528)</f>
        <v>2</v>
      </c>
      <c r="K581" s="93">
        <f>SUM(方向別!D475,方向別!K475,方向別!D528,方向別!K528)</f>
        <v>4</v>
      </c>
      <c r="L581" s="93">
        <f>SUM(方向別!E475,方向別!L475,方向別!E528,方向別!L528)</f>
        <v>1</v>
      </c>
      <c r="M581" s="93">
        <f t="shared" si="101"/>
        <v>74</v>
      </c>
      <c r="N581" s="94">
        <f t="shared" si="99"/>
        <v>4.0999999999999996</v>
      </c>
      <c r="O581" s="95">
        <f t="shared" si="102"/>
        <v>1.3129879347054649</v>
      </c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</row>
    <row r="582" spans="1:67" s="21" customFormat="1" ht="13.5" customHeight="1">
      <c r="A582" s="32" t="s">
        <v>38</v>
      </c>
      <c r="B582" s="31"/>
      <c r="C582" s="31"/>
      <c r="D582" s="31"/>
      <c r="E582" s="31"/>
      <c r="F582" s="31"/>
      <c r="G582" s="30"/>
      <c r="H582" s="29"/>
      <c r="I582" s="93">
        <f>SUM(方向別!B476,方向別!I476,方向別!B529,方向別!I529)</f>
        <v>67</v>
      </c>
      <c r="J582" s="93">
        <f>SUM(方向別!C476,方向別!J476,方向別!C529,方向別!J529)</f>
        <v>2</v>
      </c>
      <c r="K582" s="93">
        <f>SUM(方向別!D476,方向別!K476,方向別!D529,方向別!K529)</f>
        <v>0</v>
      </c>
      <c r="L582" s="93">
        <f>SUM(方向別!E476,方向別!L476,方向別!E529,方向別!L529)</f>
        <v>1</v>
      </c>
      <c r="M582" s="93">
        <f t="shared" si="101"/>
        <v>70</v>
      </c>
      <c r="N582" s="94">
        <f t="shared" si="99"/>
        <v>4.3</v>
      </c>
      <c r="O582" s="95">
        <f t="shared" si="102"/>
        <v>1.2420156139105749</v>
      </c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</row>
    <row r="583" spans="1:67" s="21" customFormat="1" ht="13.5" customHeight="1">
      <c r="A583" s="32" t="s">
        <v>39</v>
      </c>
      <c r="B583" s="31"/>
      <c r="C583" s="31"/>
      <c r="D583" s="31"/>
      <c r="E583" s="31"/>
      <c r="F583" s="31"/>
      <c r="G583" s="30"/>
      <c r="H583" s="29"/>
      <c r="I583" s="93">
        <f>SUM(方向別!B477,方向別!I477,方向別!B530,方向別!I530)</f>
        <v>49</v>
      </c>
      <c r="J583" s="93">
        <f>SUM(方向別!C477,方向別!J477,方向別!C530,方向別!J530)</f>
        <v>4</v>
      </c>
      <c r="K583" s="93">
        <f>SUM(方向別!D477,方向別!K477,方向別!D530,方向別!K530)</f>
        <v>2</v>
      </c>
      <c r="L583" s="93">
        <f>SUM(方向別!E477,方向別!L477,方向別!E530,方向別!L530)</f>
        <v>0</v>
      </c>
      <c r="M583" s="93">
        <f t="shared" si="101"/>
        <v>55</v>
      </c>
      <c r="N583" s="94">
        <f t="shared" si="99"/>
        <v>7.3</v>
      </c>
      <c r="O583" s="95">
        <f t="shared" si="102"/>
        <v>0.97586941092973734</v>
      </c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</row>
    <row r="584" spans="1:67" s="22" customFormat="1" ht="13.5" customHeight="1">
      <c r="A584" s="32" t="s">
        <v>40</v>
      </c>
      <c r="B584" s="31"/>
      <c r="C584" s="31"/>
      <c r="D584" s="31"/>
      <c r="E584" s="31"/>
      <c r="F584" s="31"/>
      <c r="G584" s="30"/>
      <c r="H584" s="29"/>
      <c r="I584" s="93">
        <f>SUM(方向別!B478,方向別!I478,方向別!B531,方向別!I531)</f>
        <v>44</v>
      </c>
      <c r="J584" s="93">
        <f>SUM(方向別!C478,方向別!J478,方向別!C531,方向別!J531)</f>
        <v>2</v>
      </c>
      <c r="K584" s="93">
        <f>SUM(方向別!D478,方向別!K478,方向別!D531,方向別!K531)</f>
        <v>1</v>
      </c>
      <c r="L584" s="93">
        <f>SUM(方向別!E478,方向別!L478,方向別!E531,方向別!L531)</f>
        <v>0</v>
      </c>
      <c r="M584" s="93">
        <f t="shared" si="101"/>
        <v>47</v>
      </c>
      <c r="N584" s="94">
        <f t="shared" si="99"/>
        <v>4.3</v>
      </c>
      <c r="O584" s="95">
        <f t="shared" si="102"/>
        <v>0.83392476933995752</v>
      </c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</row>
    <row r="585" spans="1:67" s="24" customFormat="1" ht="13.5" customHeight="1">
      <c r="A585" s="28" t="s">
        <v>15</v>
      </c>
      <c r="B585" s="27"/>
      <c r="C585" s="27"/>
      <c r="D585" s="27"/>
      <c r="E585" s="27"/>
      <c r="F585" s="27"/>
      <c r="G585" s="26"/>
      <c r="H585" s="25"/>
      <c r="I585" s="99">
        <f>SUM(I579:I584)</f>
        <v>380</v>
      </c>
      <c r="J585" s="99">
        <f>SUM(J579:J584)</f>
        <v>14</v>
      </c>
      <c r="K585" s="99">
        <f>SUM(K579:K584)</f>
        <v>13</v>
      </c>
      <c r="L585" s="99">
        <f>SUM(L579:L584)</f>
        <v>3</v>
      </c>
      <c r="M585" s="99">
        <f t="shared" si="101"/>
        <v>410</v>
      </c>
      <c r="N585" s="100">
        <f t="shared" si="99"/>
        <v>4.0999999999999996</v>
      </c>
      <c r="O585" s="101">
        <f t="shared" si="102"/>
        <v>7.2746628814762238</v>
      </c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</row>
    <row r="586" spans="1:67" s="22" customFormat="1" ht="13.5" customHeight="1">
      <c r="A586" s="32" t="s">
        <v>113</v>
      </c>
      <c r="B586" s="31"/>
      <c r="C586" s="31"/>
      <c r="D586" s="31"/>
      <c r="E586" s="31"/>
      <c r="F586" s="31"/>
      <c r="G586" s="30"/>
      <c r="H586" s="29"/>
      <c r="I586" s="93">
        <f>SUM(方向別!B480,方向別!I480,方向別!B533,方向別!I533)</f>
        <v>182</v>
      </c>
      <c r="J586" s="93">
        <f>SUM(方向別!C480,方向別!J480,方向別!C533,方向別!J533)</f>
        <v>11</v>
      </c>
      <c r="K586" s="93">
        <f>SUM(方向別!D480,方向別!K480,方向別!D533,方向別!K533)</f>
        <v>4</v>
      </c>
      <c r="L586" s="93">
        <f>SUM(方向別!E480,方向別!L480,方向別!E533,方向別!L533)</f>
        <v>3</v>
      </c>
      <c r="M586" s="93">
        <f>SUM(I586:L586)</f>
        <v>200</v>
      </c>
      <c r="N586" s="94">
        <f t="shared" si="99"/>
        <v>7</v>
      </c>
      <c r="O586" s="95">
        <f>IF(M586=0,0,M586/M$589*100)</f>
        <v>3.5486160397444997</v>
      </c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</row>
    <row r="587" spans="1:67" s="22" customFormat="1" ht="13.5" customHeight="1">
      <c r="A587" s="32" t="s">
        <v>114</v>
      </c>
      <c r="B587" s="31"/>
      <c r="C587" s="31"/>
      <c r="D587" s="31"/>
      <c r="E587" s="31"/>
      <c r="F587" s="31"/>
      <c r="G587" s="30"/>
      <c r="H587" s="29"/>
      <c r="I587" s="93">
        <f>SUM(方向別!B481,方向別!I481,方向別!B534,方向別!I534)</f>
        <v>132</v>
      </c>
      <c r="J587" s="93">
        <f>SUM(方向別!C481,方向別!J481,方向別!C534,方向別!J534)</f>
        <v>7</v>
      </c>
      <c r="K587" s="93">
        <f>SUM(方向別!D481,方向別!K481,方向別!D534,方向別!K534)</f>
        <v>3</v>
      </c>
      <c r="L587" s="93">
        <f>SUM(方向別!E481,方向別!L481,方向別!E534,方向別!L534)</f>
        <v>3</v>
      </c>
      <c r="M587" s="93">
        <f t="shared" ref="M587:M588" si="103">SUM(I587:L587)</f>
        <v>145</v>
      </c>
      <c r="N587" s="94">
        <f t="shared" si="99"/>
        <v>6.9</v>
      </c>
      <c r="O587" s="95">
        <f t="shared" ref="O587:O588" si="104">IF(M587=0,0,M587/M$589*100)</f>
        <v>2.572746628814762</v>
      </c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</row>
    <row r="588" spans="1:67" s="22" customFormat="1" ht="13.5" customHeight="1">
      <c r="A588" s="32" t="s">
        <v>115</v>
      </c>
      <c r="B588" s="31"/>
      <c r="C588" s="31"/>
      <c r="D588" s="31"/>
      <c r="E588" s="31"/>
      <c r="F588" s="31"/>
      <c r="G588" s="30"/>
      <c r="H588" s="29"/>
      <c r="I588" s="93">
        <f>SUM(方向別!B482,方向別!I482,方向別!B535,方向別!I535)</f>
        <v>146</v>
      </c>
      <c r="J588" s="93">
        <f>SUM(方向別!C482,方向別!J482,方向別!C535,方向別!J535)</f>
        <v>4</v>
      </c>
      <c r="K588" s="93">
        <f>SUM(方向別!D482,方向別!K482,方向別!D535,方向別!K535)</f>
        <v>7</v>
      </c>
      <c r="L588" s="93">
        <f>SUM(方向別!E482,方向別!L482,方向別!E535,方向別!L535)</f>
        <v>1</v>
      </c>
      <c r="M588" s="93">
        <f t="shared" si="103"/>
        <v>158</v>
      </c>
      <c r="N588" s="94">
        <f t="shared" si="99"/>
        <v>3.2</v>
      </c>
      <c r="O588" s="95">
        <f t="shared" si="104"/>
        <v>2.8034066713981547</v>
      </c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</row>
    <row r="589" spans="1:67" s="21" customFormat="1" ht="13.5" customHeight="1">
      <c r="A589" s="28" t="s">
        <v>41</v>
      </c>
      <c r="B589" s="27"/>
      <c r="C589" s="27"/>
      <c r="D589" s="27"/>
      <c r="E589" s="27"/>
      <c r="F589" s="27"/>
      <c r="G589" s="26"/>
      <c r="H589" s="25"/>
      <c r="I589" s="99">
        <f>SUM(I541:I549,I556,I563:I571,I578,I585,I586:I588)</f>
        <v>5131</v>
      </c>
      <c r="J589" s="99">
        <f>SUM(J541:J549,J556,J563:J571,J578,J585,J586:J588)</f>
        <v>142</v>
      </c>
      <c r="K589" s="99">
        <f>SUM(K541:K549,K556,K563:K571,K578,K585,K586:K588)</f>
        <v>269</v>
      </c>
      <c r="L589" s="99">
        <f>SUM(L541:L549,L556,L563:L571,L578,L585,L586:L588)</f>
        <v>94</v>
      </c>
      <c r="M589" s="99">
        <f t="shared" si="101"/>
        <v>5636</v>
      </c>
      <c r="N589" s="100">
        <f t="shared" si="99"/>
        <v>4.2</v>
      </c>
      <c r="O589" s="101">
        <f t="shared" si="102"/>
        <v>100</v>
      </c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</row>
    <row r="590" spans="1:67">
      <c r="A590" s="22"/>
    </row>
    <row r="591" spans="1:67">
      <c r="A591" s="22"/>
    </row>
    <row r="592" spans="1:67" s="22" customFormat="1" ht="12" customHeight="1">
      <c r="A592" s="47" t="s">
        <v>0</v>
      </c>
      <c r="B592" s="46">
        <v>15</v>
      </c>
      <c r="C592" s="45"/>
      <c r="D592" s="45"/>
      <c r="E592" s="45"/>
      <c r="F592" s="45"/>
      <c r="G592" s="45"/>
      <c r="H592" s="44"/>
      <c r="I592" s="46">
        <v>16</v>
      </c>
      <c r="J592" s="45"/>
      <c r="K592" s="45"/>
      <c r="L592" s="45"/>
      <c r="M592" s="45"/>
      <c r="N592" s="45"/>
      <c r="O592" s="44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</row>
    <row r="593" spans="1:67" s="24" customFormat="1" ht="39.6" customHeight="1">
      <c r="A593" s="85" t="s">
        <v>1</v>
      </c>
      <c r="B593" s="41" t="s">
        <v>2</v>
      </c>
      <c r="C593" s="40" t="s">
        <v>3</v>
      </c>
      <c r="D593" s="39" t="s">
        <v>4</v>
      </c>
      <c r="E593" s="40" t="s">
        <v>5</v>
      </c>
      <c r="F593" s="39" t="s">
        <v>6</v>
      </c>
      <c r="G593" s="39" t="s">
        <v>7</v>
      </c>
      <c r="H593" s="42" t="s">
        <v>8</v>
      </c>
      <c r="I593" s="41" t="s">
        <v>2</v>
      </c>
      <c r="J593" s="39" t="s">
        <v>3</v>
      </c>
      <c r="K593" s="39" t="s">
        <v>4</v>
      </c>
      <c r="L593" s="40" t="s">
        <v>5</v>
      </c>
      <c r="M593" s="39" t="s">
        <v>6</v>
      </c>
      <c r="N593" s="39" t="s">
        <v>7</v>
      </c>
      <c r="O593" s="38" t="s">
        <v>8</v>
      </c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</row>
    <row r="594" spans="1:67" s="22" customFormat="1" ht="13.5" customHeight="1">
      <c r="A594" s="84" t="s">
        <v>116</v>
      </c>
      <c r="B594" s="31">
        <v>1</v>
      </c>
      <c r="C594" s="31">
        <v>0</v>
      </c>
      <c r="D594" s="31">
        <v>0</v>
      </c>
      <c r="E594" s="31">
        <v>0</v>
      </c>
      <c r="F594" s="93">
        <f>SUM(B594:E594)</f>
        <v>1</v>
      </c>
      <c r="G594" s="94">
        <f t="shared" ref="G594:G642" si="105">IF(SUM(C594,E594)=0,0,ROUND(SUM(C594,E594)/F594*100,1))</f>
        <v>0</v>
      </c>
      <c r="H594" s="95">
        <f>IF(F594=0,0,F594/F$642*100)</f>
        <v>1.8181818181818181</v>
      </c>
      <c r="I594" s="31">
        <v>15</v>
      </c>
      <c r="J594" s="31">
        <v>0</v>
      </c>
      <c r="K594" s="31">
        <v>1</v>
      </c>
      <c r="L594" s="31">
        <v>0</v>
      </c>
      <c r="M594" s="93">
        <f>SUM(I594:L594)</f>
        <v>16</v>
      </c>
      <c r="N594" s="94">
        <f>IF(SUM(J594,L594)=0,0,ROUND(SUM(J594,L594)/M594*100,1))</f>
        <v>0</v>
      </c>
      <c r="O594" s="95">
        <f>IF(M594=0,0,M594/M$642*100)</f>
        <v>1.9002375296912115</v>
      </c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</row>
    <row r="595" spans="1:67" s="22" customFormat="1" ht="13.5" customHeight="1">
      <c r="A595" s="32" t="s">
        <v>117</v>
      </c>
      <c r="B595" s="31">
        <v>2</v>
      </c>
      <c r="C595" s="31">
        <v>0</v>
      </c>
      <c r="D595" s="31">
        <v>0</v>
      </c>
      <c r="E595" s="31">
        <v>0</v>
      </c>
      <c r="F595" s="93">
        <f t="shared" ref="F595:F602" si="106">SUM(B595:E595)</f>
        <v>2</v>
      </c>
      <c r="G595" s="94">
        <f t="shared" si="105"/>
        <v>0</v>
      </c>
      <c r="H595" s="95">
        <f t="shared" ref="H595:H602" si="107">IF(F595=0,0,F595/F$642*100)</f>
        <v>3.6363636363636362</v>
      </c>
      <c r="I595" s="31">
        <v>6</v>
      </c>
      <c r="J595" s="31">
        <v>0</v>
      </c>
      <c r="K595" s="31">
        <v>0</v>
      </c>
      <c r="L595" s="31">
        <v>0</v>
      </c>
      <c r="M595" s="93">
        <f t="shared" ref="M595:M601" si="108">SUM(I595:L595)</f>
        <v>6</v>
      </c>
      <c r="N595" s="94">
        <f t="shared" ref="N595:N601" si="109">IF(SUM(J595,L595)=0,0,ROUND(SUM(J595,L595)/M595*100,1))</f>
        <v>0</v>
      </c>
      <c r="O595" s="95">
        <f t="shared" ref="O595:O602" si="110">IF(M595=0,0,M595/M$642*100)</f>
        <v>0.71258907363420432</v>
      </c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</row>
    <row r="596" spans="1:67" s="22" customFormat="1" ht="13.5" customHeight="1">
      <c r="A596" s="32" t="s">
        <v>118</v>
      </c>
      <c r="B596" s="31">
        <v>2</v>
      </c>
      <c r="C596" s="31">
        <v>0</v>
      </c>
      <c r="D596" s="31">
        <v>0</v>
      </c>
      <c r="E596" s="31">
        <v>0</v>
      </c>
      <c r="F596" s="93">
        <f t="shared" si="106"/>
        <v>2</v>
      </c>
      <c r="G596" s="94">
        <f t="shared" si="105"/>
        <v>0</v>
      </c>
      <c r="H596" s="95">
        <f t="shared" si="107"/>
        <v>3.6363636363636362</v>
      </c>
      <c r="I596" s="31">
        <v>7</v>
      </c>
      <c r="J596" s="31">
        <v>0</v>
      </c>
      <c r="K596" s="31">
        <v>0</v>
      </c>
      <c r="L596" s="31">
        <v>0</v>
      </c>
      <c r="M596" s="93">
        <f t="shared" si="108"/>
        <v>7</v>
      </c>
      <c r="N596" s="94">
        <f t="shared" si="109"/>
        <v>0</v>
      </c>
      <c r="O596" s="95">
        <f t="shared" si="110"/>
        <v>0.83135391923990498</v>
      </c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</row>
    <row r="597" spans="1:67" s="22" customFormat="1" ht="13.5" customHeight="1">
      <c r="A597" s="32" t="s">
        <v>119</v>
      </c>
      <c r="B597" s="31">
        <v>1</v>
      </c>
      <c r="C597" s="31">
        <v>0</v>
      </c>
      <c r="D597" s="31">
        <v>0</v>
      </c>
      <c r="E597" s="31">
        <v>0</v>
      </c>
      <c r="F597" s="93">
        <f t="shared" si="106"/>
        <v>1</v>
      </c>
      <c r="G597" s="94">
        <f t="shared" si="105"/>
        <v>0</v>
      </c>
      <c r="H597" s="95">
        <f t="shared" si="107"/>
        <v>1.8181818181818181</v>
      </c>
      <c r="I597" s="31">
        <v>6</v>
      </c>
      <c r="J597" s="31">
        <v>0</v>
      </c>
      <c r="K597" s="31">
        <v>0</v>
      </c>
      <c r="L597" s="31">
        <v>0</v>
      </c>
      <c r="M597" s="93">
        <f t="shared" si="108"/>
        <v>6</v>
      </c>
      <c r="N597" s="94">
        <f t="shared" si="109"/>
        <v>0</v>
      </c>
      <c r="O597" s="95">
        <f t="shared" si="110"/>
        <v>0.71258907363420432</v>
      </c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</row>
    <row r="598" spans="1:67" s="22" customFormat="1" ht="13.5" customHeight="1">
      <c r="A598" s="32" t="s">
        <v>120</v>
      </c>
      <c r="B598" s="31">
        <v>1</v>
      </c>
      <c r="C598" s="31">
        <v>0</v>
      </c>
      <c r="D598" s="31">
        <v>0</v>
      </c>
      <c r="E598" s="31">
        <v>0</v>
      </c>
      <c r="F598" s="93">
        <f t="shared" si="106"/>
        <v>1</v>
      </c>
      <c r="G598" s="94">
        <f t="shared" si="105"/>
        <v>0</v>
      </c>
      <c r="H598" s="95">
        <f t="shared" si="107"/>
        <v>1.8181818181818181</v>
      </c>
      <c r="I598" s="31">
        <v>3</v>
      </c>
      <c r="J598" s="31">
        <v>0</v>
      </c>
      <c r="K598" s="31">
        <v>0</v>
      </c>
      <c r="L598" s="31">
        <v>0</v>
      </c>
      <c r="M598" s="93">
        <f t="shared" si="108"/>
        <v>3</v>
      </c>
      <c r="N598" s="94">
        <f t="shared" si="109"/>
        <v>0</v>
      </c>
      <c r="O598" s="95">
        <f t="shared" si="110"/>
        <v>0.35629453681710216</v>
      </c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</row>
    <row r="599" spans="1:67" s="22" customFormat="1" ht="13.5" customHeight="1">
      <c r="A599" s="32" t="s">
        <v>121</v>
      </c>
      <c r="B599" s="31">
        <v>0</v>
      </c>
      <c r="C599" s="31">
        <v>0</v>
      </c>
      <c r="D599" s="31">
        <v>0</v>
      </c>
      <c r="E599" s="31">
        <v>0</v>
      </c>
      <c r="F599" s="93">
        <f t="shared" si="106"/>
        <v>0</v>
      </c>
      <c r="G599" s="94">
        <f t="shared" si="105"/>
        <v>0</v>
      </c>
      <c r="H599" s="95">
        <f t="shared" si="107"/>
        <v>0</v>
      </c>
      <c r="I599" s="31">
        <v>4</v>
      </c>
      <c r="J599" s="31">
        <v>0</v>
      </c>
      <c r="K599" s="31">
        <v>0</v>
      </c>
      <c r="L599" s="31">
        <v>0</v>
      </c>
      <c r="M599" s="93">
        <f t="shared" si="108"/>
        <v>4</v>
      </c>
      <c r="N599" s="94">
        <f t="shared" si="109"/>
        <v>0</v>
      </c>
      <c r="O599" s="95">
        <f t="shared" si="110"/>
        <v>0.47505938242280288</v>
      </c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</row>
    <row r="600" spans="1:67" s="22" customFormat="1" ht="13.5" customHeight="1">
      <c r="A600" s="32" t="s">
        <v>122</v>
      </c>
      <c r="B600" s="31">
        <v>1</v>
      </c>
      <c r="C600" s="31">
        <v>0</v>
      </c>
      <c r="D600" s="31">
        <v>0</v>
      </c>
      <c r="E600" s="31">
        <v>0</v>
      </c>
      <c r="F600" s="93">
        <f t="shared" si="106"/>
        <v>1</v>
      </c>
      <c r="G600" s="94">
        <f t="shared" si="105"/>
        <v>0</v>
      </c>
      <c r="H600" s="95">
        <f t="shared" si="107"/>
        <v>1.8181818181818181</v>
      </c>
      <c r="I600" s="31">
        <v>8</v>
      </c>
      <c r="J600" s="31">
        <v>0</v>
      </c>
      <c r="K600" s="31">
        <v>0</v>
      </c>
      <c r="L600" s="31">
        <v>0</v>
      </c>
      <c r="M600" s="93">
        <f t="shared" si="108"/>
        <v>8</v>
      </c>
      <c r="N600" s="94">
        <f t="shared" si="109"/>
        <v>0</v>
      </c>
      <c r="O600" s="95">
        <f t="shared" si="110"/>
        <v>0.95011876484560576</v>
      </c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</row>
    <row r="601" spans="1:67" s="22" customFormat="1" ht="13.5" customHeight="1">
      <c r="A601" s="32" t="s">
        <v>123</v>
      </c>
      <c r="B601" s="31">
        <v>1</v>
      </c>
      <c r="C601" s="31">
        <v>0</v>
      </c>
      <c r="D601" s="31">
        <v>0</v>
      </c>
      <c r="E601" s="31">
        <v>0</v>
      </c>
      <c r="F601" s="93">
        <f>SUM(B601:E601)</f>
        <v>1</v>
      </c>
      <c r="G601" s="94">
        <f t="shared" si="105"/>
        <v>0</v>
      </c>
      <c r="H601" s="95">
        <f>IF(F601=0,0,F601/F$642*100)</f>
        <v>1.8181818181818181</v>
      </c>
      <c r="I601" s="31">
        <v>11</v>
      </c>
      <c r="J601" s="31">
        <v>0</v>
      </c>
      <c r="K601" s="31">
        <v>0</v>
      </c>
      <c r="L601" s="31">
        <v>0</v>
      </c>
      <c r="M601" s="93">
        <f t="shared" si="108"/>
        <v>11</v>
      </c>
      <c r="N601" s="94">
        <f t="shared" si="109"/>
        <v>0</v>
      </c>
      <c r="O601" s="95">
        <f t="shared" si="110"/>
        <v>1.3064133016627077</v>
      </c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</row>
    <row r="602" spans="1:67" s="22" customFormat="1" ht="13.5" customHeight="1">
      <c r="A602" s="32" t="s">
        <v>124</v>
      </c>
      <c r="B602" s="31">
        <v>2</v>
      </c>
      <c r="C602" s="31">
        <v>0</v>
      </c>
      <c r="D602" s="31">
        <v>0</v>
      </c>
      <c r="E602" s="31">
        <v>0</v>
      </c>
      <c r="F602" s="93">
        <f t="shared" si="106"/>
        <v>2</v>
      </c>
      <c r="G602" s="94">
        <f t="shared" si="105"/>
        <v>0</v>
      </c>
      <c r="H602" s="95">
        <f t="shared" si="107"/>
        <v>3.6363636363636362</v>
      </c>
      <c r="I602" s="31">
        <v>12</v>
      </c>
      <c r="J602" s="31">
        <v>0</v>
      </c>
      <c r="K602" s="31">
        <v>1</v>
      </c>
      <c r="L602" s="31">
        <v>0</v>
      </c>
      <c r="M602" s="93">
        <f>SUM(I602:L602)</f>
        <v>13</v>
      </c>
      <c r="N602" s="94">
        <f>IF(SUM(J602,L602)=0,0,ROUND(SUM(J602,L602)/M602*100,1))</f>
        <v>0</v>
      </c>
      <c r="O602" s="95">
        <f t="shared" si="110"/>
        <v>1.5439429928741093</v>
      </c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</row>
    <row r="603" spans="1:67" s="21" customFormat="1" ht="13.5" customHeight="1">
      <c r="A603" s="36" t="s">
        <v>9</v>
      </c>
      <c r="B603" s="35">
        <v>1</v>
      </c>
      <c r="C603" s="35">
        <v>0</v>
      </c>
      <c r="D603" s="35">
        <v>0</v>
      </c>
      <c r="E603" s="35">
        <v>0</v>
      </c>
      <c r="F603" s="96">
        <f t="shared" ref="F603:F642" si="111">SUM(B603:E603)</f>
        <v>1</v>
      </c>
      <c r="G603" s="97">
        <f t="shared" si="105"/>
        <v>0</v>
      </c>
      <c r="H603" s="98">
        <f t="shared" ref="H603:H642" si="112">IF(F603=0,0,F603/F$642*100)</f>
        <v>1.8181818181818181</v>
      </c>
      <c r="I603" s="35">
        <v>4</v>
      </c>
      <c r="J603" s="35">
        <v>0</v>
      </c>
      <c r="K603" s="35">
        <v>0</v>
      </c>
      <c r="L603" s="35">
        <v>0</v>
      </c>
      <c r="M603" s="96">
        <f t="shared" ref="M603:M642" si="113">SUM(I603:L603)</f>
        <v>4</v>
      </c>
      <c r="N603" s="97">
        <f t="shared" ref="N603:N642" si="114">IF(SUM(J603,L603)=0,0,ROUND(SUM(J603,L603)/M603*100,1))</f>
        <v>0</v>
      </c>
      <c r="O603" s="98">
        <f t="shared" ref="O603:O642" si="115">IF(M603=0,0,M603/M$642*100)</f>
        <v>0.47505938242280288</v>
      </c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</row>
    <row r="604" spans="1:67" s="21" customFormat="1" ht="13.5" customHeight="1">
      <c r="A604" s="32" t="s">
        <v>10</v>
      </c>
      <c r="B604" s="31">
        <v>0</v>
      </c>
      <c r="C604" s="31">
        <v>0</v>
      </c>
      <c r="D604" s="31">
        <v>0</v>
      </c>
      <c r="E604" s="31">
        <v>0</v>
      </c>
      <c r="F604" s="93">
        <f t="shared" si="111"/>
        <v>0</v>
      </c>
      <c r="G604" s="94">
        <f t="shared" si="105"/>
        <v>0</v>
      </c>
      <c r="H604" s="95">
        <f t="shared" si="112"/>
        <v>0</v>
      </c>
      <c r="I604" s="31">
        <v>8</v>
      </c>
      <c r="J604" s="31">
        <v>0</v>
      </c>
      <c r="K604" s="31">
        <v>0</v>
      </c>
      <c r="L604" s="31">
        <v>0</v>
      </c>
      <c r="M604" s="93">
        <f t="shared" si="113"/>
        <v>8</v>
      </c>
      <c r="N604" s="94">
        <f t="shared" si="114"/>
        <v>0</v>
      </c>
      <c r="O604" s="95">
        <f t="shared" si="115"/>
        <v>0.95011876484560576</v>
      </c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</row>
    <row r="605" spans="1:67" s="22" customFormat="1" ht="13.5" customHeight="1">
      <c r="A605" s="32" t="s">
        <v>11</v>
      </c>
      <c r="B605" s="31">
        <v>1</v>
      </c>
      <c r="C605" s="31">
        <v>0</v>
      </c>
      <c r="D605" s="31">
        <v>0</v>
      </c>
      <c r="E605" s="31">
        <v>0</v>
      </c>
      <c r="F605" s="93">
        <f t="shared" si="111"/>
        <v>1</v>
      </c>
      <c r="G605" s="94">
        <f t="shared" si="105"/>
        <v>0</v>
      </c>
      <c r="H605" s="95">
        <f t="shared" si="112"/>
        <v>1.8181818181818181</v>
      </c>
      <c r="I605" s="31">
        <v>7</v>
      </c>
      <c r="J605" s="31">
        <v>0</v>
      </c>
      <c r="K605" s="31">
        <v>1</v>
      </c>
      <c r="L605" s="31">
        <v>0</v>
      </c>
      <c r="M605" s="93">
        <f t="shared" si="113"/>
        <v>8</v>
      </c>
      <c r="N605" s="94">
        <f t="shared" si="114"/>
        <v>0</v>
      </c>
      <c r="O605" s="95">
        <f t="shared" si="115"/>
        <v>0.95011876484560576</v>
      </c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</row>
    <row r="606" spans="1:67" s="24" customFormat="1" ht="13.5" customHeight="1">
      <c r="A606" s="32" t="s">
        <v>12</v>
      </c>
      <c r="B606" s="31">
        <v>1</v>
      </c>
      <c r="C606" s="31">
        <v>0</v>
      </c>
      <c r="D606" s="31">
        <v>0</v>
      </c>
      <c r="E606" s="31">
        <v>0</v>
      </c>
      <c r="F606" s="93">
        <f t="shared" si="111"/>
        <v>1</v>
      </c>
      <c r="G606" s="94">
        <f t="shared" si="105"/>
        <v>0</v>
      </c>
      <c r="H606" s="95">
        <f t="shared" si="112"/>
        <v>1.8181818181818181</v>
      </c>
      <c r="I606" s="31">
        <v>6</v>
      </c>
      <c r="J606" s="31">
        <v>1</v>
      </c>
      <c r="K606" s="31">
        <v>0</v>
      </c>
      <c r="L606" s="31">
        <v>1</v>
      </c>
      <c r="M606" s="93">
        <f t="shared" si="113"/>
        <v>8</v>
      </c>
      <c r="N606" s="94">
        <f t="shared" si="114"/>
        <v>25</v>
      </c>
      <c r="O606" s="95">
        <f t="shared" si="115"/>
        <v>0.95011876484560576</v>
      </c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</row>
    <row r="607" spans="1:67" s="22" customFormat="1" ht="13.5" customHeight="1">
      <c r="A607" s="32" t="s">
        <v>13</v>
      </c>
      <c r="B607" s="31">
        <v>0</v>
      </c>
      <c r="C607" s="31">
        <v>0</v>
      </c>
      <c r="D607" s="31">
        <v>0</v>
      </c>
      <c r="E607" s="31">
        <v>0</v>
      </c>
      <c r="F607" s="93">
        <f t="shared" si="111"/>
        <v>0</v>
      </c>
      <c r="G607" s="94">
        <f t="shared" si="105"/>
        <v>0</v>
      </c>
      <c r="H607" s="95">
        <f t="shared" si="112"/>
        <v>0</v>
      </c>
      <c r="I607" s="31">
        <v>5</v>
      </c>
      <c r="J607" s="31">
        <v>0</v>
      </c>
      <c r="K607" s="31">
        <v>0</v>
      </c>
      <c r="L607" s="31">
        <v>0</v>
      </c>
      <c r="M607" s="93">
        <f t="shared" si="113"/>
        <v>5</v>
      </c>
      <c r="N607" s="94">
        <f t="shared" si="114"/>
        <v>0</v>
      </c>
      <c r="O607" s="95">
        <f t="shared" si="115"/>
        <v>0.59382422802850354</v>
      </c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</row>
    <row r="608" spans="1:67" s="22" customFormat="1" ht="13.5" customHeight="1">
      <c r="A608" s="32" t="s">
        <v>14</v>
      </c>
      <c r="B608" s="31">
        <v>1</v>
      </c>
      <c r="C608" s="31">
        <v>0</v>
      </c>
      <c r="D608" s="31">
        <v>0</v>
      </c>
      <c r="E608" s="31">
        <v>0</v>
      </c>
      <c r="F608" s="93">
        <f t="shared" si="111"/>
        <v>1</v>
      </c>
      <c r="G608" s="94">
        <f t="shared" si="105"/>
        <v>0</v>
      </c>
      <c r="H608" s="95">
        <f t="shared" si="112"/>
        <v>1.8181818181818181</v>
      </c>
      <c r="I608" s="31">
        <v>9</v>
      </c>
      <c r="J608" s="31">
        <v>1</v>
      </c>
      <c r="K608" s="31">
        <v>1</v>
      </c>
      <c r="L608" s="31">
        <v>1</v>
      </c>
      <c r="M608" s="93">
        <f t="shared" si="113"/>
        <v>12</v>
      </c>
      <c r="N608" s="94">
        <f t="shared" si="114"/>
        <v>16.7</v>
      </c>
      <c r="O608" s="95">
        <f t="shared" si="115"/>
        <v>1.4251781472684086</v>
      </c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</row>
    <row r="609" spans="1:67" s="22" customFormat="1" ht="13.5" customHeight="1">
      <c r="A609" s="28" t="s">
        <v>15</v>
      </c>
      <c r="B609" s="99">
        <f>SUM(B603:B608)</f>
        <v>4</v>
      </c>
      <c r="C609" s="99">
        <f>SUM(C603:C608)</f>
        <v>0</v>
      </c>
      <c r="D609" s="99">
        <f>SUM(D603:D608)</f>
        <v>0</v>
      </c>
      <c r="E609" s="99">
        <f>SUM(E603:E608)</f>
        <v>0</v>
      </c>
      <c r="F609" s="99">
        <f t="shared" si="111"/>
        <v>4</v>
      </c>
      <c r="G609" s="100">
        <f t="shared" si="105"/>
        <v>0</v>
      </c>
      <c r="H609" s="101">
        <f t="shared" si="112"/>
        <v>7.2727272727272725</v>
      </c>
      <c r="I609" s="99">
        <f>SUM(I603:I608)</f>
        <v>39</v>
      </c>
      <c r="J609" s="99">
        <f>SUM(J603:J608)</f>
        <v>2</v>
      </c>
      <c r="K609" s="99">
        <f>SUM(K603:K608)</f>
        <v>2</v>
      </c>
      <c r="L609" s="99">
        <f>SUM(L603:L608)</f>
        <v>2</v>
      </c>
      <c r="M609" s="99">
        <f t="shared" si="113"/>
        <v>45</v>
      </c>
      <c r="N609" s="100">
        <f t="shared" si="114"/>
        <v>8.9</v>
      </c>
      <c r="O609" s="101">
        <f t="shared" si="115"/>
        <v>5.3444180522565317</v>
      </c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</row>
    <row r="610" spans="1:67" s="24" customFormat="1" ht="13.5" customHeight="1">
      <c r="A610" s="36" t="s">
        <v>16</v>
      </c>
      <c r="B610" s="35">
        <v>0</v>
      </c>
      <c r="C610" s="35">
        <v>0</v>
      </c>
      <c r="D610" s="35">
        <v>0</v>
      </c>
      <c r="E610" s="35">
        <v>0</v>
      </c>
      <c r="F610" s="96">
        <f t="shared" si="111"/>
        <v>0</v>
      </c>
      <c r="G610" s="97">
        <f t="shared" si="105"/>
        <v>0</v>
      </c>
      <c r="H610" s="98">
        <f t="shared" si="112"/>
        <v>0</v>
      </c>
      <c r="I610" s="35">
        <v>3</v>
      </c>
      <c r="J610" s="35">
        <v>0</v>
      </c>
      <c r="K610" s="35">
        <v>0</v>
      </c>
      <c r="L610" s="35">
        <v>0</v>
      </c>
      <c r="M610" s="96">
        <f t="shared" si="113"/>
        <v>3</v>
      </c>
      <c r="N610" s="97">
        <f t="shared" si="114"/>
        <v>0</v>
      </c>
      <c r="O610" s="98">
        <f t="shared" si="115"/>
        <v>0.35629453681710216</v>
      </c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</row>
    <row r="611" spans="1:67" s="24" customFormat="1" ht="13.5" customHeight="1">
      <c r="A611" s="32" t="s">
        <v>17</v>
      </c>
      <c r="B611" s="31">
        <v>0</v>
      </c>
      <c r="C611" s="31">
        <v>0</v>
      </c>
      <c r="D611" s="31">
        <v>0</v>
      </c>
      <c r="E611" s="31">
        <v>0</v>
      </c>
      <c r="F611" s="93">
        <f t="shared" si="111"/>
        <v>0</v>
      </c>
      <c r="G611" s="94">
        <f t="shared" si="105"/>
        <v>0</v>
      </c>
      <c r="H611" s="95">
        <f t="shared" si="112"/>
        <v>0</v>
      </c>
      <c r="I611" s="31">
        <v>5</v>
      </c>
      <c r="J611" s="31">
        <v>0</v>
      </c>
      <c r="K611" s="31">
        <v>0</v>
      </c>
      <c r="L611" s="31">
        <v>1</v>
      </c>
      <c r="M611" s="93">
        <f t="shared" si="113"/>
        <v>6</v>
      </c>
      <c r="N611" s="94">
        <f t="shared" si="114"/>
        <v>16.7</v>
      </c>
      <c r="O611" s="95">
        <f t="shared" si="115"/>
        <v>0.71258907363420432</v>
      </c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</row>
    <row r="612" spans="1:67" s="24" customFormat="1" ht="13.5" customHeight="1">
      <c r="A612" s="32" t="s">
        <v>18</v>
      </c>
      <c r="B612" s="31">
        <v>0</v>
      </c>
      <c r="C612" s="31">
        <v>0</v>
      </c>
      <c r="D612" s="31">
        <v>0</v>
      </c>
      <c r="E612" s="31">
        <v>0</v>
      </c>
      <c r="F612" s="93">
        <f t="shared" si="111"/>
        <v>0</v>
      </c>
      <c r="G612" s="94">
        <f t="shared" si="105"/>
        <v>0</v>
      </c>
      <c r="H612" s="95">
        <f t="shared" si="112"/>
        <v>0</v>
      </c>
      <c r="I612" s="31">
        <v>13</v>
      </c>
      <c r="J612" s="31">
        <v>0</v>
      </c>
      <c r="K612" s="31">
        <v>0</v>
      </c>
      <c r="L612" s="31">
        <v>0</v>
      </c>
      <c r="M612" s="93">
        <f t="shared" si="113"/>
        <v>13</v>
      </c>
      <c r="N612" s="94">
        <f t="shared" si="114"/>
        <v>0</v>
      </c>
      <c r="O612" s="95">
        <f t="shared" si="115"/>
        <v>1.5439429928741093</v>
      </c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</row>
    <row r="613" spans="1:67" s="22" customFormat="1" ht="13.5" customHeight="1">
      <c r="A613" s="32" t="s">
        <v>19</v>
      </c>
      <c r="B613" s="31">
        <v>1</v>
      </c>
      <c r="C613" s="31">
        <v>0</v>
      </c>
      <c r="D613" s="31">
        <v>0</v>
      </c>
      <c r="E613" s="31">
        <v>0</v>
      </c>
      <c r="F613" s="93">
        <f t="shared" si="111"/>
        <v>1</v>
      </c>
      <c r="G613" s="94">
        <f t="shared" si="105"/>
        <v>0</v>
      </c>
      <c r="H613" s="95">
        <f t="shared" si="112"/>
        <v>1.8181818181818181</v>
      </c>
      <c r="I613" s="31">
        <v>5</v>
      </c>
      <c r="J613" s="31">
        <v>0</v>
      </c>
      <c r="K613" s="31">
        <v>0</v>
      </c>
      <c r="L613" s="31">
        <v>0</v>
      </c>
      <c r="M613" s="93">
        <f t="shared" si="113"/>
        <v>5</v>
      </c>
      <c r="N613" s="94">
        <f t="shared" si="114"/>
        <v>0</v>
      </c>
      <c r="O613" s="95">
        <f t="shared" si="115"/>
        <v>0.59382422802850354</v>
      </c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</row>
    <row r="614" spans="1:67" s="24" customFormat="1" ht="13.5" customHeight="1">
      <c r="A614" s="32" t="s">
        <v>20</v>
      </c>
      <c r="B614" s="31">
        <v>0</v>
      </c>
      <c r="C614" s="31">
        <v>0</v>
      </c>
      <c r="D614" s="31">
        <v>0</v>
      </c>
      <c r="E614" s="31">
        <v>0</v>
      </c>
      <c r="F614" s="93">
        <f t="shared" si="111"/>
        <v>0</v>
      </c>
      <c r="G614" s="94">
        <f t="shared" si="105"/>
        <v>0</v>
      </c>
      <c r="H614" s="95">
        <f t="shared" si="112"/>
        <v>0</v>
      </c>
      <c r="I614" s="31">
        <v>13</v>
      </c>
      <c r="J614" s="31">
        <v>0</v>
      </c>
      <c r="K614" s="31">
        <v>0</v>
      </c>
      <c r="L614" s="31">
        <v>0</v>
      </c>
      <c r="M614" s="93">
        <f t="shared" si="113"/>
        <v>13</v>
      </c>
      <c r="N614" s="94">
        <f t="shared" si="114"/>
        <v>0</v>
      </c>
      <c r="O614" s="95">
        <f t="shared" si="115"/>
        <v>1.5439429928741093</v>
      </c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</row>
    <row r="615" spans="1:67" s="22" customFormat="1" ht="13.5" customHeight="1">
      <c r="A615" s="32" t="s">
        <v>21</v>
      </c>
      <c r="B615" s="31">
        <v>1</v>
      </c>
      <c r="C615" s="31">
        <v>1</v>
      </c>
      <c r="D615" s="31">
        <v>0</v>
      </c>
      <c r="E615" s="31">
        <v>0</v>
      </c>
      <c r="F615" s="93">
        <f t="shared" si="111"/>
        <v>2</v>
      </c>
      <c r="G615" s="94">
        <f t="shared" si="105"/>
        <v>50</v>
      </c>
      <c r="H615" s="95">
        <f t="shared" si="112"/>
        <v>3.6363636363636362</v>
      </c>
      <c r="I615" s="31">
        <v>11</v>
      </c>
      <c r="J615" s="31">
        <v>1</v>
      </c>
      <c r="K615" s="31">
        <v>0</v>
      </c>
      <c r="L615" s="31">
        <v>0</v>
      </c>
      <c r="M615" s="93">
        <f t="shared" si="113"/>
        <v>12</v>
      </c>
      <c r="N615" s="94">
        <f t="shared" si="114"/>
        <v>8.3000000000000007</v>
      </c>
      <c r="O615" s="95">
        <f t="shared" si="115"/>
        <v>1.4251781472684086</v>
      </c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</row>
    <row r="616" spans="1:67" s="24" customFormat="1" ht="13.5" customHeight="1">
      <c r="A616" s="28" t="s">
        <v>15</v>
      </c>
      <c r="B616" s="99">
        <f>SUM(B610:B615)</f>
        <v>2</v>
      </c>
      <c r="C616" s="99">
        <f>SUM(C610:C615)</f>
        <v>1</v>
      </c>
      <c r="D616" s="99">
        <f>SUM(D610:D615)</f>
        <v>0</v>
      </c>
      <c r="E616" s="99">
        <f>SUM(E610:E615)</f>
        <v>0</v>
      </c>
      <c r="F616" s="99">
        <f t="shared" si="111"/>
        <v>3</v>
      </c>
      <c r="G616" s="100">
        <f t="shared" si="105"/>
        <v>33.299999999999997</v>
      </c>
      <c r="H616" s="101">
        <f t="shared" si="112"/>
        <v>5.4545454545454541</v>
      </c>
      <c r="I616" s="99">
        <f>SUM(I610:I615)</f>
        <v>50</v>
      </c>
      <c r="J616" s="99">
        <f>SUM(J610:J615)</f>
        <v>1</v>
      </c>
      <c r="K616" s="99">
        <f>SUM(K610:K615)</f>
        <v>0</v>
      </c>
      <c r="L616" s="99">
        <f>SUM(L610:L615)</f>
        <v>1</v>
      </c>
      <c r="M616" s="99">
        <f t="shared" si="113"/>
        <v>52</v>
      </c>
      <c r="N616" s="100">
        <f t="shared" si="114"/>
        <v>3.8</v>
      </c>
      <c r="O616" s="101">
        <f t="shared" si="115"/>
        <v>6.1757719714964372</v>
      </c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</row>
    <row r="617" spans="1:67" s="22" customFormat="1" ht="13.5" customHeight="1">
      <c r="A617" s="32" t="s">
        <v>22</v>
      </c>
      <c r="B617" s="31">
        <v>3</v>
      </c>
      <c r="C617" s="31">
        <v>0</v>
      </c>
      <c r="D617" s="31">
        <v>0</v>
      </c>
      <c r="E617" s="31">
        <v>0</v>
      </c>
      <c r="F617" s="93">
        <f t="shared" si="111"/>
        <v>3</v>
      </c>
      <c r="G617" s="94">
        <f t="shared" si="105"/>
        <v>0</v>
      </c>
      <c r="H617" s="95">
        <f t="shared" si="112"/>
        <v>5.4545454545454541</v>
      </c>
      <c r="I617" s="31">
        <v>58</v>
      </c>
      <c r="J617" s="31">
        <v>0</v>
      </c>
      <c r="K617" s="31">
        <v>1</v>
      </c>
      <c r="L617" s="31">
        <v>0</v>
      </c>
      <c r="M617" s="93">
        <f t="shared" si="113"/>
        <v>59</v>
      </c>
      <c r="N617" s="94">
        <f t="shared" si="114"/>
        <v>0</v>
      </c>
      <c r="O617" s="95">
        <f t="shared" si="115"/>
        <v>7.0071258907363418</v>
      </c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</row>
    <row r="618" spans="1:67" s="24" customFormat="1" ht="13.5" customHeight="1">
      <c r="A618" s="32" t="s">
        <v>23</v>
      </c>
      <c r="B618" s="31">
        <v>2</v>
      </c>
      <c r="C618" s="31">
        <v>0</v>
      </c>
      <c r="D618" s="31">
        <v>0</v>
      </c>
      <c r="E618" s="31">
        <v>0</v>
      </c>
      <c r="F618" s="93">
        <f t="shared" si="111"/>
        <v>2</v>
      </c>
      <c r="G618" s="94">
        <f t="shared" si="105"/>
        <v>0</v>
      </c>
      <c r="H618" s="95">
        <f t="shared" si="112"/>
        <v>3.6363636363636362</v>
      </c>
      <c r="I618" s="31">
        <v>72</v>
      </c>
      <c r="J618" s="31">
        <v>1</v>
      </c>
      <c r="K618" s="31">
        <v>1</v>
      </c>
      <c r="L618" s="31">
        <v>1</v>
      </c>
      <c r="M618" s="93">
        <f t="shared" si="113"/>
        <v>75</v>
      </c>
      <c r="N618" s="94">
        <f t="shared" si="114"/>
        <v>2.7</v>
      </c>
      <c r="O618" s="95">
        <f t="shared" si="115"/>
        <v>8.9073634204275542</v>
      </c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</row>
    <row r="619" spans="1:67" s="22" customFormat="1" ht="13.5" customHeight="1">
      <c r="A619" s="32" t="s">
        <v>24</v>
      </c>
      <c r="B619" s="31">
        <v>1</v>
      </c>
      <c r="C619" s="31">
        <v>0</v>
      </c>
      <c r="D619" s="31">
        <v>0</v>
      </c>
      <c r="E619" s="31">
        <v>0</v>
      </c>
      <c r="F619" s="93">
        <f t="shared" si="111"/>
        <v>1</v>
      </c>
      <c r="G619" s="94">
        <f t="shared" si="105"/>
        <v>0</v>
      </c>
      <c r="H619" s="95">
        <f t="shared" si="112"/>
        <v>1.8181818181818181</v>
      </c>
      <c r="I619" s="31">
        <v>58</v>
      </c>
      <c r="J619" s="31">
        <v>1</v>
      </c>
      <c r="K619" s="31">
        <v>2</v>
      </c>
      <c r="L619" s="31">
        <v>1</v>
      </c>
      <c r="M619" s="93">
        <f t="shared" si="113"/>
        <v>62</v>
      </c>
      <c r="N619" s="94">
        <f t="shared" si="114"/>
        <v>3.2</v>
      </c>
      <c r="O619" s="95">
        <f t="shared" si="115"/>
        <v>7.3634204275534438</v>
      </c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</row>
    <row r="620" spans="1:67" s="24" customFormat="1" ht="13.5" customHeight="1">
      <c r="A620" s="32" t="s">
        <v>25</v>
      </c>
      <c r="B620" s="31">
        <v>3</v>
      </c>
      <c r="C620" s="31">
        <v>0</v>
      </c>
      <c r="D620" s="31">
        <v>0</v>
      </c>
      <c r="E620" s="31">
        <v>0</v>
      </c>
      <c r="F620" s="93">
        <f t="shared" si="111"/>
        <v>3</v>
      </c>
      <c r="G620" s="94">
        <f t="shared" si="105"/>
        <v>0</v>
      </c>
      <c r="H620" s="95">
        <f t="shared" si="112"/>
        <v>5.4545454545454541</v>
      </c>
      <c r="I620" s="31">
        <v>56</v>
      </c>
      <c r="J620" s="31">
        <v>1</v>
      </c>
      <c r="K620" s="31">
        <v>0</v>
      </c>
      <c r="L620" s="31">
        <v>1</v>
      </c>
      <c r="M620" s="93">
        <f t="shared" si="113"/>
        <v>58</v>
      </c>
      <c r="N620" s="94">
        <f t="shared" si="114"/>
        <v>3.4</v>
      </c>
      <c r="O620" s="95">
        <f t="shared" si="115"/>
        <v>6.8883610451306403</v>
      </c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</row>
    <row r="621" spans="1:67" s="24" customFormat="1" ht="13.5" customHeight="1">
      <c r="A621" s="32" t="s">
        <v>26</v>
      </c>
      <c r="B621" s="31">
        <v>2</v>
      </c>
      <c r="C621" s="31">
        <v>0</v>
      </c>
      <c r="D621" s="31">
        <v>0</v>
      </c>
      <c r="E621" s="31">
        <v>0</v>
      </c>
      <c r="F621" s="93">
        <f t="shared" si="111"/>
        <v>2</v>
      </c>
      <c r="G621" s="94">
        <f t="shared" si="105"/>
        <v>0</v>
      </c>
      <c r="H621" s="95">
        <f t="shared" si="112"/>
        <v>3.6363636363636362</v>
      </c>
      <c r="I621" s="31">
        <v>56</v>
      </c>
      <c r="J621" s="31">
        <v>1</v>
      </c>
      <c r="K621" s="31">
        <v>2</v>
      </c>
      <c r="L621" s="31">
        <v>0</v>
      </c>
      <c r="M621" s="93">
        <f t="shared" si="113"/>
        <v>59</v>
      </c>
      <c r="N621" s="94">
        <f t="shared" si="114"/>
        <v>1.7</v>
      </c>
      <c r="O621" s="95">
        <f t="shared" si="115"/>
        <v>7.0071258907363418</v>
      </c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</row>
    <row r="622" spans="1:67" s="24" customFormat="1" ht="13.5" customHeight="1">
      <c r="A622" s="32" t="s">
        <v>27</v>
      </c>
      <c r="B622" s="31">
        <v>3</v>
      </c>
      <c r="C622" s="31">
        <v>0</v>
      </c>
      <c r="D622" s="31">
        <v>0</v>
      </c>
      <c r="E622" s="31">
        <v>0</v>
      </c>
      <c r="F622" s="93">
        <f t="shared" si="111"/>
        <v>3</v>
      </c>
      <c r="G622" s="94">
        <f t="shared" si="105"/>
        <v>0</v>
      </c>
      <c r="H622" s="95">
        <f t="shared" si="112"/>
        <v>5.4545454545454541</v>
      </c>
      <c r="I622" s="31">
        <v>54</v>
      </c>
      <c r="J622" s="31">
        <v>1</v>
      </c>
      <c r="K622" s="31">
        <v>3</v>
      </c>
      <c r="L622" s="31">
        <v>2</v>
      </c>
      <c r="M622" s="93">
        <f t="shared" si="113"/>
        <v>60</v>
      </c>
      <c r="N622" s="94">
        <f t="shared" si="114"/>
        <v>5</v>
      </c>
      <c r="O622" s="95">
        <f t="shared" si="115"/>
        <v>7.1258907363420425</v>
      </c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</row>
    <row r="623" spans="1:67" s="22" customFormat="1" ht="13.5" customHeight="1">
      <c r="A623" s="32" t="s">
        <v>28</v>
      </c>
      <c r="B623" s="31">
        <v>4</v>
      </c>
      <c r="C623" s="31">
        <v>0</v>
      </c>
      <c r="D623" s="31">
        <v>1</v>
      </c>
      <c r="E623" s="31">
        <v>0</v>
      </c>
      <c r="F623" s="93">
        <f t="shared" si="111"/>
        <v>5</v>
      </c>
      <c r="G623" s="94">
        <f t="shared" si="105"/>
        <v>0</v>
      </c>
      <c r="H623" s="95">
        <f t="shared" si="112"/>
        <v>9.0909090909090917</v>
      </c>
      <c r="I623" s="31">
        <v>53</v>
      </c>
      <c r="J623" s="31">
        <v>2</v>
      </c>
      <c r="K623" s="31">
        <v>2</v>
      </c>
      <c r="L623" s="31">
        <v>0</v>
      </c>
      <c r="M623" s="93">
        <f t="shared" si="113"/>
        <v>57</v>
      </c>
      <c r="N623" s="94">
        <f t="shared" si="114"/>
        <v>3.5</v>
      </c>
      <c r="O623" s="95">
        <f t="shared" si="115"/>
        <v>6.7695961995249405</v>
      </c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</row>
    <row r="624" spans="1:67" s="22" customFormat="1" ht="13.5" customHeight="1">
      <c r="A624" s="32" t="s">
        <v>51</v>
      </c>
      <c r="B624" s="31">
        <v>3</v>
      </c>
      <c r="C624" s="31">
        <v>0</v>
      </c>
      <c r="D624" s="31">
        <v>0</v>
      </c>
      <c r="E624" s="31">
        <v>0</v>
      </c>
      <c r="F624" s="93">
        <f t="shared" si="111"/>
        <v>3</v>
      </c>
      <c r="G624" s="94">
        <f t="shared" si="105"/>
        <v>0</v>
      </c>
      <c r="H624" s="95">
        <f t="shared" si="112"/>
        <v>5.4545454545454541</v>
      </c>
      <c r="I624" s="31">
        <v>73</v>
      </c>
      <c r="J624" s="31">
        <v>0</v>
      </c>
      <c r="K624" s="31">
        <v>8</v>
      </c>
      <c r="L624" s="31">
        <v>0</v>
      </c>
      <c r="M624" s="93">
        <f t="shared" si="113"/>
        <v>81</v>
      </c>
      <c r="N624" s="94">
        <f t="shared" si="114"/>
        <v>0</v>
      </c>
      <c r="O624" s="95">
        <f t="shared" si="115"/>
        <v>9.6199524940617582</v>
      </c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</row>
    <row r="625" spans="1:67" s="22" customFormat="1" ht="13.5" customHeight="1">
      <c r="A625" s="36" t="s">
        <v>29</v>
      </c>
      <c r="B625" s="35">
        <v>2</v>
      </c>
      <c r="C625" s="35">
        <v>0</v>
      </c>
      <c r="D625" s="35">
        <v>0</v>
      </c>
      <c r="E625" s="35">
        <v>0</v>
      </c>
      <c r="F625" s="96">
        <f t="shared" si="111"/>
        <v>2</v>
      </c>
      <c r="G625" s="97">
        <f t="shared" si="105"/>
        <v>0</v>
      </c>
      <c r="H625" s="98">
        <f t="shared" si="112"/>
        <v>3.6363636363636362</v>
      </c>
      <c r="I625" s="35">
        <v>8</v>
      </c>
      <c r="J625" s="35">
        <v>0</v>
      </c>
      <c r="K625" s="35">
        <v>0</v>
      </c>
      <c r="L625" s="35">
        <v>0</v>
      </c>
      <c r="M625" s="96">
        <f t="shared" si="113"/>
        <v>8</v>
      </c>
      <c r="N625" s="97">
        <f t="shared" si="114"/>
        <v>0</v>
      </c>
      <c r="O625" s="98">
        <f t="shared" si="115"/>
        <v>0.95011876484560576</v>
      </c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</row>
    <row r="626" spans="1:67" s="24" customFormat="1" ht="13.5" customHeight="1">
      <c r="A626" s="32" t="s">
        <v>30</v>
      </c>
      <c r="B626" s="31">
        <v>0</v>
      </c>
      <c r="C626" s="31">
        <v>0</v>
      </c>
      <c r="D626" s="31">
        <v>0</v>
      </c>
      <c r="E626" s="31">
        <v>0</v>
      </c>
      <c r="F626" s="93">
        <f t="shared" si="111"/>
        <v>0</v>
      </c>
      <c r="G626" s="94">
        <f t="shared" si="105"/>
        <v>0</v>
      </c>
      <c r="H626" s="95">
        <f t="shared" si="112"/>
        <v>0</v>
      </c>
      <c r="I626" s="31">
        <v>5</v>
      </c>
      <c r="J626" s="31">
        <v>0</v>
      </c>
      <c r="K626" s="31">
        <v>0</v>
      </c>
      <c r="L626" s="31">
        <v>0</v>
      </c>
      <c r="M626" s="93">
        <f t="shared" si="113"/>
        <v>5</v>
      </c>
      <c r="N626" s="94">
        <f t="shared" si="114"/>
        <v>0</v>
      </c>
      <c r="O626" s="95">
        <f t="shared" si="115"/>
        <v>0.59382422802850354</v>
      </c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</row>
    <row r="627" spans="1:67" s="24" customFormat="1" ht="13.5" customHeight="1">
      <c r="A627" s="32" t="s">
        <v>31</v>
      </c>
      <c r="B627" s="31">
        <v>0</v>
      </c>
      <c r="C627" s="31">
        <v>0</v>
      </c>
      <c r="D627" s="31">
        <v>0</v>
      </c>
      <c r="E627" s="31">
        <v>0</v>
      </c>
      <c r="F627" s="93">
        <f t="shared" si="111"/>
        <v>0</v>
      </c>
      <c r="G627" s="94">
        <f t="shared" si="105"/>
        <v>0</v>
      </c>
      <c r="H627" s="95">
        <f t="shared" si="112"/>
        <v>0</v>
      </c>
      <c r="I627" s="31">
        <v>14</v>
      </c>
      <c r="J627" s="31">
        <v>3</v>
      </c>
      <c r="K627" s="31">
        <v>0</v>
      </c>
      <c r="L627" s="31">
        <v>0</v>
      </c>
      <c r="M627" s="93">
        <f t="shared" si="113"/>
        <v>17</v>
      </c>
      <c r="N627" s="94">
        <f t="shared" si="114"/>
        <v>17.600000000000001</v>
      </c>
      <c r="O627" s="95">
        <f t="shared" si="115"/>
        <v>2.0190023752969122</v>
      </c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</row>
    <row r="628" spans="1:67" s="24" customFormat="1" ht="13.5" customHeight="1">
      <c r="A628" s="32" t="s">
        <v>32</v>
      </c>
      <c r="B628" s="31">
        <v>0</v>
      </c>
      <c r="C628" s="31">
        <v>0</v>
      </c>
      <c r="D628" s="31">
        <v>0</v>
      </c>
      <c r="E628" s="31">
        <v>0</v>
      </c>
      <c r="F628" s="93">
        <f t="shared" si="111"/>
        <v>0</v>
      </c>
      <c r="G628" s="94">
        <f t="shared" si="105"/>
        <v>0</v>
      </c>
      <c r="H628" s="95">
        <f t="shared" si="112"/>
        <v>0</v>
      </c>
      <c r="I628" s="31">
        <v>9</v>
      </c>
      <c r="J628" s="31">
        <v>0</v>
      </c>
      <c r="K628" s="31">
        <v>0</v>
      </c>
      <c r="L628" s="31">
        <v>0</v>
      </c>
      <c r="M628" s="93">
        <f t="shared" si="113"/>
        <v>9</v>
      </c>
      <c r="N628" s="94">
        <f t="shared" si="114"/>
        <v>0</v>
      </c>
      <c r="O628" s="95">
        <f t="shared" si="115"/>
        <v>1.0688836104513064</v>
      </c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</row>
    <row r="629" spans="1:67" s="22" customFormat="1" ht="13.5" customHeight="1">
      <c r="A629" s="32" t="s">
        <v>33</v>
      </c>
      <c r="B629" s="31">
        <v>1</v>
      </c>
      <c r="C629" s="31">
        <v>0</v>
      </c>
      <c r="D629" s="31">
        <v>0</v>
      </c>
      <c r="E629" s="31">
        <v>0</v>
      </c>
      <c r="F629" s="93">
        <f t="shared" si="111"/>
        <v>1</v>
      </c>
      <c r="G629" s="94">
        <f t="shared" si="105"/>
        <v>0</v>
      </c>
      <c r="H629" s="95">
        <f t="shared" si="112"/>
        <v>1.8181818181818181</v>
      </c>
      <c r="I629" s="31">
        <v>9</v>
      </c>
      <c r="J629" s="31">
        <v>0</v>
      </c>
      <c r="K629" s="31">
        <v>0</v>
      </c>
      <c r="L629" s="31">
        <v>0</v>
      </c>
      <c r="M629" s="93">
        <f t="shared" si="113"/>
        <v>9</v>
      </c>
      <c r="N629" s="94">
        <f t="shared" si="114"/>
        <v>0</v>
      </c>
      <c r="O629" s="95">
        <f t="shared" si="115"/>
        <v>1.0688836104513064</v>
      </c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</row>
    <row r="630" spans="1:67" s="24" customFormat="1" ht="13.5" customHeight="1">
      <c r="A630" s="32" t="s">
        <v>34</v>
      </c>
      <c r="B630" s="31">
        <v>0</v>
      </c>
      <c r="C630" s="31">
        <v>0</v>
      </c>
      <c r="D630" s="31">
        <v>0</v>
      </c>
      <c r="E630" s="31">
        <v>0</v>
      </c>
      <c r="F630" s="93">
        <f t="shared" si="111"/>
        <v>0</v>
      </c>
      <c r="G630" s="94">
        <f t="shared" si="105"/>
        <v>0</v>
      </c>
      <c r="H630" s="95">
        <f t="shared" si="112"/>
        <v>0</v>
      </c>
      <c r="I630" s="31">
        <v>4</v>
      </c>
      <c r="J630" s="31">
        <v>0</v>
      </c>
      <c r="K630" s="31">
        <v>0</v>
      </c>
      <c r="L630" s="31">
        <v>2</v>
      </c>
      <c r="M630" s="93">
        <f t="shared" si="113"/>
        <v>6</v>
      </c>
      <c r="N630" s="94">
        <f t="shared" si="114"/>
        <v>33.299999999999997</v>
      </c>
      <c r="O630" s="95">
        <f t="shared" si="115"/>
        <v>0.71258907363420432</v>
      </c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</row>
    <row r="631" spans="1:67" s="22" customFormat="1" ht="13.5" customHeight="1">
      <c r="A631" s="28" t="s">
        <v>15</v>
      </c>
      <c r="B631" s="99">
        <f>SUM(B625:B630)</f>
        <v>3</v>
      </c>
      <c r="C631" s="99">
        <f>SUM(C625:C630)</f>
        <v>0</v>
      </c>
      <c r="D631" s="99">
        <f>SUM(D625:D630)</f>
        <v>0</v>
      </c>
      <c r="E631" s="99">
        <f>SUM(E625:E630)</f>
        <v>0</v>
      </c>
      <c r="F631" s="99">
        <f t="shared" si="111"/>
        <v>3</v>
      </c>
      <c r="G631" s="100">
        <f t="shared" si="105"/>
        <v>0</v>
      </c>
      <c r="H631" s="101">
        <f t="shared" si="112"/>
        <v>5.4545454545454541</v>
      </c>
      <c r="I631" s="99">
        <f>SUM(I625:I630)</f>
        <v>49</v>
      </c>
      <c r="J631" s="99">
        <f>SUM(J625:J630)</f>
        <v>3</v>
      </c>
      <c r="K631" s="99">
        <f>SUM(K625:K630)</f>
        <v>0</v>
      </c>
      <c r="L631" s="99">
        <f>SUM(L625:L630)</f>
        <v>2</v>
      </c>
      <c r="M631" s="99">
        <f t="shared" si="113"/>
        <v>54</v>
      </c>
      <c r="N631" s="100">
        <f t="shared" si="114"/>
        <v>9.3000000000000007</v>
      </c>
      <c r="O631" s="101">
        <f t="shared" si="115"/>
        <v>6.4133016627078394</v>
      </c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</row>
    <row r="632" spans="1:67" s="22" customFormat="1" ht="13.5" customHeight="1">
      <c r="A632" s="36" t="s">
        <v>35</v>
      </c>
      <c r="B632" s="35">
        <v>1</v>
      </c>
      <c r="C632" s="35">
        <v>0</v>
      </c>
      <c r="D632" s="35">
        <v>0</v>
      </c>
      <c r="E632" s="35">
        <v>0</v>
      </c>
      <c r="F632" s="96">
        <f t="shared" si="111"/>
        <v>1</v>
      </c>
      <c r="G632" s="97">
        <f t="shared" si="105"/>
        <v>0</v>
      </c>
      <c r="H632" s="98">
        <f t="shared" si="112"/>
        <v>1.8181818181818181</v>
      </c>
      <c r="I632" s="35">
        <v>7</v>
      </c>
      <c r="J632" s="35">
        <v>0</v>
      </c>
      <c r="K632" s="35">
        <v>0</v>
      </c>
      <c r="L632" s="35">
        <v>0</v>
      </c>
      <c r="M632" s="96">
        <f t="shared" si="113"/>
        <v>7</v>
      </c>
      <c r="N632" s="97">
        <f t="shared" si="114"/>
        <v>0</v>
      </c>
      <c r="O632" s="98">
        <f t="shared" si="115"/>
        <v>0.83135391923990498</v>
      </c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</row>
    <row r="633" spans="1:67" s="24" customFormat="1" ht="13.5" customHeight="1">
      <c r="A633" s="32" t="s">
        <v>36</v>
      </c>
      <c r="B633" s="31">
        <v>0</v>
      </c>
      <c r="C633" s="31">
        <v>0</v>
      </c>
      <c r="D633" s="31">
        <v>0</v>
      </c>
      <c r="E633" s="31">
        <v>0</v>
      </c>
      <c r="F633" s="93">
        <f t="shared" si="111"/>
        <v>0</v>
      </c>
      <c r="G633" s="94">
        <f t="shared" si="105"/>
        <v>0</v>
      </c>
      <c r="H633" s="95">
        <f t="shared" si="112"/>
        <v>0</v>
      </c>
      <c r="I633" s="31">
        <v>3</v>
      </c>
      <c r="J633" s="31">
        <v>0</v>
      </c>
      <c r="K633" s="31">
        <v>2</v>
      </c>
      <c r="L633" s="31">
        <v>0</v>
      </c>
      <c r="M633" s="93">
        <f t="shared" si="113"/>
        <v>5</v>
      </c>
      <c r="N633" s="94">
        <f t="shared" si="114"/>
        <v>0</v>
      </c>
      <c r="O633" s="95">
        <f t="shared" si="115"/>
        <v>0.59382422802850354</v>
      </c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</row>
    <row r="634" spans="1:67" s="24" customFormat="1" ht="13.5" customHeight="1">
      <c r="A634" s="32" t="s">
        <v>37</v>
      </c>
      <c r="B634" s="31">
        <v>1</v>
      </c>
      <c r="C634" s="31">
        <v>0</v>
      </c>
      <c r="D634" s="31">
        <v>0</v>
      </c>
      <c r="E634" s="31">
        <v>0</v>
      </c>
      <c r="F634" s="93">
        <f t="shared" si="111"/>
        <v>1</v>
      </c>
      <c r="G634" s="94">
        <f t="shared" si="105"/>
        <v>0</v>
      </c>
      <c r="H634" s="95">
        <f t="shared" si="112"/>
        <v>1.8181818181818181</v>
      </c>
      <c r="I634" s="31">
        <v>7</v>
      </c>
      <c r="J634" s="31">
        <v>1</v>
      </c>
      <c r="K634" s="31">
        <v>0</v>
      </c>
      <c r="L634" s="31">
        <v>0</v>
      </c>
      <c r="M634" s="93">
        <f t="shared" si="113"/>
        <v>8</v>
      </c>
      <c r="N634" s="94">
        <f t="shared" si="114"/>
        <v>12.5</v>
      </c>
      <c r="O634" s="95">
        <f t="shared" si="115"/>
        <v>0.95011876484560576</v>
      </c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</row>
    <row r="635" spans="1:67" s="21" customFormat="1" ht="13.5" customHeight="1">
      <c r="A635" s="32" t="s">
        <v>38</v>
      </c>
      <c r="B635" s="31">
        <v>0</v>
      </c>
      <c r="C635" s="31">
        <v>0</v>
      </c>
      <c r="D635" s="31">
        <v>0</v>
      </c>
      <c r="E635" s="31">
        <v>0</v>
      </c>
      <c r="F635" s="93">
        <f t="shared" si="111"/>
        <v>0</v>
      </c>
      <c r="G635" s="94">
        <f t="shared" si="105"/>
        <v>0</v>
      </c>
      <c r="H635" s="95">
        <f t="shared" si="112"/>
        <v>0</v>
      </c>
      <c r="I635" s="31">
        <v>6</v>
      </c>
      <c r="J635" s="31">
        <v>0</v>
      </c>
      <c r="K635" s="31">
        <v>0</v>
      </c>
      <c r="L635" s="31">
        <v>0</v>
      </c>
      <c r="M635" s="93">
        <f t="shared" si="113"/>
        <v>6</v>
      </c>
      <c r="N635" s="94">
        <f t="shared" si="114"/>
        <v>0</v>
      </c>
      <c r="O635" s="95">
        <f t="shared" si="115"/>
        <v>0.71258907363420432</v>
      </c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</row>
    <row r="636" spans="1:67" s="21" customFormat="1" ht="13.5" customHeight="1">
      <c r="A636" s="32" t="s">
        <v>39</v>
      </c>
      <c r="B636" s="31">
        <v>1</v>
      </c>
      <c r="C636" s="31">
        <v>0</v>
      </c>
      <c r="D636" s="31">
        <v>0</v>
      </c>
      <c r="E636" s="31">
        <v>0</v>
      </c>
      <c r="F636" s="93">
        <f t="shared" si="111"/>
        <v>1</v>
      </c>
      <c r="G636" s="94">
        <f t="shared" si="105"/>
        <v>0</v>
      </c>
      <c r="H636" s="95">
        <f t="shared" si="112"/>
        <v>1.8181818181818181</v>
      </c>
      <c r="I636" s="31">
        <v>6</v>
      </c>
      <c r="J636" s="31">
        <v>0</v>
      </c>
      <c r="K636" s="31">
        <v>0</v>
      </c>
      <c r="L636" s="31">
        <v>0</v>
      </c>
      <c r="M636" s="93">
        <f t="shared" si="113"/>
        <v>6</v>
      </c>
      <c r="N636" s="94">
        <f t="shared" si="114"/>
        <v>0</v>
      </c>
      <c r="O636" s="95">
        <f t="shared" si="115"/>
        <v>0.71258907363420432</v>
      </c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</row>
    <row r="637" spans="1:67" s="22" customFormat="1" ht="13.5" customHeight="1">
      <c r="A637" s="32" t="s">
        <v>40</v>
      </c>
      <c r="B637" s="31">
        <v>1</v>
      </c>
      <c r="C637" s="31">
        <v>0</v>
      </c>
      <c r="D637" s="31">
        <v>1</v>
      </c>
      <c r="E637" s="31">
        <v>0</v>
      </c>
      <c r="F637" s="93">
        <f t="shared" si="111"/>
        <v>2</v>
      </c>
      <c r="G637" s="94">
        <f t="shared" si="105"/>
        <v>0</v>
      </c>
      <c r="H637" s="95">
        <f t="shared" si="112"/>
        <v>3.6363636363636362</v>
      </c>
      <c r="I637" s="31">
        <v>8</v>
      </c>
      <c r="J637" s="31">
        <v>1</v>
      </c>
      <c r="K637" s="31">
        <v>0</v>
      </c>
      <c r="L637" s="31">
        <v>0</v>
      </c>
      <c r="M637" s="93">
        <f t="shared" si="113"/>
        <v>9</v>
      </c>
      <c r="N637" s="94">
        <f t="shared" si="114"/>
        <v>11.1</v>
      </c>
      <c r="O637" s="95">
        <f t="shared" si="115"/>
        <v>1.0688836104513064</v>
      </c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</row>
    <row r="638" spans="1:67" s="24" customFormat="1" ht="13.5" customHeight="1">
      <c r="A638" s="28" t="s">
        <v>15</v>
      </c>
      <c r="B638" s="99">
        <f>SUM(B632:B637)</f>
        <v>4</v>
      </c>
      <c r="C638" s="99">
        <f>SUM(C632:C637)</f>
        <v>0</v>
      </c>
      <c r="D638" s="99">
        <f>SUM(D632:D637)</f>
        <v>1</v>
      </c>
      <c r="E638" s="99">
        <f>SUM(E632:E637)</f>
        <v>0</v>
      </c>
      <c r="F638" s="99">
        <f t="shared" si="111"/>
        <v>5</v>
      </c>
      <c r="G638" s="100">
        <f t="shared" si="105"/>
        <v>0</v>
      </c>
      <c r="H638" s="101">
        <f t="shared" si="112"/>
        <v>9.0909090909090917</v>
      </c>
      <c r="I638" s="99">
        <f>SUM(I632:I637)</f>
        <v>37</v>
      </c>
      <c r="J638" s="99">
        <f>SUM(J632:J637)</f>
        <v>2</v>
      </c>
      <c r="K638" s="99">
        <f>SUM(K632:K637)</f>
        <v>2</v>
      </c>
      <c r="L638" s="99">
        <f>SUM(L632:L637)</f>
        <v>0</v>
      </c>
      <c r="M638" s="99">
        <f t="shared" si="113"/>
        <v>41</v>
      </c>
      <c r="N638" s="100">
        <f t="shared" si="114"/>
        <v>4.9000000000000004</v>
      </c>
      <c r="O638" s="101">
        <f t="shared" si="115"/>
        <v>4.8693586698337299</v>
      </c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</row>
    <row r="639" spans="1:67" s="22" customFormat="1" ht="13.5" customHeight="1">
      <c r="A639" s="32" t="s">
        <v>113</v>
      </c>
      <c r="B639" s="31">
        <v>1</v>
      </c>
      <c r="C639" s="31">
        <v>0</v>
      </c>
      <c r="D639" s="31">
        <v>0</v>
      </c>
      <c r="E639" s="31">
        <v>0</v>
      </c>
      <c r="F639" s="93">
        <f>SUM(B639:E639)</f>
        <v>1</v>
      </c>
      <c r="G639" s="94">
        <f t="shared" si="105"/>
        <v>0</v>
      </c>
      <c r="H639" s="95">
        <f>IF(F639=0,0,F639/F$642*100)</f>
        <v>1.8181818181818181</v>
      </c>
      <c r="I639" s="31">
        <v>26</v>
      </c>
      <c r="J639" s="31">
        <v>1</v>
      </c>
      <c r="K639" s="31">
        <v>4</v>
      </c>
      <c r="L639" s="31">
        <v>3</v>
      </c>
      <c r="M639" s="93">
        <f>SUM(I639:L639)</f>
        <v>34</v>
      </c>
      <c r="N639" s="94">
        <f t="shared" si="114"/>
        <v>11.8</v>
      </c>
      <c r="O639" s="95">
        <f>IF(M639=0,0,M639/M$642*100)</f>
        <v>4.0380047505938244</v>
      </c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</row>
    <row r="640" spans="1:67" s="22" customFormat="1" ht="13.5" customHeight="1">
      <c r="A640" s="32" t="s">
        <v>114</v>
      </c>
      <c r="B640" s="31">
        <v>1</v>
      </c>
      <c r="C640" s="31">
        <v>0</v>
      </c>
      <c r="D640" s="31">
        <v>0</v>
      </c>
      <c r="E640" s="31">
        <v>0</v>
      </c>
      <c r="F640" s="93">
        <f t="shared" ref="F640:F641" si="116">SUM(B640:E640)</f>
        <v>1</v>
      </c>
      <c r="G640" s="94">
        <f t="shared" si="105"/>
        <v>0</v>
      </c>
      <c r="H640" s="95">
        <f>IF(F640=0,0,F640/F$642*100)</f>
        <v>1.8181818181818181</v>
      </c>
      <c r="I640" s="31">
        <v>18</v>
      </c>
      <c r="J640" s="31">
        <v>1</v>
      </c>
      <c r="K640" s="31">
        <v>0</v>
      </c>
      <c r="L640" s="31">
        <v>0</v>
      </c>
      <c r="M640" s="93">
        <f t="shared" ref="M640:M641" si="117">SUM(I640:L640)</f>
        <v>19</v>
      </c>
      <c r="N640" s="94">
        <f t="shared" si="114"/>
        <v>5.3</v>
      </c>
      <c r="O640" s="95">
        <f t="shared" ref="O640" si="118">IF(M640=0,0,M640/M$642*100)</f>
        <v>2.2565320665083135</v>
      </c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</row>
    <row r="641" spans="1:67" s="22" customFormat="1" ht="13.5" customHeight="1">
      <c r="A641" s="32" t="s">
        <v>115</v>
      </c>
      <c r="B641" s="31">
        <v>4</v>
      </c>
      <c r="C641" s="31">
        <v>0</v>
      </c>
      <c r="D641" s="31">
        <v>1</v>
      </c>
      <c r="E641" s="31">
        <v>0</v>
      </c>
      <c r="F641" s="93">
        <f t="shared" si="116"/>
        <v>5</v>
      </c>
      <c r="G641" s="94">
        <f t="shared" si="105"/>
        <v>0</v>
      </c>
      <c r="H641" s="95">
        <f t="shared" ref="H641" si="119">IF(F641=0,0,F641/F$642*100)</f>
        <v>9.0909090909090917</v>
      </c>
      <c r="I641" s="31">
        <v>9</v>
      </c>
      <c r="J641" s="31">
        <v>1</v>
      </c>
      <c r="K641" s="31">
        <v>2</v>
      </c>
      <c r="L641" s="31">
        <v>0</v>
      </c>
      <c r="M641" s="93">
        <f t="shared" si="117"/>
        <v>12</v>
      </c>
      <c r="N641" s="94">
        <f t="shared" si="114"/>
        <v>8.3000000000000007</v>
      </c>
      <c r="O641" s="95">
        <f>IF(M641=0,0,M641/M$642*100)</f>
        <v>1.4251781472684086</v>
      </c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</row>
    <row r="642" spans="1:67" s="21" customFormat="1" ht="13.5" customHeight="1">
      <c r="A642" s="28" t="s">
        <v>41</v>
      </c>
      <c r="B642" s="99">
        <f>SUM(B594:B602,B609,B616:B624,B631,B638,B639:B641)</f>
        <v>51</v>
      </c>
      <c r="C642" s="99">
        <f>SUM(C594:C602,C609,C616:C624,C631,C638,C639:C641)</f>
        <v>1</v>
      </c>
      <c r="D642" s="99">
        <f>SUM(D594:D602,D609,D616:D624,D631,D638,D639:D641)</f>
        <v>3</v>
      </c>
      <c r="E642" s="99">
        <f>SUM(E594:E602,E609,E616:E624,E631,E638,E639:E641)</f>
        <v>0</v>
      </c>
      <c r="F642" s="99">
        <f t="shared" si="111"/>
        <v>55</v>
      </c>
      <c r="G642" s="100">
        <f t="shared" si="105"/>
        <v>1.8</v>
      </c>
      <c r="H642" s="101">
        <f t="shared" si="112"/>
        <v>100</v>
      </c>
      <c r="I642" s="99">
        <f>SUM(I594:I602,I609,I616:I624,I631,I638,I639:I641)</f>
        <v>780</v>
      </c>
      <c r="J642" s="99">
        <f>SUM(J594:J602,J609,J616:J624,J631,J638,J639:J641)</f>
        <v>18</v>
      </c>
      <c r="K642" s="99">
        <f>SUM(K594:K602,K609,K616:K624,K631,K638,K639:K641)</f>
        <v>31</v>
      </c>
      <c r="L642" s="99">
        <f>SUM(L594:L602,L609,L616:L624,L631,L638,L639:L641)</f>
        <v>13</v>
      </c>
      <c r="M642" s="99">
        <f t="shared" si="113"/>
        <v>842</v>
      </c>
      <c r="N642" s="100">
        <f t="shared" si="114"/>
        <v>3.7</v>
      </c>
      <c r="O642" s="101">
        <f t="shared" si="115"/>
        <v>100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</row>
    <row r="643" spans="1:67">
      <c r="A643" s="22"/>
    </row>
    <row r="644" spans="1:67">
      <c r="A644" s="22"/>
    </row>
    <row r="645" spans="1:67" s="22" customFormat="1" ht="12" customHeight="1">
      <c r="A645" s="47" t="s">
        <v>0</v>
      </c>
      <c r="B645" s="46">
        <v>17</v>
      </c>
      <c r="C645" s="45"/>
      <c r="D645" s="45"/>
      <c r="E645" s="45"/>
      <c r="F645" s="45"/>
      <c r="G645" s="45"/>
      <c r="H645" s="44"/>
      <c r="I645" s="46">
        <v>18</v>
      </c>
      <c r="J645" s="45"/>
      <c r="K645" s="45"/>
      <c r="L645" s="45"/>
      <c r="M645" s="45"/>
      <c r="N645" s="45"/>
      <c r="O645" s="44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</row>
    <row r="646" spans="1:67" s="24" customFormat="1" ht="39.6" customHeight="1">
      <c r="A646" s="85" t="s">
        <v>1</v>
      </c>
      <c r="B646" s="41" t="s">
        <v>2</v>
      </c>
      <c r="C646" s="40" t="s">
        <v>3</v>
      </c>
      <c r="D646" s="39" t="s">
        <v>4</v>
      </c>
      <c r="E646" s="40" t="s">
        <v>5</v>
      </c>
      <c r="F646" s="39" t="s">
        <v>6</v>
      </c>
      <c r="G646" s="39" t="s">
        <v>7</v>
      </c>
      <c r="H646" s="42" t="s">
        <v>8</v>
      </c>
      <c r="I646" s="41" t="s">
        <v>2</v>
      </c>
      <c r="J646" s="39" t="s">
        <v>3</v>
      </c>
      <c r="K646" s="39" t="s">
        <v>4</v>
      </c>
      <c r="L646" s="40" t="s">
        <v>5</v>
      </c>
      <c r="M646" s="39" t="s">
        <v>6</v>
      </c>
      <c r="N646" s="39" t="s">
        <v>7</v>
      </c>
      <c r="O646" s="38" t="s">
        <v>8</v>
      </c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</row>
    <row r="647" spans="1:67" s="22" customFormat="1" ht="13.5" customHeight="1">
      <c r="A647" s="84" t="s">
        <v>116</v>
      </c>
      <c r="B647" s="31">
        <v>23</v>
      </c>
      <c r="C647" s="31">
        <v>2</v>
      </c>
      <c r="D647" s="31">
        <v>0</v>
      </c>
      <c r="E647" s="31">
        <v>1</v>
      </c>
      <c r="F647" s="93">
        <f>SUM(B647:E647)</f>
        <v>26</v>
      </c>
      <c r="G647" s="94">
        <f t="shared" ref="G647:G695" si="120">IF(SUM(C647,E647)=0,0,ROUND(SUM(C647,E647)/F647*100,1))</f>
        <v>11.5</v>
      </c>
      <c r="H647" s="95">
        <f>IF(F647=0,0,F647/F$695*100)</f>
        <v>2.9279279279279278</v>
      </c>
      <c r="I647" s="31">
        <v>5</v>
      </c>
      <c r="J647" s="31">
        <v>0</v>
      </c>
      <c r="K647" s="31">
        <v>1</v>
      </c>
      <c r="L647" s="31">
        <v>0</v>
      </c>
      <c r="M647" s="93">
        <f>SUM(I647:L647)</f>
        <v>6</v>
      </c>
      <c r="N647" s="94">
        <f>IF(SUM(J647,L647)=0,0,ROUND(SUM(J647,L647)/M647*100,1))</f>
        <v>0</v>
      </c>
      <c r="O647" s="95">
        <f>IF(M647=0,0,M647/M$695*100)</f>
        <v>1.7291066282420751</v>
      </c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</row>
    <row r="648" spans="1:67" s="22" customFormat="1" ht="13.5" customHeight="1">
      <c r="A648" s="32" t="s">
        <v>117</v>
      </c>
      <c r="B648" s="31">
        <v>5</v>
      </c>
      <c r="C648" s="31">
        <v>0</v>
      </c>
      <c r="D648" s="31">
        <v>2</v>
      </c>
      <c r="E648" s="31">
        <v>2</v>
      </c>
      <c r="F648" s="93">
        <f t="shared" ref="F648:F655" si="121">SUM(B648:E648)</f>
        <v>9</v>
      </c>
      <c r="G648" s="94">
        <f t="shared" si="120"/>
        <v>22.2</v>
      </c>
      <c r="H648" s="95">
        <f>IF(F648=0,0,F648/F$695*100)</f>
        <v>1.0135135135135136</v>
      </c>
      <c r="I648" s="31">
        <v>3</v>
      </c>
      <c r="J648" s="31">
        <v>0</v>
      </c>
      <c r="K648" s="31">
        <v>0</v>
      </c>
      <c r="L648" s="31">
        <v>0</v>
      </c>
      <c r="M648" s="93">
        <f t="shared" ref="M648:M654" si="122">SUM(I648:L648)</f>
        <v>3</v>
      </c>
      <c r="N648" s="94">
        <f t="shared" ref="N648:N695" si="123">IF(SUM(J648,L648)=0,0,ROUND(SUM(J648,L648)/M648*100,1))</f>
        <v>0</v>
      </c>
      <c r="O648" s="95">
        <f t="shared" ref="O648:O655" si="124">IF(M648=0,0,M648/M$695*100)</f>
        <v>0.86455331412103753</v>
      </c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</row>
    <row r="649" spans="1:67" s="22" customFormat="1" ht="13.5" customHeight="1">
      <c r="A649" s="32" t="s">
        <v>118</v>
      </c>
      <c r="B649" s="31">
        <v>8</v>
      </c>
      <c r="C649" s="31">
        <v>0</v>
      </c>
      <c r="D649" s="31">
        <v>0</v>
      </c>
      <c r="E649" s="31">
        <v>0</v>
      </c>
      <c r="F649" s="93">
        <f>SUM(B649:E649)</f>
        <v>8</v>
      </c>
      <c r="G649" s="94">
        <f t="shared" si="120"/>
        <v>0</v>
      </c>
      <c r="H649" s="95">
        <f t="shared" ref="H649:H655" si="125">IF(F649=0,0,F649/F$695*100)</f>
        <v>0.90090090090090091</v>
      </c>
      <c r="I649" s="31">
        <v>0</v>
      </c>
      <c r="J649" s="31">
        <v>0</v>
      </c>
      <c r="K649" s="31">
        <v>1</v>
      </c>
      <c r="L649" s="31">
        <v>1</v>
      </c>
      <c r="M649" s="93">
        <f t="shared" si="122"/>
        <v>2</v>
      </c>
      <c r="N649" s="94">
        <f t="shared" si="123"/>
        <v>50</v>
      </c>
      <c r="O649" s="95">
        <f t="shared" si="124"/>
        <v>0.57636887608069165</v>
      </c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</row>
    <row r="650" spans="1:67" s="22" customFormat="1" ht="13.5" customHeight="1">
      <c r="A650" s="32" t="s">
        <v>119</v>
      </c>
      <c r="B650" s="31">
        <v>7</v>
      </c>
      <c r="C650" s="31">
        <v>0</v>
      </c>
      <c r="D650" s="31">
        <v>1</v>
      </c>
      <c r="E650" s="31">
        <v>1</v>
      </c>
      <c r="F650" s="93">
        <f t="shared" si="121"/>
        <v>9</v>
      </c>
      <c r="G650" s="94">
        <f t="shared" si="120"/>
        <v>11.1</v>
      </c>
      <c r="H650" s="95">
        <f t="shared" si="125"/>
        <v>1.0135135135135136</v>
      </c>
      <c r="I650" s="31">
        <v>1</v>
      </c>
      <c r="J650" s="31">
        <v>0</v>
      </c>
      <c r="K650" s="31">
        <v>0</v>
      </c>
      <c r="L650" s="31">
        <v>0</v>
      </c>
      <c r="M650" s="93">
        <f t="shared" si="122"/>
        <v>1</v>
      </c>
      <c r="N650" s="94">
        <f t="shared" si="123"/>
        <v>0</v>
      </c>
      <c r="O650" s="95">
        <f t="shared" si="124"/>
        <v>0.28818443804034583</v>
      </c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</row>
    <row r="651" spans="1:67" s="22" customFormat="1" ht="13.5" customHeight="1">
      <c r="A651" s="32" t="s">
        <v>120</v>
      </c>
      <c r="B651" s="31">
        <v>5</v>
      </c>
      <c r="C651" s="31">
        <v>0</v>
      </c>
      <c r="D651" s="31">
        <v>0</v>
      </c>
      <c r="E651" s="31">
        <v>0</v>
      </c>
      <c r="F651" s="93">
        <f t="shared" si="121"/>
        <v>5</v>
      </c>
      <c r="G651" s="94">
        <f t="shared" si="120"/>
        <v>0</v>
      </c>
      <c r="H651" s="95">
        <f t="shared" si="125"/>
        <v>0.56306306306306309</v>
      </c>
      <c r="I651" s="31">
        <v>3</v>
      </c>
      <c r="J651" s="31">
        <v>0</v>
      </c>
      <c r="K651" s="31">
        <v>0</v>
      </c>
      <c r="L651" s="31">
        <v>0</v>
      </c>
      <c r="M651" s="93">
        <f t="shared" si="122"/>
        <v>3</v>
      </c>
      <c r="N651" s="94">
        <f t="shared" si="123"/>
        <v>0</v>
      </c>
      <c r="O651" s="95">
        <f t="shared" si="124"/>
        <v>0.86455331412103753</v>
      </c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</row>
    <row r="652" spans="1:67" s="22" customFormat="1" ht="13.5" customHeight="1">
      <c r="A652" s="32" t="s">
        <v>121</v>
      </c>
      <c r="B652" s="31">
        <v>0</v>
      </c>
      <c r="C652" s="31">
        <v>0</v>
      </c>
      <c r="D652" s="31">
        <v>0</v>
      </c>
      <c r="E652" s="31">
        <v>0</v>
      </c>
      <c r="F652" s="93">
        <f t="shared" si="121"/>
        <v>0</v>
      </c>
      <c r="G652" s="94">
        <f t="shared" si="120"/>
        <v>0</v>
      </c>
      <c r="H652" s="95">
        <f t="shared" si="125"/>
        <v>0</v>
      </c>
      <c r="I652" s="31">
        <v>1</v>
      </c>
      <c r="J652" s="31">
        <v>0</v>
      </c>
      <c r="K652" s="31">
        <v>0</v>
      </c>
      <c r="L652" s="31">
        <v>0</v>
      </c>
      <c r="M652" s="93">
        <f t="shared" si="122"/>
        <v>1</v>
      </c>
      <c r="N652" s="94">
        <f t="shared" si="123"/>
        <v>0</v>
      </c>
      <c r="O652" s="95">
        <f t="shared" si="124"/>
        <v>0.28818443804034583</v>
      </c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</row>
    <row r="653" spans="1:67" s="22" customFormat="1" ht="13.5" customHeight="1">
      <c r="A653" s="32" t="s">
        <v>122</v>
      </c>
      <c r="B653" s="31">
        <v>4</v>
      </c>
      <c r="C653" s="31">
        <v>0</v>
      </c>
      <c r="D653" s="31">
        <v>0</v>
      </c>
      <c r="E653" s="31">
        <v>0</v>
      </c>
      <c r="F653" s="93">
        <f t="shared" si="121"/>
        <v>4</v>
      </c>
      <c r="G653" s="94">
        <f t="shared" si="120"/>
        <v>0</v>
      </c>
      <c r="H653" s="95">
        <f t="shared" si="125"/>
        <v>0.45045045045045046</v>
      </c>
      <c r="I653" s="31">
        <v>2</v>
      </c>
      <c r="J653" s="31">
        <v>0</v>
      </c>
      <c r="K653" s="31">
        <v>0</v>
      </c>
      <c r="L653" s="31">
        <v>0</v>
      </c>
      <c r="M653" s="93">
        <f t="shared" si="122"/>
        <v>2</v>
      </c>
      <c r="N653" s="94">
        <f t="shared" si="123"/>
        <v>0</v>
      </c>
      <c r="O653" s="95">
        <f t="shared" si="124"/>
        <v>0.57636887608069165</v>
      </c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</row>
    <row r="654" spans="1:67" s="22" customFormat="1" ht="13.5" customHeight="1">
      <c r="A654" s="32" t="s">
        <v>123</v>
      </c>
      <c r="B654" s="31">
        <v>13</v>
      </c>
      <c r="C654" s="31">
        <v>0</v>
      </c>
      <c r="D654" s="31">
        <v>0</v>
      </c>
      <c r="E654" s="31">
        <v>0</v>
      </c>
      <c r="F654" s="93">
        <f t="shared" si="121"/>
        <v>13</v>
      </c>
      <c r="G654" s="94">
        <f t="shared" si="120"/>
        <v>0</v>
      </c>
      <c r="H654" s="95">
        <f t="shared" si="125"/>
        <v>1.4639639639639639</v>
      </c>
      <c r="I654" s="31">
        <v>0</v>
      </c>
      <c r="J654" s="31">
        <v>0</v>
      </c>
      <c r="K654" s="31">
        <v>0</v>
      </c>
      <c r="L654" s="31">
        <v>0</v>
      </c>
      <c r="M654" s="93">
        <f t="shared" si="122"/>
        <v>0</v>
      </c>
      <c r="N654" s="94">
        <f t="shared" si="123"/>
        <v>0</v>
      </c>
      <c r="O654" s="95">
        <f t="shared" si="124"/>
        <v>0</v>
      </c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</row>
    <row r="655" spans="1:67" s="22" customFormat="1" ht="13.5" customHeight="1">
      <c r="A655" s="32" t="s">
        <v>124</v>
      </c>
      <c r="B655" s="31">
        <v>24</v>
      </c>
      <c r="C655" s="31">
        <v>4</v>
      </c>
      <c r="D655" s="31">
        <v>3</v>
      </c>
      <c r="E655" s="31">
        <v>2</v>
      </c>
      <c r="F655" s="93">
        <f t="shared" si="121"/>
        <v>33</v>
      </c>
      <c r="G655" s="94">
        <f t="shared" si="120"/>
        <v>18.2</v>
      </c>
      <c r="H655" s="95">
        <f t="shared" si="125"/>
        <v>3.7162162162162162</v>
      </c>
      <c r="I655" s="31">
        <v>10</v>
      </c>
      <c r="J655" s="31">
        <v>0</v>
      </c>
      <c r="K655" s="31">
        <v>0</v>
      </c>
      <c r="L655" s="31">
        <v>1</v>
      </c>
      <c r="M655" s="93">
        <f>SUM(I655:L655)</f>
        <v>11</v>
      </c>
      <c r="N655" s="94">
        <f t="shared" si="123"/>
        <v>9.1</v>
      </c>
      <c r="O655" s="95">
        <f t="shared" si="124"/>
        <v>3.1700288184438041</v>
      </c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</row>
    <row r="656" spans="1:67" s="21" customFormat="1" ht="13.5" customHeight="1">
      <c r="A656" s="36" t="s">
        <v>9</v>
      </c>
      <c r="B656" s="35">
        <v>12</v>
      </c>
      <c r="C656" s="35">
        <v>2</v>
      </c>
      <c r="D656" s="35">
        <v>0</v>
      </c>
      <c r="E656" s="35">
        <v>0</v>
      </c>
      <c r="F656" s="96">
        <f t="shared" ref="F656:F691" si="126">SUM(B656:E656)</f>
        <v>14</v>
      </c>
      <c r="G656" s="97">
        <f t="shared" si="120"/>
        <v>14.3</v>
      </c>
      <c r="H656" s="98">
        <f t="shared" ref="H656:H691" si="127">IF(F656=0,0,F656/F$695*100)</f>
        <v>1.5765765765765765</v>
      </c>
      <c r="I656" s="35">
        <v>4</v>
      </c>
      <c r="J656" s="35">
        <v>0</v>
      </c>
      <c r="K656" s="35">
        <v>0</v>
      </c>
      <c r="L656" s="35">
        <v>0</v>
      </c>
      <c r="M656" s="96">
        <f t="shared" ref="M656:M691" si="128">SUM(I656:L656)</f>
        <v>4</v>
      </c>
      <c r="N656" s="97">
        <f t="shared" si="123"/>
        <v>0</v>
      </c>
      <c r="O656" s="98">
        <f t="shared" ref="O656:O694" si="129">IF(M656=0,0,M656/M$695*100)</f>
        <v>1.1527377521613833</v>
      </c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</row>
    <row r="657" spans="1:67" s="21" customFormat="1" ht="13.5" customHeight="1">
      <c r="A657" s="32" t="s">
        <v>10</v>
      </c>
      <c r="B657" s="31">
        <v>2</v>
      </c>
      <c r="C657" s="31">
        <v>0</v>
      </c>
      <c r="D657" s="31">
        <v>0</v>
      </c>
      <c r="E657" s="31">
        <v>0</v>
      </c>
      <c r="F657" s="93">
        <f t="shared" si="126"/>
        <v>2</v>
      </c>
      <c r="G657" s="94">
        <f t="shared" si="120"/>
        <v>0</v>
      </c>
      <c r="H657" s="95">
        <f t="shared" si="127"/>
        <v>0.22522522522522523</v>
      </c>
      <c r="I657" s="31">
        <v>5</v>
      </c>
      <c r="J657" s="31">
        <v>0</v>
      </c>
      <c r="K657" s="31">
        <v>1</v>
      </c>
      <c r="L657" s="31">
        <v>0</v>
      </c>
      <c r="M657" s="93">
        <f t="shared" si="128"/>
        <v>6</v>
      </c>
      <c r="N657" s="94">
        <f t="shared" si="123"/>
        <v>0</v>
      </c>
      <c r="O657" s="95">
        <f t="shared" si="129"/>
        <v>1.7291066282420751</v>
      </c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</row>
    <row r="658" spans="1:67" s="22" customFormat="1" ht="13.5" customHeight="1">
      <c r="A658" s="32" t="s">
        <v>11</v>
      </c>
      <c r="B658" s="31">
        <v>7</v>
      </c>
      <c r="C658" s="31">
        <v>1</v>
      </c>
      <c r="D658" s="31">
        <v>0</v>
      </c>
      <c r="E658" s="31">
        <v>0</v>
      </c>
      <c r="F658" s="93">
        <f t="shared" si="126"/>
        <v>8</v>
      </c>
      <c r="G658" s="94">
        <f t="shared" si="120"/>
        <v>12.5</v>
      </c>
      <c r="H658" s="95">
        <f t="shared" si="127"/>
        <v>0.90090090090090091</v>
      </c>
      <c r="I658" s="31">
        <v>3</v>
      </c>
      <c r="J658" s="31">
        <v>0</v>
      </c>
      <c r="K658" s="31">
        <v>0</v>
      </c>
      <c r="L658" s="31">
        <v>0</v>
      </c>
      <c r="M658" s="93">
        <f t="shared" si="128"/>
        <v>3</v>
      </c>
      <c r="N658" s="94">
        <f t="shared" si="123"/>
        <v>0</v>
      </c>
      <c r="O658" s="95">
        <f t="shared" si="129"/>
        <v>0.86455331412103753</v>
      </c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</row>
    <row r="659" spans="1:67" s="24" customFormat="1" ht="13.5" customHeight="1">
      <c r="A659" s="32" t="s">
        <v>12</v>
      </c>
      <c r="B659" s="31">
        <v>4</v>
      </c>
      <c r="C659" s="31">
        <v>1</v>
      </c>
      <c r="D659" s="31">
        <v>0</v>
      </c>
      <c r="E659" s="31">
        <v>0</v>
      </c>
      <c r="F659" s="93">
        <f t="shared" si="126"/>
        <v>5</v>
      </c>
      <c r="G659" s="94">
        <f t="shared" si="120"/>
        <v>20</v>
      </c>
      <c r="H659" s="95">
        <f t="shared" si="127"/>
        <v>0.56306306306306309</v>
      </c>
      <c r="I659" s="31">
        <v>3</v>
      </c>
      <c r="J659" s="31">
        <v>0</v>
      </c>
      <c r="K659" s="31">
        <v>0</v>
      </c>
      <c r="L659" s="31">
        <v>0</v>
      </c>
      <c r="M659" s="93">
        <f t="shared" si="128"/>
        <v>3</v>
      </c>
      <c r="N659" s="94">
        <f t="shared" si="123"/>
        <v>0</v>
      </c>
      <c r="O659" s="95">
        <f t="shared" si="129"/>
        <v>0.86455331412103753</v>
      </c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</row>
    <row r="660" spans="1:67" s="22" customFormat="1" ht="13.5" customHeight="1">
      <c r="A660" s="32" t="s">
        <v>13</v>
      </c>
      <c r="B660" s="31">
        <v>6</v>
      </c>
      <c r="C660" s="31">
        <v>0</v>
      </c>
      <c r="D660" s="31">
        <v>0</v>
      </c>
      <c r="E660" s="31">
        <v>0</v>
      </c>
      <c r="F660" s="93">
        <f t="shared" si="126"/>
        <v>6</v>
      </c>
      <c r="G660" s="94">
        <f t="shared" si="120"/>
        <v>0</v>
      </c>
      <c r="H660" s="95">
        <f t="shared" si="127"/>
        <v>0.67567567567567566</v>
      </c>
      <c r="I660" s="31">
        <v>4</v>
      </c>
      <c r="J660" s="31">
        <v>0</v>
      </c>
      <c r="K660" s="31">
        <v>0</v>
      </c>
      <c r="L660" s="31">
        <v>0</v>
      </c>
      <c r="M660" s="93">
        <f t="shared" si="128"/>
        <v>4</v>
      </c>
      <c r="N660" s="94">
        <f t="shared" si="123"/>
        <v>0</v>
      </c>
      <c r="O660" s="95">
        <f t="shared" si="129"/>
        <v>1.1527377521613833</v>
      </c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</row>
    <row r="661" spans="1:67" s="22" customFormat="1" ht="13.5" customHeight="1">
      <c r="A661" s="32" t="s">
        <v>14</v>
      </c>
      <c r="B661" s="31">
        <v>5</v>
      </c>
      <c r="C661" s="31">
        <v>1</v>
      </c>
      <c r="D661" s="31">
        <v>0</v>
      </c>
      <c r="E661" s="31">
        <v>0</v>
      </c>
      <c r="F661" s="93">
        <f t="shared" si="126"/>
        <v>6</v>
      </c>
      <c r="G661" s="94">
        <f t="shared" si="120"/>
        <v>16.7</v>
      </c>
      <c r="H661" s="95">
        <f t="shared" si="127"/>
        <v>0.67567567567567566</v>
      </c>
      <c r="I661" s="31">
        <v>0</v>
      </c>
      <c r="J661" s="31">
        <v>0</v>
      </c>
      <c r="K661" s="31">
        <v>0</v>
      </c>
      <c r="L661" s="31">
        <v>0</v>
      </c>
      <c r="M661" s="93">
        <f t="shared" si="128"/>
        <v>0</v>
      </c>
      <c r="N661" s="94">
        <f t="shared" si="123"/>
        <v>0</v>
      </c>
      <c r="O661" s="95">
        <f t="shared" si="129"/>
        <v>0</v>
      </c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</row>
    <row r="662" spans="1:67" s="22" customFormat="1" ht="13.5" customHeight="1">
      <c r="A662" s="28" t="s">
        <v>15</v>
      </c>
      <c r="B662" s="99">
        <f>SUM(B656:B661)</f>
        <v>36</v>
      </c>
      <c r="C662" s="99">
        <f>SUM(C656:C661)</f>
        <v>5</v>
      </c>
      <c r="D662" s="99">
        <f>SUM(D656:D661)</f>
        <v>0</v>
      </c>
      <c r="E662" s="99">
        <f>SUM(E656:E661)</f>
        <v>0</v>
      </c>
      <c r="F662" s="99">
        <f t="shared" si="126"/>
        <v>41</v>
      </c>
      <c r="G662" s="100">
        <f t="shared" si="120"/>
        <v>12.2</v>
      </c>
      <c r="H662" s="101">
        <f t="shared" si="127"/>
        <v>4.6171171171171173</v>
      </c>
      <c r="I662" s="99">
        <f>SUM(I656:I661)</f>
        <v>19</v>
      </c>
      <c r="J662" s="99">
        <f>SUM(J656:J661)</f>
        <v>0</v>
      </c>
      <c r="K662" s="99">
        <f>SUM(K656:K661)</f>
        <v>1</v>
      </c>
      <c r="L662" s="99">
        <f>SUM(L656:L661)</f>
        <v>0</v>
      </c>
      <c r="M662" s="99">
        <f t="shared" si="128"/>
        <v>20</v>
      </c>
      <c r="N662" s="100">
        <f t="shared" si="123"/>
        <v>0</v>
      </c>
      <c r="O662" s="101">
        <f t="shared" si="129"/>
        <v>5.7636887608069163</v>
      </c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</row>
    <row r="663" spans="1:67" s="24" customFormat="1" ht="13.5" customHeight="1">
      <c r="A663" s="36" t="s">
        <v>16</v>
      </c>
      <c r="B663" s="35">
        <v>8</v>
      </c>
      <c r="C663" s="35">
        <v>1</v>
      </c>
      <c r="D663" s="35">
        <v>0</v>
      </c>
      <c r="E663" s="35">
        <v>0</v>
      </c>
      <c r="F663" s="96">
        <f t="shared" si="126"/>
        <v>9</v>
      </c>
      <c r="G663" s="97">
        <f t="shared" si="120"/>
        <v>11.1</v>
      </c>
      <c r="H663" s="98">
        <f t="shared" si="127"/>
        <v>1.0135135135135136</v>
      </c>
      <c r="I663" s="35">
        <v>6</v>
      </c>
      <c r="J663" s="35">
        <v>0</v>
      </c>
      <c r="K663" s="35">
        <v>0</v>
      </c>
      <c r="L663" s="35">
        <v>0</v>
      </c>
      <c r="M663" s="96">
        <f t="shared" si="128"/>
        <v>6</v>
      </c>
      <c r="N663" s="97">
        <f t="shared" si="123"/>
        <v>0</v>
      </c>
      <c r="O663" s="98">
        <f t="shared" si="129"/>
        <v>1.7291066282420751</v>
      </c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</row>
    <row r="664" spans="1:67" s="24" customFormat="1" ht="13.5" customHeight="1">
      <c r="A664" s="32" t="s">
        <v>17</v>
      </c>
      <c r="B664" s="31">
        <v>4</v>
      </c>
      <c r="C664" s="31">
        <v>3</v>
      </c>
      <c r="D664" s="31">
        <v>0</v>
      </c>
      <c r="E664" s="31">
        <v>0</v>
      </c>
      <c r="F664" s="93">
        <f t="shared" si="126"/>
        <v>7</v>
      </c>
      <c r="G664" s="94">
        <f t="shared" si="120"/>
        <v>42.9</v>
      </c>
      <c r="H664" s="95">
        <f t="shared" si="127"/>
        <v>0.78828828828828823</v>
      </c>
      <c r="I664" s="31">
        <v>2</v>
      </c>
      <c r="J664" s="31">
        <v>0</v>
      </c>
      <c r="K664" s="31">
        <v>0</v>
      </c>
      <c r="L664" s="31">
        <v>0</v>
      </c>
      <c r="M664" s="93">
        <f t="shared" si="128"/>
        <v>2</v>
      </c>
      <c r="N664" s="94">
        <f t="shared" si="123"/>
        <v>0</v>
      </c>
      <c r="O664" s="95">
        <f t="shared" si="129"/>
        <v>0.57636887608069165</v>
      </c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</row>
    <row r="665" spans="1:67" s="24" customFormat="1" ht="13.5" customHeight="1">
      <c r="A665" s="32" t="s">
        <v>18</v>
      </c>
      <c r="B665" s="31">
        <v>7</v>
      </c>
      <c r="C665" s="31">
        <v>0</v>
      </c>
      <c r="D665" s="31">
        <v>0</v>
      </c>
      <c r="E665" s="31">
        <v>0</v>
      </c>
      <c r="F665" s="93">
        <f t="shared" si="126"/>
        <v>7</v>
      </c>
      <c r="G665" s="94">
        <f t="shared" si="120"/>
        <v>0</v>
      </c>
      <c r="H665" s="95">
        <f t="shared" si="127"/>
        <v>0.78828828828828823</v>
      </c>
      <c r="I665" s="31">
        <v>0</v>
      </c>
      <c r="J665" s="31">
        <v>0</v>
      </c>
      <c r="K665" s="31">
        <v>0</v>
      </c>
      <c r="L665" s="31">
        <v>0</v>
      </c>
      <c r="M665" s="93">
        <f t="shared" si="128"/>
        <v>0</v>
      </c>
      <c r="N665" s="94">
        <f t="shared" si="123"/>
        <v>0</v>
      </c>
      <c r="O665" s="95">
        <f t="shared" si="129"/>
        <v>0</v>
      </c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</row>
    <row r="666" spans="1:67" s="22" customFormat="1" ht="13.5" customHeight="1">
      <c r="A666" s="32" t="s">
        <v>19</v>
      </c>
      <c r="B666" s="31">
        <v>21</v>
      </c>
      <c r="C666" s="31">
        <v>2</v>
      </c>
      <c r="D666" s="31">
        <v>1</v>
      </c>
      <c r="E666" s="31">
        <v>0</v>
      </c>
      <c r="F666" s="93">
        <f t="shared" si="126"/>
        <v>24</v>
      </c>
      <c r="G666" s="94">
        <f t="shared" si="120"/>
        <v>8.3000000000000007</v>
      </c>
      <c r="H666" s="95">
        <f t="shared" si="127"/>
        <v>2.7027027027027026</v>
      </c>
      <c r="I666" s="31">
        <v>4</v>
      </c>
      <c r="J666" s="31">
        <v>0</v>
      </c>
      <c r="K666" s="31">
        <v>0</v>
      </c>
      <c r="L666" s="31">
        <v>0</v>
      </c>
      <c r="M666" s="93">
        <f t="shared" si="128"/>
        <v>4</v>
      </c>
      <c r="N666" s="94">
        <f t="shared" si="123"/>
        <v>0</v>
      </c>
      <c r="O666" s="95">
        <f t="shared" si="129"/>
        <v>1.1527377521613833</v>
      </c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</row>
    <row r="667" spans="1:67" s="24" customFormat="1" ht="13.5" customHeight="1">
      <c r="A667" s="32" t="s">
        <v>20</v>
      </c>
      <c r="B667" s="31">
        <v>13</v>
      </c>
      <c r="C667" s="31">
        <v>0</v>
      </c>
      <c r="D667" s="31">
        <v>2</v>
      </c>
      <c r="E667" s="31">
        <v>0</v>
      </c>
      <c r="F667" s="93">
        <f t="shared" si="126"/>
        <v>15</v>
      </c>
      <c r="G667" s="94">
        <f t="shared" si="120"/>
        <v>0</v>
      </c>
      <c r="H667" s="95">
        <f t="shared" si="127"/>
        <v>1.6891891891891893</v>
      </c>
      <c r="I667" s="31">
        <v>7</v>
      </c>
      <c r="J667" s="31">
        <v>0</v>
      </c>
      <c r="K667" s="31">
        <v>0</v>
      </c>
      <c r="L667" s="31">
        <v>0</v>
      </c>
      <c r="M667" s="93">
        <f t="shared" si="128"/>
        <v>7</v>
      </c>
      <c r="N667" s="94">
        <f t="shared" si="123"/>
        <v>0</v>
      </c>
      <c r="O667" s="95">
        <f t="shared" si="129"/>
        <v>2.0172910662824206</v>
      </c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</row>
    <row r="668" spans="1:67" s="22" customFormat="1" ht="13.5" customHeight="1">
      <c r="A668" s="32" t="s">
        <v>21</v>
      </c>
      <c r="B668" s="31">
        <v>11</v>
      </c>
      <c r="C668" s="31">
        <v>1</v>
      </c>
      <c r="D668" s="31">
        <v>0</v>
      </c>
      <c r="E668" s="31">
        <v>0</v>
      </c>
      <c r="F668" s="93">
        <f t="shared" si="126"/>
        <v>12</v>
      </c>
      <c r="G668" s="94">
        <f t="shared" si="120"/>
        <v>8.3000000000000007</v>
      </c>
      <c r="H668" s="95">
        <f t="shared" si="127"/>
        <v>1.3513513513513513</v>
      </c>
      <c r="I668" s="31">
        <v>3</v>
      </c>
      <c r="J668" s="31">
        <v>0</v>
      </c>
      <c r="K668" s="31">
        <v>0</v>
      </c>
      <c r="L668" s="31">
        <v>0</v>
      </c>
      <c r="M668" s="93">
        <f t="shared" si="128"/>
        <v>3</v>
      </c>
      <c r="N668" s="94">
        <f t="shared" si="123"/>
        <v>0</v>
      </c>
      <c r="O668" s="95">
        <f t="shared" si="129"/>
        <v>0.86455331412103753</v>
      </c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</row>
    <row r="669" spans="1:67" s="24" customFormat="1" ht="13.5" customHeight="1">
      <c r="A669" s="28" t="s">
        <v>15</v>
      </c>
      <c r="B669" s="99">
        <f>SUM(B663:B668)</f>
        <v>64</v>
      </c>
      <c r="C669" s="99">
        <f>SUM(C663:C668)</f>
        <v>7</v>
      </c>
      <c r="D669" s="99">
        <f>SUM(D663:D668)</f>
        <v>3</v>
      </c>
      <c r="E669" s="99">
        <f>SUM(E663:E668)</f>
        <v>0</v>
      </c>
      <c r="F669" s="99">
        <f t="shared" si="126"/>
        <v>74</v>
      </c>
      <c r="G669" s="100">
        <f t="shared" si="120"/>
        <v>9.5</v>
      </c>
      <c r="H669" s="101">
        <f t="shared" si="127"/>
        <v>8.3333333333333321</v>
      </c>
      <c r="I669" s="99">
        <f>SUM(I663:I668)</f>
        <v>22</v>
      </c>
      <c r="J669" s="99">
        <f>SUM(J663:J668)</f>
        <v>0</v>
      </c>
      <c r="K669" s="99">
        <f>SUM(K663:K668)</f>
        <v>0</v>
      </c>
      <c r="L669" s="99">
        <f>SUM(L663:L668)</f>
        <v>0</v>
      </c>
      <c r="M669" s="99">
        <f t="shared" si="128"/>
        <v>22</v>
      </c>
      <c r="N669" s="100">
        <f t="shared" si="123"/>
        <v>0</v>
      </c>
      <c r="O669" s="101">
        <f t="shared" si="129"/>
        <v>6.3400576368876083</v>
      </c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</row>
    <row r="670" spans="1:67" s="22" customFormat="1" ht="13.5" customHeight="1">
      <c r="A670" s="32" t="s">
        <v>22</v>
      </c>
      <c r="B670" s="31">
        <v>77</v>
      </c>
      <c r="C670" s="31">
        <v>4</v>
      </c>
      <c r="D670" s="31">
        <v>1</v>
      </c>
      <c r="E670" s="31">
        <v>0</v>
      </c>
      <c r="F670" s="93">
        <f t="shared" si="126"/>
        <v>82</v>
      </c>
      <c r="G670" s="94">
        <f t="shared" si="120"/>
        <v>4.9000000000000004</v>
      </c>
      <c r="H670" s="95">
        <f t="shared" si="127"/>
        <v>9.2342342342342345</v>
      </c>
      <c r="I670" s="31">
        <v>29</v>
      </c>
      <c r="J670" s="31">
        <v>0</v>
      </c>
      <c r="K670" s="31">
        <v>0</v>
      </c>
      <c r="L670" s="31">
        <v>2</v>
      </c>
      <c r="M670" s="93">
        <f t="shared" si="128"/>
        <v>31</v>
      </c>
      <c r="N670" s="94">
        <f t="shared" si="123"/>
        <v>6.5</v>
      </c>
      <c r="O670" s="95">
        <f t="shared" si="129"/>
        <v>8.93371757925072</v>
      </c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</row>
    <row r="671" spans="1:67" s="24" customFormat="1" ht="13.5" customHeight="1">
      <c r="A671" s="32" t="s">
        <v>23</v>
      </c>
      <c r="B671" s="31">
        <v>48</v>
      </c>
      <c r="C671" s="31">
        <v>4</v>
      </c>
      <c r="D671" s="31">
        <v>0</v>
      </c>
      <c r="E671" s="31">
        <v>0</v>
      </c>
      <c r="F671" s="93">
        <f t="shared" si="126"/>
        <v>52</v>
      </c>
      <c r="G671" s="94">
        <f t="shared" si="120"/>
        <v>7.7</v>
      </c>
      <c r="H671" s="95">
        <f t="shared" si="127"/>
        <v>5.8558558558558556</v>
      </c>
      <c r="I671" s="31">
        <v>36</v>
      </c>
      <c r="J671" s="31">
        <v>0</v>
      </c>
      <c r="K671" s="31">
        <v>2</v>
      </c>
      <c r="L671" s="31">
        <v>0</v>
      </c>
      <c r="M671" s="93">
        <f t="shared" si="128"/>
        <v>38</v>
      </c>
      <c r="N671" s="94">
        <f t="shared" si="123"/>
        <v>0</v>
      </c>
      <c r="O671" s="95">
        <f t="shared" si="129"/>
        <v>10.951008645533141</v>
      </c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</row>
    <row r="672" spans="1:67" s="22" customFormat="1" ht="13.5" customHeight="1">
      <c r="A672" s="32" t="s">
        <v>24</v>
      </c>
      <c r="B672" s="31">
        <v>37</v>
      </c>
      <c r="C672" s="31">
        <v>5</v>
      </c>
      <c r="D672" s="31">
        <v>2</v>
      </c>
      <c r="E672" s="31">
        <v>1</v>
      </c>
      <c r="F672" s="93">
        <f t="shared" si="126"/>
        <v>45</v>
      </c>
      <c r="G672" s="94">
        <f t="shared" si="120"/>
        <v>13.3</v>
      </c>
      <c r="H672" s="95">
        <f t="shared" si="127"/>
        <v>5.0675675675675675</v>
      </c>
      <c r="I672" s="31">
        <v>24</v>
      </c>
      <c r="J672" s="31">
        <v>0</v>
      </c>
      <c r="K672" s="31">
        <v>1</v>
      </c>
      <c r="L672" s="31">
        <v>0</v>
      </c>
      <c r="M672" s="93">
        <f t="shared" si="128"/>
        <v>25</v>
      </c>
      <c r="N672" s="94">
        <f t="shared" si="123"/>
        <v>0</v>
      </c>
      <c r="O672" s="95">
        <f t="shared" si="129"/>
        <v>7.2046109510086458</v>
      </c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</row>
    <row r="673" spans="1:67" s="24" customFormat="1" ht="13.5" customHeight="1">
      <c r="A673" s="32" t="s">
        <v>25</v>
      </c>
      <c r="B673" s="31">
        <v>32</v>
      </c>
      <c r="C673" s="31">
        <v>2</v>
      </c>
      <c r="D673" s="31">
        <v>1</v>
      </c>
      <c r="E673" s="31">
        <v>1</v>
      </c>
      <c r="F673" s="93">
        <f t="shared" si="126"/>
        <v>36</v>
      </c>
      <c r="G673" s="94">
        <f t="shared" si="120"/>
        <v>8.3000000000000007</v>
      </c>
      <c r="H673" s="95">
        <f t="shared" si="127"/>
        <v>4.0540540540540544</v>
      </c>
      <c r="I673" s="31">
        <v>18</v>
      </c>
      <c r="J673" s="31">
        <v>0</v>
      </c>
      <c r="K673" s="31">
        <v>0</v>
      </c>
      <c r="L673" s="31">
        <v>0</v>
      </c>
      <c r="M673" s="93">
        <f t="shared" si="128"/>
        <v>18</v>
      </c>
      <c r="N673" s="94">
        <f t="shared" si="123"/>
        <v>0</v>
      </c>
      <c r="O673" s="95">
        <f t="shared" si="129"/>
        <v>5.1873198847262252</v>
      </c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</row>
    <row r="674" spans="1:67" s="24" customFormat="1" ht="13.5" customHeight="1">
      <c r="A674" s="32" t="s">
        <v>26</v>
      </c>
      <c r="B674" s="31">
        <v>57</v>
      </c>
      <c r="C674" s="31">
        <v>12</v>
      </c>
      <c r="D674" s="31">
        <v>1</v>
      </c>
      <c r="E674" s="31">
        <v>0</v>
      </c>
      <c r="F674" s="93">
        <f t="shared" si="126"/>
        <v>70</v>
      </c>
      <c r="G674" s="94">
        <f t="shared" si="120"/>
        <v>17.100000000000001</v>
      </c>
      <c r="H674" s="95">
        <f t="shared" si="127"/>
        <v>7.8828828828828827</v>
      </c>
      <c r="I674" s="31">
        <v>16</v>
      </c>
      <c r="J674" s="31">
        <v>2</v>
      </c>
      <c r="K674" s="31">
        <v>5</v>
      </c>
      <c r="L674" s="31">
        <v>0</v>
      </c>
      <c r="M674" s="93">
        <f t="shared" si="128"/>
        <v>23</v>
      </c>
      <c r="N674" s="94">
        <f t="shared" si="123"/>
        <v>8.6999999999999993</v>
      </c>
      <c r="O674" s="95">
        <f t="shared" si="129"/>
        <v>6.6282420749279538</v>
      </c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</row>
    <row r="675" spans="1:67" s="24" customFormat="1" ht="13.5" customHeight="1">
      <c r="A675" s="32" t="s">
        <v>27</v>
      </c>
      <c r="B675" s="31">
        <v>42</v>
      </c>
      <c r="C675" s="31">
        <v>7</v>
      </c>
      <c r="D675" s="31">
        <v>1</v>
      </c>
      <c r="E675" s="31">
        <v>1</v>
      </c>
      <c r="F675" s="93">
        <f t="shared" si="126"/>
        <v>51</v>
      </c>
      <c r="G675" s="94">
        <f t="shared" si="120"/>
        <v>15.7</v>
      </c>
      <c r="H675" s="95">
        <f t="shared" si="127"/>
        <v>5.7432432432432439</v>
      </c>
      <c r="I675" s="31">
        <v>20</v>
      </c>
      <c r="J675" s="31">
        <v>0</v>
      </c>
      <c r="K675" s="31">
        <v>2</v>
      </c>
      <c r="L675" s="31">
        <v>2</v>
      </c>
      <c r="M675" s="93">
        <f t="shared" si="128"/>
        <v>24</v>
      </c>
      <c r="N675" s="94">
        <f t="shared" si="123"/>
        <v>8.3000000000000007</v>
      </c>
      <c r="O675" s="95">
        <f t="shared" si="129"/>
        <v>6.9164265129683002</v>
      </c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</row>
    <row r="676" spans="1:67" s="22" customFormat="1" ht="13.5" customHeight="1">
      <c r="A676" s="32" t="s">
        <v>28</v>
      </c>
      <c r="B676" s="31">
        <v>35</v>
      </c>
      <c r="C676" s="31">
        <v>4</v>
      </c>
      <c r="D676" s="31">
        <v>0</v>
      </c>
      <c r="E676" s="31">
        <v>2</v>
      </c>
      <c r="F676" s="93">
        <f t="shared" si="126"/>
        <v>41</v>
      </c>
      <c r="G676" s="94">
        <f t="shared" si="120"/>
        <v>14.6</v>
      </c>
      <c r="H676" s="95">
        <f t="shared" si="127"/>
        <v>4.6171171171171173</v>
      </c>
      <c r="I676" s="31">
        <v>26</v>
      </c>
      <c r="J676" s="31">
        <v>0</v>
      </c>
      <c r="K676" s="31">
        <v>0</v>
      </c>
      <c r="L676" s="31">
        <v>3</v>
      </c>
      <c r="M676" s="93">
        <f t="shared" si="128"/>
        <v>29</v>
      </c>
      <c r="N676" s="94">
        <f t="shared" si="123"/>
        <v>10.3</v>
      </c>
      <c r="O676" s="95">
        <f t="shared" si="129"/>
        <v>8.3573487031700289</v>
      </c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</row>
    <row r="677" spans="1:67" s="22" customFormat="1" ht="13.5" customHeight="1">
      <c r="A677" s="32" t="s">
        <v>51</v>
      </c>
      <c r="B677" s="31">
        <v>71</v>
      </c>
      <c r="C677" s="31">
        <v>4</v>
      </c>
      <c r="D677" s="31">
        <v>7</v>
      </c>
      <c r="E677" s="31">
        <v>0</v>
      </c>
      <c r="F677" s="93">
        <f t="shared" si="126"/>
        <v>82</v>
      </c>
      <c r="G677" s="94">
        <f t="shared" si="120"/>
        <v>4.9000000000000004</v>
      </c>
      <c r="H677" s="95">
        <f t="shared" si="127"/>
        <v>9.2342342342342345</v>
      </c>
      <c r="I677" s="31">
        <v>17</v>
      </c>
      <c r="J677" s="31">
        <v>0</v>
      </c>
      <c r="K677" s="31">
        <v>1</v>
      </c>
      <c r="L677" s="31">
        <v>0</v>
      </c>
      <c r="M677" s="93">
        <f t="shared" si="128"/>
        <v>18</v>
      </c>
      <c r="N677" s="94">
        <f t="shared" si="123"/>
        <v>0</v>
      </c>
      <c r="O677" s="95">
        <f t="shared" si="129"/>
        <v>5.1873198847262252</v>
      </c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</row>
    <row r="678" spans="1:67" s="22" customFormat="1" ht="13.5" customHeight="1">
      <c r="A678" s="36" t="s">
        <v>29</v>
      </c>
      <c r="B678" s="35">
        <v>12</v>
      </c>
      <c r="C678" s="35">
        <v>0</v>
      </c>
      <c r="D678" s="35">
        <v>1</v>
      </c>
      <c r="E678" s="35">
        <v>0</v>
      </c>
      <c r="F678" s="96">
        <f t="shared" si="126"/>
        <v>13</v>
      </c>
      <c r="G678" s="97">
        <f t="shared" si="120"/>
        <v>0</v>
      </c>
      <c r="H678" s="98">
        <f t="shared" si="127"/>
        <v>1.4639639639639639</v>
      </c>
      <c r="I678" s="35">
        <v>0</v>
      </c>
      <c r="J678" s="35">
        <v>0</v>
      </c>
      <c r="K678" s="35">
        <v>0</v>
      </c>
      <c r="L678" s="35">
        <v>0</v>
      </c>
      <c r="M678" s="96">
        <f t="shared" si="128"/>
        <v>0</v>
      </c>
      <c r="N678" s="97">
        <f t="shared" si="123"/>
        <v>0</v>
      </c>
      <c r="O678" s="98">
        <f t="shared" si="129"/>
        <v>0</v>
      </c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</row>
    <row r="679" spans="1:67" s="24" customFormat="1" ht="13.5" customHeight="1">
      <c r="A679" s="32" t="s">
        <v>30</v>
      </c>
      <c r="B679" s="31">
        <v>16</v>
      </c>
      <c r="C679" s="31">
        <v>1</v>
      </c>
      <c r="D679" s="31">
        <v>1</v>
      </c>
      <c r="E679" s="31">
        <v>0</v>
      </c>
      <c r="F679" s="93">
        <f t="shared" si="126"/>
        <v>18</v>
      </c>
      <c r="G679" s="94">
        <f t="shared" si="120"/>
        <v>5.6</v>
      </c>
      <c r="H679" s="95">
        <f t="shared" si="127"/>
        <v>2.0270270270270272</v>
      </c>
      <c r="I679" s="31">
        <v>1</v>
      </c>
      <c r="J679" s="31">
        <v>0</v>
      </c>
      <c r="K679" s="31">
        <v>0</v>
      </c>
      <c r="L679" s="31">
        <v>0</v>
      </c>
      <c r="M679" s="93">
        <f t="shared" si="128"/>
        <v>1</v>
      </c>
      <c r="N679" s="94">
        <f t="shared" si="123"/>
        <v>0</v>
      </c>
      <c r="O679" s="95">
        <f t="shared" si="129"/>
        <v>0.28818443804034583</v>
      </c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</row>
    <row r="680" spans="1:67" s="24" customFormat="1" ht="13.5" customHeight="1">
      <c r="A680" s="32" t="s">
        <v>31</v>
      </c>
      <c r="B680" s="31">
        <v>11</v>
      </c>
      <c r="C680" s="31">
        <v>1</v>
      </c>
      <c r="D680" s="31">
        <v>0</v>
      </c>
      <c r="E680" s="31">
        <v>0</v>
      </c>
      <c r="F680" s="93">
        <f t="shared" si="126"/>
        <v>12</v>
      </c>
      <c r="G680" s="94">
        <f t="shared" si="120"/>
        <v>8.3000000000000007</v>
      </c>
      <c r="H680" s="95">
        <f t="shared" si="127"/>
        <v>1.3513513513513513</v>
      </c>
      <c r="I680" s="31">
        <v>0</v>
      </c>
      <c r="J680" s="31">
        <v>0</v>
      </c>
      <c r="K680" s="31">
        <v>0</v>
      </c>
      <c r="L680" s="31">
        <v>0</v>
      </c>
      <c r="M680" s="93">
        <f t="shared" si="128"/>
        <v>0</v>
      </c>
      <c r="N680" s="94">
        <f t="shared" si="123"/>
        <v>0</v>
      </c>
      <c r="O680" s="95">
        <f t="shared" si="129"/>
        <v>0</v>
      </c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</row>
    <row r="681" spans="1:67" s="24" customFormat="1" ht="13.5" customHeight="1">
      <c r="A681" s="32" t="s">
        <v>32</v>
      </c>
      <c r="B681" s="31">
        <v>12</v>
      </c>
      <c r="C681" s="31">
        <v>1</v>
      </c>
      <c r="D681" s="31">
        <v>2</v>
      </c>
      <c r="E681" s="31">
        <v>0</v>
      </c>
      <c r="F681" s="93">
        <f t="shared" si="126"/>
        <v>15</v>
      </c>
      <c r="G681" s="94">
        <f t="shared" si="120"/>
        <v>6.7</v>
      </c>
      <c r="H681" s="95">
        <f t="shared" si="127"/>
        <v>1.6891891891891893</v>
      </c>
      <c r="I681" s="31">
        <v>0</v>
      </c>
      <c r="J681" s="31">
        <v>0</v>
      </c>
      <c r="K681" s="31">
        <v>0</v>
      </c>
      <c r="L681" s="31">
        <v>0</v>
      </c>
      <c r="M681" s="93">
        <f t="shared" si="128"/>
        <v>0</v>
      </c>
      <c r="N681" s="94">
        <f t="shared" si="123"/>
        <v>0</v>
      </c>
      <c r="O681" s="95">
        <f t="shared" si="129"/>
        <v>0</v>
      </c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</row>
    <row r="682" spans="1:67" s="22" customFormat="1" ht="13.5" customHeight="1">
      <c r="A682" s="32" t="s">
        <v>33</v>
      </c>
      <c r="B682" s="31">
        <v>11</v>
      </c>
      <c r="C682" s="31">
        <v>0</v>
      </c>
      <c r="D682" s="31">
        <v>0</v>
      </c>
      <c r="E682" s="31">
        <v>0</v>
      </c>
      <c r="F682" s="93">
        <f t="shared" si="126"/>
        <v>11</v>
      </c>
      <c r="G682" s="94">
        <f t="shared" si="120"/>
        <v>0</v>
      </c>
      <c r="H682" s="95">
        <f t="shared" si="127"/>
        <v>1.2387387387387387</v>
      </c>
      <c r="I682" s="31">
        <v>3</v>
      </c>
      <c r="J682" s="31">
        <v>0</v>
      </c>
      <c r="K682" s="31">
        <v>0</v>
      </c>
      <c r="L682" s="31">
        <v>0</v>
      </c>
      <c r="M682" s="93">
        <f t="shared" si="128"/>
        <v>3</v>
      </c>
      <c r="N682" s="94">
        <f t="shared" si="123"/>
        <v>0</v>
      </c>
      <c r="O682" s="95">
        <f t="shared" si="129"/>
        <v>0.86455331412103753</v>
      </c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</row>
    <row r="683" spans="1:67" s="24" customFormat="1" ht="13.5" customHeight="1">
      <c r="A683" s="32" t="s">
        <v>34</v>
      </c>
      <c r="B683" s="31">
        <v>15</v>
      </c>
      <c r="C683" s="31">
        <v>1</v>
      </c>
      <c r="D683" s="31">
        <v>0</v>
      </c>
      <c r="E683" s="31">
        <v>0</v>
      </c>
      <c r="F683" s="93">
        <f t="shared" si="126"/>
        <v>16</v>
      </c>
      <c r="G683" s="94">
        <f t="shared" si="120"/>
        <v>6.3</v>
      </c>
      <c r="H683" s="95">
        <f t="shared" si="127"/>
        <v>1.8018018018018018</v>
      </c>
      <c r="I683" s="31">
        <v>1</v>
      </c>
      <c r="J683" s="31">
        <v>0</v>
      </c>
      <c r="K683" s="31">
        <v>0</v>
      </c>
      <c r="L683" s="31">
        <v>0</v>
      </c>
      <c r="M683" s="93">
        <f t="shared" si="128"/>
        <v>1</v>
      </c>
      <c r="N683" s="94">
        <f t="shared" si="123"/>
        <v>0</v>
      </c>
      <c r="O683" s="95">
        <f t="shared" si="129"/>
        <v>0.28818443804034583</v>
      </c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</row>
    <row r="684" spans="1:67" s="22" customFormat="1" ht="13.5" customHeight="1">
      <c r="A684" s="28" t="s">
        <v>15</v>
      </c>
      <c r="B684" s="99">
        <f>SUM(B678:B683)</f>
        <v>77</v>
      </c>
      <c r="C684" s="99">
        <f>SUM(C678:C683)</f>
        <v>4</v>
      </c>
      <c r="D684" s="99">
        <f>SUM(D678:D683)</f>
        <v>4</v>
      </c>
      <c r="E684" s="99">
        <f>SUM(E678:E683)</f>
        <v>0</v>
      </c>
      <c r="F684" s="99">
        <f t="shared" si="126"/>
        <v>85</v>
      </c>
      <c r="G684" s="100">
        <f t="shared" si="120"/>
        <v>4.7</v>
      </c>
      <c r="H684" s="101">
        <f t="shared" si="127"/>
        <v>9.5720720720720713</v>
      </c>
      <c r="I684" s="99">
        <f>SUM(I678:I683)</f>
        <v>5</v>
      </c>
      <c r="J684" s="99">
        <f>SUM(J678:J683)</f>
        <v>0</v>
      </c>
      <c r="K684" s="99">
        <f>SUM(K678:K683)</f>
        <v>0</v>
      </c>
      <c r="L684" s="99">
        <f>SUM(L678:L683)</f>
        <v>0</v>
      </c>
      <c r="M684" s="99">
        <f t="shared" si="128"/>
        <v>5</v>
      </c>
      <c r="N684" s="100">
        <f t="shared" si="123"/>
        <v>0</v>
      </c>
      <c r="O684" s="101">
        <f t="shared" si="129"/>
        <v>1.4409221902017291</v>
      </c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</row>
    <row r="685" spans="1:67" s="22" customFormat="1" ht="13.5" customHeight="1">
      <c r="A685" s="36" t="s">
        <v>35</v>
      </c>
      <c r="B685" s="35">
        <v>10</v>
      </c>
      <c r="C685" s="35">
        <v>0</v>
      </c>
      <c r="D685" s="35">
        <v>0</v>
      </c>
      <c r="E685" s="35">
        <v>0</v>
      </c>
      <c r="F685" s="96">
        <f t="shared" si="126"/>
        <v>10</v>
      </c>
      <c r="G685" s="97">
        <f t="shared" si="120"/>
        <v>0</v>
      </c>
      <c r="H685" s="98">
        <f t="shared" si="127"/>
        <v>1.1261261261261262</v>
      </c>
      <c r="I685" s="35">
        <v>4</v>
      </c>
      <c r="J685" s="35">
        <v>0</v>
      </c>
      <c r="K685" s="35">
        <v>0</v>
      </c>
      <c r="L685" s="35">
        <v>0</v>
      </c>
      <c r="M685" s="96">
        <f t="shared" si="128"/>
        <v>4</v>
      </c>
      <c r="N685" s="97">
        <f t="shared" si="123"/>
        <v>0</v>
      </c>
      <c r="O685" s="98">
        <f t="shared" si="129"/>
        <v>1.1527377521613833</v>
      </c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</row>
    <row r="686" spans="1:67" s="24" customFormat="1" ht="13.5" customHeight="1">
      <c r="A686" s="32" t="s">
        <v>36</v>
      </c>
      <c r="B686" s="31">
        <v>11</v>
      </c>
      <c r="C686" s="31">
        <v>2</v>
      </c>
      <c r="D686" s="31">
        <v>0</v>
      </c>
      <c r="E686" s="31">
        <v>1</v>
      </c>
      <c r="F686" s="93">
        <f t="shared" si="126"/>
        <v>14</v>
      </c>
      <c r="G686" s="94">
        <f t="shared" si="120"/>
        <v>21.4</v>
      </c>
      <c r="H686" s="95">
        <f t="shared" si="127"/>
        <v>1.5765765765765765</v>
      </c>
      <c r="I686" s="31">
        <v>5</v>
      </c>
      <c r="J686" s="31">
        <v>0</v>
      </c>
      <c r="K686" s="31">
        <v>0</v>
      </c>
      <c r="L686" s="31">
        <v>0</v>
      </c>
      <c r="M686" s="93">
        <f t="shared" si="128"/>
        <v>5</v>
      </c>
      <c r="N686" s="94">
        <f t="shared" si="123"/>
        <v>0</v>
      </c>
      <c r="O686" s="95">
        <f t="shared" si="129"/>
        <v>1.4409221902017291</v>
      </c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</row>
    <row r="687" spans="1:67" s="24" customFormat="1" ht="13.5" customHeight="1">
      <c r="A687" s="32" t="s">
        <v>37</v>
      </c>
      <c r="B687" s="31">
        <v>14</v>
      </c>
      <c r="C687" s="31">
        <v>0</v>
      </c>
      <c r="D687" s="31">
        <v>0</v>
      </c>
      <c r="E687" s="31">
        <v>0</v>
      </c>
      <c r="F687" s="93">
        <f t="shared" si="126"/>
        <v>14</v>
      </c>
      <c r="G687" s="94">
        <f t="shared" si="120"/>
        <v>0</v>
      </c>
      <c r="H687" s="95">
        <f t="shared" si="127"/>
        <v>1.5765765765765765</v>
      </c>
      <c r="I687" s="31">
        <v>5</v>
      </c>
      <c r="J687" s="31">
        <v>0</v>
      </c>
      <c r="K687" s="31">
        <v>0</v>
      </c>
      <c r="L687" s="31">
        <v>0</v>
      </c>
      <c r="M687" s="93">
        <f t="shared" si="128"/>
        <v>5</v>
      </c>
      <c r="N687" s="94">
        <f t="shared" si="123"/>
        <v>0</v>
      </c>
      <c r="O687" s="95">
        <f t="shared" si="129"/>
        <v>1.4409221902017291</v>
      </c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</row>
    <row r="688" spans="1:67" s="21" customFormat="1" ht="13.5" customHeight="1">
      <c r="A688" s="32" t="s">
        <v>38</v>
      </c>
      <c r="B688" s="31">
        <v>8</v>
      </c>
      <c r="C688" s="31">
        <v>1</v>
      </c>
      <c r="D688" s="31">
        <v>0</v>
      </c>
      <c r="E688" s="31">
        <v>0</v>
      </c>
      <c r="F688" s="93">
        <f t="shared" si="126"/>
        <v>9</v>
      </c>
      <c r="G688" s="94">
        <f t="shared" si="120"/>
        <v>11.1</v>
      </c>
      <c r="H688" s="95">
        <f t="shared" si="127"/>
        <v>1.0135135135135136</v>
      </c>
      <c r="I688" s="31">
        <v>5</v>
      </c>
      <c r="J688" s="31">
        <v>2</v>
      </c>
      <c r="K688" s="31">
        <v>0</v>
      </c>
      <c r="L688" s="31">
        <v>0</v>
      </c>
      <c r="M688" s="93">
        <f t="shared" si="128"/>
        <v>7</v>
      </c>
      <c r="N688" s="94">
        <f t="shared" si="123"/>
        <v>28.6</v>
      </c>
      <c r="O688" s="95">
        <f t="shared" si="129"/>
        <v>2.0172910662824206</v>
      </c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</row>
    <row r="689" spans="1:67" s="21" customFormat="1" ht="13.5" customHeight="1">
      <c r="A689" s="32" t="s">
        <v>39</v>
      </c>
      <c r="B689" s="31">
        <v>7</v>
      </c>
      <c r="C689" s="31">
        <v>0</v>
      </c>
      <c r="D689" s="31">
        <v>0</v>
      </c>
      <c r="E689" s="31">
        <v>0</v>
      </c>
      <c r="F689" s="93">
        <f t="shared" si="126"/>
        <v>7</v>
      </c>
      <c r="G689" s="94">
        <f t="shared" si="120"/>
        <v>0</v>
      </c>
      <c r="H689" s="95">
        <f t="shared" si="127"/>
        <v>0.78828828828828823</v>
      </c>
      <c r="I689" s="31">
        <v>7</v>
      </c>
      <c r="J689" s="31">
        <v>0</v>
      </c>
      <c r="K689" s="31">
        <v>0</v>
      </c>
      <c r="L689" s="31">
        <v>0</v>
      </c>
      <c r="M689" s="93">
        <f t="shared" si="128"/>
        <v>7</v>
      </c>
      <c r="N689" s="94">
        <f t="shared" si="123"/>
        <v>0</v>
      </c>
      <c r="O689" s="95">
        <f t="shared" si="129"/>
        <v>2.0172910662824206</v>
      </c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</row>
    <row r="690" spans="1:67" s="22" customFormat="1" ht="13.5" customHeight="1">
      <c r="A690" s="32" t="s">
        <v>40</v>
      </c>
      <c r="B690" s="31">
        <v>7</v>
      </c>
      <c r="C690" s="31">
        <v>2</v>
      </c>
      <c r="D690" s="31">
        <v>0</v>
      </c>
      <c r="E690" s="31">
        <v>0</v>
      </c>
      <c r="F690" s="93">
        <f t="shared" si="126"/>
        <v>9</v>
      </c>
      <c r="G690" s="94">
        <f t="shared" si="120"/>
        <v>22.2</v>
      </c>
      <c r="H690" s="95">
        <f t="shared" si="127"/>
        <v>1.0135135135135136</v>
      </c>
      <c r="I690" s="31">
        <v>4</v>
      </c>
      <c r="J690" s="31">
        <v>0</v>
      </c>
      <c r="K690" s="31">
        <v>0</v>
      </c>
      <c r="L690" s="31">
        <v>0</v>
      </c>
      <c r="M690" s="93">
        <f t="shared" si="128"/>
        <v>4</v>
      </c>
      <c r="N690" s="94">
        <f t="shared" si="123"/>
        <v>0</v>
      </c>
      <c r="O690" s="95">
        <f t="shared" si="129"/>
        <v>1.1527377521613833</v>
      </c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</row>
    <row r="691" spans="1:67" s="24" customFormat="1" ht="13.5" customHeight="1">
      <c r="A691" s="28" t="s">
        <v>15</v>
      </c>
      <c r="B691" s="99">
        <f>SUM(B685:B690)</f>
        <v>57</v>
      </c>
      <c r="C691" s="99">
        <f>SUM(C685:C690)</f>
        <v>5</v>
      </c>
      <c r="D691" s="99">
        <f>SUM(D685:D690)</f>
        <v>0</v>
      </c>
      <c r="E691" s="99">
        <f>SUM(E685:E690)</f>
        <v>1</v>
      </c>
      <c r="F691" s="99">
        <f t="shared" si="126"/>
        <v>63</v>
      </c>
      <c r="G691" s="100">
        <f t="shared" si="120"/>
        <v>9.5</v>
      </c>
      <c r="H691" s="101">
        <f t="shared" si="127"/>
        <v>7.0945945945945947</v>
      </c>
      <c r="I691" s="99">
        <f>SUM(I685:I690)</f>
        <v>30</v>
      </c>
      <c r="J691" s="99">
        <f>SUM(J685:J690)</f>
        <v>2</v>
      </c>
      <c r="K691" s="99">
        <f>SUM(K685:K690)</f>
        <v>0</v>
      </c>
      <c r="L691" s="99">
        <f>SUM(L685:L690)</f>
        <v>0</v>
      </c>
      <c r="M691" s="99">
        <f t="shared" si="128"/>
        <v>32</v>
      </c>
      <c r="N691" s="100">
        <f t="shared" si="123"/>
        <v>6.3</v>
      </c>
      <c r="O691" s="101">
        <f t="shared" si="129"/>
        <v>9.2219020172910664</v>
      </c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</row>
    <row r="692" spans="1:67" s="22" customFormat="1" ht="13.5" customHeight="1">
      <c r="A692" s="32" t="s">
        <v>113</v>
      </c>
      <c r="B692" s="31">
        <v>31</v>
      </c>
      <c r="C692" s="31">
        <v>2</v>
      </c>
      <c r="D692" s="31">
        <v>0</v>
      </c>
      <c r="E692" s="31">
        <v>0</v>
      </c>
      <c r="F692" s="93">
        <f>SUM(B692:E692)</f>
        <v>33</v>
      </c>
      <c r="G692" s="94">
        <f t="shared" si="120"/>
        <v>6.1</v>
      </c>
      <c r="H692" s="95">
        <f>IF(F692=0,0,F692/F$695*100)</f>
        <v>3.7162162162162162</v>
      </c>
      <c r="I692" s="31">
        <v>8</v>
      </c>
      <c r="J692" s="31">
        <v>0</v>
      </c>
      <c r="K692" s="31">
        <v>0</v>
      </c>
      <c r="L692" s="31">
        <v>2</v>
      </c>
      <c r="M692" s="93">
        <f>SUM(I692:L692)</f>
        <v>10</v>
      </c>
      <c r="N692" s="94">
        <f t="shared" si="123"/>
        <v>20</v>
      </c>
      <c r="O692" s="95">
        <f>IF(M692=0,0,M692/M$695*100)</f>
        <v>2.8818443804034581</v>
      </c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</row>
    <row r="693" spans="1:67" s="22" customFormat="1" ht="13.5" customHeight="1">
      <c r="A693" s="32" t="s">
        <v>114</v>
      </c>
      <c r="B693" s="31">
        <v>7</v>
      </c>
      <c r="C693" s="31">
        <v>0</v>
      </c>
      <c r="D693" s="31">
        <v>0</v>
      </c>
      <c r="E693" s="31">
        <v>0</v>
      </c>
      <c r="F693" s="93">
        <f>SUM(B693:E693)</f>
        <v>7</v>
      </c>
      <c r="G693" s="94">
        <f t="shared" si="120"/>
        <v>0</v>
      </c>
      <c r="H693" s="95">
        <f>IF(F693=0,0,F693/F$695*100)</f>
        <v>0.78828828828828823</v>
      </c>
      <c r="I693" s="31">
        <v>9</v>
      </c>
      <c r="J693" s="31">
        <v>1</v>
      </c>
      <c r="K693" s="31">
        <v>0</v>
      </c>
      <c r="L693" s="31">
        <v>2</v>
      </c>
      <c r="M693" s="93">
        <f t="shared" ref="M693:M694" si="130">SUM(I693:L693)</f>
        <v>12</v>
      </c>
      <c r="N693" s="94">
        <f t="shared" si="123"/>
        <v>25</v>
      </c>
      <c r="O693" s="95">
        <f>IF(M693=0,0,M693/M$695*100)</f>
        <v>3.4582132564841501</v>
      </c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</row>
    <row r="694" spans="1:67" s="22" customFormat="1" ht="13.5" customHeight="1">
      <c r="A694" s="32" t="s">
        <v>115</v>
      </c>
      <c r="B694" s="31">
        <v>14</v>
      </c>
      <c r="C694" s="31">
        <v>3</v>
      </c>
      <c r="D694" s="31">
        <v>0</v>
      </c>
      <c r="E694" s="31">
        <v>2</v>
      </c>
      <c r="F694" s="93">
        <f t="shared" ref="F694" si="131">SUM(B694:E694)</f>
        <v>19</v>
      </c>
      <c r="G694" s="94">
        <f t="shared" si="120"/>
        <v>26.3</v>
      </c>
      <c r="H694" s="95">
        <f>IF(F694=0,0,F694/F$695*100)</f>
        <v>2.1396396396396398</v>
      </c>
      <c r="I694" s="31">
        <v>11</v>
      </c>
      <c r="J694" s="31">
        <v>0</v>
      </c>
      <c r="K694" s="31">
        <v>0</v>
      </c>
      <c r="L694" s="31">
        <v>0</v>
      </c>
      <c r="M694" s="93">
        <f t="shared" si="130"/>
        <v>11</v>
      </c>
      <c r="N694" s="94">
        <f t="shared" si="123"/>
        <v>0</v>
      </c>
      <c r="O694" s="95">
        <f t="shared" si="129"/>
        <v>3.1700288184438041</v>
      </c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</row>
    <row r="695" spans="1:67" s="21" customFormat="1" ht="13.5" customHeight="1">
      <c r="A695" s="28" t="s">
        <v>41</v>
      </c>
      <c r="B695" s="99">
        <f>SUM(B647:B655,B662,B669:B677,B684,B691,B692:B694)</f>
        <v>774</v>
      </c>
      <c r="C695" s="99">
        <f>SUM(C647:C655,C662,C669:C677,C684,C691,C692:C694)</f>
        <v>74</v>
      </c>
      <c r="D695" s="99">
        <f>SUM(D647:D655,D662,D669:D677,D684,D691,D692:D694)</f>
        <v>26</v>
      </c>
      <c r="E695" s="99">
        <f>SUM(E647:E655,E662,E669:E677,E684,E691,E692:E694)</f>
        <v>14</v>
      </c>
      <c r="F695" s="99">
        <f>SUM(B695:E695)</f>
        <v>888</v>
      </c>
      <c r="G695" s="100">
        <f t="shared" si="120"/>
        <v>9.9</v>
      </c>
      <c r="H695" s="101">
        <f>IF(F695=0,0,F695/F$695*100)</f>
        <v>100</v>
      </c>
      <c r="I695" s="99">
        <f>SUM(I647:I655,I662,I669:I677,I684,I691,I692:I694)</f>
        <v>315</v>
      </c>
      <c r="J695" s="99">
        <f>SUM(J647:J655,J662,J669:J677,J684,J691,J692:J694)</f>
        <v>5</v>
      </c>
      <c r="K695" s="99">
        <f>SUM(K647:K655,K662,K669:K677,K684,K691,K692:K694)</f>
        <v>14</v>
      </c>
      <c r="L695" s="99">
        <f>SUM(L647:L655,L662,L669:L677,L684,L691,L692:L694)</f>
        <v>13</v>
      </c>
      <c r="M695" s="99">
        <f>SUM(I695:L695)</f>
        <v>347</v>
      </c>
      <c r="N695" s="100">
        <f t="shared" si="123"/>
        <v>5.2</v>
      </c>
      <c r="O695" s="101">
        <f>IF(M695=0,0,M695/M$695*100)</f>
        <v>100</v>
      </c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</row>
    <row r="696" spans="1:67">
      <c r="A696" s="22"/>
    </row>
    <row r="697" spans="1:67">
      <c r="A697" s="22"/>
    </row>
    <row r="698" spans="1:67" s="22" customFormat="1" ht="12" customHeight="1">
      <c r="A698" s="47" t="s">
        <v>0</v>
      </c>
      <c r="B698" s="46"/>
      <c r="C698" s="45"/>
      <c r="D698" s="45"/>
      <c r="E698" s="45"/>
      <c r="F698" s="45"/>
      <c r="G698" s="45"/>
      <c r="H698" s="44"/>
      <c r="I698" s="46" t="s">
        <v>59</v>
      </c>
      <c r="J698" s="45"/>
      <c r="K698" s="45"/>
      <c r="L698" s="45"/>
      <c r="M698" s="45"/>
      <c r="N698" s="45"/>
      <c r="O698" s="44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</row>
    <row r="699" spans="1:67" s="24" customFormat="1" ht="39.6" customHeight="1">
      <c r="A699" s="85" t="s">
        <v>1</v>
      </c>
      <c r="B699" s="41" t="s">
        <v>2</v>
      </c>
      <c r="C699" s="40" t="s">
        <v>3</v>
      </c>
      <c r="D699" s="39" t="s">
        <v>4</v>
      </c>
      <c r="E699" s="40" t="s">
        <v>5</v>
      </c>
      <c r="F699" s="39" t="s">
        <v>6</v>
      </c>
      <c r="G699" s="39" t="s">
        <v>7</v>
      </c>
      <c r="H699" s="42" t="s">
        <v>8</v>
      </c>
      <c r="I699" s="41" t="s">
        <v>2</v>
      </c>
      <c r="J699" s="39" t="s">
        <v>3</v>
      </c>
      <c r="K699" s="39" t="s">
        <v>4</v>
      </c>
      <c r="L699" s="40" t="s">
        <v>5</v>
      </c>
      <c r="M699" s="39" t="s">
        <v>6</v>
      </c>
      <c r="N699" s="39" t="s">
        <v>7</v>
      </c>
      <c r="O699" s="38" t="s">
        <v>8</v>
      </c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</row>
    <row r="700" spans="1:67" s="22" customFormat="1" ht="13.5" customHeight="1">
      <c r="A700" s="84" t="s">
        <v>116</v>
      </c>
      <c r="B700" s="31"/>
      <c r="C700" s="31"/>
      <c r="D700" s="31"/>
      <c r="E700" s="31"/>
      <c r="F700" s="31"/>
      <c r="G700" s="30"/>
      <c r="H700" s="29"/>
      <c r="I700" s="93">
        <f>SUM(方向別!B594,方向別!I594,方向別!B647,方向別!I647)</f>
        <v>44</v>
      </c>
      <c r="J700" s="93">
        <f>SUM(方向別!C594,方向別!J594,方向別!C647,方向別!J647)</f>
        <v>2</v>
      </c>
      <c r="K700" s="93">
        <f>SUM(方向別!D594,方向別!K594,方向別!D647,方向別!K647)</f>
        <v>2</v>
      </c>
      <c r="L700" s="93">
        <f>SUM(方向別!E594,方向別!L594,方向別!E647,方向別!L647)</f>
        <v>1</v>
      </c>
      <c r="M700" s="93">
        <f>SUM(I700:L700)</f>
        <v>49</v>
      </c>
      <c r="N700" s="94">
        <f t="shared" ref="N700:N748" si="132">IF(SUM(J700,L700)=0,0,ROUND(SUM(J700,L700)/M700*100,1))</f>
        <v>6.1</v>
      </c>
      <c r="O700" s="95">
        <f>IF(M700=0,0,M700/M$748*100)</f>
        <v>2.2983114446529078</v>
      </c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</row>
    <row r="701" spans="1:67" s="22" customFormat="1" ht="13.5" customHeight="1">
      <c r="A701" s="32" t="s">
        <v>117</v>
      </c>
      <c r="B701" s="31"/>
      <c r="C701" s="31"/>
      <c r="D701" s="31"/>
      <c r="E701" s="31"/>
      <c r="F701" s="31"/>
      <c r="G701" s="30"/>
      <c r="H701" s="29"/>
      <c r="I701" s="93">
        <f>SUM(方向別!B595,方向別!I595,方向別!B648,方向別!I648)</f>
        <v>16</v>
      </c>
      <c r="J701" s="93">
        <f>SUM(方向別!C595,方向別!J595,方向別!C648,方向別!J648)</f>
        <v>0</v>
      </c>
      <c r="K701" s="93">
        <f>SUM(方向別!D595,方向別!K595,方向別!D648,方向別!K648)</f>
        <v>2</v>
      </c>
      <c r="L701" s="93">
        <f>SUM(方向別!E595,方向別!L595,方向別!E648,方向別!L648)</f>
        <v>2</v>
      </c>
      <c r="M701" s="93">
        <f t="shared" ref="M701:M708" si="133">SUM(I701:L701)</f>
        <v>20</v>
      </c>
      <c r="N701" s="94">
        <f t="shared" si="132"/>
        <v>10</v>
      </c>
      <c r="O701" s="95">
        <f t="shared" ref="O701:O708" si="134">IF(M701=0,0,M701/M$748*100)</f>
        <v>0.93808630393996251</v>
      </c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</row>
    <row r="702" spans="1:67" s="22" customFormat="1" ht="13.5" customHeight="1">
      <c r="A702" s="32" t="s">
        <v>118</v>
      </c>
      <c r="B702" s="31"/>
      <c r="C702" s="31"/>
      <c r="D702" s="31"/>
      <c r="E702" s="31"/>
      <c r="F702" s="31"/>
      <c r="G702" s="30"/>
      <c r="H702" s="29"/>
      <c r="I702" s="93">
        <f>SUM(方向別!B596,方向別!I596,方向別!B649,方向別!I649)</f>
        <v>17</v>
      </c>
      <c r="J702" s="93">
        <f>SUM(方向別!C596,方向別!J596,方向別!C649,方向別!J649)</f>
        <v>0</v>
      </c>
      <c r="K702" s="93">
        <f>SUM(方向別!D596,方向別!K596,方向別!D649,方向別!K649)</f>
        <v>1</v>
      </c>
      <c r="L702" s="93">
        <f>SUM(方向別!E596,方向別!L596,方向別!E649,方向別!L649)</f>
        <v>1</v>
      </c>
      <c r="M702" s="93">
        <f t="shared" si="133"/>
        <v>19</v>
      </c>
      <c r="N702" s="94">
        <f t="shared" si="132"/>
        <v>5.3</v>
      </c>
      <c r="O702" s="95">
        <f t="shared" si="134"/>
        <v>0.89118198874296428</v>
      </c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</row>
    <row r="703" spans="1:67" s="22" customFormat="1" ht="13.5" customHeight="1">
      <c r="A703" s="32" t="s">
        <v>119</v>
      </c>
      <c r="B703" s="31"/>
      <c r="C703" s="31"/>
      <c r="D703" s="31"/>
      <c r="E703" s="31"/>
      <c r="F703" s="31"/>
      <c r="G703" s="30"/>
      <c r="H703" s="29"/>
      <c r="I703" s="93">
        <f>SUM(方向別!B597,方向別!I597,方向別!B650,方向別!I650)</f>
        <v>15</v>
      </c>
      <c r="J703" s="93">
        <f>SUM(方向別!C597,方向別!J597,方向別!C650,方向別!J650)</f>
        <v>0</v>
      </c>
      <c r="K703" s="93">
        <f>SUM(方向別!D597,方向別!K597,方向別!D650,方向別!K650)</f>
        <v>1</v>
      </c>
      <c r="L703" s="93">
        <f>SUM(方向別!E597,方向別!L597,方向別!E650,方向別!L650)</f>
        <v>1</v>
      </c>
      <c r="M703" s="93">
        <f t="shared" si="133"/>
        <v>17</v>
      </c>
      <c r="N703" s="94">
        <f t="shared" si="132"/>
        <v>5.9</v>
      </c>
      <c r="O703" s="95">
        <f t="shared" si="134"/>
        <v>0.79737335834896805</v>
      </c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</row>
    <row r="704" spans="1:67" s="22" customFormat="1" ht="13.5" customHeight="1">
      <c r="A704" s="32" t="s">
        <v>120</v>
      </c>
      <c r="B704" s="31"/>
      <c r="C704" s="31"/>
      <c r="D704" s="31"/>
      <c r="E704" s="31"/>
      <c r="F704" s="31"/>
      <c r="G704" s="30"/>
      <c r="H704" s="29"/>
      <c r="I704" s="93">
        <f>SUM(方向別!B598,方向別!I598,方向別!B651,方向別!I651)</f>
        <v>12</v>
      </c>
      <c r="J704" s="93">
        <f>SUM(方向別!C598,方向別!J598,方向別!C651,方向別!J651)</f>
        <v>0</v>
      </c>
      <c r="K704" s="93">
        <f>SUM(方向別!D598,方向別!K598,方向別!D651,方向別!K651)</f>
        <v>0</v>
      </c>
      <c r="L704" s="93">
        <f>SUM(方向別!E598,方向別!L598,方向別!E651,方向別!L651)</f>
        <v>0</v>
      </c>
      <c r="M704" s="93">
        <f t="shared" si="133"/>
        <v>12</v>
      </c>
      <c r="N704" s="94">
        <f t="shared" si="132"/>
        <v>0</v>
      </c>
      <c r="O704" s="95">
        <f t="shared" si="134"/>
        <v>0.56285178236397748</v>
      </c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</row>
    <row r="705" spans="1:67" s="22" customFormat="1" ht="13.5" customHeight="1">
      <c r="A705" s="32" t="s">
        <v>121</v>
      </c>
      <c r="B705" s="31"/>
      <c r="C705" s="31"/>
      <c r="D705" s="31"/>
      <c r="E705" s="31"/>
      <c r="F705" s="31"/>
      <c r="G705" s="30"/>
      <c r="H705" s="29"/>
      <c r="I705" s="93">
        <f>SUM(方向別!B599,方向別!I599,方向別!B652,方向別!I652)</f>
        <v>5</v>
      </c>
      <c r="J705" s="93">
        <f>SUM(方向別!C599,方向別!J599,方向別!C652,方向別!J652)</f>
        <v>0</v>
      </c>
      <c r="K705" s="93">
        <f>SUM(方向別!D599,方向別!K599,方向別!D652,方向別!K652)</f>
        <v>0</v>
      </c>
      <c r="L705" s="93">
        <f>SUM(方向別!E599,方向別!L599,方向別!E652,方向別!L652)</f>
        <v>0</v>
      </c>
      <c r="M705" s="93">
        <f t="shared" si="133"/>
        <v>5</v>
      </c>
      <c r="N705" s="94">
        <f t="shared" si="132"/>
        <v>0</v>
      </c>
      <c r="O705" s="95">
        <f t="shared" si="134"/>
        <v>0.23452157598499063</v>
      </c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</row>
    <row r="706" spans="1:67" s="22" customFormat="1" ht="13.5" customHeight="1">
      <c r="A706" s="32" t="s">
        <v>122</v>
      </c>
      <c r="B706" s="31"/>
      <c r="C706" s="31"/>
      <c r="D706" s="31"/>
      <c r="E706" s="31"/>
      <c r="F706" s="31"/>
      <c r="G706" s="30"/>
      <c r="H706" s="29"/>
      <c r="I706" s="93">
        <f>SUM(方向別!B600,方向別!I600,方向別!B653,方向別!I653)</f>
        <v>15</v>
      </c>
      <c r="J706" s="93">
        <f>SUM(方向別!C600,方向別!J600,方向別!C653,方向別!J653)</f>
        <v>0</v>
      </c>
      <c r="K706" s="93">
        <f>SUM(方向別!D600,方向別!K600,方向別!D653,方向別!K653)</f>
        <v>0</v>
      </c>
      <c r="L706" s="93">
        <f>SUM(方向別!E600,方向別!L600,方向別!E653,方向別!L653)</f>
        <v>0</v>
      </c>
      <c r="M706" s="93">
        <f t="shared" si="133"/>
        <v>15</v>
      </c>
      <c r="N706" s="94">
        <f t="shared" si="132"/>
        <v>0</v>
      </c>
      <c r="O706" s="95">
        <f t="shared" si="134"/>
        <v>0.70356472795497182</v>
      </c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</row>
    <row r="707" spans="1:67" s="22" customFormat="1" ht="13.5" customHeight="1">
      <c r="A707" s="32" t="s">
        <v>123</v>
      </c>
      <c r="B707" s="31"/>
      <c r="C707" s="31"/>
      <c r="D707" s="31"/>
      <c r="E707" s="31"/>
      <c r="F707" s="31"/>
      <c r="G707" s="30"/>
      <c r="H707" s="29"/>
      <c r="I707" s="93">
        <f>SUM(方向別!B601,方向別!I601,方向別!B654,方向別!I654)</f>
        <v>25</v>
      </c>
      <c r="J707" s="93">
        <f>SUM(方向別!C601,方向別!J601,方向別!C654,方向別!J654)</f>
        <v>0</v>
      </c>
      <c r="K707" s="93">
        <f>SUM(方向別!D601,方向別!K601,方向別!D654,方向別!K654)</f>
        <v>0</v>
      </c>
      <c r="L707" s="93">
        <f>SUM(方向別!E601,方向別!L601,方向別!E654,方向別!L654)</f>
        <v>0</v>
      </c>
      <c r="M707" s="93">
        <f t="shared" si="133"/>
        <v>25</v>
      </c>
      <c r="N707" s="94">
        <f t="shared" si="132"/>
        <v>0</v>
      </c>
      <c r="O707" s="95">
        <f t="shared" si="134"/>
        <v>1.1726078799249531</v>
      </c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</row>
    <row r="708" spans="1:67" s="22" customFormat="1" ht="13.5" customHeight="1">
      <c r="A708" s="32" t="s">
        <v>124</v>
      </c>
      <c r="B708" s="31"/>
      <c r="C708" s="31"/>
      <c r="D708" s="31"/>
      <c r="E708" s="31"/>
      <c r="F708" s="31"/>
      <c r="G708" s="30"/>
      <c r="H708" s="29"/>
      <c r="I708" s="93">
        <f>SUM(方向別!B602,方向別!I602,方向別!B655,方向別!I655)</f>
        <v>48</v>
      </c>
      <c r="J708" s="93">
        <f>SUM(方向別!C602,方向別!J602,方向別!C655,方向別!J655)</f>
        <v>4</v>
      </c>
      <c r="K708" s="93">
        <f>SUM(方向別!D602,方向別!K602,方向別!D655,方向別!K655)</f>
        <v>4</v>
      </c>
      <c r="L708" s="93">
        <f>SUM(方向別!E602,方向別!L602,方向別!E655,方向別!L655)</f>
        <v>3</v>
      </c>
      <c r="M708" s="93">
        <f t="shared" si="133"/>
        <v>59</v>
      </c>
      <c r="N708" s="94">
        <f t="shared" si="132"/>
        <v>11.9</v>
      </c>
      <c r="O708" s="95">
        <f t="shared" si="134"/>
        <v>2.7673545966228894</v>
      </c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</row>
    <row r="709" spans="1:67" s="21" customFormat="1" ht="13.5" customHeight="1">
      <c r="A709" s="36" t="s">
        <v>9</v>
      </c>
      <c r="B709" s="35"/>
      <c r="C709" s="35"/>
      <c r="D709" s="35"/>
      <c r="E709" s="35"/>
      <c r="F709" s="35"/>
      <c r="G709" s="34"/>
      <c r="H709" s="33"/>
      <c r="I709" s="96">
        <f>SUM(方向別!B603,方向別!I603,方向別!B656,方向別!I656)</f>
        <v>21</v>
      </c>
      <c r="J709" s="96">
        <f>SUM(方向別!C603,方向別!J603,方向別!C656,方向別!J656)</f>
        <v>2</v>
      </c>
      <c r="K709" s="96">
        <f>SUM(方向別!D603,方向別!K603,方向別!D656,方向別!K656)</f>
        <v>0</v>
      </c>
      <c r="L709" s="96">
        <f>SUM(方向別!E603,方向別!L603,方向別!E656,方向別!L656)</f>
        <v>0</v>
      </c>
      <c r="M709" s="96">
        <f t="shared" ref="M709:M744" si="135">SUM(I709:L709)</f>
        <v>23</v>
      </c>
      <c r="N709" s="97">
        <f t="shared" si="132"/>
        <v>8.6999999999999993</v>
      </c>
      <c r="O709" s="98">
        <f t="shared" ref="O709:O744" si="136">IF(M709=0,0,M709/M$748*100)</f>
        <v>1.0787992495309568</v>
      </c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</row>
    <row r="710" spans="1:67" s="21" customFormat="1" ht="13.5" customHeight="1">
      <c r="A710" s="32" t="s">
        <v>10</v>
      </c>
      <c r="B710" s="31"/>
      <c r="C710" s="31"/>
      <c r="D710" s="31"/>
      <c r="E710" s="31"/>
      <c r="F710" s="31"/>
      <c r="G710" s="30"/>
      <c r="H710" s="29"/>
      <c r="I710" s="93">
        <f>SUM(方向別!B604,方向別!I604,方向別!B657,方向別!I657)</f>
        <v>15</v>
      </c>
      <c r="J710" s="93">
        <f>SUM(方向別!C604,方向別!J604,方向別!C657,方向別!J657)</f>
        <v>0</v>
      </c>
      <c r="K710" s="93">
        <f>SUM(方向別!D604,方向別!K604,方向別!D657,方向別!K657)</f>
        <v>1</v>
      </c>
      <c r="L710" s="93">
        <f>SUM(方向別!E604,方向別!L604,方向別!E657,方向別!L657)</f>
        <v>0</v>
      </c>
      <c r="M710" s="93">
        <f t="shared" si="135"/>
        <v>16</v>
      </c>
      <c r="N710" s="94">
        <f t="shared" si="132"/>
        <v>0</v>
      </c>
      <c r="O710" s="95">
        <f t="shared" si="136"/>
        <v>0.75046904315196994</v>
      </c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</row>
    <row r="711" spans="1:67" s="22" customFormat="1" ht="13.5" customHeight="1">
      <c r="A711" s="32" t="s">
        <v>11</v>
      </c>
      <c r="B711" s="31"/>
      <c r="C711" s="31"/>
      <c r="D711" s="31"/>
      <c r="E711" s="31"/>
      <c r="F711" s="31"/>
      <c r="G711" s="30"/>
      <c r="H711" s="29"/>
      <c r="I711" s="93">
        <f>SUM(方向別!B605,方向別!I605,方向別!B658,方向別!I658)</f>
        <v>18</v>
      </c>
      <c r="J711" s="93">
        <f>SUM(方向別!C605,方向別!J605,方向別!C658,方向別!J658)</f>
        <v>1</v>
      </c>
      <c r="K711" s="93">
        <f>SUM(方向別!D605,方向別!K605,方向別!D658,方向別!K658)</f>
        <v>1</v>
      </c>
      <c r="L711" s="93">
        <f>SUM(方向別!E605,方向別!L605,方向別!E658,方向別!L658)</f>
        <v>0</v>
      </c>
      <c r="M711" s="93">
        <f t="shared" si="135"/>
        <v>20</v>
      </c>
      <c r="N711" s="94">
        <f t="shared" si="132"/>
        <v>5</v>
      </c>
      <c r="O711" s="95">
        <f t="shared" si="136"/>
        <v>0.93808630393996251</v>
      </c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</row>
    <row r="712" spans="1:67" s="24" customFormat="1" ht="13.5" customHeight="1">
      <c r="A712" s="32" t="s">
        <v>12</v>
      </c>
      <c r="B712" s="31"/>
      <c r="C712" s="31"/>
      <c r="D712" s="31"/>
      <c r="E712" s="31"/>
      <c r="F712" s="31"/>
      <c r="G712" s="30"/>
      <c r="H712" s="29"/>
      <c r="I712" s="93">
        <f>SUM(方向別!B606,方向別!I606,方向別!B659,方向別!I659)</f>
        <v>14</v>
      </c>
      <c r="J712" s="93">
        <f>SUM(方向別!C606,方向別!J606,方向別!C659,方向別!J659)</f>
        <v>2</v>
      </c>
      <c r="K712" s="93">
        <f>SUM(方向別!D606,方向別!K606,方向別!D659,方向別!K659)</f>
        <v>0</v>
      </c>
      <c r="L712" s="93">
        <f>SUM(方向別!E606,方向別!L606,方向別!E659,方向別!L659)</f>
        <v>1</v>
      </c>
      <c r="M712" s="93">
        <f t="shared" si="135"/>
        <v>17</v>
      </c>
      <c r="N712" s="94">
        <f t="shared" si="132"/>
        <v>17.600000000000001</v>
      </c>
      <c r="O712" s="95">
        <f t="shared" si="136"/>
        <v>0.79737335834896805</v>
      </c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</row>
    <row r="713" spans="1:67" s="22" customFormat="1" ht="13.5" customHeight="1">
      <c r="A713" s="32" t="s">
        <v>13</v>
      </c>
      <c r="B713" s="31"/>
      <c r="C713" s="31"/>
      <c r="D713" s="31"/>
      <c r="E713" s="31"/>
      <c r="F713" s="31"/>
      <c r="G713" s="30"/>
      <c r="H713" s="29"/>
      <c r="I713" s="93">
        <f>SUM(方向別!B607,方向別!I607,方向別!B660,方向別!I660)</f>
        <v>15</v>
      </c>
      <c r="J713" s="93">
        <f>SUM(方向別!C607,方向別!J607,方向別!C660,方向別!J660)</f>
        <v>0</v>
      </c>
      <c r="K713" s="93">
        <f>SUM(方向別!D607,方向別!K607,方向別!D660,方向別!K660)</f>
        <v>0</v>
      </c>
      <c r="L713" s="93">
        <f>SUM(方向別!E607,方向別!L607,方向別!E660,方向別!L660)</f>
        <v>0</v>
      </c>
      <c r="M713" s="93">
        <f t="shared" si="135"/>
        <v>15</v>
      </c>
      <c r="N713" s="94">
        <f t="shared" si="132"/>
        <v>0</v>
      </c>
      <c r="O713" s="95">
        <f t="shared" si="136"/>
        <v>0.70356472795497182</v>
      </c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</row>
    <row r="714" spans="1:67" s="22" customFormat="1" ht="13.5" customHeight="1">
      <c r="A714" s="32" t="s">
        <v>14</v>
      </c>
      <c r="B714" s="31"/>
      <c r="C714" s="31"/>
      <c r="D714" s="31"/>
      <c r="E714" s="31"/>
      <c r="F714" s="31"/>
      <c r="G714" s="30"/>
      <c r="H714" s="29"/>
      <c r="I714" s="93">
        <f>SUM(方向別!B608,方向別!I608,方向別!B661,方向別!I661)</f>
        <v>15</v>
      </c>
      <c r="J714" s="93">
        <f>SUM(方向別!C608,方向別!J608,方向別!C661,方向別!J661)</f>
        <v>2</v>
      </c>
      <c r="K714" s="93">
        <f>SUM(方向別!D608,方向別!K608,方向別!D661,方向別!K661)</f>
        <v>1</v>
      </c>
      <c r="L714" s="93">
        <f>SUM(方向別!E608,方向別!L608,方向別!E661,方向別!L661)</f>
        <v>1</v>
      </c>
      <c r="M714" s="93">
        <f t="shared" si="135"/>
        <v>19</v>
      </c>
      <c r="N714" s="94">
        <f t="shared" si="132"/>
        <v>15.8</v>
      </c>
      <c r="O714" s="95">
        <f t="shared" si="136"/>
        <v>0.89118198874296428</v>
      </c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</row>
    <row r="715" spans="1:67" s="22" customFormat="1" ht="13.5" customHeight="1">
      <c r="A715" s="28" t="s">
        <v>15</v>
      </c>
      <c r="B715" s="27"/>
      <c r="C715" s="27"/>
      <c r="D715" s="27"/>
      <c r="E715" s="27"/>
      <c r="F715" s="27"/>
      <c r="G715" s="26"/>
      <c r="H715" s="25"/>
      <c r="I715" s="99">
        <f>SUM(I709:I714)</f>
        <v>98</v>
      </c>
      <c r="J715" s="99">
        <f>SUM(J709:J714)</f>
        <v>7</v>
      </c>
      <c r="K715" s="99">
        <f>SUM(K709:K714)</f>
        <v>3</v>
      </c>
      <c r="L715" s="99">
        <f>SUM(L709:L714)</f>
        <v>2</v>
      </c>
      <c r="M715" s="99">
        <f t="shared" si="135"/>
        <v>110</v>
      </c>
      <c r="N715" s="100">
        <f t="shared" si="132"/>
        <v>8.1999999999999993</v>
      </c>
      <c r="O715" s="101">
        <f t="shared" si="136"/>
        <v>5.159474671669793</v>
      </c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</row>
    <row r="716" spans="1:67" s="24" customFormat="1" ht="13.5" customHeight="1">
      <c r="A716" s="36" t="s">
        <v>16</v>
      </c>
      <c r="B716" s="35"/>
      <c r="C716" s="35"/>
      <c r="D716" s="35"/>
      <c r="E716" s="35"/>
      <c r="F716" s="35"/>
      <c r="G716" s="34"/>
      <c r="H716" s="33"/>
      <c r="I716" s="96">
        <f>SUM(方向別!B610,方向別!I610,方向別!B663,方向別!I663)</f>
        <v>17</v>
      </c>
      <c r="J716" s="96">
        <f>SUM(方向別!C610,方向別!J610,方向別!C663,方向別!J663)</f>
        <v>1</v>
      </c>
      <c r="K716" s="96">
        <f>SUM(方向別!D610,方向別!K610,方向別!D663,方向別!K663)</f>
        <v>0</v>
      </c>
      <c r="L716" s="96">
        <f>SUM(方向別!E610,方向別!L610,方向別!E663,方向別!L663)</f>
        <v>0</v>
      </c>
      <c r="M716" s="96">
        <f t="shared" si="135"/>
        <v>18</v>
      </c>
      <c r="N716" s="97">
        <f t="shared" si="132"/>
        <v>5.6</v>
      </c>
      <c r="O716" s="98">
        <f t="shared" si="136"/>
        <v>0.84427767354596628</v>
      </c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</row>
    <row r="717" spans="1:67" s="24" customFormat="1" ht="13.5" customHeight="1">
      <c r="A717" s="32" t="s">
        <v>17</v>
      </c>
      <c r="B717" s="31"/>
      <c r="C717" s="31"/>
      <c r="D717" s="31"/>
      <c r="E717" s="31"/>
      <c r="F717" s="31"/>
      <c r="G717" s="30"/>
      <c r="H717" s="29"/>
      <c r="I717" s="93">
        <f>SUM(方向別!B611,方向別!I611,方向別!B664,方向別!I664)</f>
        <v>11</v>
      </c>
      <c r="J717" s="93">
        <f>SUM(方向別!C611,方向別!J611,方向別!C664,方向別!J664)</f>
        <v>3</v>
      </c>
      <c r="K717" s="93">
        <f>SUM(方向別!D611,方向別!K611,方向別!D664,方向別!K664)</f>
        <v>0</v>
      </c>
      <c r="L717" s="93">
        <f>SUM(方向別!E611,方向別!L611,方向別!E664,方向別!L664)</f>
        <v>1</v>
      </c>
      <c r="M717" s="93">
        <f t="shared" si="135"/>
        <v>15</v>
      </c>
      <c r="N717" s="94">
        <f t="shared" si="132"/>
        <v>26.7</v>
      </c>
      <c r="O717" s="95">
        <f t="shared" si="136"/>
        <v>0.70356472795497182</v>
      </c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</row>
    <row r="718" spans="1:67" s="24" customFormat="1" ht="13.5" customHeight="1">
      <c r="A718" s="32" t="s">
        <v>18</v>
      </c>
      <c r="B718" s="31"/>
      <c r="C718" s="31"/>
      <c r="D718" s="31"/>
      <c r="E718" s="31"/>
      <c r="F718" s="31"/>
      <c r="G718" s="30"/>
      <c r="H718" s="29"/>
      <c r="I718" s="93">
        <f>SUM(方向別!B612,方向別!I612,方向別!B665,方向別!I665)</f>
        <v>20</v>
      </c>
      <c r="J718" s="93">
        <f>SUM(方向別!C612,方向別!J612,方向別!C665,方向別!J665)</f>
        <v>0</v>
      </c>
      <c r="K718" s="93">
        <f>SUM(方向別!D612,方向別!K612,方向別!D665,方向別!K665)</f>
        <v>0</v>
      </c>
      <c r="L718" s="93">
        <f>SUM(方向別!E612,方向別!L612,方向別!E665,方向別!L665)</f>
        <v>0</v>
      </c>
      <c r="M718" s="93">
        <f t="shared" si="135"/>
        <v>20</v>
      </c>
      <c r="N718" s="94">
        <f t="shared" si="132"/>
        <v>0</v>
      </c>
      <c r="O718" s="95">
        <f t="shared" si="136"/>
        <v>0.93808630393996251</v>
      </c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</row>
    <row r="719" spans="1:67" s="22" customFormat="1" ht="13.5" customHeight="1">
      <c r="A719" s="32" t="s">
        <v>19</v>
      </c>
      <c r="B719" s="31"/>
      <c r="C719" s="31"/>
      <c r="D719" s="31"/>
      <c r="E719" s="31"/>
      <c r="F719" s="31"/>
      <c r="G719" s="30"/>
      <c r="H719" s="29"/>
      <c r="I719" s="93">
        <f>SUM(方向別!B613,方向別!I613,方向別!B666,方向別!I666)</f>
        <v>31</v>
      </c>
      <c r="J719" s="93">
        <f>SUM(方向別!C613,方向別!J613,方向別!C666,方向別!J666)</f>
        <v>2</v>
      </c>
      <c r="K719" s="93">
        <f>SUM(方向別!D613,方向別!K613,方向別!D666,方向別!K666)</f>
        <v>1</v>
      </c>
      <c r="L719" s="93">
        <f>SUM(方向別!E613,方向別!L613,方向別!E666,方向別!L666)</f>
        <v>0</v>
      </c>
      <c r="M719" s="93">
        <f t="shared" si="135"/>
        <v>34</v>
      </c>
      <c r="N719" s="94">
        <f t="shared" si="132"/>
        <v>5.9</v>
      </c>
      <c r="O719" s="95">
        <f t="shared" si="136"/>
        <v>1.5947467166979361</v>
      </c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</row>
    <row r="720" spans="1:67" s="24" customFormat="1" ht="13.5" customHeight="1">
      <c r="A720" s="32" t="s">
        <v>20</v>
      </c>
      <c r="B720" s="31"/>
      <c r="C720" s="31"/>
      <c r="D720" s="31"/>
      <c r="E720" s="31"/>
      <c r="F720" s="31"/>
      <c r="G720" s="30"/>
      <c r="H720" s="29"/>
      <c r="I720" s="93">
        <f>SUM(方向別!B614,方向別!I614,方向別!B667,方向別!I667)</f>
        <v>33</v>
      </c>
      <c r="J720" s="93">
        <f>SUM(方向別!C614,方向別!J614,方向別!C667,方向別!J667)</f>
        <v>0</v>
      </c>
      <c r="K720" s="93">
        <f>SUM(方向別!D614,方向別!K614,方向別!D667,方向別!K667)</f>
        <v>2</v>
      </c>
      <c r="L720" s="93">
        <f>SUM(方向別!E614,方向別!L614,方向別!E667,方向別!L667)</f>
        <v>0</v>
      </c>
      <c r="M720" s="93">
        <f t="shared" si="135"/>
        <v>35</v>
      </c>
      <c r="N720" s="94">
        <f t="shared" si="132"/>
        <v>0</v>
      </c>
      <c r="O720" s="95">
        <f t="shared" si="136"/>
        <v>1.6416510318949344</v>
      </c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</row>
    <row r="721" spans="1:67" s="22" customFormat="1" ht="13.5" customHeight="1">
      <c r="A721" s="32" t="s">
        <v>21</v>
      </c>
      <c r="B721" s="31"/>
      <c r="C721" s="31"/>
      <c r="D721" s="31"/>
      <c r="E721" s="31"/>
      <c r="F721" s="31"/>
      <c r="G721" s="30"/>
      <c r="H721" s="29"/>
      <c r="I721" s="93">
        <f>SUM(方向別!B615,方向別!I615,方向別!B668,方向別!I668)</f>
        <v>26</v>
      </c>
      <c r="J721" s="93">
        <f>SUM(方向別!C615,方向別!J615,方向別!C668,方向別!J668)</f>
        <v>3</v>
      </c>
      <c r="K721" s="93">
        <f>SUM(方向別!D615,方向別!K615,方向別!D668,方向別!K668)</f>
        <v>0</v>
      </c>
      <c r="L721" s="93">
        <f>SUM(方向別!E615,方向別!L615,方向別!E668,方向別!L668)</f>
        <v>0</v>
      </c>
      <c r="M721" s="93">
        <f t="shared" si="135"/>
        <v>29</v>
      </c>
      <c r="N721" s="94">
        <f t="shared" si="132"/>
        <v>10.3</v>
      </c>
      <c r="O721" s="95">
        <f t="shared" si="136"/>
        <v>1.3602251407129455</v>
      </c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</row>
    <row r="722" spans="1:67" s="24" customFormat="1" ht="13.5" customHeight="1">
      <c r="A722" s="28" t="s">
        <v>15</v>
      </c>
      <c r="B722" s="27"/>
      <c r="C722" s="27"/>
      <c r="D722" s="27"/>
      <c r="E722" s="27"/>
      <c r="F722" s="27"/>
      <c r="G722" s="26"/>
      <c r="H722" s="25"/>
      <c r="I722" s="99">
        <f>SUM(I716:I721)</f>
        <v>138</v>
      </c>
      <c r="J722" s="99">
        <f>SUM(J716:J721)</f>
        <v>9</v>
      </c>
      <c r="K722" s="99">
        <f>SUM(K716:K721)</f>
        <v>3</v>
      </c>
      <c r="L722" s="99">
        <f>SUM(L716:L721)</f>
        <v>1</v>
      </c>
      <c r="M722" s="99">
        <f t="shared" si="135"/>
        <v>151</v>
      </c>
      <c r="N722" s="100">
        <f t="shared" si="132"/>
        <v>6.6</v>
      </c>
      <c r="O722" s="101">
        <f t="shared" si="136"/>
        <v>7.0825515947467164</v>
      </c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</row>
    <row r="723" spans="1:67" s="22" customFormat="1" ht="13.5" customHeight="1">
      <c r="A723" s="32" t="s">
        <v>22</v>
      </c>
      <c r="B723" s="31"/>
      <c r="C723" s="31"/>
      <c r="D723" s="31"/>
      <c r="E723" s="31"/>
      <c r="F723" s="31"/>
      <c r="G723" s="30"/>
      <c r="H723" s="29"/>
      <c r="I723" s="93">
        <f>SUM(方向別!B617,方向別!I617,方向別!B670,方向別!I670)</f>
        <v>167</v>
      </c>
      <c r="J723" s="93">
        <f>SUM(方向別!C617,方向別!J617,方向別!C670,方向別!J670)</f>
        <v>4</v>
      </c>
      <c r="K723" s="93">
        <f>SUM(方向別!D617,方向別!K617,方向別!D670,方向別!K670)</f>
        <v>2</v>
      </c>
      <c r="L723" s="93">
        <f>SUM(方向別!E617,方向別!L617,方向別!E670,方向別!L670)</f>
        <v>2</v>
      </c>
      <c r="M723" s="93">
        <f t="shared" si="135"/>
        <v>175</v>
      </c>
      <c r="N723" s="94">
        <f t="shared" si="132"/>
        <v>3.4</v>
      </c>
      <c r="O723" s="95">
        <f t="shared" si="136"/>
        <v>8.2082551594746711</v>
      </c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</row>
    <row r="724" spans="1:67" s="24" customFormat="1" ht="13.5" customHeight="1">
      <c r="A724" s="32" t="s">
        <v>23</v>
      </c>
      <c r="B724" s="31"/>
      <c r="C724" s="31"/>
      <c r="D724" s="31"/>
      <c r="E724" s="31"/>
      <c r="F724" s="31"/>
      <c r="G724" s="30"/>
      <c r="H724" s="29"/>
      <c r="I724" s="93">
        <f>SUM(方向別!B618,方向別!I618,方向別!B671,方向別!I671)</f>
        <v>158</v>
      </c>
      <c r="J724" s="93">
        <f>SUM(方向別!C618,方向別!J618,方向別!C671,方向別!J671)</f>
        <v>5</v>
      </c>
      <c r="K724" s="93">
        <f>SUM(方向別!D618,方向別!K618,方向別!D671,方向別!K671)</f>
        <v>3</v>
      </c>
      <c r="L724" s="93">
        <f>SUM(方向別!E618,方向別!L618,方向別!E671,方向別!L671)</f>
        <v>1</v>
      </c>
      <c r="M724" s="93">
        <f t="shared" si="135"/>
        <v>167</v>
      </c>
      <c r="N724" s="94">
        <f t="shared" si="132"/>
        <v>3.6</v>
      </c>
      <c r="O724" s="95">
        <f t="shared" si="136"/>
        <v>7.8330206378986871</v>
      </c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</row>
    <row r="725" spans="1:67" s="22" customFormat="1" ht="13.5" customHeight="1">
      <c r="A725" s="32" t="s">
        <v>24</v>
      </c>
      <c r="B725" s="31"/>
      <c r="C725" s="31"/>
      <c r="D725" s="31"/>
      <c r="E725" s="31"/>
      <c r="F725" s="31"/>
      <c r="G725" s="30"/>
      <c r="H725" s="29"/>
      <c r="I725" s="93">
        <f>SUM(方向別!B619,方向別!I619,方向別!B672,方向別!I672)</f>
        <v>120</v>
      </c>
      <c r="J725" s="93">
        <f>SUM(方向別!C619,方向別!J619,方向別!C672,方向別!J672)</f>
        <v>6</v>
      </c>
      <c r="K725" s="93">
        <f>SUM(方向別!D619,方向別!K619,方向別!D672,方向別!K672)</f>
        <v>5</v>
      </c>
      <c r="L725" s="93">
        <f>SUM(方向別!E619,方向別!L619,方向別!E672,方向別!L672)</f>
        <v>2</v>
      </c>
      <c r="M725" s="93">
        <f t="shared" si="135"/>
        <v>133</v>
      </c>
      <c r="N725" s="94">
        <f t="shared" si="132"/>
        <v>6</v>
      </c>
      <c r="O725" s="95">
        <f t="shared" si="136"/>
        <v>6.2382739212007499</v>
      </c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</row>
    <row r="726" spans="1:67" s="24" customFormat="1" ht="13.5" customHeight="1">
      <c r="A726" s="32" t="s">
        <v>25</v>
      </c>
      <c r="B726" s="31"/>
      <c r="C726" s="31"/>
      <c r="D726" s="31"/>
      <c r="E726" s="31"/>
      <c r="F726" s="31"/>
      <c r="G726" s="30"/>
      <c r="H726" s="29"/>
      <c r="I726" s="93">
        <f>SUM(方向別!B620,方向別!I620,方向別!B673,方向別!I673)</f>
        <v>109</v>
      </c>
      <c r="J726" s="93">
        <f>SUM(方向別!C620,方向別!J620,方向別!C673,方向別!J673)</f>
        <v>3</v>
      </c>
      <c r="K726" s="93">
        <f>SUM(方向別!D620,方向別!K620,方向別!D673,方向別!K673)</f>
        <v>1</v>
      </c>
      <c r="L726" s="93">
        <f>SUM(方向別!E620,方向別!L620,方向別!E673,方向別!L673)</f>
        <v>2</v>
      </c>
      <c r="M726" s="93">
        <f t="shared" si="135"/>
        <v>115</v>
      </c>
      <c r="N726" s="94">
        <f t="shared" si="132"/>
        <v>4.3</v>
      </c>
      <c r="O726" s="95">
        <f t="shared" si="136"/>
        <v>5.3939962476547842</v>
      </c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</row>
    <row r="727" spans="1:67" s="24" customFormat="1" ht="13.5" customHeight="1">
      <c r="A727" s="32" t="s">
        <v>26</v>
      </c>
      <c r="B727" s="31"/>
      <c r="C727" s="31"/>
      <c r="D727" s="31"/>
      <c r="E727" s="31"/>
      <c r="F727" s="31"/>
      <c r="G727" s="30"/>
      <c r="H727" s="29"/>
      <c r="I727" s="93">
        <f>SUM(方向別!B621,方向別!I621,方向別!B674,方向別!I674)</f>
        <v>131</v>
      </c>
      <c r="J727" s="93">
        <f>SUM(方向別!C621,方向別!J621,方向別!C674,方向別!J674)</f>
        <v>15</v>
      </c>
      <c r="K727" s="93">
        <f>SUM(方向別!D621,方向別!K621,方向別!D674,方向別!K674)</f>
        <v>8</v>
      </c>
      <c r="L727" s="93">
        <f>SUM(方向別!E621,方向別!L621,方向別!E674,方向別!L674)</f>
        <v>0</v>
      </c>
      <c r="M727" s="93">
        <f t="shared" si="135"/>
        <v>154</v>
      </c>
      <c r="N727" s="94">
        <f t="shared" si="132"/>
        <v>9.6999999999999993</v>
      </c>
      <c r="O727" s="95">
        <f t="shared" si="136"/>
        <v>7.2232645403377109</v>
      </c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</row>
    <row r="728" spans="1:67" s="24" customFormat="1" ht="13.5" customHeight="1">
      <c r="A728" s="32" t="s">
        <v>27</v>
      </c>
      <c r="B728" s="31"/>
      <c r="C728" s="31"/>
      <c r="D728" s="31"/>
      <c r="E728" s="31"/>
      <c r="F728" s="31"/>
      <c r="G728" s="30"/>
      <c r="H728" s="29"/>
      <c r="I728" s="93">
        <f>SUM(方向別!B622,方向別!I622,方向別!B675,方向別!I675)</f>
        <v>119</v>
      </c>
      <c r="J728" s="93">
        <f>SUM(方向別!C622,方向別!J622,方向別!C675,方向別!J675)</f>
        <v>8</v>
      </c>
      <c r="K728" s="93">
        <f>SUM(方向別!D622,方向別!K622,方向別!D675,方向別!K675)</f>
        <v>6</v>
      </c>
      <c r="L728" s="93">
        <f>SUM(方向別!E622,方向別!L622,方向別!E675,方向別!L675)</f>
        <v>5</v>
      </c>
      <c r="M728" s="93">
        <f t="shared" si="135"/>
        <v>138</v>
      </c>
      <c r="N728" s="94">
        <f t="shared" si="132"/>
        <v>9.4</v>
      </c>
      <c r="O728" s="95">
        <f t="shared" si="136"/>
        <v>6.4727954971857402</v>
      </c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</row>
    <row r="729" spans="1:67" s="22" customFormat="1" ht="13.5" customHeight="1">
      <c r="A729" s="32" t="s">
        <v>28</v>
      </c>
      <c r="B729" s="31"/>
      <c r="C729" s="31"/>
      <c r="D729" s="31"/>
      <c r="E729" s="31"/>
      <c r="F729" s="31"/>
      <c r="G729" s="30"/>
      <c r="H729" s="29"/>
      <c r="I729" s="93">
        <f>SUM(方向別!B623,方向別!I623,方向別!B676,方向別!I676)</f>
        <v>118</v>
      </c>
      <c r="J729" s="93">
        <f>SUM(方向別!C623,方向別!J623,方向別!C676,方向別!J676)</f>
        <v>6</v>
      </c>
      <c r="K729" s="93">
        <f>SUM(方向別!D623,方向別!K623,方向別!D676,方向別!K676)</f>
        <v>3</v>
      </c>
      <c r="L729" s="93">
        <f>SUM(方向別!E623,方向別!L623,方向別!E676,方向別!L676)</f>
        <v>5</v>
      </c>
      <c r="M729" s="93">
        <f t="shared" si="135"/>
        <v>132</v>
      </c>
      <c r="N729" s="94">
        <f t="shared" si="132"/>
        <v>8.3000000000000007</v>
      </c>
      <c r="O729" s="95">
        <f t="shared" si="136"/>
        <v>6.191369606003752</v>
      </c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</row>
    <row r="730" spans="1:67" s="22" customFormat="1" ht="13.5" customHeight="1">
      <c r="A730" s="32" t="s">
        <v>51</v>
      </c>
      <c r="B730" s="31"/>
      <c r="C730" s="31"/>
      <c r="D730" s="31"/>
      <c r="E730" s="31"/>
      <c r="F730" s="31"/>
      <c r="G730" s="30"/>
      <c r="H730" s="29"/>
      <c r="I730" s="93">
        <f>SUM(方向別!B624,方向別!I624,方向別!B677,方向別!I677)</f>
        <v>164</v>
      </c>
      <c r="J730" s="93">
        <f>SUM(方向別!C624,方向別!J624,方向別!C677,方向別!J677)</f>
        <v>4</v>
      </c>
      <c r="K730" s="93">
        <f>SUM(方向別!D624,方向別!K624,方向別!D677,方向別!K677)</f>
        <v>16</v>
      </c>
      <c r="L730" s="93">
        <f>SUM(方向別!E624,方向別!L624,方向別!E677,方向別!L677)</f>
        <v>0</v>
      </c>
      <c r="M730" s="93">
        <f t="shared" si="135"/>
        <v>184</v>
      </c>
      <c r="N730" s="94">
        <f t="shared" si="132"/>
        <v>2.2000000000000002</v>
      </c>
      <c r="O730" s="95">
        <f t="shared" si="136"/>
        <v>8.6303939962476548</v>
      </c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</row>
    <row r="731" spans="1:67" s="22" customFormat="1" ht="13.5" customHeight="1">
      <c r="A731" s="36" t="s">
        <v>29</v>
      </c>
      <c r="B731" s="35"/>
      <c r="C731" s="35"/>
      <c r="D731" s="35"/>
      <c r="E731" s="35"/>
      <c r="F731" s="35"/>
      <c r="G731" s="34"/>
      <c r="H731" s="33"/>
      <c r="I731" s="96">
        <f>SUM(方向別!B625,方向別!I625,方向別!B678,方向別!I678)</f>
        <v>22</v>
      </c>
      <c r="J731" s="96">
        <f>SUM(方向別!C625,方向別!J625,方向別!C678,方向別!J678)</f>
        <v>0</v>
      </c>
      <c r="K731" s="96">
        <f>SUM(方向別!D625,方向別!K625,方向別!D678,方向別!K678)</f>
        <v>1</v>
      </c>
      <c r="L731" s="96">
        <f>SUM(方向別!E625,方向別!L625,方向別!E678,方向別!L678)</f>
        <v>0</v>
      </c>
      <c r="M731" s="96">
        <f t="shared" si="135"/>
        <v>23</v>
      </c>
      <c r="N731" s="97">
        <f t="shared" si="132"/>
        <v>0</v>
      </c>
      <c r="O731" s="98">
        <f t="shared" si="136"/>
        <v>1.0787992495309568</v>
      </c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</row>
    <row r="732" spans="1:67" s="24" customFormat="1" ht="13.5" customHeight="1">
      <c r="A732" s="32" t="s">
        <v>30</v>
      </c>
      <c r="B732" s="31"/>
      <c r="C732" s="31"/>
      <c r="D732" s="31"/>
      <c r="E732" s="31"/>
      <c r="F732" s="31"/>
      <c r="G732" s="30"/>
      <c r="H732" s="29"/>
      <c r="I732" s="93">
        <f>SUM(方向別!B626,方向別!I626,方向別!B679,方向別!I679)</f>
        <v>22</v>
      </c>
      <c r="J732" s="93">
        <f>SUM(方向別!C626,方向別!J626,方向別!C679,方向別!J679)</f>
        <v>1</v>
      </c>
      <c r="K732" s="93">
        <f>SUM(方向別!D626,方向別!K626,方向別!D679,方向別!K679)</f>
        <v>1</v>
      </c>
      <c r="L732" s="93">
        <f>SUM(方向別!E626,方向別!L626,方向別!E679,方向別!L679)</f>
        <v>0</v>
      </c>
      <c r="M732" s="93">
        <f t="shared" si="135"/>
        <v>24</v>
      </c>
      <c r="N732" s="94">
        <f t="shared" si="132"/>
        <v>4.2</v>
      </c>
      <c r="O732" s="95">
        <f t="shared" si="136"/>
        <v>1.125703564727955</v>
      </c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</row>
    <row r="733" spans="1:67" s="24" customFormat="1" ht="13.5" customHeight="1">
      <c r="A733" s="32" t="s">
        <v>31</v>
      </c>
      <c r="B733" s="31"/>
      <c r="C733" s="31"/>
      <c r="D733" s="31"/>
      <c r="E733" s="31"/>
      <c r="F733" s="31"/>
      <c r="G733" s="30"/>
      <c r="H733" s="29"/>
      <c r="I733" s="93">
        <f>SUM(方向別!B627,方向別!I627,方向別!B680,方向別!I680)</f>
        <v>25</v>
      </c>
      <c r="J733" s="93">
        <f>SUM(方向別!C627,方向別!J627,方向別!C680,方向別!J680)</f>
        <v>4</v>
      </c>
      <c r="K733" s="93">
        <f>SUM(方向別!D627,方向別!K627,方向別!D680,方向別!K680)</f>
        <v>0</v>
      </c>
      <c r="L733" s="93">
        <f>SUM(方向別!E627,方向別!L627,方向別!E680,方向別!L680)</f>
        <v>0</v>
      </c>
      <c r="M733" s="93">
        <f t="shared" si="135"/>
        <v>29</v>
      </c>
      <c r="N733" s="94">
        <f t="shared" si="132"/>
        <v>13.8</v>
      </c>
      <c r="O733" s="95">
        <f t="shared" si="136"/>
        <v>1.3602251407129455</v>
      </c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</row>
    <row r="734" spans="1:67" s="24" customFormat="1" ht="13.5" customHeight="1">
      <c r="A734" s="32" t="s">
        <v>32</v>
      </c>
      <c r="B734" s="31"/>
      <c r="C734" s="31"/>
      <c r="D734" s="31"/>
      <c r="E734" s="31"/>
      <c r="F734" s="31"/>
      <c r="G734" s="30"/>
      <c r="H734" s="29"/>
      <c r="I734" s="93">
        <f>SUM(方向別!B628,方向別!I628,方向別!B681,方向別!I681)</f>
        <v>21</v>
      </c>
      <c r="J734" s="93">
        <f>SUM(方向別!C628,方向別!J628,方向別!C681,方向別!J681)</f>
        <v>1</v>
      </c>
      <c r="K734" s="93">
        <f>SUM(方向別!D628,方向別!K628,方向別!D681,方向別!K681)</f>
        <v>2</v>
      </c>
      <c r="L734" s="93">
        <f>SUM(方向別!E628,方向別!L628,方向別!E681,方向別!L681)</f>
        <v>0</v>
      </c>
      <c r="M734" s="93">
        <f t="shared" si="135"/>
        <v>24</v>
      </c>
      <c r="N734" s="94">
        <f t="shared" si="132"/>
        <v>4.2</v>
      </c>
      <c r="O734" s="95">
        <f t="shared" si="136"/>
        <v>1.125703564727955</v>
      </c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</row>
    <row r="735" spans="1:67" s="22" customFormat="1" ht="13.5" customHeight="1">
      <c r="A735" s="32" t="s">
        <v>33</v>
      </c>
      <c r="B735" s="31"/>
      <c r="C735" s="31"/>
      <c r="D735" s="31"/>
      <c r="E735" s="31"/>
      <c r="F735" s="31"/>
      <c r="G735" s="30"/>
      <c r="H735" s="29"/>
      <c r="I735" s="93">
        <f>SUM(方向別!B629,方向別!I629,方向別!B682,方向別!I682)</f>
        <v>24</v>
      </c>
      <c r="J735" s="93">
        <f>SUM(方向別!C629,方向別!J629,方向別!C682,方向別!J682)</f>
        <v>0</v>
      </c>
      <c r="K735" s="93">
        <f>SUM(方向別!D629,方向別!K629,方向別!D682,方向別!K682)</f>
        <v>0</v>
      </c>
      <c r="L735" s="93">
        <f>SUM(方向別!E629,方向別!L629,方向別!E682,方向別!L682)</f>
        <v>0</v>
      </c>
      <c r="M735" s="93">
        <f t="shared" si="135"/>
        <v>24</v>
      </c>
      <c r="N735" s="94">
        <f t="shared" si="132"/>
        <v>0</v>
      </c>
      <c r="O735" s="95">
        <f t="shared" si="136"/>
        <v>1.125703564727955</v>
      </c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</row>
    <row r="736" spans="1:67" s="24" customFormat="1" ht="13.5" customHeight="1">
      <c r="A736" s="32" t="s">
        <v>34</v>
      </c>
      <c r="B736" s="31"/>
      <c r="C736" s="31"/>
      <c r="D736" s="31"/>
      <c r="E736" s="31"/>
      <c r="F736" s="31"/>
      <c r="G736" s="30"/>
      <c r="H736" s="29"/>
      <c r="I736" s="93">
        <f>SUM(方向別!B630,方向別!I630,方向別!B683,方向別!I683)</f>
        <v>20</v>
      </c>
      <c r="J736" s="93">
        <f>SUM(方向別!C630,方向別!J630,方向別!C683,方向別!J683)</f>
        <v>1</v>
      </c>
      <c r="K736" s="93">
        <f>SUM(方向別!D630,方向別!K630,方向別!D683,方向別!K683)</f>
        <v>0</v>
      </c>
      <c r="L736" s="93">
        <f>SUM(方向別!E630,方向別!L630,方向別!E683,方向別!L683)</f>
        <v>2</v>
      </c>
      <c r="M736" s="93">
        <f t="shared" si="135"/>
        <v>23</v>
      </c>
      <c r="N736" s="94">
        <f t="shared" si="132"/>
        <v>13</v>
      </c>
      <c r="O736" s="95">
        <f t="shared" si="136"/>
        <v>1.0787992495309568</v>
      </c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</row>
    <row r="737" spans="1:67" s="22" customFormat="1" ht="13.5" customHeight="1">
      <c r="A737" s="28" t="s">
        <v>15</v>
      </c>
      <c r="B737" s="27"/>
      <c r="C737" s="27"/>
      <c r="D737" s="27"/>
      <c r="E737" s="27"/>
      <c r="F737" s="27"/>
      <c r="G737" s="26"/>
      <c r="H737" s="25"/>
      <c r="I737" s="99">
        <f>SUM(I731:I736)</f>
        <v>134</v>
      </c>
      <c r="J737" s="99">
        <f>SUM(J731:J736)</f>
        <v>7</v>
      </c>
      <c r="K737" s="99">
        <f>SUM(K731:K736)</f>
        <v>4</v>
      </c>
      <c r="L737" s="99">
        <f>SUM(L731:L736)</f>
        <v>2</v>
      </c>
      <c r="M737" s="99">
        <f t="shared" si="135"/>
        <v>147</v>
      </c>
      <c r="N737" s="100">
        <f t="shared" si="132"/>
        <v>6.1</v>
      </c>
      <c r="O737" s="101">
        <f t="shared" si="136"/>
        <v>6.8949343339587248</v>
      </c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</row>
    <row r="738" spans="1:67" s="22" customFormat="1" ht="13.5" customHeight="1">
      <c r="A738" s="36" t="s">
        <v>35</v>
      </c>
      <c r="B738" s="35"/>
      <c r="C738" s="35"/>
      <c r="D738" s="35"/>
      <c r="E738" s="35"/>
      <c r="F738" s="35"/>
      <c r="G738" s="34"/>
      <c r="H738" s="33"/>
      <c r="I738" s="96">
        <f>SUM(方向別!B632,方向別!I632,方向別!B685,方向別!I685)</f>
        <v>22</v>
      </c>
      <c r="J738" s="96">
        <f>SUM(方向別!C632,方向別!J632,方向別!C685,方向別!J685)</f>
        <v>0</v>
      </c>
      <c r="K738" s="96">
        <f>SUM(方向別!D632,方向別!K632,方向別!D685,方向別!K685)</f>
        <v>0</v>
      </c>
      <c r="L738" s="96">
        <f>SUM(方向別!E632,方向別!L632,方向別!E685,方向別!L685)</f>
        <v>0</v>
      </c>
      <c r="M738" s="96">
        <f t="shared" si="135"/>
        <v>22</v>
      </c>
      <c r="N738" s="97">
        <f t="shared" si="132"/>
        <v>0</v>
      </c>
      <c r="O738" s="98">
        <f t="shared" si="136"/>
        <v>1.0318949343339587</v>
      </c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</row>
    <row r="739" spans="1:67" s="24" customFormat="1" ht="13.5" customHeight="1">
      <c r="A739" s="32" t="s">
        <v>36</v>
      </c>
      <c r="B739" s="31"/>
      <c r="C739" s="31"/>
      <c r="D739" s="31"/>
      <c r="E739" s="31"/>
      <c r="F739" s="31"/>
      <c r="G739" s="30"/>
      <c r="H739" s="29"/>
      <c r="I739" s="93">
        <f>SUM(方向別!B633,方向別!I633,方向別!B686,方向別!I686)</f>
        <v>19</v>
      </c>
      <c r="J739" s="93">
        <f>SUM(方向別!C633,方向別!J633,方向別!C686,方向別!J686)</f>
        <v>2</v>
      </c>
      <c r="K739" s="93">
        <f>SUM(方向別!D633,方向別!K633,方向別!D686,方向別!K686)</f>
        <v>2</v>
      </c>
      <c r="L739" s="93">
        <f>SUM(方向別!E633,方向別!L633,方向別!E686,方向別!L686)</f>
        <v>1</v>
      </c>
      <c r="M739" s="93">
        <f t="shared" si="135"/>
        <v>24</v>
      </c>
      <c r="N739" s="94">
        <f t="shared" si="132"/>
        <v>12.5</v>
      </c>
      <c r="O739" s="95">
        <f t="shared" si="136"/>
        <v>1.125703564727955</v>
      </c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</row>
    <row r="740" spans="1:67" s="24" customFormat="1" ht="13.5" customHeight="1">
      <c r="A740" s="32" t="s">
        <v>37</v>
      </c>
      <c r="B740" s="31"/>
      <c r="C740" s="31"/>
      <c r="D740" s="31"/>
      <c r="E740" s="31"/>
      <c r="F740" s="31"/>
      <c r="G740" s="30"/>
      <c r="H740" s="29"/>
      <c r="I740" s="93">
        <f>SUM(方向別!B634,方向別!I634,方向別!B687,方向別!I687)</f>
        <v>27</v>
      </c>
      <c r="J740" s="93">
        <f>SUM(方向別!C634,方向別!J634,方向別!C687,方向別!J687)</f>
        <v>1</v>
      </c>
      <c r="K740" s="93">
        <f>SUM(方向別!D634,方向別!K634,方向別!D687,方向別!K687)</f>
        <v>0</v>
      </c>
      <c r="L740" s="93">
        <f>SUM(方向別!E634,方向別!L634,方向別!E687,方向別!L687)</f>
        <v>0</v>
      </c>
      <c r="M740" s="93">
        <f t="shared" si="135"/>
        <v>28</v>
      </c>
      <c r="N740" s="94">
        <f t="shared" si="132"/>
        <v>3.6</v>
      </c>
      <c r="O740" s="95">
        <f t="shared" si="136"/>
        <v>1.3133208255159476</v>
      </c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</row>
    <row r="741" spans="1:67" s="21" customFormat="1" ht="13.5" customHeight="1">
      <c r="A741" s="32" t="s">
        <v>38</v>
      </c>
      <c r="B741" s="31"/>
      <c r="C741" s="31"/>
      <c r="D741" s="31"/>
      <c r="E741" s="31"/>
      <c r="F741" s="31"/>
      <c r="G741" s="30"/>
      <c r="H741" s="29"/>
      <c r="I741" s="93">
        <f>SUM(方向別!B635,方向別!I635,方向別!B688,方向別!I688)</f>
        <v>19</v>
      </c>
      <c r="J741" s="93">
        <f>SUM(方向別!C635,方向別!J635,方向別!C688,方向別!J688)</f>
        <v>3</v>
      </c>
      <c r="K741" s="93">
        <f>SUM(方向別!D635,方向別!K635,方向別!D688,方向別!K688)</f>
        <v>0</v>
      </c>
      <c r="L741" s="93">
        <f>SUM(方向別!E635,方向別!L635,方向別!E688,方向別!L688)</f>
        <v>0</v>
      </c>
      <c r="M741" s="93">
        <f t="shared" si="135"/>
        <v>22</v>
      </c>
      <c r="N741" s="94">
        <f t="shared" si="132"/>
        <v>13.6</v>
      </c>
      <c r="O741" s="95">
        <f t="shared" si="136"/>
        <v>1.0318949343339587</v>
      </c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</row>
    <row r="742" spans="1:67" s="21" customFormat="1" ht="13.5" customHeight="1">
      <c r="A742" s="32" t="s">
        <v>39</v>
      </c>
      <c r="B742" s="31"/>
      <c r="C742" s="31"/>
      <c r="D742" s="31"/>
      <c r="E742" s="31"/>
      <c r="F742" s="31"/>
      <c r="G742" s="30"/>
      <c r="H742" s="29"/>
      <c r="I742" s="93">
        <f>SUM(方向別!B636,方向別!I636,方向別!B689,方向別!I689)</f>
        <v>21</v>
      </c>
      <c r="J742" s="93">
        <f>SUM(方向別!C636,方向別!J636,方向別!C689,方向別!J689)</f>
        <v>0</v>
      </c>
      <c r="K742" s="93">
        <f>SUM(方向別!D636,方向別!K636,方向別!D689,方向別!K689)</f>
        <v>0</v>
      </c>
      <c r="L742" s="93">
        <f>SUM(方向別!E636,方向別!L636,方向別!E689,方向別!L689)</f>
        <v>0</v>
      </c>
      <c r="M742" s="93">
        <f t="shared" si="135"/>
        <v>21</v>
      </c>
      <c r="N742" s="94">
        <f t="shared" si="132"/>
        <v>0</v>
      </c>
      <c r="O742" s="95">
        <f t="shared" si="136"/>
        <v>0.98499061913696062</v>
      </c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</row>
    <row r="743" spans="1:67" s="22" customFormat="1" ht="13.5" customHeight="1">
      <c r="A743" s="32" t="s">
        <v>40</v>
      </c>
      <c r="B743" s="31"/>
      <c r="C743" s="31"/>
      <c r="D743" s="31"/>
      <c r="E743" s="31"/>
      <c r="F743" s="31"/>
      <c r="G743" s="30"/>
      <c r="H743" s="29"/>
      <c r="I743" s="93">
        <f>SUM(方向別!B637,方向別!I637,方向別!B690,方向別!I690)</f>
        <v>20</v>
      </c>
      <c r="J743" s="93">
        <f>SUM(方向別!C637,方向別!J637,方向別!C690,方向別!J690)</f>
        <v>3</v>
      </c>
      <c r="K743" s="93">
        <f>SUM(方向別!D637,方向別!K637,方向別!D690,方向別!K690)</f>
        <v>1</v>
      </c>
      <c r="L743" s="93">
        <f>SUM(方向別!E637,方向別!L637,方向別!E690,方向別!L690)</f>
        <v>0</v>
      </c>
      <c r="M743" s="93">
        <f t="shared" si="135"/>
        <v>24</v>
      </c>
      <c r="N743" s="94">
        <f t="shared" si="132"/>
        <v>12.5</v>
      </c>
      <c r="O743" s="95">
        <f t="shared" si="136"/>
        <v>1.125703564727955</v>
      </c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</row>
    <row r="744" spans="1:67" s="24" customFormat="1" ht="13.5" customHeight="1">
      <c r="A744" s="28" t="s">
        <v>15</v>
      </c>
      <c r="B744" s="27"/>
      <c r="C744" s="27"/>
      <c r="D744" s="27"/>
      <c r="E744" s="27"/>
      <c r="F744" s="27"/>
      <c r="G744" s="26"/>
      <c r="H744" s="25"/>
      <c r="I744" s="99">
        <f>SUM(I738:I743)</f>
        <v>128</v>
      </c>
      <c r="J744" s="99">
        <f>SUM(J738:J743)</f>
        <v>9</v>
      </c>
      <c r="K744" s="99">
        <f>SUM(K738:K743)</f>
        <v>3</v>
      </c>
      <c r="L744" s="99">
        <f>SUM(L738:L743)</f>
        <v>1</v>
      </c>
      <c r="M744" s="99">
        <f t="shared" si="135"/>
        <v>141</v>
      </c>
      <c r="N744" s="100">
        <f t="shared" si="132"/>
        <v>7.1</v>
      </c>
      <c r="O744" s="101">
        <f t="shared" si="136"/>
        <v>6.6135084427767357</v>
      </c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</row>
    <row r="745" spans="1:67" s="22" customFormat="1" ht="13.5" customHeight="1">
      <c r="A745" s="32" t="s">
        <v>113</v>
      </c>
      <c r="B745" s="31"/>
      <c r="C745" s="31"/>
      <c r="D745" s="31"/>
      <c r="E745" s="31"/>
      <c r="F745" s="31"/>
      <c r="G745" s="30"/>
      <c r="H745" s="29"/>
      <c r="I745" s="93">
        <f>SUM(方向別!B639,方向別!I639,方向別!B692,方向別!I692)</f>
        <v>66</v>
      </c>
      <c r="J745" s="93">
        <f>SUM(方向別!C639,方向別!J639,方向別!C692,方向別!J692)</f>
        <v>3</v>
      </c>
      <c r="K745" s="93">
        <f>SUM(方向別!D639,方向別!K639,方向別!D692,方向別!K692)</f>
        <v>4</v>
      </c>
      <c r="L745" s="93">
        <f>SUM(方向別!E639,方向別!L639,方向別!E692,方向別!L692)</f>
        <v>5</v>
      </c>
      <c r="M745" s="93">
        <f>SUM(I745:L745)</f>
        <v>78</v>
      </c>
      <c r="N745" s="94">
        <f t="shared" si="132"/>
        <v>10.3</v>
      </c>
      <c r="O745" s="95">
        <f>IF(M745=0,0,M745/M$748*100)</f>
        <v>3.6585365853658534</v>
      </c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</row>
    <row r="746" spans="1:67" s="22" customFormat="1" ht="13.5" customHeight="1">
      <c r="A746" s="32" t="s">
        <v>114</v>
      </c>
      <c r="B746" s="31"/>
      <c r="C746" s="31"/>
      <c r="D746" s="31"/>
      <c r="E746" s="31"/>
      <c r="F746" s="31"/>
      <c r="G746" s="30"/>
      <c r="H746" s="29"/>
      <c r="I746" s="93">
        <f>SUM(方向別!B640,方向別!I640,方向別!B693,方向別!I693)</f>
        <v>35</v>
      </c>
      <c r="J746" s="93">
        <f>SUM(方向別!C640,方向別!J640,方向別!C693,方向別!J693)</f>
        <v>2</v>
      </c>
      <c r="K746" s="93">
        <f>SUM(方向別!D640,方向別!K640,方向別!D693,方向別!K693)</f>
        <v>0</v>
      </c>
      <c r="L746" s="93">
        <f>SUM(方向別!E640,方向別!L640,方向別!E693,方向別!L693)</f>
        <v>2</v>
      </c>
      <c r="M746" s="93">
        <f t="shared" ref="M746:M747" si="137">SUM(I746:L746)</f>
        <v>39</v>
      </c>
      <c r="N746" s="94">
        <f t="shared" si="132"/>
        <v>10.3</v>
      </c>
      <c r="O746" s="95">
        <f t="shared" ref="O746:O747" si="138">IF(M746=0,0,M746/M$748*100)</f>
        <v>1.8292682926829267</v>
      </c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</row>
    <row r="747" spans="1:67" s="22" customFormat="1" ht="13.5" customHeight="1">
      <c r="A747" s="32" t="s">
        <v>115</v>
      </c>
      <c r="B747" s="31"/>
      <c r="C747" s="31"/>
      <c r="D747" s="31"/>
      <c r="E747" s="31"/>
      <c r="F747" s="31"/>
      <c r="G747" s="30"/>
      <c r="H747" s="29"/>
      <c r="I747" s="93">
        <f>SUM(方向別!B641,方向別!I641,方向別!B694,方向別!I694)</f>
        <v>38</v>
      </c>
      <c r="J747" s="93">
        <f>SUM(方向別!C641,方向別!J641,方向別!C694,方向別!J694)</f>
        <v>4</v>
      </c>
      <c r="K747" s="93">
        <f>SUM(方向別!D641,方向別!K641,方向別!D694,方向別!K694)</f>
        <v>3</v>
      </c>
      <c r="L747" s="93">
        <f>SUM(方向別!E641,方向別!L641,方向別!E694,方向別!L694)</f>
        <v>2</v>
      </c>
      <c r="M747" s="93">
        <f t="shared" si="137"/>
        <v>47</v>
      </c>
      <c r="N747" s="94">
        <f t="shared" si="132"/>
        <v>12.8</v>
      </c>
      <c r="O747" s="95">
        <f t="shared" si="138"/>
        <v>2.204502814258912</v>
      </c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</row>
    <row r="748" spans="1:67" s="21" customFormat="1" ht="13.5" customHeight="1">
      <c r="A748" s="28" t="s">
        <v>41</v>
      </c>
      <c r="B748" s="27"/>
      <c r="C748" s="27"/>
      <c r="D748" s="27"/>
      <c r="E748" s="27"/>
      <c r="F748" s="27"/>
      <c r="G748" s="26"/>
      <c r="H748" s="25"/>
      <c r="I748" s="99">
        <f>SUM(I700:I708,I715,I722:I730,I737,I744,I745:I747)</f>
        <v>1920</v>
      </c>
      <c r="J748" s="99">
        <f>SUM(J700:J708,J715,J722:J730,J737,J744,J745:J747)</f>
        <v>98</v>
      </c>
      <c r="K748" s="99">
        <f>SUM(K700:K708,K715,K722:K730,K737,K744,K745:K747)</f>
        <v>74</v>
      </c>
      <c r="L748" s="99">
        <f>SUM(L700:L708,L715,L722:L730,L737,L744,L745:L747)</f>
        <v>40</v>
      </c>
      <c r="M748" s="99">
        <f>SUM(I748:L748)</f>
        <v>2132</v>
      </c>
      <c r="N748" s="100">
        <f t="shared" si="132"/>
        <v>6.5</v>
      </c>
      <c r="O748" s="101">
        <f>IF(M748=0,0,M748/M$748*100)</f>
        <v>100</v>
      </c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</row>
  </sheetData>
  <mergeCells count="6">
    <mergeCell ref="A1:O1"/>
    <mergeCell ref="A2:F3"/>
    <mergeCell ref="H2:H7"/>
    <mergeCell ref="A4:F4"/>
    <mergeCell ref="A5:F5"/>
    <mergeCell ref="A6:F7"/>
  </mergeCells>
  <phoneticPr fontId="1"/>
  <printOptions horizontalCentered="1"/>
  <pageMargins left="0.78740157480314965" right="0.39370078740157483" top="0.98425196850393704" bottom="0.59055118110236227" header="0" footer="0"/>
  <pageSetup paperSize="9" scale="80" orientation="portrait" r:id="rId1"/>
  <headerFooter alignWithMargins="0"/>
  <rowBreaks count="13" manualBreakCount="13">
    <brk id="60" max="16383" man="1"/>
    <brk id="113" max="16383" man="1"/>
    <brk id="166" max="16383" man="1"/>
    <brk id="219" max="16383" man="1"/>
    <brk id="272" max="16383" man="1"/>
    <brk id="325" max="16383" man="1"/>
    <brk id="378" max="16383" man="1"/>
    <brk id="431" max="16383" man="1"/>
    <brk id="484" max="16383" man="1"/>
    <brk id="537" max="16383" man="1"/>
    <brk id="590" max="16383" man="1"/>
    <brk id="643" max="16383" man="1"/>
    <brk id="69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72"/>
  <sheetViews>
    <sheetView view="pageBreakPreview" topLeftCell="A308" zoomScaleNormal="100" zoomScaleSheetLayoutView="100" workbookViewId="0">
      <selection activeCell="A5" sqref="A5:F5"/>
    </sheetView>
  </sheetViews>
  <sheetFormatPr defaultColWidth="5.125" defaultRowHeight="11.25"/>
  <cols>
    <col min="1" max="1" width="9.625" style="19" customWidth="1"/>
    <col min="2" max="15" width="5.5" style="20" customWidth="1"/>
    <col min="16" max="16" width="4.75" style="20" customWidth="1"/>
    <col min="17" max="17" width="9.625" style="19" customWidth="1"/>
    <col min="18" max="32" width="4.75" style="20" customWidth="1"/>
    <col min="33" max="33" width="9.625" style="19" customWidth="1"/>
    <col min="34" max="47" width="4.75" style="20" customWidth="1"/>
    <col min="48" max="48" width="4.75" style="19" customWidth="1"/>
    <col min="49" max="49" width="9.625" style="19" customWidth="1"/>
    <col min="50" max="63" width="4.75" style="20" customWidth="1"/>
    <col min="64" max="64" width="4.75" style="19" customWidth="1"/>
    <col min="65" max="65" width="9.625" style="19" customWidth="1"/>
    <col min="66" max="79" width="4.75" style="20" customWidth="1"/>
    <col min="80" max="120" width="3.625" style="19" customWidth="1"/>
    <col min="121" max="16384" width="5.125" style="19"/>
  </cols>
  <sheetData>
    <row r="1" spans="1:83" s="65" customFormat="1" ht="51" customHeight="1">
      <c r="A1" s="121" t="s">
        <v>60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67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</row>
    <row r="2" spans="1:83" s="58" customFormat="1" ht="29.25" customHeight="1">
      <c r="A2" s="122" t="s">
        <v>91</v>
      </c>
      <c r="B2" s="123"/>
      <c r="C2" s="123"/>
      <c r="D2" s="123"/>
      <c r="E2" s="123"/>
      <c r="F2" s="124"/>
      <c r="G2" s="60"/>
      <c r="H2" s="143" t="s">
        <v>61</v>
      </c>
      <c r="I2" s="64"/>
      <c r="J2" s="63"/>
      <c r="K2" s="63"/>
      <c r="L2" s="63"/>
      <c r="M2" s="63"/>
      <c r="N2" s="63"/>
      <c r="O2" s="62"/>
    </row>
    <row r="3" spans="1:83" s="58" customFormat="1" ht="22.5" customHeight="1">
      <c r="A3" s="125"/>
      <c r="B3" s="126"/>
      <c r="C3" s="126"/>
      <c r="D3" s="126"/>
      <c r="E3" s="126"/>
      <c r="F3" s="127"/>
      <c r="H3" s="144"/>
      <c r="I3" s="61"/>
      <c r="J3" s="60"/>
      <c r="K3" s="60"/>
      <c r="L3" s="60"/>
      <c r="M3" s="60"/>
      <c r="N3" s="60"/>
      <c r="O3" s="59"/>
    </row>
    <row r="4" spans="1:83" s="21" customFormat="1" ht="45.75" customHeight="1">
      <c r="A4" s="131" t="s">
        <v>129</v>
      </c>
      <c r="B4" s="132"/>
      <c r="C4" s="132"/>
      <c r="D4" s="132"/>
      <c r="E4" s="132"/>
      <c r="F4" s="133"/>
      <c r="H4" s="144"/>
      <c r="I4" s="53"/>
      <c r="J4" s="52"/>
      <c r="K4" s="52"/>
      <c r="L4" s="52"/>
      <c r="M4" s="52"/>
      <c r="N4" s="52"/>
      <c r="O4" s="51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</row>
    <row r="5" spans="1:83" s="54" customFormat="1" ht="45.75" customHeight="1">
      <c r="A5" s="134" t="s">
        <v>89</v>
      </c>
      <c r="B5" s="135"/>
      <c r="C5" s="135"/>
      <c r="D5" s="135"/>
      <c r="E5" s="135"/>
      <c r="F5" s="136"/>
      <c r="H5" s="144"/>
      <c r="I5" s="57"/>
      <c r="J5" s="56"/>
      <c r="K5" s="56"/>
      <c r="L5" s="56"/>
      <c r="M5" s="56"/>
      <c r="N5" s="56"/>
      <c r="O5" s="55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</row>
    <row r="6" spans="1:83" s="21" customFormat="1" ht="35.25" customHeight="1">
      <c r="A6" s="146" t="s">
        <v>90</v>
      </c>
      <c r="B6" s="123"/>
      <c r="C6" s="123"/>
      <c r="D6" s="123"/>
      <c r="E6" s="123"/>
      <c r="F6" s="124"/>
      <c r="H6" s="144"/>
      <c r="I6" s="53"/>
      <c r="J6" s="52"/>
      <c r="K6" s="52"/>
      <c r="L6" s="52"/>
      <c r="M6" s="52"/>
      <c r="N6" s="52"/>
      <c r="O6" s="51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</row>
    <row r="7" spans="1:83" s="21" customFormat="1" ht="16.5" customHeight="1">
      <c r="A7" s="125"/>
      <c r="B7" s="126"/>
      <c r="C7" s="126"/>
      <c r="D7" s="126"/>
      <c r="E7" s="126"/>
      <c r="F7" s="127"/>
      <c r="H7" s="145"/>
      <c r="I7" s="50"/>
      <c r="J7" s="49"/>
      <c r="K7" s="49"/>
      <c r="L7" s="49"/>
      <c r="M7" s="49"/>
      <c r="N7" s="49"/>
      <c r="O7" s="48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</row>
    <row r="8" spans="1:83" s="21" customFormat="1" ht="12" customHeight="1">
      <c r="AV8" s="23"/>
      <c r="BL8" s="23"/>
      <c r="CB8" s="23"/>
      <c r="CC8" s="23"/>
      <c r="CD8" s="23"/>
      <c r="CE8" s="23"/>
    </row>
    <row r="9" spans="1:83" s="22" customFormat="1" ht="12" customHeight="1">
      <c r="A9" s="47" t="s">
        <v>0</v>
      </c>
      <c r="B9" s="46" t="s">
        <v>62</v>
      </c>
      <c r="C9" s="45"/>
      <c r="D9" s="45"/>
      <c r="E9" s="45"/>
      <c r="F9" s="45"/>
      <c r="G9" s="45"/>
      <c r="H9" s="44"/>
      <c r="I9" s="46" t="s">
        <v>63</v>
      </c>
      <c r="J9" s="45"/>
      <c r="K9" s="45"/>
      <c r="L9" s="45"/>
      <c r="M9" s="45"/>
      <c r="N9" s="45"/>
      <c r="O9" s="44"/>
      <c r="P9" s="43"/>
      <c r="AF9" s="43"/>
      <c r="AV9" s="43"/>
      <c r="CB9" s="23"/>
      <c r="CC9" s="23"/>
      <c r="CD9" s="23"/>
      <c r="CE9" s="23"/>
    </row>
    <row r="10" spans="1:83" s="24" customFormat="1" ht="39.6" customHeight="1">
      <c r="A10" s="85" t="s">
        <v>1</v>
      </c>
      <c r="B10" s="41" t="s">
        <v>2</v>
      </c>
      <c r="C10" s="40" t="s">
        <v>3</v>
      </c>
      <c r="D10" s="39" t="s">
        <v>4</v>
      </c>
      <c r="E10" s="40" t="s">
        <v>5</v>
      </c>
      <c r="F10" s="39" t="s">
        <v>6</v>
      </c>
      <c r="G10" s="39" t="s">
        <v>7</v>
      </c>
      <c r="H10" s="42" t="s">
        <v>8</v>
      </c>
      <c r="I10" s="41" t="s">
        <v>2</v>
      </c>
      <c r="J10" s="39" t="s">
        <v>3</v>
      </c>
      <c r="K10" s="39" t="s">
        <v>4</v>
      </c>
      <c r="L10" s="40" t="s">
        <v>5</v>
      </c>
      <c r="M10" s="39" t="s">
        <v>6</v>
      </c>
      <c r="N10" s="39" t="s">
        <v>7</v>
      </c>
      <c r="O10" s="38" t="s">
        <v>8</v>
      </c>
      <c r="P10" s="37"/>
      <c r="AF10" s="37"/>
      <c r="AV10" s="37"/>
    </row>
    <row r="11" spans="1:83" s="21" customFormat="1" ht="13.5" customHeight="1">
      <c r="A11" s="84" t="s">
        <v>116</v>
      </c>
      <c r="B11" s="93">
        <f>方向別!I117</f>
        <v>132</v>
      </c>
      <c r="C11" s="93">
        <f>方向別!J117</f>
        <v>8</v>
      </c>
      <c r="D11" s="93">
        <f>方向別!K117</f>
        <v>12</v>
      </c>
      <c r="E11" s="93">
        <f>方向別!L117</f>
        <v>1</v>
      </c>
      <c r="F11" s="93">
        <f>SUM(B11:E11)</f>
        <v>153</v>
      </c>
      <c r="G11" s="94">
        <f>IF(SUM(C11,E11)=0,0,ROUND(SUM(C11,E11)/F11*100,1))</f>
        <v>5.9</v>
      </c>
      <c r="H11" s="95">
        <f t="shared" ref="H11:H19" si="0">IF(F11=0,0,F11/F$59*100)</f>
        <v>2.0340335017282638</v>
      </c>
      <c r="I11" s="93">
        <f>SUM(方向別!B276,方向別!I435,方向別!B647)</f>
        <v>136</v>
      </c>
      <c r="J11" s="93">
        <f>SUM(方向別!C276,方向別!J435,方向別!C647)</f>
        <v>5</v>
      </c>
      <c r="K11" s="93">
        <f>SUM(方向別!D276,方向別!K435,方向別!D647)</f>
        <v>3</v>
      </c>
      <c r="L11" s="93">
        <f>SUM(方向別!E276,方向別!L435,方向別!E647)</f>
        <v>1</v>
      </c>
      <c r="M11" s="93">
        <f t="shared" ref="M11:M19" si="1">SUM(I11:L11)</f>
        <v>145</v>
      </c>
      <c r="N11" s="94">
        <f>IF(SUM(J11,L11)=0,0,ROUND(SUM(J11,L11)/M11*100,1))</f>
        <v>4.0999999999999996</v>
      </c>
      <c r="O11" s="95">
        <f t="shared" ref="O11:O19" si="2">IF(M11=0,0,M11/M$59*100)</f>
        <v>2.5686448184233832</v>
      </c>
      <c r="P11" s="22"/>
      <c r="AF11" s="22"/>
      <c r="AV11" s="22"/>
      <c r="CB11" s="23"/>
      <c r="CC11" s="23"/>
      <c r="CD11" s="23"/>
      <c r="CE11" s="23"/>
    </row>
    <row r="12" spans="1:83" s="21" customFormat="1" ht="13.5" customHeight="1">
      <c r="A12" s="32" t="s">
        <v>125</v>
      </c>
      <c r="B12" s="93">
        <f>方向別!I118</f>
        <v>117</v>
      </c>
      <c r="C12" s="93">
        <f>方向別!J118</f>
        <v>0</v>
      </c>
      <c r="D12" s="93">
        <f>方向別!K118</f>
        <v>1</v>
      </c>
      <c r="E12" s="93">
        <f>方向別!L118</f>
        <v>2</v>
      </c>
      <c r="F12" s="93">
        <f t="shared" ref="F12:F19" si="3">SUM(B12:E12)</f>
        <v>120</v>
      </c>
      <c r="G12" s="94">
        <f t="shared" ref="G12:G59" si="4">IF(SUM(C12,E12)=0,0,ROUND(SUM(C12,E12)/F12*100,1))</f>
        <v>1.7</v>
      </c>
      <c r="H12" s="95">
        <f t="shared" si="0"/>
        <v>1.5953203935123637</v>
      </c>
      <c r="I12" s="93">
        <f>SUM(方向別!B277,方向別!I436,方向別!B648)</f>
        <v>87</v>
      </c>
      <c r="J12" s="93">
        <f>SUM(方向別!C277,方向別!J436,方向別!C648)</f>
        <v>0</v>
      </c>
      <c r="K12" s="93">
        <f>SUM(方向別!D277,方向別!K436,方向別!D648)</f>
        <v>5</v>
      </c>
      <c r="L12" s="93">
        <f>SUM(方向別!E277,方向別!L436,方向別!E648)</f>
        <v>3</v>
      </c>
      <c r="M12" s="93">
        <f t="shared" si="1"/>
        <v>95</v>
      </c>
      <c r="N12" s="94">
        <f t="shared" ref="N12:N55" si="5">IF(SUM(J12,L12)=0,0,ROUND(SUM(J12,L12)/M12*100,1))</f>
        <v>3.2</v>
      </c>
      <c r="O12" s="95">
        <f t="shared" si="2"/>
        <v>1.6829052258635961</v>
      </c>
      <c r="P12" s="22"/>
      <c r="AF12" s="22"/>
      <c r="AV12" s="22"/>
      <c r="CB12" s="23"/>
      <c r="CC12" s="23"/>
      <c r="CD12" s="23"/>
      <c r="CE12" s="23"/>
    </row>
    <row r="13" spans="1:83" s="21" customFormat="1" ht="13.5" customHeight="1">
      <c r="A13" s="32" t="s">
        <v>126</v>
      </c>
      <c r="B13" s="93">
        <f>方向別!I119</f>
        <v>70</v>
      </c>
      <c r="C13" s="93">
        <f>方向別!J119</f>
        <v>0</v>
      </c>
      <c r="D13" s="93">
        <f>方向別!K119</f>
        <v>2</v>
      </c>
      <c r="E13" s="93">
        <f>方向別!L119</f>
        <v>4</v>
      </c>
      <c r="F13" s="93">
        <f t="shared" si="3"/>
        <v>76</v>
      </c>
      <c r="G13" s="94">
        <f t="shared" si="4"/>
        <v>5.3</v>
      </c>
      <c r="H13" s="95">
        <f t="shared" si="0"/>
        <v>1.0103695825578303</v>
      </c>
      <c r="I13" s="93">
        <f>SUM(方向別!B278,方向別!I437,方向別!B649)</f>
        <v>59</v>
      </c>
      <c r="J13" s="93">
        <f>SUM(方向別!C278,方向別!J437,方向別!C649)</f>
        <v>0</v>
      </c>
      <c r="K13" s="93">
        <f>SUM(方向別!D278,方向別!K437,方向別!D649)</f>
        <v>3</v>
      </c>
      <c r="L13" s="93">
        <f>SUM(方向別!E278,方向別!L437,方向別!E649)</f>
        <v>2</v>
      </c>
      <c r="M13" s="93">
        <f t="shared" si="1"/>
        <v>64</v>
      </c>
      <c r="N13" s="94">
        <f t="shared" si="5"/>
        <v>3.1</v>
      </c>
      <c r="O13" s="95">
        <f t="shared" si="2"/>
        <v>1.133746678476528</v>
      </c>
      <c r="P13" s="22"/>
      <c r="AF13" s="22"/>
      <c r="AV13" s="22"/>
      <c r="CB13" s="23"/>
      <c r="CC13" s="23"/>
      <c r="CD13" s="23"/>
      <c r="CE13" s="23"/>
    </row>
    <row r="14" spans="1:83" s="21" customFormat="1" ht="13.5" customHeight="1">
      <c r="A14" s="32" t="s">
        <v>119</v>
      </c>
      <c r="B14" s="93">
        <f>方向別!I120</f>
        <v>49</v>
      </c>
      <c r="C14" s="93">
        <f>方向別!J120</f>
        <v>0</v>
      </c>
      <c r="D14" s="93">
        <f>方向別!K120</f>
        <v>1</v>
      </c>
      <c r="E14" s="93">
        <f>方向別!L120</f>
        <v>3</v>
      </c>
      <c r="F14" s="93">
        <f t="shared" si="3"/>
        <v>53</v>
      </c>
      <c r="G14" s="94">
        <f t="shared" si="4"/>
        <v>5.7</v>
      </c>
      <c r="H14" s="95">
        <f t="shared" si="0"/>
        <v>0.70459984046796065</v>
      </c>
      <c r="I14" s="93">
        <f>SUM(方向別!B279,方向別!I438,方向別!B650)</f>
        <v>39</v>
      </c>
      <c r="J14" s="93">
        <f>SUM(方向別!C279,方向別!J438,方向別!C650)</f>
        <v>1</v>
      </c>
      <c r="K14" s="93">
        <f>SUM(方向別!D279,方向別!K438,方向別!D650)</f>
        <v>4</v>
      </c>
      <c r="L14" s="93">
        <f>SUM(方向別!E279,方向別!L438,方向別!E650)</f>
        <v>2</v>
      </c>
      <c r="M14" s="93">
        <f t="shared" si="1"/>
        <v>46</v>
      </c>
      <c r="N14" s="94">
        <f t="shared" si="5"/>
        <v>6.5</v>
      </c>
      <c r="O14" s="95">
        <f t="shared" si="2"/>
        <v>0.81488042515500436</v>
      </c>
      <c r="P14" s="22"/>
      <c r="AF14" s="22"/>
      <c r="AV14" s="22"/>
      <c r="CB14" s="23"/>
      <c r="CC14" s="23"/>
      <c r="CD14" s="23"/>
      <c r="CE14" s="23"/>
    </row>
    <row r="15" spans="1:83" s="21" customFormat="1" ht="13.5" customHeight="1">
      <c r="A15" s="32" t="s">
        <v>120</v>
      </c>
      <c r="B15" s="93">
        <f>方向別!I121</f>
        <v>24</v>
      </c>
      <c r="C15" s="93">
        <f>方向別!J121</f>
        <v>0</v>
      </c>
      <c r="D15" s="93">
        <f>方向別!K121</f>
        <v>6</v>
      </c>
      <c r="E15" s="93">
        <f>方向別!L121</f>
        <v>2</v>
      </c>
      <c r="F15" s="93">
        <f t="shared" si="3"/>
        <v>32</v>
      </c>
      <c r="G15" s="94">
        <f t="shared" si="4"/>
        <v>6.3</v>
      </c>
      <c r="H15" s="95">
        <f t="shared" si="0"/>
        <v>0.42541877160329705</v>
      </c>
      <c r="I15" s="93">
        <f>SUM(方向別!B280,方向別!I439,方向別!B651)</f>
        <v>16</v>
      </c>
      <c r="J15" s="93">
        <f>SUM(方向別!C280,方向別!J439,方向別!C651)</f>
        <v>0</v>
      </c>
      <c r="K15" s="93">
        <f>SUM(方向別!D280,方向別!K439,方向別!D651)</f>
        <v>0</v>
      </c>
      <c r="L15" s="93">
        <f>SUM(方向別!E280,方向別!L439,方向別!E651)</f>
        <v>1</v>
      </c>
      <c r="M15" s="93">
        <f t="shared" si="1"/>
        <v>17</v>
      </c>
      <c r="N15" s="94">
        <f t="shared" si="5"/>
        <v>5.9</v>
      </c>
      <c r="O15" s="95">
        <f t="shared" si="2"/>
        <v>0.30115146147032773</v>
      </c>
      <c r="P15" s="22"/>
      <c r="AF15" s="22"/>
      <c r="AV15" s="22"/>
      <c r="CB15" s="23"/>
      <c r="CC15" s="23"/>
      <c r="CD15" s="23"/>
      <c r="CE15" s="23"/>
    </row>
    <row r="16" spans="1:83" s="21" customFormat="1" ht="13.5" customHeight="1">
      <c r="A16" s="32" t="s">
        <v>121</v>
      </c>
      <c r="B16" s="93">
        <f>方向別!I122</f>
        <v>16</v>
      </c>
      <c r="C16" s="93">
        <f>方向別!J122</f>
        <v>0</v>
      </c>
      <c r="D16" s="93">
        <f>方向別!K122</f>
        <v>2</v>
      </c>
      <c r="E16" s="93">
        <f>方向別!L122</f>
        <v>3</v>
      </c>
      <c r="F16" s="93">
        <f t="shared" si="3"/>
        <v>21</v>
      </c>
      <c r="G16" s="94">
        <f t="shared" si="4"/>
        <v>14.3</v>
      </c>
      <c r="H16" s="95">
        <f t="shared" si="0"/>
        <v>0.27918106886466365</v>
      </c>
      <c r="I16" s="93">
        <f>SUM(方向別!B281,方向別!I440,方向別!B652)</f>
        <v>8</v>
      </c>
      <c r="J16" s="93">
        <f>SUM(方向別!C281,方向別!J440,方向別!C652)</f>
        <v>0</v>
      </c>
      <c r="K16" s="93">
        <f>SUM(方向別!D281,方向別!K440,方向別!D652)</f>
        <v>1</v>
      </c>
      <c r="L16" s="93">
        <f>SUM(方向別!E281,方向別!L440,方向別!E652)</f>
        <v>1</v>
      </c>
      <c r="M16" s="93">
        <f t="shared" si="1"/>
        <v>10</v>
      </c>
      <c r="N16" s="94">
        <f t="shared" si="5"/>
        <v>10</v>
      </c>
      <c r="O16" s="95">
        <f t="shared" si="2"/>
        <v>0.17714791851195749</v>
      </c>
      <c r="P16" s="22"/>
      <c r="AF16" s="22"/>
      <c r="AV16" s="22"/>
      <c r="CB16" s="23"/>
      <c r="CC16" s="23"/>
      <c r="CD16" s="23"/>
      <c r="CE16" s="23"/>
    </row>
    <row r="17" spans="1:83" s="21" customFormat="1" ht="13.5" customHeight="1">
      <c r="A17" s="32" t="s">
        <v>122</v>
      </c>
      <c r="B17" s="93">
        <f>方向別!I123</f>
        <v>36</v>
      </c>
      <c r="C17" s="93">
        <f>方向別!J123</f>
        <v>0</v>
      </c>
      <c r="D17" s="93">
        <f>方向別!K123</f>
        <v>2</v>
      </c>
      <c r="E17" s="93">
        <f>方向別!L123</f>
        <v>3</v>
      </c>
      <c r="F17" s="93">
        <f t="shared" si="3"/>
        <v>41</v>
      </c>
      <c r="G17" s="94">
        <f t="shared" si="4"/>
        <v>7.3</v>
      </c>
      <c r="H17" s="95">
        <f t="shared" si="0"/>
        <v>0.54506780111672426</v>
      </c>
      <c r="I17" s="93">
        <f>SUM(方向別!B282,方向別!I441,方向別!B653)</f>
        <v>20</v>
      </c>
      <c r="J17" s="93">
        <f>SUM(方向別!C282,方向別!J441,方向別!C653)</f>
        <v>0</v>
      </c>
      <c r="K17" s="93">
        <f>SUM(方向別!D282,方向別!K441,方向別!D653)</f>
        <v>0</v>
      </c>
      <c r="L17" s="93">
        <f>SUM(方向別!E282,方向別!L441,方向別!E653)</f>
        <v>3</v>
      </c>
      <c r="M17" s="93">
        <f t="shared" si="1"/>
        <v>23</v>
      </c>
      <c r="N17" s="94">
        <f t="shared" si="5"/>
        <v>13</v>
      </c>
      <c r="O17" s="95">
        <f t="shared" si="2"/>
        <v>0.40744021257750218</v>
      </c>
      <c r="P17" s="22"/>
      <c r="AF17" s="22"/>
      <c r="AV17" s="22"/>
      <c r="CB17" s="23"/>
      <c r="CC17" s="23"/>
      <c r="CD17" s="23"/>
      <c r="CE17" s="23"/>
    </row>
    <row r="18" spans="1:83" s="21" customFormat="1" ht="13.5" customHeight="1">
      <c r="A18" s="32" t="s">
        <v>123</v>
      </c>
      <c r="B18" s="93">
        <f>方向別!I124</f>
        <v>74</v>
      </c>
      <c r="C18" s="93">
        <f>方向別!J124</f>
        <v>0</v>
      </c>
      <c r="D18" s="93">
        <f>方向別!K124</f>
        <v>5</v>
      </c>
      <c r="E18" s="93">
        <f>方向別!L124</f>
        <v>6</v>
      </c>
      <c r="F18" s="93">
        <f t="shared" si="3"/>
        <v>85</v>
      </c>
      <c r="G18" s="94">
        <f t="shared" si="4"/>
        <v>7.1</v>
      </c>
      <c r="H18" s="95">
        <f t="shared" si="0"/>
        <v>1.1300186120712576</v>
      </c>
      <c r="I18" s="93">
        <f>SUM(方向別!B283,方向別!I442,方向別!B654)</f>
        <v>60</v>
      </c>
      <c r="J18" s="93">
        <f>SUM(方向別!C283,方向別!J442,方向別!C654)</f>
        <v>0</v>
      </c>
      <c r="K18" s="93">
        <f>SUM(方向別!D283,方向別!K442,方向別!D654)</f>
        <v>4</v>
      </c>
      <c r="L18" s="93">
        <f>SUM(方向別!E283,方向別!L442,方向別!E654)</f>
        <v>2</v>
      </c>
      <c r="M18" s="93">
        <f t="shared" si="1"/>
        <v>66</v>
      </c>
      <c r="N18" s="94">
        <f t="shared" si="5"/>
        <v>3</v>
      </c>
      <c r="O18" s="95">
        <f t="shared" si="2"/>
        <v>1.1691762621789195</v>
      </c>
      <c r="P18" s="22"/>
      <c r="AF18" s="22"/>
      <c r="AV18" s="22"/>
      <c r="CB18" s="23"/>
      <c r="CC18" s="23"/>
      <c r="CD18" s="23"/>
      <c r="CE18" s="23"/>
    </row>
    <row r="19" spans="1:83" s="21" customFormat="1" ht="13.5" customHeight="1">
      <c r="A19" s="32" t="s">
        <v>124</v>
      </c>
      <c r="B19" s="93">
        <f>方向別!I125</f>
        <v>142</v>
      </c>
      <c r="C19" s="93">
        <f>方向別!J125</f>
        <v>8</v>
      </c>
      <c r="D19" s="93">
        <f>方向別!K125</f>
        <v>12</v>
      </c>
      <c r="E19" s="93">
        <f>方向別!L125</f>
        <v>3</v>
      </c>
      <c r="F19" s="93">
        <f t="shared" si="3"/>
        <v>165</v>
      </c>
      <c r="G19" s="94">
        <f t="shared" si="4"/>
        <v>6.7</v>
      </c>
      <c r="H19" s="95">
        <f t="shared" si="0"/>
        <v>2.1935655410794999</v>
      </c>
      <c r="I19" s="93">
        <f>SUM(方向別!B284,方向別!I443,方向別!B655)</f>
        <v>105</v>
      </c>
      <c r="J19" s="93">
        <f>SUM(方向別!C284,方向別!J443,方向別!C655)</f>
        <v>9</v>
      </c>
      <c r="K19" s="93">
        <f>SUM(方向別!D284,方向別!K443,方向別!D655)</f>
        <v>7</v>
      </c>
      <c r="L19" s="93">
        <f>SUM(方向別!E284,方向別!L443,方向別!E655)</f>
        <v>7</v>
      </c>
      <c r="M19" s="93">
        <f t="shared" si="1"/>
        <v>128</v>
      </c>
      <c r="N19" s="94">
        <f t="shared" si="5"/>
        <v>12.5</v>
      </c>
      <c r="O19" s="95">
        <f t="shared" si="2"/>
        <v>2.267493356953056</v>
      </c>
      <c r="P19" s="22"/>
      <c r="AF19" s="22"/>
      <c r="AV19" s="22"/>
      <c r="CB19" s="23"/>
      <c r="CC19" s="23"/>
      <c r="CD19" s="23"/>
      <c r="CE19" s="23"/>
    </row>
    <row r="20" spans="1:83" s="21" customFormat="1" ht="13.5" customHeight="1">
      <c r="A20" s="36" t="s">
        <v>9</v>
      </c>
      <c r="B20" s="96">
        <f>方向別!I126</f>
        <v>33</v>
      </c>
      <c r="C20" s="96">
        <f>方向別!J126</f>
        <v>3</v>
      </c>
      <c r="D20" s="96">
        <f>方向別!K126</f>
        <v>3</v>
      </c>
      <c r="E20" s="96">
        <f>方向別!L126</f>
        <v>3</v>
      </c>
      <c r="F20" s="96">
        <f>SUM(B20:E20)</f>
        <v>42</v>
      </c>
      <c r="G20" s="97">
        <f t="shared" si="4"/>
        <v>14.3</v>
      </c>
      <c r="H20" s="98">
        <f t="shared" ref="H20:H32" si="6">IF(F20=0,0,F20/F$59*100)</f>
        <v>0.5583621377293273</v>
      </c>
      <c r="I20" s="96">
        <f>SUM(方向別!B285,方向別!I444,方向別!B656)</f>
        <v>25</v>
      </c>
      <c r="J20" s="96">
        <f>SUM(方向別!C285,方向別!J444,方向別!C656)</f>
        <v>3</v>
      </c>
      <c r="K20" s="96">
        <f>SUM(方向別!D285,方向別!K444,方向別!D656)</f>
        <v>1</v>
      </c>
      <c r="L20" s="96">
        <f>SUM(方向別!E285,方向別!L444,方向別!E656)</f>
        <v>1</v>
      </c>
      <c r="M20" s="96">
        <f>SUM(I20:L20)</f>
        <v>30</v>
      </c>
      <c r="N20" s="97">
        <f t="shared" si="5"/>
        <v>13.3</v>
      </c>
      <c r="O20" s="98">
        <f t="shared" ref="O20:O55" si="7">IF(M20=0,0,M20/M$59*100)</f>
        <v>0.53144375553587242</v>
      </c>
      <c r="P20" s="22"/>
      <c r="AF20" s="22"/>
      <c r="AV20" s="22"/>
      <c r="CB20" s="23"/>
      <c r="CC20" s="23"/>
      <c r="CD20" s="23"/>
      <c r="CE20" s="23"/>
    </row>
    <row r="21" spans="1:83" s="21" customFormat="1" ht="13.5" customHeight="1">
      <c r="A21" s="32" t="s">
        <v>10</v>
      </c>
      <c r="B21" s="93">
        <f>方向別!I127</f>
        <v>53</v>
      </c>
      <c r="C21" s="93">
        <f>方向別!J127</f>
        <v>2</v>
      </c>
      <c r="D21" s="93">
        <f>方向別!K127</f>
        <v>5</v>
      </c>
      <c r="E21" s="93">
        <f>方向別!L127</f>
        <v>2</v>
      </c>
      <c r="F21" s="93">
        <f t="shared" ref="F21:F34" si="8">SUM(B21:E21)</f>
        <v>62</v>
      </c>
      <c r="G21" s="94">
        <f t="shared" si="4"/>
        <v>6.5</v>
      </c>
      <c r="H21" s="95">
        <f t="shared" si="6"/>
        <v>0.82424886998138791</v>
      </c>
      <c r="I21" s="93">
        <f>SUM(方向別!B286,方向別!I445,方向別!B657)</f>
        <v>43</v>
      </c>
      <c r="J21" s="93">
        <f>SUM(方向別!C286,方向別!J445,方向別!C657)</f>
        <v>1</v>
      </c>
      <c r="K21" s="93">
        <f>SUM(方向別!D286,方向別!K445,方向別!D657)</f>
        <v>4</v>
      </c>
      <c r="L21" s="93">
        <f>SUM(方向別!E286,方向別!L445,方向別!E657)</f>
        <v>2</v>
      </c>
      <c r="M21" s="93">
        <f t="shared" ref="M21:M55" si="9">SUM(I21:L21)</f>
        <v>50</v>
      </c>
      <c r="N21" s="94">
        <f t="shared" si="5"/>
        <v>6</v>
      </c>
      <c r="O21" s="95">
        <f t="shared" si="7"/>
        <v>0.88573959255978751</v>
      </c>
      <c r="P21" s="22"/>
      <c r="AF21" s="22"/>
      <c r="AV21" s="22"/>
      <c r="CB21" s="23"/>
      <c r="CC21" s="23"/>
      <c r="CD21" s="23"/>
      <c r="CE21" s="23"/>
    </row>
    <row r="22" spans="1:83" s="22" customFormat="1" ht="13.5" customHeight="1">
      <c r="A22" s="32" t="s">
        <v>11</v>
      </c>
      <c r="B22" s="93">
        <f>方向別!I128</f>
        <v>47</v>
      </c>
      <c r="C22" s="93">
        <f>方向別!J128</f>
        <v>3</v>
      </c>
      <c r="D22" s="93">
        <f>方向別!K128</f>
        <v>2</v>
      </c>
      <c r="E22" s="93">
        <f>方向別!L128</f>
        <v>0</v>
      </c>
      <c r="F22" s="93">
        <f t="shared" si="8"/>
        <v>52</v>
      </c>
      <c r="G22" s="94">
        <f t="shared" si="4"/>
        <v>5.8</v>
      </c>
      <c r="H22" s="95">
        <f t="shared" si="6"/>
        <v>0.69130550385535761</v>
      </c>
      <c r="I22" s="93">
        <f>SUM(方向別!B287,方向別!I446,方向別!B658)</f>
        <v>29</v>
      </c>
      <c r="J22" s="93">
        <f>SUM(方向別!C287,方向別!J446,方向別!C658)</f>
        <v>5</v>
      </c>
      <c r="K22" s="93">
        <f>SUM(方向別!D287,方向別!K446,方向別!D658)</f>
        <v>1</v>
      </c>
      <c r="L22" s="93">
        <f>SUM(方向別!E287,方向別!L446,方向別!E658)</f>
        <v>0</v>
      </c>
      <c r="M22" s="93">
        <f t="shared" si="9"/>
        <v>35</v>
      </c>
      <c r="N22" s="94">
        <f t="shared" si="5"/>
        <v>14.3</v>
      </c>
      <c r="O22" s="95">
        <f t="shared" si="7"/>
        <v>0.62001771479185119</v>
      </c>
      <c r="CB22" s="23"/>
      <c r="CC22" s="23"/>
      <c r="CD22" s="23"/>
      <c r="CE22" s="23"/>
    </row>
    <row r="23" spans="1:83" s="24" customFormat="1" ht="13.5" customHeight="1">
      <c r="A23" s="32" t="s">
        <v>12</v>
      </c>
      <c r="B23" s="93">
        <f>方向別!I129</f>
        <v>80</v>
      </c>
      <c r="C23" s="93">
        <f>方向別!J129</f>
        <v>2</v>
      </c>
      <c r="D23" s="93">
        <f>方向別!K129</f>
        <v>5</v>
      </c>
      <c r="E23" s="93">
        <f>方向別!L129</f>
        <v>1</v>
      </c>
      <c r="F23" s="93">
        <f t="shared" si="8"/>
        <v>88</v>
      </c>
      <c r="G23" s="94">
        <f t="shared" si="4"/>
        <v>3.4</v>
      </c>
      <c r="H23" s="95">
        <f t="shared" si="6"/>
        <v>1.1699016219090668</v>
      </c>
      <c r="I23" s="93">
        <f>SUM(方向別!B288,方向別!I447,方向別!B659)</f>
        <v>29</v>
      </c>
      <c r="J23" s="93">
        <f>SUM(方向別!C288,方向別!J447,方向別!C659)</f>
        <v>3</v>
      </c>
      <c r="K23" s="93">
        <f>SUM(方向別!D288,方向別!K447,方向別!D659)</f>
        <v>1</v>
      </c>
      <c r="L23" s="93">
        <f>SUM(方向別!E288,方向別!L447,方向別!E659)</f>
        <v>1</v>
      </c>
      <c r="M23" s="93">
        <f t="shared" si="9"/>
        <v>34</v>
      </c>
      <c r="N23" s="94">
        <f t="shared" si="5"/>
        <v>11.8</v>
      </c>
      <c r="O23" s="95">
        <f t="shared" si="7"/>
        <v>0.60230292294065546</v>
      </c>
      <c r="P23" s="22"/>
      <c r="AF23" s="22"/>
      <c r="AV23" s="22"/>
      <c r="CB23" s="23"/>
      <c r="CC23" s="23"/>
      <c r="CD23" s="23"/>
      <c r="CE23" s="23"/>
    </row>
    <row r="24" spans="1:83" s="22" customFormat="1" ht="13.5" customHeight="1">
      <c r="A24" s="32" t="s">
        <v>13</v>
      </c>
      <c r="B24" s="93">
        <f>方向別!I130</f>
        <v>63</v>
      </c>
      <c r="C24" s="93">
        <f>方向別!J130</f>
        <v>3</v>
      </c>
      <c r="D24" s="93">
        <f>方向別!K130</f>
        <v>6</v>
      </c>
      <c r="E24" s="93">
        <f>方向別!L130</f>
        <v>3</v>
      </c>
      <c r="F24" s="93">
        <f t="shared" si="8"/>
        <v>75</v>
      </c>
      <c r="G24" s="94">
        <f t="shared" si="4"/>
        <v>8</v>
      </c>
      <c r="H24" s="95">
        <f t="shared" si="6"/>
        <v>0.99707524594522723</v>
      </c>
      <c r="I24" s="93">
        <f>SUM(方向別!B289,方向別!I448,方向別!B660)</f>
        <v>30</v>
      </c>
      <c r="J24" s="93">
        <f>SUM(方向別!C289,方向別!J448,方向別!C660)</f>
        <v>3</v>
      </c>
      <c r="K24" s="93">
        <f>SUM(方向別!D289,方向別!K448,方向別!D660)</f>
        <v>1</v>
      </c>
      <c r="L24" s="93">
        <f>SUM(方向別!E289,方向別!L448,方向別!E660)</f>
        <v>1</v>
      </c>
      <c r="M24" s="93">
        <f t="shared" si="9"/>
        <v>35</v>
      </c>
      <c r="N24" s="94">
        <f t="shared" si="5"/>
        <v>11.4</v>
      </c>
      <c r="O24" s="95">
        <f t="shared" si="7"/>
        <v>0.62001771479185119</v>
      </c>
      <c r="CB24" s="23"/>
      <c r="CC24" s="23"/>
      <c r="CD24" s="23"/>
      <c r="CE24" s="23"/>
    </row>
    <row r="25" spans="1:83" s="22" customFormat="1" ht="13.5" customHeight="1">
      <c r="A25" s="32" t="s">
        <v>14</v>
      </c>
      <c r="B25" s="93">
        <f>方向別!I131</f>
        <v>57</v>
      </c>
      <c r="C25" s="93">
        <f>方向別!J131</f>
        <v>3</v>
      </c>
      <c r="D25" s="93">
        <f>方向別!K131</f>
        <v>2</v>
      </c>
      <c r="E25" s="93">
        <f>方向別!L131</f>
        <v>2</v>
      </c>
      <c r="F25" s="93">
        <f t="shared" si="8"/>
        <v>64</v>
      </c>
      <c r="G25" s="94">
        <f t="shared" si="4"/>
        <v>7.8</v>
      </c>
      <c r="H25" s="95">
        <f t="shared" si="6"/>
        <v>0.8508375432065941</v>
      </c>
      <c r="I25" s="93">
        <f>SUM(方向別!B290,方向別!I449,方向別!B661)</f>
        <v>23</v>
      </c>
      <c r="J25" s="93">
        <f>SUM(方向別!C290,方向別!J449,方向別!C661)</f>
        <v>1</v>
      </c>
      <c r="K25" s="93">
        <f>SUM(方向別!D290,方向別!K449,方向別!D661)</f>
        <v>0</v>
      </c>
      <c r="L25" s="93">
        <f>SUM(方向別!E290,方向別!L449,方向別!E661)</f>
        <v>1</v>
      </c>
      <c r="M25" s="93">
        <f t="shared" si="9"/>
        <v>25</v>
      </c>
      <c r="N25" s="94">
        <f t="shared" si="5"/>
        <v>8</v>
      </c>
      <c r="O25" s="95">
        <f t="shared" si="7"/>
        <v>0.44286979627989376</v>
      </c>
      <c r="CB25" s="23"/>
      <c r="CC25" s="23"/>
      <c r="CD25" s="23"/>
      <c r="CE25" s="23"/>
    </row>
    <row r="26" spans="1:83" s="22" customFormat="1" ht="13.5" customHeight="1">
      <c r="A26" s="28" t="s">
        <v>15</v>
      </c>
      <c r="B26" s="99">
        <f>SUM(B20:B25)</f>
        <v>333</v>
      </c>
      <c r="C26" s="99">
        <f>SUM(C20:C25)</f>
        <v>16</v>
      </c>
      <c r="D26" s="99">
        <f>SUM(D20:D25)</f>
        <v>23</v>
      </c>
      <c r="E26" s="99">
        <f>SUM(E20:E25)</f>
        <v>11</v>
      </c>
      <c r="F26" s="99">
        <f t="shared" si="8"/>
        <v>383</v>
      </c>
      <c r="G26" s="100">
        <f t="shared" si="4"/>
        <v>7</v>
      </c>
      <c r="H26" s="101">
        <f t="shared" si="6"/>
        <v>5.0917309226269607</v>
      </c>
      <c r="I26" s="99">
        <f>SUM(I20:I25)</f>
        <v>179</v>
      </c>
      <c r="J26" s="99">
        <f>SUM(J20:J25)</f>
        <v>16</v>
      </c>
      <c r="K26" s="99">
        <f>SUM(K20:K25)</f>
        <v>8</v>
      </c>
      <c r="L26" s="99">
        <f>SUM(L20:L25)</f>
        <v>6</v>
      </c>
      <c r="M26" s="99">
        <f t="shared" si="9"/>
        <v>209</v>
      </c>
      <c r="N26" s="100">
        <f t="shared" si="5"/>
        <v>10.5</v>
      </c>
      <c r="O26" s="101">
        <f t="shared" si="7"/>
        <v>3.7023914968999114</v>
      </c>
      <c r="CB26" s="23"/>
      <c r="CC26" s="23"/>
      <c r="CD26" s="23"/>
      <c r="CE26" s="23"/>
    </row>
    <row r="27" spans="1:83" s="24" customFormat="1" ht="13.5" customHeight="1">
      <c r="A27" s="36" t="s">
        <v>16</v>
      </c>
      <c r="B27" s="96">
        <f>方向別!I133</f>
        <v>80</v>
      </c>
      <c r="C27" s="96">
        <f>方向別!J133</f>
        <v>3</v>
      </c>
      <c r="D27" s="96">
        <f>方向別!K133</f>
        <v>2</v>
      </c>
      <c r="E27" s="96">
        <f>方向別!L133</f>
        <v>1</v>
      </c>
      <c r="F27" s="96">
        <f t="shared" si="8"/>
        <v>86</v>
      </c>
      <c r="G27" s="97">
        <f t="shared" si="4"/>
        <v>4.7</v>
      </c>
      <c r="H27" s="98">
        <f t="shared" si="6"/>
        <v>1.1433129486838607</v>
      </c>
      <c r="I27" s="96">
        <f>SUM(方向別!B292,方向別!I451,方向別!B663)</f>
        <v>35</v>
      </c>
      <c r="J27" s="96">
        <f>SUM(方向別!C292,方向別!J451,方向別!C663)</f>
        <v>2</v>
      </c>
      <c r="K27" s="96">
        <f>SUM(方向別!D292,方向別!K451,方向別!D663)</f>
        <v>0</v>
      </c>
      <c r="L27" s="96">
        <f>SUM(方向別!E292,方向別!L451,方向別!E663)</f>
        <v>0</v>
      </c>
      <c r="M27" s="96">
        <f t="shared" si="9"/>
        <v>37</v>
      </c>
      <c r="N27" s="97">
        <f t="shared" si="5"/>
        <v>5.4</v>
      </c>
      <c r="O27" s="98">
        <f t="shared" si="7"/>
        <v>0.65544729849424266</v>
      </c>
      <c r="P27" s="22"/>
      <c r="AF27" s="22"/>
      <c r="AV27" s="22"/>
    </row>
    <row r="28" spans="1:83" s="24" customFormat="1" ht="13.5" customHeight="1">
      <c r="A28" s="32" t="s">
        <v>17</v>
      </c>
      <c r="B28" s="93">
        <f>方向別!I134</f>
        <v>78</v>
      </c>
      <c r="C28" s="93">
        <f>方向別!J134</f>
        <v>2</v>
      </c>
      <c r="D28" s="93">
        <f>方向別!K134</f>
        <v>2</v>
      </c>
      <c r="E28" s="93">
        <f>方向別!L134</f>
        <v>3</v>
      </c>
      <c r="F28" s="93">
        <f t="shared" si="8"/>
        <v>85</v>
      </c>
      <c r="G28" s="94">
        <f t="shared" si="4"/>
        <v>5.9</v>
      </c>
      <c r="H28" s="95">
        <f t="shared" si="6"/>
        <v>1.1300186120712576</v>
      </c>
      <c r="I28" s="93">
        <f>SUM(方向別!B293,方向別!I452,方向別!B664)</f>
        <v>35</v>
      </c>
      <c r="J28" s="93">
        <f>SUM(方向別!C293,方向別!J452,方向別!C664)</f>
        <v>4</v>
      </c>
      <c r="K28" s="93">
        <f>SUM(方向別!D293,方向別!K452,方向別!D664)</f>
        <v>2</v>
      </c>
      <c r="L28" s="93">
        <f>SUM(方向別!E293,方向別!L452,方向別!E664)</f>
        <v>0</v>
      </c>
      <c r="M28" s="93">
        <f t="shared" si="9"/>
        <v>41</v>
      </c>
      <c r="N28" s="94">
        <f t="shared" si="5"/>
        <v>9.8000000000000007</v>
      </c>
      <c r="O28" s="95">
        <f t="shared" si="7"/>
        <v>0.7263064658990257</v>
      </c>
      <c r="P28" s="22"/>
      <c r="AF28" s="22"/>
      <c r="AV28" s="22"/>
    </row>
    <row r="29" spans="1:83" s="24" customFormat="1" ht="13.5" customHeight="1">
      <c r="A29" s="32" t="s">
        <v>18</v>
      </c>
      <c r="B29" s="93">
        <f>方向別!I135</f>
        <v>62</v>
      </c>
      <c r="C29" s="93">
        <f>方向別!J135</f>
        <v>3</v>
      </c>
      <c r="D29" s="93">
        <f>方向別!K135</f>
        <v>5</v>
      </c>
      <c r="E29" s="93">
        <f>方向別!L135</f>
        <v>0</v>
      </c>
      <c r="F29" s="93">
        <f t="shared" si="8"/>
        <v>70</v>
      </c>
      <c r="G29" s="94">
        <f t="shared" si="4"/>
        <v>4.3</v>
      </c>
      <c r="H29" s="95">
        <f t="shared" si="6"/>
        <v>0.93060356288221213</v>
      </c>
      <c r="I29" s="93">
        <f>SUM(方向別!B294,方向別!I453,方向別!B665)</f>
        <v>32</v>
      </c>
      <c r="J29" s="93">
        <f>SUM(方向別!C294,方向別!J453,方向別!C665)</f>
        <v>4</v>
      </c>
      <c r="K29" s="93">
        <f>SUM(方向別!D294,方向別!K453,方向別!D665)</f>
        <v>6</v>
      </c>
      <c r="L29" s="93">
        <f>SUM(方向別!E294,方向別!L453,方向別!E665)</f>
        <v>5</v>
      </c>
      <c r="M29" s="93">
        <f t="shared" si="9"/>
        <v>47</v>
      </c>
      <c r="N29" s="94">
        <f t="shared" si="5"/>
        <v>19.100000000000001</v>
      </c>
      <c r="O29" s="95">
        <f t="shared" si="7"/>
        <v>0.83259521700620021</v>
      </c>
      <c r="P29" s="22"/>
      <c r="AF29" s="22"/>
      <c r="AV29" s="22"/>
      <c r="CB29" s="23"/>
      <c r="CC29" s="23"/>
      <c r="CD29" s="23"/>
      <c r="CE29" s="23"/>
    </row>
    <row r="30" spans="1:83" s="22" customFormat="1" ht="13.5" customHeight="1">
      <c r="A30" s="32" t="s">
        <v>19</v>
      </c>
      <c r="B30" s="93">
        <f>方向別!I136</f>
        <v>70</v>
      </c>
      <c r="C30" s="93">
        <f>方向別!J136</f>
        <v>2</v>
      </c>
      <c r="D30" s="93">
        <f>方向別!K136</f>
        <v>4</v>
      </c>
      <c r="E30" s="93">
        <f>方向別!L136</f>
        <v>0</v>
      </c>
      <c r="F30" s="93">
        <f t="shared" si="8"/>
        <v>76</v>
      </c>
      <c r="G30" s="94">
        <f t="shared" si="4"/>
        <v>2.6</v>
      </c>
      <c r="H30" s="95">
        <f t="shared" si="6"/>
        <v>1.0103695825578303</v>
      </c>
      <c r="I30" s="93">
        <f>SUM(方向別!B295,方向別!I454,方向別!B666)</f>
        <v>66</v>
      </c>
      <c r="J30" s="93">
        <f>SUM(方向別!C295,方向別!J454,方向別!C666)</f>
        <v>3</v>
      </c>
      <c r="K30" s="93">
        <f>SUM(方向別!D295,方向別!K454,方向別!D666)</f>
        <v>1</v>
      </c>
      <c r="L30" s="93">
        <f>SUM(方向別!E295,方向別!L454,方向別!E666)</f>
        <v>1</v>
      </c>
      <c r="M30" s="93">
        <f t="shared" si="9"/>
        <v>71</v>
      </c>
      <c r="N30" s="94">
        <f t="shared" si="5"/>
        <v>5.6</v>
      </c>
      <c r="O30" s="95">
        <f t="shared" si="7"/>
        <v>1.2577502214348981</v>
      </c>
      <c r="CB30" s="23"/>
      <c r="CC30" s="23"/>
      <c r="CD30" s="23"/>
      <c r="CE30" s="23"/>
    </row>
    <row r="31" spans="1:83" s="24" customFormat="1" ht="13.5" customHeight="1">
      <c r="A31" s="32" t="s">
        <v>20</v>
      </c>
      <c r="B31" s="93">
        <f>方向別!I137</f>
        <v>97</v>
      </c>
      <c r="C31" s="93">
        <f>方向別!J137</f>
        <v>1</v>
      </c>
      <c r="D31" s="93">
        <f>方向別!K137</f>
        <v>6</v>
      </c>
      <c r="E31" s="93">
        <f>方向別!L137</f>
        <v>2</v>
      </c>
      <c r="F31" s="93">
        <f t="shared" si="8"/>
        <v>106</v>
      </c>
      <c r="G31" s="94">
        <f t="shared" si="4"/>
        <v>2.8</v>
      </c>
      <c r="H31" s="95">
        <f t="shared" si="6"/>
        <v>1.4091996809359213</v>
      </c>
      <c r="I31" s="93">
        <f>SUM(方向別!B296,方向別!I455,方向別!B667)</f>
        <v>36</v>
      </c>
      <c r="J31" s="93">
        <f>SUM(方向別!C296,方向別!J455,方向別!C667)</f>
        <v>1</v>
      </c>
      <c r="K31" s="93">
        <f>SUM(方向別!D296,方向別!K455,方向別!D667)</f>
        <v>3</v>
      </c>
      <c r="L31" s="93">
        <f>SUM(方向別!E296,方向別!L455,方向別!E667)</f>
        <v>0</v>
      </c>
      <c r="M31" s="93">
        <f t="shared" si="9"/>
        <v>40</v>
      </c>
      <c r="N31" s="94">
        <f t="shared" si="5"/>
        <v>2.5</v>
      </c>
      <c r="O31" s="95">
        <f t="shared" si="7"/>
        <v>0.70859167404782997</v>
      </c>
      <c r="P31" s="22"/>
      <c r="AF31" s="22"/>
      <c r="AV31" s="22"/>
      <c r="CB31" s="23"/>
      <c r="CC31" s="23"/>
      <c r="CD31" s="23"/>
      <c r="CE31" s="23"/>
    </row>
    <row r="32" spans="1:83" s="22" customFormat="1" ht="13.5" customHeight="1">
      <c r="A32" s="32" t="s">
        <v>21</v>
      </c>
      <c r="B32" s="93">
        <f>方向別!I138</f>
        <v>102</v>
      </c>
      <c r="C32" s="93">
        <f>方向別!J138</f>
        <v>2</v>
      </c>
      <c r="D32" s="93">
        <f>方向別!K138</f>
        <v>7</v>
      </c>
      <c r="E32" s="93">
        <f>方向別!L138</f>
        <v>0</v>
      </c>
      <c r="F32" s="93">
        <f t="shared" si="8"/>
        <v>111</v>
      </c>
      <c r="G32" s="94">
        <f t="shared" si="4"/>
        <v>1.8</v>
      </c>
      <c r="H32" s="95">
        <f t="shared" si="6"/>
        <v>1.4756713639989365</v>
      </c>
      <c r="I32" s="93">
        <f>SUM(方向別!B297,方向別!I456,方向別!B668)</f>
        <v>75</v>
      </c>
      <c r="J32" s="93">
        <f>SUM(方向別!C297,方向別!J456,方向別!C668)</f>
        <v>3</v>
      </c>
      <c r="K32" s="93">
        <f>SUM(方向別!D297,方向別!K456,方向別!D668)</f>
        <v>1</v>
      </c>
      <c r="L32" s="93">
        <f>SUM(方向別!E297,方向別!L456,方向別!E668)</f>
        <v>0</v>
      </c>
      <c r="M32" s="93">
        <f t="shared" si="9"/>
        <v>79</v>
      </c>
      <c r="N32" s="94">
        <f t="shared" si="5"/>
        <v>3.8</v>
      </c>
      <c r="O32" s="95">
        <f t="shared" si="7"/>
        <v>1.3994685562444642</v>
      </c>
      <c r="CB32" s="23"/>
      <c r="CC32" s="23"/>
      <c r="CD32" s="23"/>
      <c r="CE32" s="23"/>
    </row>
    <row r="33" spans="1:83" s="24" customFormat="1" ht="13.5" customHeight="1">
      <c r="A33" s="28" t="s">
        <v>15</v>
      </c>
      <c r="B33" s="99">
        <f>SUM(B27:B32)</f>
        <v>489</v>
      </c>
      <c r="C33" s="99">
        <f>SUM(C27:C32)</f>
        <v>13</v>
      </c>
      <c r="D33" s="99">
        <f>SUM(D27:D32)</f>
        <v>26</v>
      </c>
      <c r="E33" s="99">
        <f>SUM(E27:E32)</f>
        <v>6</v>
      </c>
      <c r="F33" s="99">
        <f t="shared" si="8"/>
        <v>534</v>
      </c>
      <c r="G33" s="100">
        <f t="shared" si="4"/>
        <v>3.6</v>
      </c>
      <c r="H33" s="101">
        <f>IF(F33=0,0,F33/F$59*100)</f>
        <v>7.0991757511300184</v>
      </c>
      <c r="I33" s="99">
        <f>SUM(I27:I32)</f>
        <v>279</v>
      </c>
      <c r="J33" s="99">
        <f>SUM(J27:J32)</f>
        <v>17</v>
      </c>
      <c r="K33" s="99">
        <f>SUM(K27:K32)</f>
        <v>13</v>
      </c>
      <c r="L33" s="99">
        <f>SUM(L27:L32)</f>
        <v>6</v>
      </c>
      <c r="M33" s="99">
        <f t="shared" si="9"/>
        <v>315</v>
      </c>
      <c r="N33" s="100">
        <f t="shared" si="5"/>
        <v>7.3</v>
      </c>
      <c r="O33" s="101">
        <f>IF(M33=0,0,M33/M$59*100)</f>
        <v>5.5801594331266609</v>
      </c>
      <c r="P33" s="22"/>
      <c r="AF33" s="22"/>
      <c r="AV33" s="22"/>
    </row>
    <row r="34" spans="1:83" s="22" customFormat="1" ht="13.5" customHeight="1">
      <c r="A34" s="32" t="s">
        <v>22</v>
      </c>
      <c r="B34" s="93">
        <f>方向別!I140</f>
        <v>507</v>
      </c>
      <c r="C34" s="93">
        <f>方向別!J140</f>
        <v>13</v>
      </c>
      <c r="D34" s="93">
        <f>方向別!K140</f>
        <v>16</v>
      </c>
      <c r="E34" s="93">
        <f>方向別!L140</f>
        <v>6</v>
      </c>
      <c r="F34" s="93">
        <f t="shared" si="8"/>
        <v>542</v>
      </c>
      <c r="G34" s="94">
        <f t="shared" si="4"/>
        <v>3.5</v>
      </c>
      <c r="H34" s="95">
        <f t="shared" ref="H34:H49" si="10">IF(F34=0,0,F34/F$59*100)</f>
        <v>7.2055304440308428</v>
      </c>
      <c r="I34" s="93">
        <f>SUM(方向別!B299,方向別!I458,方向別!B670)</f>
        <v>351</v>
      </c>
      <c r="J34" s="93">
        <f>SUM(方向別!C299,方向別!J458,方向別!C670)</f>
        <v>13</v>
      </c>
      <c r="K34" s="93">
        <f>SUM(方向別!D299,方向別!K458,方向別!D670)</f>
        <v>15</v>
      </c>
      <c r="L34" s="93">
        <f>SUM(方向別!E299,方向別!L458,方向別!E670)</f>
        <v>10</v>
      </c>
      <c r="M34" s="93">
        <f t="shared" si="9"/>
        <v>389</v>
      </c>
      <c r="N34" s="94">
        <f t="shared" si="5"/>
        <v>5.9</v>
      </c>
      <c r="O34" s="95">
        <f t="shared" si="7"/>
        <v>6.8910540301151455</v>
      </c>
      <c r="CB34" s="23"/>
      <c r="CC34" s="23"/>
      <c r="CD34" s="23"/>
      <c r="CE34" s="23"/>
    </row>
    <row r="35" spans="1:83" s="24" customFormat="1" ht="13.5" customHeight="1">
      <c r="A35" s="32" t="s">
        <v>23</v>
      </c>
      <c r="B35" s="93">
        <f>方向別!I141</f>
        <v>530</v>
      </c>
      <c r="C35" s="93">
        <f>方向別!J141</f>
        <v>20</v>
      </c>
      <c r="D35" s="93">
        <f>方向別!K141</f>
        <v>31</v>
      </c>
      <c r="E35" s="93">
        <f>方向別!L141</f>
        <v>7</v>
      </c>
      <c r="F35" s="93">
        <f>SUM(B35:E35)</f>
        <v>588</v>
      </c>
      <c r="G35" s="94">
        <f t="shared" si="4"/>
        <v>4.5999999999999996</v>
      </c>
      <c r="H35" s="95">
        <f t="shared" si="10"/>
        <v>7.8170699282105822</v>
      </c>
      <c r="I35" s="93">
        <f>SUM(方向別!B300,方向別!I459,方向別!B671)</f>
        <v>327</v>
      </c>
      <c r="J35" s="93">
        <f>SUM(方向別!C300,方向別!J459,方向別!C671)</f>
        <v>10</v>
      </c>
      <c r="K35" s="93">
        <f>SUM(方向別!D300,方向別!K459,方向別!D671)</f>
        <v>16</v>
      </c>
      <c r="L35" s="93">
        <f>SUM(方向別!E300,方向別!L459,方向別!E671)</f>
        <v>3</v>
      </c>
      <c r="M35" s="93">
        <f>SUM(I35:L35)</f>
        <v>356</v>
      </c>
      <c r="N35" s="94">
        <f t="shared" si="5"/>
        <v>3.7</v>
      </c>
      <c r="O35" s="95">
        <f t="shared" si="7"/>
        <v>6.3064658990256861</v>
      </c>
      <c r="P35" s="22"/>
      <c r="AF35" s="22"/>
      <c r="AV35" s="22"/>
    </row>
    <row r="36" spans="1:83" s="22" customFormat="1" ht="13.5" customHeight="1">
      <c r="A36" s="32" t="s">
        <v>24</v>
      </c>
      <c r="B36" s="93">
        <f>方向別!I142</f>
        <v>550</v>
      </c>
      <c r="C36" s="93">
        <f>方向別!J142</f>
        <v>12</v>
      </c>
      <c r="D36" s="93">
        <f>方向別!K142</f>
        <v>21</v>
      </c>
      <c r="E36" s="93">
        <f>方向別!L142</f>
        <v>2</v>
      </c>
      <c r="F36" s="93">
        <f t="shared" ref="F36:F55" si="11">SUM(B36:E36)</f>
        <v>585</v>
      </c>
      <c r="G36" s="94">
        <f t="shared" si="4"/>
        <v>2.4</v>
      </c>
      <c r="H36" s="95">
        <f t="shared" si="10"/>
        <v>7.7771869183727738</v>
      </c>
      <c r="I36" s="93">
        <f>SUM(方向別!B301,方向別!I460,方向別!B672)</f>
        <v>310</v>
      </c>
      <c r="J36" s="93">
        <f>SUM(方向別!C301,方向別!J460,方向別!C672)</f>
        <v>14</v>
      </c>
      <c r="K36" s="93">
        <f>SUM(方向別!D301,方向別!K460,方向別!D672)</f>
        <v>22</v>
      </c>
      <c r="L36" s="93">
        <f>SUM(方向別!E301,方向別!L460,方向別!E672)</f>
        <v>4</v>
      </c>
      <c r="M36" s="93">
        <f t="shared" si="9"/>
        <v>350</v>
      </c>
      <c r="N36" s="94">
        <f t="shared" si="5"/>
        <v>5.0999999999999996</v>
      </c>
      <c r="O36" s="95">
        <f t="shared" si="7"/>
        <v>6.2001771479185122</v>
      </c>
      <c r="CB36" s="23"/>
      <c r="CC36" s="23"/>
      <c r="CD36" s="23"/>
      <c r="CE36" s="23"/>
    </row>
    <row r="37" spans="1:83" s="24" customFormat="1" ht="13.5" customHeight="1">
      <c r="A37" s="32" t="s">
        <v>25</v>
      </c>
      <c r="B37" s="93">
        <f>方向別!I143</f>
        <v>555</v>
      </c>
      <c r="C37" s="93">
        <f>方向別!J143</f>
        <v>13</v>
      </c>
      <c r="D37" s="93">
        <f>方向別!K143</f>
        <v>33</v>
      </c>
      <c r="E37" s="93">
        <f>方向別!L143</f>
        <v>6</v>
      </c>
      <c r="F37" s="93">
        <f t="shared" si="11"/>
        <v>607</v>
      </c>
      <c r="G37" s="94">
        <f t="shared" si="4"/>
        <v>3.1</v>
      </c>
      <c r="H37" s="95">
        <f t="shared" si="10"/>
        <v>8.0696623238500393</v>
      </c>
      <c r="I37" s="93">
        <f>SUM(方向別!B302,方向別!I461,方向別!B673)</f>
        <v>241</v>
      </c>
      <c r="J37" s="93">
        <f>SUM(方向別!C302,方向別!J461,方向別!C673)</f>
        <v>11</v>
      </c>
      <c r="K37" s="93">
        <f>SUM(方向別!D302,方向別!K461,方向別!D673)</f>
        <v>7</v>
      </c>
      <c r="L37" s="93">
        <f>SUM(方向別!E302,方向別!L461,方向別!E673)</f>
        <v>2</v>
      </c>
      <c r="M37" s="93">
        <f t="shared" si="9"/>
        <v>261</v>
      </c>
      <c r="N37" s="94">
        <f t="shared" si="5"/>
        <v>5</v>
      </c>
      <c r="O37" s="95">
        <f t="shared" si="7"/>
        <v>4.62356067316209</v>
      </c>
      <c r="P37" s="22"/>
      <c r="AF37" s="22"/>
      <c r="AV37" s="22"/>
    </row>
    <row r="38" spans="1:83" s="24" customFormat="1" ht="13.5" customHeight="1">
      <c r="A38" s="32" t="s">
        <v>26</v>
      </c>
      <c r="B38" s="93">
        <f>方向別!I144</f>
        <v>477</v>
      </c>
      <c r="C38" s="93">
        <f>方向別!J144</f>
        <v>16</v>
      </c>
      <c r="D38" s="93">
        <f>方向別!K144</f>
        <v>21</v>
      </c>
      <c r="E38" s="93">
        <f>方向別!L144</f>
        <v>9</v>
      </c>
      <c r="F38" s="93">
        <f t="shared" si="11"/>
        <v>523</v>
      </c>
      <c r="G38" s="94">
        <f t="shared" si="4"/>
        <v>4.8</v>
      </c>
      <c r="H38" s="95">
        <f t="shared" si="10"/>
        <v>6.9529380483913856</v>
      </c>
      <c r="I38" s="93">
        <f>SUM(方向別!B303,方向別!I462,方向別!B674)</f>
        <v>322</v>
      </c>
      <c r="J38" s="93">
        <f>SUM(方向別!C303,方向別!J462,方向別!C674)</f>
        <v>27</v>
      </c>
      <c r="K38" s="93">
        <f>SUM(方向別!D303,方向別!K462,方向別!D674)</f>
        <v>19</v>
      </c>
      <c r="L38" s="93">
        <f>SUM(方向別!E303,方向別!L462,方向別!E674)</f>
        <v>8</v>
      </c>
      <c r="M38" s="93">
        <f t="shared" si="9"/>
        <v>376</v>
      </c>
      <c r="N38" s="94">
        <f t="shared" si="5"/>
        <v>9.3000000000000007</v>
      </c>
      <c r="O38" s="95">
        <f t="shared" si="7"/>
        <v>6.6607617360496016</v>
      </c>
      <c r="P38" s="22"/>
      <c r="AF38" s="22"/>
      <c r="AV38" s="22"/>
    </row>
    <row r="39" spans="1:83" s="24" customFormat="1" ht="13.5" customHeight="1">
      <c r="A39" s="32" t="s">
        <v>27</v>
      </c>
      <c r="B39" s="93">
        <f>方向別!I145</f>
        <v>490</v>
      </c>
      <c r="C39" s="93">
        <f>方向別!J145</f>
        <v>11</v>
      </c>
      <c r="D39" s="93">
        <f>方向別!K145</f>
        <v>18</v>
      </c>
      <c r="E39" s="93">
        <f>方向別!L145</f>
        <v>5</v>
      </c>
      <c r="F39" s="93">
        <f t="shared" si="11"/>
        <v>524</v>
      </c>
      <c r="G39" s="94">
        <f t="shared" si="4"/>
        <v>3.1</v>
      </c>
      <c r="H39" s="95">
        <f t="shared" si="10"/>
        <v>6.9662323850039884</v>
      </c>
      <c r="I39" s="93">
        <f>SUM(方向別!B304,方向別!I463,方向別!B675)</f>
        <v>334</v>
      </c>
      <c r="J39" s="93">
        <f>SUM(方向別!C304,方向別!J463,方向別!C675)</f>
        <v>17</v>
      </c>
      <c r="K39" s="93">
        <f>SUM(方向別!D304,方向別!K463,方向別!D675)</f>
        <v>17</v>
      </c>
      <c r="L39" s="93">
        <f>SUM(方向別!E304,方向別!L463,方向別!E675)</f>
        <v>7</v>
      </c>
      <c r="M39" s="93">
        <f t="shared" si="9"/>
        <v>375</v>
      </c>
      <c r="N39" s="94">
        <f t="shared" si="5"/>
        <v>6.4</v>
      </c>
      <c r="O39" s="95">
        <f t="shared" si="7"/>
        <v>6.6430469441984048</v>
      </c>
      <c r="P39" s="22"/>
      <c r="AF39" s="22"/>
      <c r="AV39" s="22"/>
      <c r="CB39" s="23"/>
      <c r="CC39" s="23"/>
      <c r="CD39" s="23"/>
      <c r="CE39" s="23"/>
    </row>
    <row r="40" spans="1:83" s="22" customFormat="1" ht="13.5" customHeight="1">
      <c r="A40" s="32" t="s">
        <v>28</v>
      </c>
      <c r="B40" s="93">
        <f>方向別!I146</f>
        <v>460</v>
      </c>
      <c r="C40" s="93">
        <f>方向別!J146</f>
        <v>12</v>
      </c>
      <c r="D40" s="93">
        <f>方向別!K146</f>
        <v>25</v>
      </c>
      <c r="E40" s="93">
        <f>方向別!L146</f>
        <v>8</v>
      </c>
      <c r="F40" s="93">
        <f t="shared" si="11"/>
        <v>505</v>
      </c>
      <c r="G40" s="94">
        <f t="shared" si="4"/>
        <v>4</v>
      </c>
      <c r="H40" s="95">
        <f t="shared" si="10"/>
        <v>6.7136399893645313</v>
      </c>
      <c r="I40" s="93">
        <f>SUM(方向別!B305,方向別!I464,方向別!B676)</f>
        <v>389</v>
      </c>
      <c r="J40" s="93">
        <f>SUM(方向別!C305,方向別!J464,方向別!C676)</f>
        <v>10</v>
      </c>
      <c r="K40" s="93">
        <f>SUM(方向別!D305,方向別!K464,方向別!D676)</f>
        <v>4</v>
      </c>
      <c r="L40" s="93">
        <f>SUM(方向別!E305,方向別!L464,方向別!E676)</f>
        <v>4</v>
      </c>
      <c r="M40" s="93">
        <f t="shared" si="9"/>
        <v>407</v>
      </c>
      <c r="N40" s="94">
        <f t="shared" si="5"/>
        <v>3.4</v>
      </c>
      <c r="O40" s="95">
        <f t="shared" si="7"/>
        <v>7.20992028343667</v>
      </c>
      <c r="CB40" s="23"/>
      <c r="CC40" s="23"/>
      <c r="CD40" s="23"/>
      <c r="CE40" s="23"/>
    </row>
    <row r="41" spans="1:83" s="22" customFormat="1" ht="13.5" customHeight="1">
      <c r="A41" s="32" t="s">
        <v>51</v>
      </c>
      <c r="B41" s="93">
        <f>方向別!I147</f>
        <v>420</v>
      </c>
      <c r="C41" s="93">
        <f>方向別!J147</f>
        <v>9</v>
      </c>
      <c r="D41" s="93">
        <f>方向別!K147</f>
        <v>23</v>
      </c>
      <c r="E41" s="93">
        <f>方向別!L147</f>
        <v>4</v>
      </c>
      <c r="F41" s="93">
        <f t="shared" si="11"/>
        <v>456</v>
      </c>
      <c r="G41" s="94">
        <f t="shared" si="4"/>
        <v>2.9</v>
      </c>
      <c r="H41" s="95">
        <f t="shared" si="10"/>
        <v>6.0622174953469825</v>
      </c>
      <c r="I41" s="93">
        <f>SUM(方向別!B306,方向別!I465,方向別!B677)</f>
        <v>429</v>
      </c>
      <c r="J41" s="93">
        <f>SUM(方向別!C306,方向別!J465,方向別!C677)</f>
        <v>14</v>
      </c>
      <c r="K41" s="93">
        <f>SUM(方向別!D306,方向別!K465,方向別!D677)</f>
        <v>29</v>
      </c>
      <c r="L41" s="93">
        <f>SUM(方向別!E306,方向別!L465,方向別!E677)</f>
        <v>3</v>
      </c>
      <c r="M41" s="93">
        <f t="shared" si="9"/>
        <v>475</v>
      </c>
      <c r="N41" s="94">
        <f t="shared" si="5"/>
        <v>3.6</v>
      </c>
      <c r="O41" s="95">
        <f t="shared" si="7"/>
        <v>8.4145261293179807</v>
      </c>
      <c r="CB41" s="23"/>
      <c r="CC41" s="23"/>
      <c r="CD41" s="23"/>
      <c r="CE41" s="23"/>
    </row>
    <row r="42" spans="1:83" s="22" customFormat="1" ht="13.5" customHeight="1">
      <c r="A42" s="36" t="s">
        <v>29</v>
      </c>
      <c r="B42" s="96">
        <f>方向別!I148</f>
        <v>76</v>
      </c>
      <c r="C42" s="96">
        <f>方向別!J148</f>
        <v>10</v>
      </c>
      <c r="D42" s="96">
        <f>方向別!K148</f>
        <v>8</v>
      </c>
      <c r="E42" s="96">
        <f>方向別!L148</f>
        <v>0</v>
      </c>
      <c r="F42" s="96">
        <f t="shared" si="11"/>
        <v>94</v>
      </c>
      <c r="G42" s="97">
        <f t="shared" si="4"/>
        <v>10.6</v>
      </c>
      <c r="H42" s="98">
        <f t="shared" si="10"/>
        <v>1.249667641584685</v>
      </c>
      <c r="I42" s="96">
        <f>SUM(方向別!B307,方向別!I466,方向別!B678)</f>
        <v>86</v>
      </c>
      <c r="J42" s="96">
        <f>SUM(方向別!C307,方向別!J466,方向別!C678)</f>
        <v>1</v>
      </c>
      <c r="K42" s="96">
        <f>SUM(方向別!D307,方向別!K466,方向別!D678)</f>
        <v>6</v>
      </c>
      <c r="L42" s="96">
        <f>SUM(方向別!E307,方向別!L466,方向別!E678)</f>
        <v>0</v>
      </c>
      <c r="M42" s="96">
        <f t="shared" si="9"/>
        <v>93</v>
      </c>
      <c r="N42" s="97">
        <f t="shared" si="5"/>
        <v>1.1000000000000001</v>
      </c>
      <c r="O42" s="98">
        <f t="shared" si="7"/>
        <v>1.6474756421612047</v>
      </c>
      <c r="CB42" s="23"/>
      <c r="CC42" s="23"/>
      <c r="CD42" s="23"/>
      <c r="CE42" s="23"/>
    </row>
    <row r="43" spans="1:83" s="24" customFormat="1" ht="13.5" customHeight="1">
      <c r="A43" s="32" t="s">
        <v>30</v>
      </c>
      <c r="B43" s="93">
        <f>方向別!I149</f>
        <v>92</v>
      </c>
      <c r="C43" s="93">
        <f>方向別!J149</f>
        <v>2</v>
      </c>
      <c r="D43" s="93">
        <f>方向別!K149</f>
        <v>4</v>
      </c>
      <c r="E43" s="93">
        <f>方向別!L149</f>
        <v>0</v>
      </c>
      <c r="F43" s="93">
        <f t="shared" si="11"/>
        <v>98</v>
      </c>
      <c r="G43" s="94">
        <f t="shared" si="4"/>
        <v>2</v>
      </c>
      <c r="H43" s="95">
        <f t="shared" si="10"/>
        <v>1.302844988035097</v>
      </c>
      <c r="I43" s="93">
        <f>SUM(方向別!B308,方向別!I467,方向別!B679)</f>
        <v>76</v>
      </c>
      <c r="J43" s="93">
        <f>SUM(方向別!C308,方向別!J467,方向別!C679)</f>
        <v>2</v>
      </c>
      <c r="K43" s="93">
        <f>SUM(方向別!D308,方向別!K467,方向別!D679)</f>
        <v>13</v>
      </c>
      <c r="L43" s="93">
        <f>SUM(方向別!E308,方向別!L467,方向別!E679)</f>
        <v>1</v>
      </c>
      <c r="M43" s="93">
        <f t="shared" si="9"/>
        <v>92</v>
      </c>
      <c r="N43" s="94">
        <f t="shared" si="5"/>
        <v>3.3</v>
      </c>
      <c r="O43" s="95">
        <f t="shared" si="7"/>
        <v>1.6297608503100087</v>
      </c>
      <c r="P43" s="22"/>
      <c r="AF43" s="22"/>
      <c r="AV43" s="22"/>
    </row>
    <row r="44" spans="1:83" s="24" customFormat="1" ht="13.5" customHeight="1">
      <c r="A44" s="32" t="s">
        <v>31</v>
      </c>
      <c r="B44" s="93">
        <f>方向別!I150</f>
        <v>93</v>
      </c>
      <c r="C44" s="93">
        <f>方向別!J150</f>
        <v>2</v>
      </c>
      <c r="D44" s="93">
        <f>方向別!K150</f>
        <v>9</v>
      </c>
      <c r="E44" s="93">
        <f>方向別!L150</f>
        <v>1</v>
      </c>
      <c r="F44" s="93">
        <f t="shared" si="11"/>
        <v>105</v>
      </c>
      <c r="G44" s="94">
        <f t="shared" si="4"/>
        <v>2.9</v>
      </c>
      <c r="H44" s="95">
        <f t="shared" si="10"/>
        <v>1.3959053443233183</v>
      </c>
      <c r="I44" s="93">
        <f>SUM(方向別!B309,方向別!I468,方向別!B680)</f>
        <v>77</v>
      </c>
      <c r="J44" s="93">
        <f>SUM(方向別!C309,方向別!J468,方向別!C680)</f>
        <v>4</v>
      </c>
      <c r="K44" s="93">
        <f>SUM(方向別!D309,方向別!K468,方向別!D680)</f>
        <v>13</v>
      </c>
      <c r="L44" s="93">
        <f>SUM(方向別!E309,方向別!L468,方向別!E680)</f>
        <v>0</v>
      </c>
      <c r="M44" s="93">
        <f t="shared" si="9"/>
        <v>94</v>
      </c>
      <c r="N44" s="94">
        <f t="shared" si="5"/>
        <v>4.3</v>
      </c>
      <c r="O44" s="95">
        <f t="shared" si="7"/>
        <v>1.6651904340124004</v>
      </c>
      <c r="P44" s="22"/>
      <c r="AF44" s="22"/>
      <c r="AV44" s="22"/>
    </row>
    <row r="45" spans="1:83" s="24" customFormat="1" ht="13.5" customHeight="1">
      <c r="A45" s="32" t="s">
        <v>32</v>
      </c>
      <c r="B45" s="93">
        <f>方向別!I151</f>
        <v>54</v>
      </c>
      <c r="C45" s="93">
        <f>方向別!J151</f>
        <v>2</v>
      </c>
      <c r="D45" s="93">
        <f>方向別!K151</f>
        <v>3</v>
      </c>
      <c r="E45" s="93">
        <f>方向別!L151</f>
        <v>0</v>
      </c>
      <c r="F45" s="93">
        <f t="shared" si="11"/>
        <v>59</v>
      </c>
      <c r="G45" s="94">
        <f t="shared" si="4"/>
        <v>3.4</v>
      </c>
      <c r="H45" s="95">
        <f t="shared" si="10"/>
        <v>0.78436586014357879</v>
      </c>
      <c r="I45" s="93">
        <f>SUM(方向別!B310,方向別!I469,方向別!B681)</f>
        <v>70</v>
      </c>
      <c r="J45" s="93">
        <f>SUM(方向別!C310,方向別!J469,方向別!C681)</f>
        <v>2</v>
      </c>
      <c r="K45" s="93">
        <f>SUM(方向別!D310,方向別!K469,方向別!D681)</f>
        <v>11</v>
      </c>
      <c r="L45" s="93">
        <f>SUM(方向別!E310,方向別!L469,方向別!E681)</f>
        <v>0</v>
      </c>
      <c r="M45" s="93">
        <f t="shared" si="9"/>
        <v>83</v>
      </c>
      <c r="N45" s="94">
        <f t="shared" si="5"/>
        <v>2.4</v>
      </c>
      <c r="O45" s="95">
        <f t="shared" si="7"/>
        <v>1.4703277236492471</v>
      </c>
      <c r="P45" s="22"/>
      <c r="AF45" s="22"/>
      <c r="AV45" s="22"/>
      <c r="CB45" s="23"/>
      <c r="CC45" s="23"/>
      <c r="CD45" s="23"/>
      <c r="CE45" s="23"/>
    </row>
    <row r="46" spans="1:83" s="22" customFormat="1" ht="13.5" customHeight="1">
      <c r="A46" s="32" t="s">
        <v>33</v>
      </c>
      <c r="B46" s="93">
        <f>方向別!I152</f>
        <v>72</v>
      </c>
      <c r="C46" s="93">
        <f>方向別!J152</f>
        <v>5</v>
      </c>
      <c r="D46" s="93">
        <f>方向別!K152</f>
        <v>6</v>
      </c>
      <c r="E46" s="93">
        <f>方向別!L152</f>
        <v>1</v>
      </c>
      <c r="F46" s="93">
        <f t="shared" si="11"/>
        <v>84</v>
      </c>
      <c r="G46" s="94">
        <f t="shared" si="4"/>
        <v>7.1</v>
      </c>
      <c r="H46" s="95">
        <f t="shared" si="10"/>
        <v>1.1167242754586546</v>
      </c>
      <c r="I46" s="93">
        <f>SUM(方向別!B311,方向別!I470,方向別!B682)</f>
        <v>81</v>
      </c>
      <c r="J46" s="93">
        <f>SUM(方向別!C311,方向別!J470,方向別!C682)</f>
        <v>3</v>
      </c>
      <c r="K46" s="93">
        <f>SUM(方向別!D311,方向別!K470,方向別!D682)</f>
        <v>5</v>
      </c>
      <c r="L46" s="93">
        <f>SUM(方向別!E311,方向別!L470,方向別!E682)</f>
        <v>1</v>
      </c>
      <c r="M46" s="93">
        <f t="shared" si="9"/>
        <v>90</v>
      </c>
      <c r="N46" s="94">
        <f t="shared" si="5"/>
        <v>4.4000000000000004</v>
      </c>
      <c r="O46" s="95">
        <f t="shared" si="7"/>
        <v>1.5943312666076175</v>
      </c>
      <c r="CB46" s="23"/>
      <c r="CC46" s="23"/>
      <c r="CD46" s="23"/>
      <c r="CE46" s="23"/>
    </row>
    <row r="47" spans="1:83" s="24" customFormat="1" ht="13.5" customHeight="1">
      <c r="A47" s="32" t="s">
        <v>34</v>
      </c>
      <c r="B47" s="93">
        <f>方向別!I153</f>
        <v>50</v>
      </c>
      <c r="C47" s="93">
        <f>方向別!J153</f>
        <v>2</v>
      </c>
      <c r="D47" s="93">
        <f>方向別!K153</f>
        <v>6</v>
      </c>
      <c r="E47" s="93">
        <f>方向別!L153</f>
        <v>0</v>
      </c>
      <c r="F47" s="93">
        <f t="shared" si="11"/>
        <v>58</v>
      </c>
      <c r="G47" s="94">
        <f t="shared" si="4"/>
        <v>3.4</v>
      </c>
      <c r="H47" s="95">
        <f t="shared" si="10"/>
        <v>0.77107152353097574</v>
      </c>
      <c r="I47" s="93">
        <f>SUM(方向別!B312,方向別!I471,方向別!B683)</f>
        <v>96</v>
      </c>
      <c r="J47" s="93">
        <f>SUM(方向別!C312,方向別!J471,方向別!C683)</f>
        <v>1</v>
      </c>
      <c r="K47" s="93">
        <f>SUM(方向別!D312,方向別!K471,方向別!D683)</f>
        <v>6</v>
      </c>
      <c r="L47" s="93">
        <f>SUM(方向別!E312,方向別!L471,方向別!E683)</f>
        <v>0</v>
      </c>
      <c r="M47" s="93">
        <f t="shared" si="9"/>
        <v>103</v>
      </c>
      <c r="N47" s="94">
        <f t="shared" si="5"/>
        <v>1</v>
      </c>
      <c r="O47" s="95">
        <f t="shared" si="7"/>
        <v>1.824623560673162</v>
      </c>
      <c r="P47" s="22"/>
      <c r="AF47" s="22"/>
      <c r="AV47" s="22"/>
      <c r="CB47" s="23"/>
      <c r="CC47" s="23"/>
      <c r="CD47" s="23"/>
      <c r="CE47" s="23"/>
    </row>
    <row r="48" spans="1:83" s="22" customFormat="1" ht="13.5" customHeight="1">
      <c r="A48" s="28" t="s">
        <v>15</v>
      </c>
      <c r="B48" s="99">
        <f>SUM(B42:B47)</f>
        <v>437</v>
      </c>
      <c r="C48" s="99">
        <f>SUM(C42:C47)</f>
        <v>23</v>
      </c>
      <c r="D48" s="99">
        <f>SUM(D42:D47)</f>
        <v>36</v>
      </c>
      <c r="E48" s="99">
        <f>SUM(E42:E47)</f>
        <v>2</v>
      </c>
      <c r="F48" s="99">
        <f t="shared" si="11"/>
        <v>498</v>
      </c>
      <c r="G48" s="100">
        <f t="shared" si="4"/>
        <v>5</v>
      </c>
      <c r="H48" s="101">
        <f t="shared" si="10"/>
        <v>6.6205796330763098</v>
      </c>
      <c r="I48" s="99">
        <f>SUM(I42:I47)</f>
        <v>486</v>
      </c>
      <c r="J48" s="99">
        <f>SUM(J42:J47)</f>
        <v>13</v>
      </c>
      <c r="K48" s="99">
        <f>SUM(K42:K47)</f>
        <v>54</v>
      </c>
      <c r="L48" s="99">
        <f>SUM(L42:L47)</f>
        <v>2</v>
      </c>
      <c r="M48" s="99">
        <f t="shared" si="9"/>
        <v>555</v>
      </c>
      <c r="N48" s="100">
        <f t="shared" si="5"/>
        <v>2.7</v>
      </c>
      <c r="O48" s="101">
        <f t="shared" si="7"/>
        <v>9.8317094774136393</v>
      </c>
      <c r="CB48" s="23"/>
      <c r="CC48" s="23"/>
      <c r="CD48" s="23"/>
      <c r="CE48" s="23"/>
    </row>
    <row r="49" spans="1:83" s="22" customFormat="1" ht="13.5" customHeight="1">
      <c r="A49" s="36" t="s">
        <v>35</v>
      </c>
      <c r="B49" s="96">
        <f>方向別!I155</f>
        <v>84</v>
      </c>
      <c r="C49" s="96">
        <f>方向別!J155</f>
        <v>2</v>
      </c>
      <c r="D49" s="96">
        <f>方向別!K155</f>
        <v>3</v>
      </c>
      <c r="E49" s="96">
        <f>方向別!L155</f>
        <v>2</v>
      </c>
      <c r="F49" s="96">
        <f t="shared" si="11"/>
        <v>91</v>
      </c>
      <c r="G49" s="97">
        <f t="shared" si="4"/>
        <v>4.4000000000000004</v>
      </c>
      <c r="H49" s="98">
        <f t="shared" si="10"/>
        <v>1.2097846317468759</v>
      </c>
      <c r="I49" s="96">
        <f>SUM(方向別!B314,方向別!I473,方向別!B685)</f>
        <v>79</v>
      </c>
      <c r="J49" s="96">
        <f>SUM(方向別!C314,方向別!J473,方向別!C685)</f>
        <v>3</v>
      </c>
      <c r="K49" s="96">
        <f>SUM(方向別!D314,方向別!K473,方向別!D685)</f>
        <v>4</v>
      </c>
      <c r="L49" s="96">
        <f>SUM(方向別!E314,方向別!L473,方向別!E685)</f>
        <v>1</v>
      </c>
      <c r="M49" s="96">
        <f t="shared" si="9"/>
        <v>87</v>
      </c>
      <c r="N49" s="97">
        <f t="shared" si="5"/>
        <v>4.5999999999999996</v>
      </c>
      <c r="O49" s="98">
        <f t="shared" si="7"/>
        <v>1.5411868910540301</v>
      </c>
      <c r="CB49" s="23"/>
      <c r="CC49" s="23"/>
      <c r="CD49" s="23"/>
      <c r="CE49" s="23"/>
    </row>
    <row r="50" spans="1:83" s="24" customFormat="1" ht="13.5" customHeight="1">
      <c r="A50" s="32" t="s">
        <v>36</v>
      </c>
      <c r="B50" s="93">
        <f>方向別!I156</f>
        <v>71</v>
      </c>
      <c r="C50" s="93">
        <f>方向別!J156</f>
        <v>3</v>
      </c>
      <c r="D50" s="93">
        <f>方向別!K156</f>
        <v>3</v>
      </c>
      <c r="E50" s="93">
        <f>方向別!L156</f>
        <v>0</v>
      </c>
      <c r="F50" s="93">
        <f t="shared" si="11"/>
        <v>77</v>
      </c>
      <c r="G50" s="94">
        <f t="shared" si="4"/>
        <v>3.9</v>
      </c>
      <c r="H50" s="95">
        <f t="shared" ref="H50:H59" si="12">IF(F50=0,0,F50/F$59*100)</f>
        <v>1.0236639191704333</v>
      </c>
      <c r="I50" s="93">
        <f>SUM(方向別!B315,方向別!I474,方向別!B686)</f>
        <v>86</v>
      </c>
      <c r="J50" s="93">
        <f>SUM(方向別!C315,方向別!J474,方向別!C686)</f>
        <v>4</v>
      </c>
      <c r="K50" s="93">
        <f>SUM(方向別!D315,方向別!K474,方向別!D686)</f>
        <v>6</v>
      </c>
      <c r="L50" s="93">
        <f>SUM(方向別!E315,方向別!L474,方向別!E686)</f>
        <v>1</v>
      </c>
      <c r="M50" s="93">
        <f t="shared" si="9"/>
        <v>97</v>
      </c>
      <c r="N50" s="94">
        <f t="shared" si="5"/>
        <v>5.2</v>
      </c>
      <c r="O50" s="95">
        <f>IF(M50=0,0,M50/M$59*100)</f>
        <v>1.7183348095659876</v>
      </c>
      <c r="P50" s="22"/>
      <c r="AF50" s="22"/>
      <c r="AV50" s="22"/>
    </row>
    <row r="51" spans="1:83" s="24" customFormat="1" ht="13.5" customHeight="1">
      <c r="A51" s="32" t="s">
        <v>37</v>
      </c>
      <c r="B51" s="93">
        <f>方向別!I157</f>
        <v>61</v>
      </c>
      <c r="C51" s="93">
        <f>方向別!J157</f>
        <v>1</v>
      </c>
      <c r="D51" s="93">
        <f>方向別!K157</f>
        <v>3</v>
      </c>
      <c r="E51" s="93">
        <f>方向別!L157</f>
        <v>0</v>
      </c>
      <c r="F51" s="93">
        <f t="shared" si="11"/>
        <v>65</v>
      </c>
      <c r="G51" s="94">
        <f t="shared" si="4"/>
        <v>1.5</v>
      </c>
      <c r="H51" s="95">
        <f t="shared" si="12"/>
        <v>0.86413187981919692</v>
      </c>
      <c r="I51" s="93">
        <f>SUM(方向別!B316,方向別!I475,方向別!B687)</f>
        <v>103</v>
      </c>
      <c r="J51" s="93">
        <f>SUM(方向別!C316,方向別!J475,方向別!C687)</f>
        <v>3</v>
      </c>
      <c r="K51" s="93">
        <f>SUM(方向別!D316,方向別!K475,方向別!D687)</f>
        <v>4</v>
      </c>
      <c r="L51" s="93">
        <f>SUM(方向別!E316,方向別!L475,方向別!E687)</f>
        <v>2</v>
      </c>
      <c r="M51" s="93">
        <f t="shared" si="9"/>
        <v>112</v>
      </c>
      <c r="N51" s="94">
        <f t="shared" si="5"/>
        <v>4.5</v>
      </c>
      <c r="O51" s="95">
        <f>IF(M51=0,0,M51/M$59*100)</f>
        <v>1.9840566873339238</v>
      </c>
      <c r="P51" s="22"/>
      <c r="AF51" s="22"/>
      <c r="AV51" s="22"/>
    </row>
    <row r="52" spans="1:83" s="21" customFormat="1" ht="13.5" customHeight="1">
      <c r="A52" s="32" t="s">
        <v>38</v>
      </c>
      <c r="B52" s="93">
        <f>方向別!I158</f>
        <v>36</v>
      </c>
      <c r="C52" s="93">
        <f>方向別!J158</f>
        <v>2</v>
      </c>
      <c r="D52" s="93">
        <f>方向別!K158</f>
        <v>0</v>
      </c>
      <c r="E52" s="93">
        <f>方向別!L158</f>
        <v>1</v>
      </c>
      <c r="F52" s="93">
        <f t="shared" si="11"/>
        <v>39</v>
      </c>
      <c r="G52" s="94">
        <f t="shared" si="4"/>
        <v>7.7</v>
      </c>
      <c r="H52" s="95">
        <f t="shared" si="12"/>
        <v>0.51847912789151818</v>
      </c>
      <c r="I52" s="93">
        <f>SUM(方向別!B317,方向別!I476,方向別!B688)</f>
        <v>69</v>
      </c>
      <c r="J52" s="93">
        <f>SUM(方向別!C317,方向別!J476,方向別!C688)</f>
        <v>3</v>
      </c>
      <c r="K52" s="93">
        <f>SUM(方向別!D317,方向別!K476,方向別!D688)</f>
        <v>1</v>
      </c>
      <c r="L52" s="93">
        <f>SUM(方向別!E317,方向別!L476,方向別!E688)</f>
        <v>1</v>
      </c>
      <c r="M52" s="93">
        <f t="shared" si="9"/>
        <v>74</v>
      </c>
      <c r="N52" s="94">
        <f t="shared" si="5"/>
        <v>5.4</v>
      </c>
      <c r="O52" s="95">
        <f>IF(M52=0,0,M52/M$59*100)</f>
        <v>1.3108945969884853</v>
      </c>
      <c r="P52" s="22"/>
      <c r="AF52" s="22"/>
      <c r="AV52" s="22"/>
      <c r="CB52" s="23"/>
      <c r="CC52" s="23"/>
      <c r="CD52" s="23"/>
      <c r="CE52" s="23"/>
    </row>
    <row r="53" spans="1:83" s="21" customFormat="1" ht="13.5" customHeight="1">
      <c r="A53" s="32" t="s">
        <v>39</v>
      </c>
      <c r="B53" s="93">
        <f>方向別!I159</f>
        <v>36</v>
      </c>
      <c r="C53" s="93">
        <f>方向別!J159</f>
        <v>1</v>
      </c>
      <c r="D53" s="93">
        <f>方向別!K159</f>
        <v>1</v>
      </c>
      <c r="E53" s="93">
        <f>方向別!L159</f>
        <v>0</v>
      </c>
      <c r="F53" s="93">
        <f t="shared" si="11"/>
        <v>38</v>
      </c>
      <c r="G53" s="94">
        <f t="shared" si="4"/>
        <v>2.6</v>
      </c>
      <c r="H53" s="95">
        <f t="shared" si="12"/>
        <v>0.50518479127891514</v>
      </c>
      <c r="I53" s="93">
        <f>SUM(方向別!B318,方向別!I477,方向別!B689)</f>
        <v>56</v>
      </c>
      <c r="J53" s="93">
        <f>SUM(方向別!C318,方向別!J477,方向別!C689)</f>
        <v>5</v>
      </c>
      <c r="K53" s="93">
        <f>SUM(方向別!D318,方向別!K477,方向別!D689)</f>
        <v>2</v>
      </c>
      <c r="L53" s="93">
        <f>SUM(方向別!E318,方向別!L477,方向別!E689)</f>
        <v>0</v>
      </c>
      <c r="M53" s="93">
        <f t="shared" si="9"/>
        <v>63</v>
      </c>
      <c r="N53" s="94">
        <f t="shared" si="5"/>
        <v>7.9</v>
      </c>
      <c r="O53" s="95">
        <f t="shared" si="7"/>
        <v>1.1160318866253323</v>
      </c>
      <c r="P53" s="22"/>
      <c r="AF53" s="22"/>
      <c r="AV53" s="22"/>
      <c r="CB53" s="23"/>
      <c r="CC53" s="23"/>
      <c r="CD53" s="23"/>
      <c r="CE53" s="23"/>
    </row>
    <row r="54" spans="1:83" s="22" customFormat="1" ht="13.5" customHeight="1">
      <c r="A54" s="32" t="s">
        <v>40</v>
      </c>
      <c r="B54" s="93">
        <f>方向別!I160</f>
        <v>44</v>
      </c>
      <c r="C54" s="93">
        <f>方向別!J160</f>
        <v>2</v>
      </c>
      <c r="D54" s="93">
        <f>方向別!K160</f>
        <v>0</v>
      </c>
      <c r="E54" s="93">
        <f>方向別!L160</f>
        <v>1</v>
      </c>
      <c r="F54" s="93">
        <f t="shared" si="11"/>
        <v>47</v>
      </c>
      <c r="G54" s="94">
        <f t="shared" si="4"/>
        <v>6.4</v>
      </c>
      <c r="H54" s="95">
        <f t="shared" si="12"/>
        <v>0.62483382079234251</v>
      </c>
      <c r="I54" s="93">
        <f>SUM(方向別!B319,方向別!I478,方向別!B690)</f>
        <v>51</v>
      </c>
      <c r="J54" s="93">
        <f>SUM(方向別!C319,方向別!J478,方向別!C690)</f>
        <v>3</v>
      </c>
      <c r="K54" s="93">
        <f>SUM(方向別!D319,方向別!K478,方向別!D690)</f>
        <v>1</v>
      </c>
      <c r="L54" s="93">
        <f>SUM(方向別!E319,方向別!L478,方向別!E690)</f>
        <v>0</v>
      </c>
      <c r="M54" s="93">
        <f t="shared" si="9"/>
        <v>55</v>
      </c>
      <c r="N54" s="94">
        <f t="shared" si="5"/>
        <v>5.5</v>
      </c>
      <c r="O54" s="95">
        <f t="shared" si="7"/>
        <v>0.97431355181576607</v>
      </c>
      <c r="CB54" s="23"/>
      <c r="CC54" s="23"/>
      <c r="CD54" s="23"/>
      <c r="CE54" s="23"/>
    </row>
    <row r="55" spans="1:83" s="24" customFormat="1" ht="13.5" customHeight="1">
      <c r="A55" s="28" t="s">
        <v>15</v>
      </c>
      <c r="B55" s="99">
        <f>SUM(B49:B54)</f>
        <v>332</v>
      </c>
      <c r="C55" s="99">
        <f>SUM(C49:C54)</f>
        <v>11</v>
      </c>
      <c r="D55" s="99">
        <f>SUM(D49:D54)</f>
        <v>10</v>
      </c>
      <c r="E55" s="99">
        <f>SUM(E49:E54)</f>
        <v>4</v>
      </c>
      <c r="F55" s="99">
        <f t="shared" si="11"/>
        <v>357</v>
      </c>
      <c r="G55" s="100">
        <f t="shared" si="4"/>
        <v>4.2</v>
      </c>
      <c r="H55" s="101">
        <f t="shared" si="12"/>
        <v>4.7460781706992821</v>
      </c>
      <c r="I55" s="99">
        <f>SUM(I49:I54)</f>
        <v>444</v>
      </c>
      <c r="J55" s="99">
        <f>SUM(J49:J54)</f>
        <v>21</v>
      </c>
      <c r="K55" s="99">
        <f>SUM(K49:K54)</f>
        <v>18</v>
      </c>
      <c r="L55" s="99">
        <f>SUM(L49:L54)</f>
        <v>5</v>
      </c>
      <c r="M55" s="99">
        <f t="shared" si="9"/>
        <v>488</v>
      </c>
      <c r="N55" s="100">
        <f t="shared" si="5"/>
        <v>5.3</v>
      </c>
      <c r="O55" s="101">
        <f t="shared" si="7"/>
        <v>8.6448184233835246</v>
      </c>
      <c r="P55" s="22"/>
      <c r="AF55" s="22"/>
      <c r="AV55" s="22"/>
    </row>
    <row r="56" spans="1:83" s="21" customFormat="1" ht="13.5" customHeight="1">
      <c r="A56" s="32" t="s">
        <v>113</v>
      </c>
      <c r="B56" s="93">
        <f>方向別!I162</f>
        <v>248</v>
      </c>
      <c r="C56" s="93">
        <f>方向別!J162</f>
        <v>13</v>
      </c>
      <c r="D56" s="93">
        <f>方向別!K162</f>
        <v>7</v>
      </c>
      <c r="E56" s="93">
        <f>方向別!L162</f>
        <v>1</v>
      </c>
      <c r="F56" s="93">
        <f>SUM(B56:E56)</f>
        <v>269</v>
      </c>
      <c r="G56" s="94">
        <f>IF(SUM(C56,E56)=0,0,ROUND(SUM(C56,E56)/F56*100,1))</f>
        <v>5.2</v>
      </c>
      <c r="H56" s="95">
        <f>IF(F56=0,0,F56/F$59*100)</f>
        <v>3.5761765487902157</v>
      </c>
      <c r="I56" s="93">
        <f>SUM(方向別!B321,方向別!I480,方向別!B692)</f>
        <v>207</v>
      </c>
      <c r="J56" s="93">
        <f>SUM(方向別!C321,方向別!J480,方向別!C692)</f>
        <v>12</v>
      </c>
      <c r="K56" s="93">
        <f>SUM(方向別!D321,方向別!K480,方向別!D692)</f>
        <v>2</v>
      </c>
      <c r="L56" s="93">
        <f>SUM(方向別!E321,方向別!L480,方向別!E692)</f>
        <v>2</v>
      </c>
      <c r="M56" s="93">
        <f>SUM(I56:L56)</f>
        <v>223</v>
      </c>
      <c r="N56" s="94">
        <f>IF(SUM(J56,L56)=0,0,ROUND(SUM(J56,L56)/M56*100,1))</f>
        <v>6.3</v>
      </c>
      <c r="O56" s="95">
        <f>IF(M56=0,0,M56/M$59*100)</f>
        <v>3.9503985828166521</v>
      </c>
      <c r="P56" s="22"/>
      <c r="AF56" s="22"/>
      <c r="AV56" s="22"/>
      <c r="CB56" s="23"/>
      <c r="CC56" s="23"/>
      <c r="CD56" s="23"/>
      <c r="CE56" s="23"/>
    </row>
    <row r="57" spans="1:83" s="21" customFormat="1" ht="13.5" customHeight="1">
      <c r="A57" s="32" t="s">
        <v>114</v>
      </c>
      <c r="B57" s="93">
        <f>方向別!I163</f>
        <v>204</v>
      </c>
      <c r="C57" s="93">
        <f>方向別!J163</f>
        <v>11</v>
      </c>
      <c r="D57" s="93">
        <f>方向別!K163</f>
        <v>18</v>
      </c>
      <c r="E57" s="93">
        <f>方向別!L163</f>
        <v>1</v>
      </c>
      <c r="F57" s="93">
        <f t="shared" ref="F57:F58" si="13">SUM(B57:E57)</f>
        <v>234</v>
      </c>
      <c r="G57" s="94">
        <f t="shared" ref="G57:G58" si="14">IF(SUM(C57,E57)=0,0,ROUND(SUM(C57,E57)/F57*100,1))</f>
        <v>5.0999999999999996</v>
      </c>
      <c r="H57" s="95">
        <f t="shared" ref="H57:H58" si="15">IF(F57=0,0,F57/F$59*100)</f>
        <v>3.1108747673491091</v>
      </c>
      <c r="I57" s="93">
        <f>SUM(方向別!B322,方向別!I481,方向別!B693)</f>
        <v>116</v>
      </c>
      <c r="J57" s="93">
        <f>SUM(方向別!C322,方向別!J481,方向別!C693)</f>
        <v>8</v>
      </c>
      <c r="K57" s="93">
        <f>SUM(方向別!D322,方向別!K481,方向別!D693)</f>
        <v>0</v>
      </c>
      <c r="L57" s="93">
        <f>SUM(方向別!E322,方向別!L481,方向別!E693)</f>
        <v>1</v>
      </c>
      <c r="M57" s="93">
        <f t="shared" ref="M57:M58" si="16">SUM(I57:L57)</f>
        <v>125</v>
      </c>
      <c r="N57" s="94">
        <f t="shared" ref="N57:N58" si="17">IF(SUM(J57,L57)=0,0,ROUND(SUM(J57,L57)/M57*100,1))</f>
        <v>7.2</v>
      </c>
      <c r="O57" s="95">
        <f t="shared" ref="O57:O58" si="18">IF(M57=0,0,M57/M$59*100)</f>
        <v>2.2143489813994686</v>
      </c>
      <c r="P57" s="22"/>
      <c r="AF57" s="22"/>
      <c r="AV57" s="22"/>
      <c r="CB57" s="23"/>
      <c r="CC57" s="23"/>
      <c r="CD57" s="23"/>
      <c r="CE57" s="23"/>
    </row>
    <row r="58" spans="1:83" s="21" customFormat="1" ht="13.5" customHeight="1">
      <c r="A58" s="32" t="s">
        <v>115</v>
      </c>
      <c r="B58" s="93">
        <f>方向別!I164</f>
        <v>151</v>
      </c>
      <c r="C58" s="93">
        <f>方向別!J164</f>
        <v>9</v>
      </c>
      <c r="D58" s="93">
        <f>方向別!K164</f>
        <v>9</v>
      </c>
      <c r="E58" s="93">
        <f>方向別!L164</f>
        <v>2</v>
      </c>
      <c r="F58" s="93">
        <f t="shared" si="13"/>
        <v>171</v>
      </c>
      <c r="G58" s="94">
        <f t="shared" si="14"/>
        <v>6.4</v>
      </c>
      <c r="H58" s="95">
        <f t="shared" si="15"/>
        <v>2.2733315607551186</v>
      </c>
      <c r="I58" s="93">
        <f>SUM(方向別!B323,方向別!I482,方向別!B694)</f>
        <v>132</v>
      </c>
      <c r="J58" s="93">
        <f>SUM(方向別!C323,方向別!J482,方向別!C694)</f>
        <v>9</v>
      </c>
      <c r="K58" s="93">
        <f>SUM(方向別!D323,方向別!K482,方向別!D694)</f>
        <v>4</v>
      </c>
      <c r="L58" s="93">
        <f>SUM(方向別!E323,方向別!L482,方向別!E694)</f>
        <v>2</v>
      </c>
      <c r="M58" s="93">
        <f t="shared" si="16"/>
        <v>147</v>
      </c>
      <c r="N58" s="94">
        <f t="shared" si="17"/>
        <v>7.5</v>
      </c>
      <c r="O58" s="95">
        <f t="shared" si="18"/>
        <v>2.6040744021257751</v>
      </c>
      <c r="P58" s="22"/>
      <c r="AF58" s="22"/>
      <c r="AV58" s="22"/>
      <c r="CB58" s="23"/>
      <c r="CC58" s="23"/>
      <c r="CD58" s="23"/>
      <c r="CE58" s="23"/>
    </row>
    <row r="59" spans="1:83" s="21" customFormat="1" ht="13.5" customHeight="1">
      <c r="A59" s="28" t="s">
        <v>41</v>
      </c>
      <c r="B59" s="99">
        <f>SUM(B11:B19,B26,B33:B41,B48,B55,B56:B58)</f>
        <v>6843</v>
      </c>
      <c r="C59" s="99">
        <f t="shared" ref="C59:E59" si="19">SUM(C11:C19,C26,C33:C41,C48,C55,C56:C58)</f>
        <v>218</v>
      </c>
      <c r="D59" s="99">
        <f t="shared" si="19"/>
        <v>360</v>
      </c>
      <c r="E59" s="99">
        <f t="shared" si="19"/>
        <v>101</v>
      </c>
      <c r="F59" s="99">
        <f>SUM(B59:E59)</f>
        <v>7522</v>
      </c>
      <c r="G59" s="100">
        <f t="shared" si="4"/>
        <v>4.2</v>
      </c>
      <c r="H59" s="101">
        <f t="shared" si="12"/>
        <v>100</v>
      </c>
      <c r="I59" s="99">
        <f>SUM(I11:I19,I26,I33:I41,I48,I55,I56:I58)</f>
        <v>5076</v>
      </c>
      <c r="J59" s="99">
        <f>SUM(J11:J19,J26,J33:J41,J48,J55,J56:J58)</f>
        <v>227</v>
      </c>
      <c r="K59" s="99">
        <f>SUM(K11:K19,K26,K33:K41,K48,K55,K56:K58)</f>
        <v>255</v>
      </c>
      <c r="L59" s="99">
        <f>SUM(L11:L19,L26,L33:L41,L48,L55,L56:L58)</f>
        <v>87</v>
      </c>
      <c r="M59" s="99">
        <f>SUM(I59:L59)</f>
        <v>5645</v>
      </c>
      <c r="N59" s="100">
        <f>IF(SUM(J59,L59)=0,0,ROUND(SUM(J59,L59)/M59*100,1))</f>
        <v>5.6</v>
      </c>
      <c r="O59" s="101">
        <f>IF(M59=0,0,M59/M$59*100)</f>
        <v>100</v>
      </c>
      <c r="P59" s="22"/>
      <c r="AF59" s="22"/>
      <c r="AV59" s="22"/>
      <c r="CB59" s="23"/>
      <c r="CC59" s="23"/>
      <c r="CD59" s="23"/>
      <c r="CE59" s="23"/>
    </row>
    <row r="60" spans="1:83" s="21" customFormat="1" ht="13.5" customHeight="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3"/>
      <c r="CC60" s="23"/>
      <c r="CD60" s="23"/>
      <c r="CE60" s="23"/>
    </row>
    <row r="61" spans="1:83" s="22" customFormat="1" ht="13.5" customHeight="1">
      <c r="CB61" s="23"/>
      <c r="CC61" s="23"/>
      <c r="CD61" s="23"/>
      <c r="CE61" s="23"/>
    </row>
    <row r="62" spans="1:83" s="24" customFormat="1" ht="13.5" customHeight="1">
      <c r="A62" s="47" t="s">
        <v>0</v>
      </c>
      <c r="B62" s="46" t="s">
        <v>64</v>
      </c>
      <c r="C62" s="45"/>
      <c r="D62" s="45"/>
      <c r="E62" s="45"/>
      <c r="F62" s="45"/>
      <c r="G62" s="45"/>
      <c r="H62" s="44"/>
      <c r="I62" s="46" t="s">
        <v>65</v>
      </c>
      <c r="J62" s="45"/>
      <c r="K62" s="45"/>
      <c r="L62" s="45"/>
      <c r="M62" s="45"/>
      <c r="N62" s="45"/>
      <c r="O62" s="44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3"/>
      <c r="CC62" s="23"/>
      <c r="CD62" s="23"/>
      <c r="CE62" s="23"/>
    </row>
    <row r="63" spans="1:83" s="21" customFormat="1" ht="39" customHeight="1">
      <c r="A63" s="85" t="s">
        <v>1</v>
      </c>
      <c r="B63" s="41" t="s">
        <v>2</v>
      </c>
      <c r="C63" s="40" t="s">
        <v>3</v>
      </c>
      <c r="D63" s="39" t="s">
        <v>4</v>
      </c>
      <c r="E63" s="40" t="s">
        <v>5</v>
      </c>
      <c r="F63" s="39" t="s">
        <v>6</v>
      </c>
      <c r="G63" s="39" t="s">
        <v>7</v>
      </c>
      <c r="H63" s="42" t="s">
        <v>8</v>
      </c>
      <c r="I63" s="41" t="s">
        <v>2</v>
      </c>
      <c r="J63" s="39" t="s">
        <v>3</v>
      </c>
      <c r="K63" s="39" t="s">
        <v>4</v>
      </c>
      <c r="L63" s="40" t="s">
        <v>5</v>
      </c>
      <c r="M63" s="39" t="s">
        <v>6</v>
      </c>
      <c r="N63" s="39" t="s">
        <v>7</v>
      </c>
      <c r="O63" s="38" t="s">
        <v>8</v>
      </c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3"/>
      <c r="CC63" s="23"/>
      <c r="CD63" s="23"/>
      <c r="CE63" s="23"/>
    </row>
    <row r="64" spans="1:83" s="21" customFormat="1" ht="13.5" customHeight="1">
      <c r="A64" s="84" t="s">
        <v>116</v>
      </c>
      <c r="B64" s="93">
        <f>方向別!I223</f>
        <v>49</v>
      </c>
      <c r="C64" s="93">
        <f>方向別!J223</f>
        <v>0</v>
      </c>
      <c r="D64" s="93">
        <f>方向別!K223</f>
        <v>4</v>
      </c>
      <c r="E64" s="93">
        <f>方向別!L223</f>
        <v>2</v>
      </c>
      <c r="F64" s="93">
        <f>SUM(B64:E64)</f>
        <v>55</v>
      </c>
      <c r="G64" s="94">
        <f>IF(SUM(C64,E64)=0,0,ROUND(SUM(C64,E64)/F64*100,1))</f>
        <v>3.6</v>
      </c>
      <c r="H64" s="95">
        <f t="shared" ref="H64:H109" si="20">IF(F64=0,0,F64/F$112*100)</f>
        <v>5.6122448979591839</v>
      </c>
      <c r="I64" s="93">
        <f>SUM(方向別!B11,方向別!I276,方向別!B488,方向別!I647)</f>
        <v>60</v>
      </c>
      <c r="J64" s="93">
        <f>SUM(方向別!C11,方向別!J276,方向別!C488,方向別!J647)</f>
        <v>0</v>
      </c>
      <c r="K64" s="93">
        <f>SUM(方向別!D11,方向別!K276,方向別!D488,方向別!K647)</f>
        <v>4</v>
      </c>
      <c r="L64" s="93">
        <f>SUM(方向別!E11,方向別!L276,方向別!E488,方向別!L647)</f>
        <v>2</v>
      </c>
      <c r="M64" s="93">
        <f>SUM(I64:L64)</f>
        <v>66</v>
      </c>
      <c r="N64" s="94">
        <f>IF(SUM(J64,L64)=0,0,ROUND(SUM(J64,L64)/M64*100,1))</f>
        <v>3</v>
      </c>
      <c r="O64" s="95">
        <f t="shared" ref="O64:O109" si="21">IF(M64=0,0,M64/M$112*100)</f>
        <v>1.4696058784235138</v>
      </c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3"/>
      <c r="CC64" s="23"/>
      <c r="CD64" s="23"/>
      <c r="CE64" s="23"/>
    </row>
    <row r="65" spans="1:83" s="21" customFormat="1" ht="13.5" customHeight="1">
      <c r="A65" s="32" t="s">
        <v>125</v>
      </c>
      <c r="B65" s="93">
        <f>方向別!I224</f>
        <v>36</v>
      </c>
      <c r="C65" s="93">
        <f>方向別!J224</f>
        <v>0</v>
      </c>
      <c r="D65" s="93">
        <f>方向別!K224</f>
        <v>1</v>
      </c>
      <c r="E65" s="93">
        <f>方向別!L224</f>
        <v>1</v>
      </c>
      <c r="F65" s="93">
        <f t="shared" ref="F65:F72" si="22">SUM(B65:E65)</f>
        <v>38</v>
      </c>
      <c r="G65" s="94">
        <f t="shared" ref="G65:G72" si="23">IF(SUM(C65,E65)=0,0,ROUND(SUM(C65,E65)/F65*100,1))</f>
        <v>2.6</v>
      </c>
      <c r="H65" s="95">
        <f t="shared" si="20"/>
        <v>3.8775510204081631</v>
      </c>
      <c r="I65" s="93">
        <f>SUM(方向別!B12,方向別!I277,方向別!B489,方向別!I648)</f>
        <v>33</v>
      </c>
      <c r="J65" s="93">
        <f>SUM(方向別!C12,方向別!J277,方向別!C489,方向別!J648)</f>
        <v>0</v>
      </c>
      <c r="K65" s="93">
        <f>SUM(方向別!D12,方向別!K277,方向別!D489,方向別!K648)</f>
        <v>4</v>
      </c>
      <c r="L65" s="93">
        <f>SUM(方向別!E12,方向別!L277,方向別!E489,方向別!L648)</f>
        <v>1</v>
      </c>
      <c r="M65" s="93">
        <f t="shared" ref="M65:M72" si="24">SUM(I65:L65)</f>
        <v>38</v>
      </c>
      <c r="N65" s="94">
        <f t="shared" ref="N65:N72" si="25">IF(SUM(J65,L65)=0,0,ROUND(SUM(J65,L65)/M65*100,1))</f>
        <v>2.6</v>
      </c>
      <c r="O65" s="95">
        <f t="shared" si="21"/>
        <v>0.84613671788020484</v>
      </c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3"/>
      <c r="CC65" s="23"/>
      <c r="CD65" s="23"/>
      <c r="CE65" s="23"/>
    </row>
    <row r="66" spans="1:83" s="21" customFormat="1" ht="13.5" customHeight="1">
      <c r="A66" s="32" t="s">
        <v>126</v>
      </c>
      <c r="B66" s="93">
        <f>方向別!I225</f>
        <v>11</v>
      </c>
      <c r="C66" s="93">
        <f>方向別!J225</f>
        <v>0</v>
      </c>
      <c r="D66" s="93">
        <f>方向別!K225</f>
        <v>0</v>
      </c>
      <c r="E66" s="93">
        <f>方向別!L225</f>
        <v>0</v>
      </c>
      <c r="F66" s="93">
        <f t="shared" si="22"/>
        <v>11</v>
      </c>
      <c r="G66" s="94">
        <f t="shared" si="23"/>
        <v>0</v>
      </c>
      <c r="H66" s="95">
        <f t="shared" si="20"/>
        <v>1.1224489795918366</v>
      </c>
      <c r="I66" s="93">
        <f>SUM(方向別!B13,方向別!I278,方向別!B490,方向別!I649)</f>
        <v>16</v>
      </c>
      <c r="J66" s="93">
        <f>SUM(方向別!C13,方向別!J278,方向別!C490,方向別!J649)</f>
        <v>0</v>
      </c>
      <c r="K66" s="93">
        <f>SUM(方向別!D13,方向別!K278,方向別!D490,方向別!K649)</f>
        <v>3</v>
      </c>
      <c r="L66" s="93">
        <f>SUM(方向別!E13,方向別!L278,方向別!E490,方向別!L649)</f>
        <v>5</v>
      </c>
      <c r="M66" s="93">
        <f t="shared" si="24"/>
        <v>24</v>
      </c>
      <c r="N66" s="94">
        <f t="shared" si="25"/>
        <v>20.8</v>
      </c>
      <c r="O66" s="95">
        <f t="shared" si="21"/>
        <v>0.53440213760855049</v>
      </c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3"/>
      <c r="CC66" s="23"/>
      <c r="CD66" s="23"/>
      <c r="CE66" s="23"/>
    </row>
    <row r="67" spans="1:83" s="21" customFormat="1" ht="13.5" customHeight="1">
      <c r="A67" s="32" t="s">
        <v>119</v>
      </c>
      <c r="B67" s="93">
        <f>方向別!I226</f>
        <v>10</v>
      </c>
      <c r="C67" s="93">
        <f>方向別!J226</f>
        <v>0</v>
      </c>
      <c r="D67" s="93">
        <f>方向別!K226</f>
        <v>0</v>
      </c>
      <c r="E67" s="93">
        <f>方向別!L226</f>
        <v>1</v>
      </c>
      <c r="F67" s="93">
        <f t="shared" si="22"/>
        <v>11</v>
      </c>
      <c r="G67" s="94">
        <f t="shared" si="23"/>
        <v>9.1</v>
      </c>
      <c r="H67" s="95">
        <f t="shared" si="20"/>
        <v>1.1224489795918366</v>
      </c>
      <c r="I67" s="93">
        <f>SUM(方向別!B14,方向別!I279,方向別!B491,方向別!I650)</f>
        <v>18</v>
      </c>
      <c r="J67" s="93">
        <f>SUM(方向別!C14,方向別!J279,方向別!C491,方向別!J650)</f>
        <v>0</v>
      </c>
      <c r="K67" s="93">
        <f>SUM(方向別!D14,方向別!K279,方向別!D491,方向別!K650)</f>
        <v>1</v>
      </c>
      <c r="L67" s="93">
        <f>SUM(方向別!E14,方向別!L279,方向別!E491,方向別!L650)</f>
        <v>1</v>
      </c>
      <c r="M67" s="93">
        <f t="shared" si="24"/>
        <v>20</v>
      </c>
      <c r="N67" s="94">
        <f t="shared" si="25"/>
        <v>5</v>
      </c>
      <c r="O67" s="95">
        <f t="shared" si="21"/>
        <v>0.445335114673792</v>
      </c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3"/>
      <c r="CC67" s="23"/>
      <c r="CD67" s="23"/>
      <c r="CE67" s="23"/>
    </row>
    <row r="68" spans="1:83" s="21" customFormat="1" ht="13.5" customHeight="1">
      <c r="A68" s="32" t="s">
        <v>120</v>
      </c>
      <c r="B68" s="93">
        <f>方向別!I227</f>
        <v>12</v>
      </c>
      <c r="C68" s="93">
        <f>方向別!J227</f>
        <v>0</v>
      </c>
      <c r="D68" s="93">
        <f>方向別!K227</f>
        <v>0</v>
      </c>
      <c r="E68" s="93">
        <f>方向別!L227</f>
        <v>0</v>
      </c>
      <c r="F68" s="93">
        <f t="shared" si="22"/>
        <v>12</v>
      </c>
      <c r="G68" s="94">
        <f t="shared" si="23"/>
        <v>0</v>
      </c>
      <c r="H68" s="95">
        <f t="shared" si="20"/>
        <v>1.2244897959183674</v>
      </c>
      <c r="I68" s="93">
        <f>SUM(方向別!B15,方向別!I280,方向別!B492,方向別!I651)</f>
        <v>25</v>
      </c>
      <c r="J68" s="93">
        <f>SUM(方向別!C15,方向別!J280,方向別!C492,方向別!J651)</f>
        <v>0</v>
      </c>
      <c r="K68" s="93">
        <f>SUM(方向別!D15,方向別!K280,方向別!D492,方向別!K651)</f>
        <v>5</v>
      </c>
      <c r="L68" s="93">
        <f>SUM(方向別!E15,方向別!L280,方向別!E492,方向別!L651)</f>
        <v>1</v>
      </c>
      <c r="M68" s="93">
        <f t="shared" si="24"/>
        <v>31</v>
      </c>
      <c r="N68" s="94">
        <f t="shared" si="25"/>
        <v>3.2</v>
      </c>
      <c r="O68" s="95">
        <f t="shared" si="21"/>
        <v>0.69026942774437761</v>
      </c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3"/>
      <c r="CC68" s="23"/>
      <c r="CD68" s="23"/>
      <c r="CE68" s="23"/>
    </row>
    <row r="69" spans="1:83" s="21" customFormat="1" ht="13.5" customHeight="1">
      <c r="A69" s="32" t="s">
        <v>121</v>
      </c>
      <c r="B69" s="93">
        <f>方向別!I228</f>
        <v>5</v>
      </c>
      <c r="C69" s="93">
        <f>方向別!J228</f>
        <v>0</v>
      </c>
      <c r="D69" s="93">
        <f>方向別!K228</f>
        <v>0</v>
      </c>
      <c r="E69" s="93">
        <f>方向別!L228</f>
        <v>0</v>
      </c>
      <c r="F69" s="93">
        <f t="shared" si="22"/>
        <v>5</v>
      </c>
      <c r="G69" s="94">
        <f t="shared" si="23"/>
        <v>0</v>
      </c>
      <c r="H69" s="95">
        <f t="shared" si="20"/>
        <v>0.51020408163265307</v>
      </c>
      <c r="I69" s="93">
        <f>SUM(方向別!B16,方向別!I281,方向別!B493,方向別!I652)</f>
        <v>13</v>
      </c>
      <c r="J69" s="93">
        <f>SUM(方向別!C16,方向別!J281,方向別!C493,方向別!J652)</f>
        <v>0</v>
      </c>
      <c r="K69" s="93">
        <f>SUM(方向別!D16,方向別!K281,方向別!D493,方向別!K652)</f>
        <v>2</v>
      </c>
      <c r="L69" s="93">
        <f>SUM(方向別!E16,方向別!L281,方向別!E493,方向別!L652)</f>
        <v>3</v>
      </c>
      <c r="M69" s="93">
        <f t="shared" si="24"/>
        <v>18</v>
      </c>
      <c r="N69" s="94">
        <f t="shared" si="25"/>
        <v>16.7</v>
      </c>
      <c r="O69" s="95">
        <f t="shared" si="21"/>
        <v>0.40080160320641278</v>
      </c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3"/>
      <c r="CC69" s="23"/>
      <c r="CD69" s="23"/>
      <c r="CE69" s="23"/>
    </row>
    <row r="70" spans="1:83" s="21" customFormat="1" ht="13.5" customHeight="1">
      <c r="A70" s="32" t="s">
        <v>122</v>
      </c>
      <c r="B70" s="93">
        <f>方向別!I229</f>
        <v>5</v>
      </c>
      <c r="C70" s="93">
        <f>方向別!J229</f>
        <v>0</v>
      </c>
      <c r="D70" s="93">
        <f>方向別!K229</f>
        <v>0</v>
      </c>
      <c r="E70" s="93">
        <f>方向別!L229</f>
        <v>1</v>
      </c>
      <c r="F70" s="93">
        <f t="shared" si="22"/>
        <v>6</v>
      </c>
      <c r="G70" s="94">
        <f t="shared" si="23"/>
        <v>16.7</v>
      </c>
      <c r="H70" s="95">
        <f t="shared" si="20"/>
        <v>0.61224489795918369</v>
      </c>
      <c r="I70" s="93">
        <f>SUM(方向別!B17,方向別!I282,方向別!B494,方向別!I653)</f>
        <v>27</v>
      </c>
      <c r="J70" s="93">
        <f>SUM(方向別!C17,方向別!J282,方向別!C494,方向別!J653)</f>
        <v>0</v>
      </c>
      <c r="K70" s="93">
        <f>SUM(方向別!D17,方向別!K282,方向別!D494,方向別!K653)</f>
        <v>0</v>
      </c>
      <c r="L70" s="93">
        <f>SUM(方向別!E17,方向別!L282,方向別!E494,方向別!L653)</f>
        <v>1</v>
      </c>
      <c r="M70" s="93">
        <f t="shared" si="24"/>
        <v>28</v>
      </c>
      <c r="N70" s="94">
        <f t="shared" si="25"/>
        <v>3.6</v>
      </c>
      <c r="O70" s="95">
        <f t="shared" si="21"/>
        <v>0.62346916054330892</v>
      </c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3"/>
      <c r="CC70" s="23"/>
      <c r="CD70" s="23"/>
      <c r="CE70" s="23"/>
    </row>
    <row r="71" spans="1:83" s="21" customFormat="1" ht="13.5" customHeight="1">
      <c r="A71" s="32" t="s">
        <v>123</v>
      </c>
      <c r="B71" s="93">
        <f>方向別!I230</f>
        <v>15</v>
      </c>
      <c r="C71" s="93">
        <f>方向別!J230</f>
        <v>0</v>
      </c>
      <c r="D71" s="93">
        <f>方向別!K230</f>
        <v>1</v>
      </c>
      <c r="E71" s="93">
        <f>方向別!L230</f>
        <v>1</v>
      </c>
      <c r="F71" s="93">
        <f t="shared" si="22"/>
        <v>17</v>
      </c>
      <c r="G71" s="94">
        <f t="shared" si="23"/>
        <v>5.9</v>
      </c>
      <c r="H71" s="95">
        <f t="shared" si="20"/>
        <v>1.7346938775510203</v>
      </c>
      <c r="I71" s="93">
        <f>SUM(方向別!B18,方向別!I283,方向別!B495,方向別!I654)</f>
        <v>44</v>
      </c>
      <c r="J71" s="93">
        <f>SUM(方向別!C18,方向別!J283,方向別!C495,方向別!J654)</f>
        <v>0</v>
      </c>
      <c r="K71" s="93">
        <f>SUM(方向別!D18,方向別!K283,方向別!D495,方向別!K654)</f>
        <v>3</v>
      </c>
      <c r="L71" s="93">
        <f>SUM(方向別!E18,方向別!L283,方向別!E495,方向別!L654)</f>
        <v>4</v>
      </c>
      <c r="M71" s="93">
        <f t="shared" si="24"/>
        <v>51</v>
      </c>
      <c r="N71" s="94">
        <f t="shared" si="25"/>
        <v>7.8</v>
      </c>
      <c r="O71" s="95">
        <f t="shared" si="21"/>
        <v>1.1356045424181698</v>
      </c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3"/>
      <c r="CC71" s="23"/>
      <c r="CD71" s="23"/>
      <c r="CE71" s="23"/>
    </row>
    <row r="72" spans="1:83" s="21" customFormat="1" ht="13.5" customHeight="1">
      <c r="A72" s="32" t="s">
        <v>124</v>
      </c>
      <c r="B72" s="93">
        <f>方向別!I231</f>
        <v>16</v>
      </c>
      <c r="C72" s="93">
        <f>方向別!J231</f>
        <v>0</v>
      </c>
      <c r="D72" s="93">
        <f>方向別!K231</f>
        <v>3</v>
      </c>
      <c r="E72" s="93">
        <f>方向別!L231</f>
        <v>0</v>
      </c>
      <c r="F72" s="93">
        <f t="shared" si="22"/>
        <v>19</v>
      </c>
      <c r="G72" s="94">
        <f t="shared" si="23"/>
        <v>0</v>
      </c>
      <c r="H72" s="95">
        <f t="shared" si="20"/>
        <v>1.9387755102040816</v>
      </c>
      <c r="I72" s="93">
        <f>SUM(方向別!B19,方向別!I284,方向別!B496,方向別!I655)</f>
        <v>58</v>
      </c>
      <c r="J72" s="93">
        <f>SUM(方向別!C19,方向別!J284,方向別!C496,方向別!J655)</f>
        <v>1</v>
      </c>
      <c r="K72" s="93">
        <f>SUM(方向別!D19,方向別!K284,方向別!D496,方向別!K655)</f>
        <v>5</v>
      </c>
      <c r="L72" s="93">
        <f>SUM(方向別!E19,方向別!L284,方向別!E496,方向別!L655)</f>
        <v>6</v>
      </c>
      <c r="M72" s="93">
        <f t="shared" si="24"/>
        <v>70</v>
      </c>
      <c r="N72" s="94">
        <f t="shared" si="25"/>
        <v>10</v>
      </c>
      <c r="O72" s="95">
        <f t="shared" si="21"/>
        <v>1.5586729013582721</v>
      </c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3"/>
      <c r="CC72" s="23"/>
      <c r="CD72" s="23"/>
      <c r="CE72" s="23"/>
    </row>
    <row r="73" spans="1:83" s="21" customFormat="1" ht="13.5" customHeight="1">
      <c r="A73" s="36" t="s">
        <v>9</v>
      </c>
      <c r="B73" s="96">
        <f>方向別!I232</f>
        <v>2</v>
      </c>
      <c r="C73" s="96">
        <f>方向別!J232</f>
        <v>0</v>
      </c>
      <c r="D73" s="96">
        <f>方向別!K232</f>
        <v>1</v>
      </c>
      <c r="E73" s="96">
        <f>方向別!L232</f>
        <v>0</v>
      </c>
      <c r="F73" s="96">
        <f>SUM(B73:E73)</f>
        <v>3</v>
      </c>
      <c r="G73" s="97">
        <f t="shared" ref="G73:G108" si="26">IF(SUM(C73,E73)=0,0,ROUND(SUM(C73,E73)/F73*100,1))</f>
        <v>0</v>
      </c>
      <c r="H73" s="98">
        <f t="shared" si="20"/>
        <v>0.30612244897959184</v>
      </c>
      <c r="I73" s="96">
        <f>SUM(方向別!B20,方向別!I285,方向別!B497,方向別!I656)</f>
        <v>21</v>
      </c>
      <c r="J73" s="96">
        <f>SUM(方向別!C20,方向別!J285,方向別!C497,方向別!J656)</f>
        <v>0</v>
      </c>
      <c r="K73" s="96">
        <f>SUM(方向別!D20,方向別!K285,方向別!D497,方向別!K656)</f>
        <v>2</v>
      </c>
      <c r="L73" s="96">
        <f>SUM(方向別!E20,方向別!L285,方向別!E497,方向別!L656)</f>
        <v>3</v>
      </c>
      <c r="M73" s="96">
        <f>SUM(I73:L73)</f>
        <v>26</v>
      </c>
      <c r="N73" s="97">
        <f t="shared" ref="N73:N108" si="27">IF(SUM(J73,L73)=0,0,ROUND(SUM(J73,L73)/M73*100,1))</f>
        <v>11.5</v>
      </c>
      <c r="O73" s="98">
        <f t="shared" si="21"/>
        <v>0.57893564907592965</v>
      </c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3"/>
      <c r="CC73" s="23"/>
      <c r="CD73" s="23"/>
      <c r="CE73" s="23"/>
    </row>
    <row r="74" spans="1:83" s="21" customFormat="1" ht="13.5" customHeight="1">
      <c r="A74" s="32" t="s">
        <v>10</v>
      </c>
      <c r="B74" s="93">
        <f>方向別!I233</f>
        <v>4</v>
      </c>
      <c r="C74" s="93">
        <f>方向別!J233</f>
        <v>0</v>
      </c>
      <c r="D74" s="93">
        <f>方向別!K233</f>
        <v>0</v>
      </c>
      <c r="E74" s="93">
        <f>方向別!L233</f>
        <v>1</v>
      </c>
      <c r="F74" s="93">
        <f t="shared" ref="F74:F87" si="28">SUM(B74:E74)</f>
        <v>5</v>
      </c>
      <c r="G74" s="94">
        <f t="shared" si="26"/>
        <v>20</v>
      </c>
      <c r="H74" s="95">
        <f t="shared" si="20"/>
        <v>0.51020408163265307</v>
      </c>
      <c r="I74" s="93">
        <f>SUM(方向別!B21,方向別!I286,方向別!B498,方向別!I657)</f>
        <v>44</v>
      </c>
      <c r="J74" s="93">
        <f>SUM(方向別!C21,方向別!J286,方向別!C498,方向別!J657)</f>
        <v>0</v>
      </c>
      <c r="K74" s="93">
        <f>SUM(方向別!D21,方向別!K286,方向別!D498,方向別!K657)</f>
        <v>4</v>
      </c>
      <c r="L74" s="93">
        <f>SUM(方向別!E21,方向別!L286,方向別!E498,方向別!L657)</f>
        <v>2</v>
      </c>
      <c r="M74" s="93">
        <f t="shared" ref="M74:M87" si="29">SUM(I74:L74)</f>
        <v>50</v>
      </c>
      <c r="N74" s="94">
        <f t="shared" si="27"/>
        <v>4</v>
      </c>
      <c r="O74" s="95">
        <f t="shared" si="21"/>
        <v>1.11333778668448</v>
      </c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3"/>
      <c r="CC74" s="23"/>
      <c r="CD74" s="23"/>
      <c r="CE74" s="23"/>
    </row>
    <row r="75" spans="1:83" s="21" customFormat="1" ht="13.5" customHeight="1">
      <c r="A75" s="32" t="s">
        <v>11</v>
      </c>
      <c r="B75" s="93">
        <f>方向別!I234</f>
        <v>6</v>
      </c>
      <c r="C75" s="93">
        <f>方向別!J234</f>
        <v>0</v>
      </c>
      <c r="D75" s="93">
        <f>方向別!K234</f>
        <v>0</v>
      </c>
      <c r="E75" s="93">
        <f>方向別!L234</f>
        <v>0</v>
      </c>
      <c r="F75" s="93">
        <f t="shared" si="28"/>
        <v>6</v>
      </c>
      <c r="G75" s="94">
        <f t="shared" si="26"/>
        <v>0</v>
      </c>
      <c r="H75" s="95">
        <f t="shared" si="20"/>
        <v>0.61224489795918369</v>
      </c>
      <c r="I75" s="93">
        <f>SUM(方向別!B22,方向別!I287,方向別!B499,方向別!I658)</f>
        <v>39</v>
      </c>
      <c r="J75" s="93">
        <f>SUM(方向別!C22,方向別!J287,方向別!C499,方向別!J658)</f>
        <v>0</v>
      </c>
      <c r="K75" s="93">
        <f>SUM(方向別!D22,方向別!K287,方向別!D499,方向別!K658)</f>
        <v>3</v>
      </c>
      <c r="L75" s="93">
        <f>SUM(方向別!E22,方向別!L287,方向別!E499,方向別!L658)</f>
        <v>0</v>
      </c>
      <c r="M75" s="93">
        <f t="shared" si="29"/>
        <v>42</v>
      </c>
      <c r="N75" s="94">
        <f t="shared" si="27"/>
        <v>0</v>
      </c>
      <c r="O75" s="95">
        <f t="shared" si="21"/>
        <v>0.93520374081496327</v>
      </c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3"/>
      <c r="CC75" s="23"/>
      <c r="CD75" s="23"/>
      <c r="CE75" s="23"/>
    </row>
    <row r="76" spans="1:83" s="21" customFormat="1" ht="13.5" customHeight="1">
      <c r="A76" s="32" t="s">
        <v>12</v>
      </c>
      <c r="B76" s="93">
        <f>方向別!I235</f>
        <v>9</v>
      </c>
      <c r="C76" s="93">
        <f>方向別!J235</f>
        <v>0</v>
      </c>
      <c r="D76" s="93">
        <f>方向別!K235</f>
        <v>0</v>
      </c>
      <c r="E76" s="93">
        <f>方向別!L235</f>
        <v>2</v>
      </c>
      <c r="F76" s="93">
        <f t="shared" si="28"/>
        <v>11</v>
      </c>
      <c r="G76" s="94">
        <f t="shared" si="26"/>
        <v>18.2</v>
      </c>
      <c r="H76" s="95">
        <f t="shared" si="20"/>
        <v>1.1224489795918366</v>
      </c>
      <c r="I76" s="93">
        <f>SUM(方向別!B23,方向別!I288,方向別!B500,方向別!I659)</f>
        <v>42</v>
      </c>
      <c r="J76" s="93">
        <f>SUM(方向別!C23,方向別!J288,方向別!C500,方向別!J659)</f>
        <v>0</v>
      </c>
      <c r="K76" s="93">
        <f>SUM(方向別!D23,方向別!K288,方向別!D500,方向別!K659)</f>
        <v>2</v>
      </c>
      <c r="L76" s="93">
        <f>SUM(方向別!E23,方向別!L288,方向別!E500,方向別!L659)</f>
        <v>0</v>
      </c>
      <c r="M76" s="93">
        <f t="shared" si="29"/>
        <v>44</v>
      </c>
      <c r="N76" s="94">
        <f t="shared" si="27"/>
        <v>0</v>
      </c>
      <c r="O76" s="95">
        <f t="shared" si="21"/>
        <v>0.97973725228234243</v>
      </c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3"/>
      <c r="CC76" s="23"/>
      <c r="CD76" s="23"/>
      <c r="CE76" s="23"/>
    </row>
    <row r="77" spans="1:83" s="21" customFormat="1" ht="13.5" customHeight="1">
      <c r="A77" s="32" t="s">
        <v>13</v>
      </c>
      <c r="B77" s="93">
        <f>方向別!I236</f>
        <v>5</v>
      </c>
      <c r="C77" s="93">
        <f>方向別!J236</f>
        <v>0</v>
      </c>
      <c r="D77" s="93">
        <f>方向別!K236</f>
        <v>0</v>
      </c>
      <c r="E77" s="93">
        <f>方向別!L236</f>
        <v>1</v>
      </c>
      <c r="F77" s="93">
        <f t="shared" si="28"/>
        <v>6</v>
      </c>
      <c r="G77" s="94">
        <f t="shared" si="26"/>
        <v>16.7</v>
      </c>
      <c r="H77" s="95">
        <f t="shared" si="20"/>
        <v>0.61224489795918369</v>
      </c>
      <c r="I77" s="93">
        <f>SUM(方向別!B24,方向別!I289,方向別!B501,方向別!I660)</f>
        <v>33</v>
      </c>
      <c r="J77" s="93">
        <f>SUM(方向別!C24,方向別!J289,方向別!C501,方向別!J660)</f>
        <v>0</v>
      </c>
      <c r="K77" s="93">
        <f>SUM(方向別!D24,方向別!K289,方向別!D501,方向別!K660)</f>
        <v>1</v>
      </c>
      <c r="L77" s="93">
        <f>SUM(方向別!E24,方向別!L289,方向別!E501,方向別!L660)</f>
        <v>1</v>
      </c>
      <c r="M77" s="93">
        <f t="shared" si="29"/>
        <v>35</v>
      </c>
      <c r="N77" s="94">
        <f t="shared" si="27"/>
        <v>2.9</v>
      </c>
      <c r="O77" s="95">
        <f t="shared" si="21"/>
        <v>0.77933645067913604</v>
      </c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3"/>
      <c r="CC77" s="23"/>
      <c r="CD77" s="23"/>
      <c r="CE77" s="23"/>
    </row>
    <row r="78" spans="1:83" s="22" customFormat="1" ht="13.5" customHeight="1">
      <c r="A78" s="32" t="s">
        <v>14</v>
      </c>
      <c r="B78" s="93">
        <f>方向別!I237</f>
        <v>5</v>
      </c>
      <c r="C78" s="93">
        <f>方向別!J237</f>
        <v>0</v>
      </c>
      <c r="D78" s="93">
        <f>方向別!K237</f>
        <v>0</v>
      </c>
      <c r="E78" s="93">
        <f>方向別!L237</f>
        <v>0</v>
      </c>
      <c r="F78" s="93">
        <f t="shared" si="28"/>
        <v>5</v>
      </c>
      <c r="G78" s="94">
        <f t="shared" si="26"/>
        <v>0</v>
      </c>
      <c r="H78" s="95">
        <f t="shared" si="20"/>
        <v>0.51020408163265307</v>
      </c>
      <c r="I78" s="93">
        <f>SUM(方向別!B25,方向別!I290,方向別!B502,方向別!I661)</f>
        <v>21</v>
      </c>
      <c r="J78" s="93">
        <f>SUM(方向別!C25,方向別!J290,方向別!C502,方向別!J661)</f>
        <v>1</v>
      </c>
      <c r="K78" s="93">
        <f>SUM(方向別!D25,方向別!K290,方向別!D502,方向別!K661)</f>
        <v>0</v>
      </c>
      <c r="L78" s="93">
        <f>SUM(方向別!E25,方向別!L290,方向別!E502,方向別!L661)</f>
        <v>0</v>
      </c>
      <c r="M78" s="93">
        <f t="shared" si="29"/>
        <v>22</v>
      </c>
      <c r="N78" s="94">
        <f t="shared" si="27"/>
        <v>4.5</v>
      </c>
      <c r="O78" s="95">
        <f t="shared" si="21"/>
        <v>0.48986862614117122</v>
      </c>
      <c r="CB78" s="23"/>
      <c r="CC78" s="23"/>
      <c r="CD78" s="23"/>
      <c r="CE78" s="23"/>
    </row>
    <row r="79" spans="1:83" s="24" customFormat="1" ht="13.5" customHeight="1">
      <c r="A79" s="28" t="s">
        <v>15</v>
      </c>
      <c r="B79" s="99">
        <f>SUM(B73:B78)</f>
        <v>31</v>
      </c>
      <c r="C79" s="99">
        <f>SUM(C73:C78)</f>
        <v>0</v>
      </c>
      <c r="D79" s="99">
        <f>SUM(D73:D78)</f>
        <v>1</v>
      </c>
      <c r="E79" s="99">
        <f>SUM(E73:E78)</f>
        <v>4</v>
      </c>
      <c r="F79" s="99">
        <f t="shared" si="28"/>
        <v>36</v>
      </c>
      <c r="G79" s="100">
        <f t="shared" si="26"/>
        <v>11.1</v>
      </c>
      <c r="H79" s="101">
        <f t="shared" si="20"/>
        <v>3.6734693877551026</v>
      </c>
      <c r="I79" s="99">
        <f>SUM(I73:I78)</f>
        <v>200</v>
      </c>
      <c r="J79" s="99">
        <f>SUM(J73:J78)</f>
        <v>1</v>
      </c>
      <c r="K79" s="99">
        <f>SUM(K73:K78)</f>
        <v>12</v>
      </c>
      <c r="L79" s="99">
        <f>SUM(L73:L78)</f>
        <v>6</v>
      </c>
      <c r="M79" s="99">
        <f t="shared" si="29"/>
        <v>219</v>
      </c>
      <c r="N79" s="100">
        <f t="shared" si="27"/>
        <v>3.2</v>
      </c>
      <c r="O79" s="101">
        <f t="shared" si="21"/>
        <v>4.8764195056780233</v>
      </c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</row>
    <row r="80" spans="1:83" s="21" customFormat="1" ht="13.5" customHeight="1">
      <c r="A80" s="36" t="s">
        <v>16</v>
      </c>
      <c r="B80" s="96">
        <f>方向別!I239</f>
        <v>2</v>
      </c>
      <c r="C80" s="96">
        <f>方向別!J239</f>
        <v>0</v>
      </c>
      <c r="D80" s="96">
        <f>方向別!K239</f>
        <v>1</v>
      </c>
      <c r="E80" s="96">
        <f>方向別!L239</f>
        <v>0</v>
      </c>
      <c r="F80" s="96">
        <f t="shared" si="28"/>
        <v>3</v>
      </c>
      <c r="G80" s="97">
        <f t="shared" si="26"/>
        <v>0</v>
      </c>
      <c r="H80" s="98">
        <f t="shared" si="20"/>
        <v>0.30612244897959184</v>
      </c>
      <c r="I80" s="96">
        <f>SUM(方向別!B27,方向別!I292,方向別!B504,方向別!I663)</f>
        <v>55</v>
      </c>
      <c r="J80" s="96">
        <f>SUM(方向別!C27,方向別!J292,方向別!C504,方向別!J663)</f>
        <v>0</v>
      </c>
      <c r="K80" s="96">
        <f>SUM(方向別!D27,方向別!K292,方向別!D504,方向別!K663)</f>
        <v>0</v>
      </c>
      <c r="L80" s="96">
        <f>SUM(方向別!E27,方向別!L292,方向別!E504,方向別!L663)</f>
        <v>0</v>
      </c>
      <c r="M80" s="96">
        <f t="shared" si="29"/>
        <v>55</v>
      </c>
      <c r="N80" s="97">
        <f t="shared" si="27"/>
        <v>0</v>
      </c>
      <c r="O80" s="98">
        <f t="shared" si="21"/>
        <v>1.2246715653529281</v>
      </c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3"/>
      <c r="CC80" s="23"/>
      <c r="CD80" s="23"/>
      <c r="CE80" s="23"/>
    </row>
    <row r="81" spans="1:83" s="21" customFormat="1" ht="13.5" customHeight="1">
      <c r="A81" s="32" t="s">
        <v>17</v>
      </c>
      <c r="B81" s="93">
        <f>方向別!I240</f>
        <v>7</v>
      </c>
      <c r="C81" s="93">
        <f>方向別!J240</f>
        <v>0</v>
      </c>
      <c r="D81" s="93">
        <f>方向別!K240</f>
        <v>0</v>
      </c>
      <c r="E81" s="93">
        <f>方向別!L240</f>
        <v>0</v>
      </c>
      <c r="F81" s="93">
        <f t="shared" si="28"/>
        <v>7</v>
      </c>
      <c r="G81" s="94">
        <f t="shared" si="26"/>
        <v>0</v>
      </c>
      <c r="H81" s="95">
        <f t="shared" si="20"/>
        <v>0.7142857142857143</v>
      </c>
      <c r="I81" s="93">
        <f>SUM(方向別!B28,方向別!I293,方向別!B505,方向別!I664)</f>
        <v>50</v>
      </c>
      <c r="J81" s="93">
        <f>SUM(方向別!C28,方向別!J293,方向別!C505,方向別!J664)</f>
        <v>0</v>
      </c>
      <c r="K81" s="93">
        <f>SUM(方向別!D28,方向別!K293,方向別!D505,方向別!K664)</f>
        <v>2</v>
      </c>
      <c r="L81" s="93">
        <f>SUM(方向別!E28,方向別!L293,方向別!E505,方向別!L664)</f>
        <v>1</v>
      </c>
      <c r="M81" s="93">
        <f t="shared" si="29"/>
        <v>53</v>
      </c>
      <c r="N81" s="94">
        <f t="shared" si="27"/>
        <v>1.9</v>
      </c>
      <c r="O81" s="95">
        <f t="shared" si="21"/>
        <v>1.1801380538855488</v>
      </c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3"/>
      <c r="CC81" s="23"/>
      <c r="CD81" s="23"/>
      <c r="CE81" s="23"/>
    </row>
    <row r="82" spans="1:83" s="21" customFormat="1" ht="13.5" customHeight="1">
      <c r="A82" s="32" t="s">
        <v>18</v>
      </c>
      <c r="B82" s="93">
        <f>方向別!I241</f>
        <v>11</v>
      </c>
      <c r="C82" s="93">
        <f>方向別!J241</f>
        <v>0</v>
      </c>
      <c r="D82" s="93">
        <f>方向別!K241</f>
        <v>1</v>
      </c>
      <c r="E82" s="93">
        <f>方向別!L241</f>
        <v>0</v>
      </c>
      <c r="F82" s="93">
        <f t="shared" si="28"/>
        <v>12</v>
      </c>
      <c r="G82" s="94">
        <f t="shared" si="26"/>
        <v>0</v>
      </c>
      <c r="H82" s="95">
        <f t="shared" si="20"/>
        <v>1.2244897959183674</v>
      </c>
      <c r="I82" s="93">
        <f>SUM(方向別!B29,方向別!I294,方向別!B506,方向別!I665)</f>
        <v>42</v>
      </c>
      <c r="J82" s="93">
        <f>SUM(方向別!C29,方向別!J294,方向別!C506,方向別!J665)</f>
        <v>0</v>
      </c>
      <c r="K82" s="93">
        <f>SUM(方向別!D29,方向別!K294,方向別!D506,方向別!K665)</f>
        <v>4</v>
      </c>
      <c r="L82" s="93">
        <f>SUM(方向別!E29,方向別!L294,方向別!E506,方向別!L665)</f>
        <v>0</v>
      </c>
      <c r="M82" s="93">
        <f t="shared" si="29"/>
        <v>46</v>
      </c>
      <c r="N82" s="94">
        <f t="shared" si="27"/>
        <v>0</v>
      </c>
      <c r="O82" s="95">
        <f t="shared" si="21"/>
        <v>1.0242707637497217</v>
      </c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3"/>
      <c r="CC82" s="23"/>
      <c r="CD82" s="23"/>
      <c r="CE82" s="23"/>
    </row>
    <row r="83" spans="1:83" s="21" customFormat="1" ht="13.5" customHeight="1">
      <c r="A83" s="32" t="s">
        <v>19</v>
      </c>
      <c r="B83" s="93">
        <f>方向別!I242</f>
        <v>7</v>
      </c>
      <c r="C83" s="93">
        <f>方向別!J242</f>
        <v>0</v>
      </c>
      <c r="D83" s="93">
        <f>方向別!K242</f>
        <v>0</v>
      </c>
      <c r="E83" s="93">
        <f>方向別!L242</f>
        <v>0</v>
      </c>
      <c r="F83" s="93">
        <f t="shared" si="28"/>
        <v>7</v>
      </c>
      <c r="G83" s="94">
        <f t="shared" si="26"/>
        <v>0</v>
      </c>
      <c r="H83" s="95">
        <f t="shared" si="20"/>
        <v>0.7142857142857143</v>
      </c>
      <c r="I83" s="93">
        <f>SUM(方向別!B30,方向別!I295,方向別!B507,方向別!I666)</f>
        <v>52</v>
      </c>
      <c r="J83" s="93">
        <f>SUM(方向別!C30,方向別!J295,方向別!C507,方向別!J666)</f>
        <v>0</v>
      </c>
      <c r="K83" s="93">
        <f>SUM(方向別!D30,方向別!K295,方向別!D507,方向別!K666)</f>
        <v>4</v>
      </c>
      <c r="L83" s="93">
        <f>SUM(方向別!E30,方向別!L295,方向別!E507,方向別!L666)</f>
        <v>2</v>
      </c>
      <c r="M83" s="93">
        <f t="shared" si="29"/>
        <v>58</v>
      </c>
      <c r="N83" s="94">
        <f t="shared" si="27"/>
        <v>3.4</v>
      </c>
      <c r="O83" s="95">
        <f t="shared" si="21"/>
        <v>1.2914718325539969</v>
      </c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3"/>
      <c r="CC83" s="23"/>
      <c r="CD83" s="23"/>
      <c r="CE83" s="23"/>
    </row>
    <row r="84" spans="1:83" s="21" customFormat="1" ht="13.5" customHeight="1">
      <c r="A84" s="32" t="s">
        <v>20</v>
      </c>
      <c r="B84" s="93">
        <f>方向別!I243</f>
        <v>14</v>
      </c>
      <c r="C84" s="93">
        <f>方向別!J243</f>
        <v>1</v>
      </c>
      <c r="D84" s="93">
        <f>方向別!K243</f>
        <v>1</v>
      </c>
      <c r="E84" s="93">
        <f>方向別!L243</f>
        <v>0</v>
      </c>
      <c r="F84" s="93">
        <f t="shared" si="28"/>
        <v>16</v>
      </c>
      <c r="G84" s="94">
        <f t="shared" si="26"/>
        <v>6.3</v>
      </c>
      <c r="H84" s="95">
        <f t="shared" si="20"/>
        <v>1.6326530612244898</v>
      </c>
      <c r="I84" s="93">
        <f>SUM(方向別!B31,方向別!I296,方向別!B508,方向別!I667)</f>
        <v>47</v>
      </c>
      <c r="J84" s="93">
        <f>SUM(方向別!C31,方向別!J296,方向別!C508,方向別!J667)</f>
        <v>0</v>
      </c>
      <c r="K84" s="93">
        <f>SUM(方向別!D31,方向別!K296,方向別!D508,方向別!K667)</f>
        <v>3</v>
      </c>
      <c r="L84" s="93">
        <f>SUM(方向別!E31,方向別!L296,方向別!E508,方向別!L667)</f>
        <v>1</v>
      </c>
      <c r="M84" s="93">
        <f t="shared" si="29"/>
        <v>51</v>
      </c>
      <c r="N84" s="94">
        <f t="shared" si="27"/>
        <v>2</v>
      </c>
      <c r="O84" s="95">
        <f t="shared" si="21"/>
        <v>1.1356045424181698</v>
      </c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3"/>
      <c r="CC84" s="23"/>
      <c r="CD84" s="23"/>
      <c r="CE84" s="23"/>
    </row>
    <row r="85" spans="1:83" s="21" customFormat="1" ht="13.5" customHeight="1">
      <c r="A85" s="32" t="s">
        <v>21</v>
      </c>
      <c r="B85" s="93">
        <f>方向別!I244</f>
        <v>10</v>
      </c>
      <c r="C85" s="93">
        <f>方向別!J244</f>
        <v>0</v>
      </c>
      <c r="D85" s="93">
        <f>方向別!K244</f>
        <v>2</v>
      </c>
      <c r="E85" s="93">
        <f>方向別!L244</f>
        <v>0</v>
      </c>
      <c r="F85" s="93">
        <f t="shared" si="28"/>
        <v>12</v>
      </c>
      <c r="G85" s="94">
        <f t="shared" si="26"/>
        <v>0</v>
      </c>
      <c r="H85" s="95">
        <f t="shared" si="20"/>
        <v>1.2244897959183674</v>
      </c>
      <c r="I85" s="93">
        <f>SUM(方向別!B32,方向別!I297,方向別!B509,方向別!I668)</f>
        <v>54</v>
      </c>
      <c r="J85" s="93">
        <f>SUM(方向別!C32,方向別!J297,方向別!C509,方向別!J668)</f>
        <v>0</v>
      </c>
      <c r="K85" s="93">
        <f>SUM(方向別!D32,方向別!K297,方向別!D509,方向別!K668)</f>
        <v>3</v>
      </c>
      <c r="L85" s="93">
        <f>SUM(方向別!E32,方向別!L297,方向別!E509,方向別!L668)</f>
        <v>0</v>
      </c>
      <c r="M85" s="93">
        <f t="shared" si="29"/>
        <v>57</v>
      </c>
      <c r="N85" s="94">
        <f t="shared" si="27"/>
        <v>0</v>
      </c>
      <c r="O85" s="95">
        <f t="shared" si="21"/>
        <v>1.2692050768203071</v>
      </c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3"/>
      <c r="CC85" s="23"/>
      <c r="CD85" s="23"/>
      <c r="CE85" s="23"/>
    </row>
    <row r="86" spans="1:83" s="21" customFormat="1" ht="13.5" customHeight="1">
      <c r="A86" s="28" t="s">
        <v>15</v>
      </c>
      <c r="B86" s="99">
        <f>SUM(B80:B85)</f>
        <v>51</v>
      </c>
      <c r="C86" s="99">
        <f>SUM(C80:C85)</f>
        <v>1</v>
      </c>
      <c r="D86" s="99">
        <f>SUM(D80:D85)</f>
        <v>5</v>
      </c>
      <c r="E86" s="99">
        <f>SUM(E80:E85)</f>
        <v>0</v>
      </c>
      <c r="F86" s="99">
        <f t="shared" si="28"/>
        <v>57</v>
      </c>
      <c r="G86" s="100">
        <f t="shared" si="26"/>
        <v>1.8</v>
      </c>
      <c r="H86" s="101">
        <f t="shared" si="20"/>
        <v>5.8163265306122449</v>
      </c>
      <c r="I86" s="99">
        <f>SUM(I80:I85)</f>
        <v>300</v>
      </c>
      <c r="J86" s="99">
        <f>SUM(J80:J85)</f>
        <v>0</v>
      </c>
      <c r="K86" s="99">
        <f>SUM(K80:K85)</f>
        <v>16</v>
      </c>
      <c r="L86" s="99">
        <f>SUM(L80:L85)</f>
        <v>4</v>
      </c>
      <c r="M86" s="99">
        <f t="shared" si="29"/>
        <v>320</v>
      </c>
      <c r="N86" s="100">
        <f t="shared" si="27"/>
        <v>1.3</v>
      </c>
      <c r="O86" s="101">
        <f t="shared" si="21"/>
        <v>7.125361834780672</v>
      </c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3"/>
      <c r="CC86" s="23"/>
      <c r="CD86" s="23"/>
      <c r="CE86" s="23"/>
    </row>
    <row r="87" spans="1:83" s="21" customFormat="1" ht="13.5" customHeight="1">
      <c r="A87" s="32" t="s">
        <v>22</v>
      </c>
      <c r="B87" s="93">
        <f>方向別!I246</f>
        <v>46</v>
      </c>
      <c r="C87" s="93">
        <f>方向別!J246</f>
        <v>1</v>
      </c>
      <c r="D87" s="93">
        <f>方向別!K246</f>
        <v>4</v>
      </c>
      <c r="E87" s="93">
        <f>方向別!L246</f>
        <v>0</v>
      </c>
      <c r="F87" s="93">
        <f t="shared" si="28"/>
        <v>51</v>
      </c>
      <c r="G87" s="94">
        <f t="shared" si="26"/>
        <v>2</v>
      </c>
      <c r="H87" s="95">
        <f t="shared" si="20"/>
        <v>5.204081632653061</v>
      </c>
      <c r="I87" s="93">
        <f>SUM(方向別!B34,方向別!I299,方向別!B511,方向別!I670)</f>
        <v>335</v>
      </c>
      <c r="J87" s="93">
        <f>SUM(方向別!C34,方向別!J299,方向別!C511,方向別!J670)</f>
        <v>0</v>
      </c>
      <c r="K87" s="93">
        <f>SUM(方向別!D34,方向別!K299,方向別!D511,方向別!K670)</f>
        <v>4</v>
      </c>
      <c r="L87" s="93">
        <f>SUM(方向別!E34,方向別!L299,方向別!E511,方向別!L670)</f>
        <v>5</v>
      </c>
      <c r="M87" s="93">
        <f t="shared" si="29"/>
        <v>344</v>
      </c>
      <c r="N87" s="94">
        <f t="shared" si="27"/>
        <v>1.5</v>
      </c>
      <c r="O87" s="95">
        <f t="shared" si="21"/>
        <v>7.6597639723892232</v>
      </c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3"/>
      <c r="CC87" s="23"/>
      <c r="CD87" s="23"/>
      <c r="CE87" s="23"/>
    </row>
    <row r="88" spans="1:83" s="21" customFormat="1" ht="13.5" customHeight="1">
      <c r="A88" s="32" t="s">
        <v>23</v>
      </c>
      <c r="B88" s="93">
        <f>方向別!I247</f>
        <v>43</v>
      </c>
      <c r="C88" s="93">
        <f>方向別!J247</f>
        <v>0</v>
      </c>
      <c r="D88" s="93">
        <f>方向別!K247</f>
        <v>2</v>
      </c>
      <c r="E88" s="93">
        <f>方向別!L247</f>
        <v>2</v>
      </c>
      <c r="F88" s="93">
        <f>SUM(B88:E88)</f>
        <v>47</v>
      </c>
      <c r="G88" s="94">
        <f t="shared" si="26"/>
        <v>4.3</v>
      </c>
      <c r="H88" s="95">
        <f t="shared" si="20"/>
        <v>4.795918367346939</v>
      </c>
      <c r="I88" s="93">
        <f>SUM(方向別!B35,方向別!I300,方向別!B512,方向別!I671)</f>
        <v>318</v>
      </c>
      <c r="J88" s="93">
        <f>SUM(方向別!C35,方向別!J300,方向別!C512,方向別!J671)</f>
        <v>4</v>
      </c>
      <c r="K88" s="93">
        <f>SUM(方向別!D35,方向別!K300,方向別!D512,方向別!K671)</f>
        <v>15</v>
      </c>
      <c r="L88" s="93">
        <f>SUM(方向別!E35,方向別!L300,方向別!E512,方向別!L671)</f>
        <v>2</v>
      </c>
      <c r="M88" s="93">
        <f>SUM(I88:L88)</f>
        <v>339</v>
      </c>
      <c r="N88" s="94">
        <f t="shared" si="27"/>
        <v>1.8</v>
      </c>
      <c r="O88" s="95">
        <f t="shared" si="21"/>
        <v>7.5484301937207743</v>
      </c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3"/>
      <c r="CC88" s="23"/>
      <c r="CD88" s="23"/>
      <c r="CE88" s="23"/>
    </row>
    <row r="89" spans="1:83" s="21" customFormat="1" ht="13.5" customHeight="1">
      <c r="A89" s="32" t="s">
        <v>24</v>
      </c>
      <c r="B89" s="93">
        <f>方向別!I248</f>
        <v>71</v>
      </c>
      <c r="C89" s="93">
        <f>方向別!J248</f>
        <v>0</v>
      </c>
      <c r="D89" s="93">
        <f>方向別!K248</f>
        <v>3</v>
      </c>
      <c r="E89" s="93">
        <f>方向別!L248</f>
        <v>0</v>
      </c>
      <c r="F89" s="93">
        <f t="shared" ref="F89:F108" si="30">SUM(B89:E89)</f>
        <v>74</v>
      </c>
      <c r="G89" s="94">
        <f t="shared" si="26"/>
        <v>0</v>
      </c>
      <c r="H89" s="95">
        <f t="shared" si="20"/>
        <v>7.5510204081632653</v>
      </c>
      <c r="I89" s="93">
        <f>SUM(方向別!B36,方向別!I301,方向別!B513,方向別!I672)</f>
        <v>312</v>
      </c>
      <c r="J89" s="93">
        <f>SUM(方向別!C36,方向別!J301,方向別!C513,方向別!J672)</f>
        <v>1</v>
      </c>
      <c r="K89" s="93">
        <f>SUM(方向別!D36,方向別!K301,方向別!D513,方向別!K672)</f>
        <v>12</v>
      </c>
      <c r="L89" s="93">
        <f>SUM(方向別!E36,方向別!L301,方向別!E513,方向別!L672)</f>
        <v>4</v>
      </c>
      <c r="M89" s="93">
        <f t="shared" ref="M89:M108" si="31">SUM(I89:L89)</f>
        <v>329</v>
      </c>
      <c r="N89" s="94">
        <f t="shared" si="27"/>
        <v>1.5</v>
      </c>
      <c r="O89" s="95">
        <f t="shared" si="21"/>
        <v>7.3257626363838781</v>
      </c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3"/>
      <c r="CC89" s="23"/>
      <c r="CD89" s="23"/>
      <c r="CE89" s="23"/>
    </row>
    <row r="90" spans="1:83" s="21" customFormat="1" ht="13.5" customHeight="1">
      <c r="A90" s="32" t="s">
        <v>25</v>
      </c>
      <c r="B90" s="93">
        <f>方向別!I249</f>
        <v>60</v>
      </c>
      <c r="C90" s="93">
        <f>方向別!J249</f>
        <v>0</v>
      </c>
      <c r="D90" s="93">
        <f>方向別!K249</f>
        <v>1</v>
      </c>
      <c r="E90" s="93">
        <f>方向別!L249</f>
        <v>0</v>
      </c>
      <c r="F90" s="93">
        <f t="shared" si="30"/>
        <v>61</v>
      </c>
      <c r="G90" s="94">
        <f t="shared" si="26"/>
        <v>0</v>
      </c>
      <c r="H90" s="95">
        <f t="shared" si="20"/>
        <v>6.2244897959183669</v>
      </c>
      <c r="I90" s="93">
        <f>SUM(方向別!B37,方向別!I302,方向別!B514,方向別!I673)</f>
        <v>302</v>
      </c>
      <c r="J90" s="93">
        <f>SUM(方向別!C37,方向別!J302,方向別!C514,方向別!J673)</f>
        <v>3</v>
      </c>
      <c r="K90" s="93">
        <f>SUM(方向別!D37,方向別!K302,方向別!D514,方向別!K673)</f>
        <v>16</v>
      </c>
      <c r="L90" s="93">
        <f>SUM(方向別!E37,方向別!L302,方向別!E514,方向別!L673)</f>
        <v>2</v>
      </c>
      <c r="M90" s="93">
        <f t="shared" si="31"/>
        <v>323</v>
      </c>
      <c r="N90" s="94">
        <f t="shared" si="27"/>
        <v>1.5</v>
      </c>
      <c r="O90" s="95">
        <f t="shared" si="21"/>
        <v>7.1921621019817419</v>
      </c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3"/>
      <c r="CC90" s="23"/>
      <c r="CD90" s="23"/>
      <c r="CE90" s="23"/>
    </row>
    <row r="91" spans="1:83" s="21" customFormat="1" ht="13.5" customHeight="1">
      <c r="A91" s="32" t="s">
        <v>26</v>
      </c>
      <c r="B91" s="93">
        <f>方向別!I250</f>
        <v>54</v>
      </c>
      <c r="C91" s="93">
        <f>方向別!J250</f>
        <v>0</v>
      </c>
      <c r="D91" s="93">
        <f>方向別!K250</f>
        <v>3</v>
      </c>
      <c r="E91" s="93">
        <f>方向別!L250</f>
        <v>0</v>
      </c>
      <c r="F91" s="93">
        <f t="shared" si="30"/>
        <v>57</v>
      </c>
      <c r="G91" s="94">
        <f t="shared" si="26"/>
        <v>0</v>
      </c>
      <c r="H91" s="95">
        <f t="shared" si="20"/>
        <v>5.8163265306122449</v>
      </c>
      <c r="I91" s="93">
        <f>SUM(方向別!B38,方向別!I303,方向別!B515,方向別!I674)</f>
        <v>301</v>
      </c>
      <c r="J91" s="93">
        <f>SUM(方向別!C38,方向別!J303,方向別!C515,方向別!J674)</f>
        <v>8</v>
      </c>
      <c r="K91" s="93">
        <f>SUM(方向別!D38,方向別!K303,方向別!D515,方向別!K674)</f>
        <v>15</v>
      </c>
      <c r="L91" s="93">
        <f>SUM(方向別!E38,方向別!L303,方向別!E515,方向別!L674)</f>
        <v>10</v>
      </c>
      <c r="M91" s="93">
        <f t="shared" si="31"/>
        <v>334</v>
      </c>
      <c r="N91" s="94">
        <f t="shared" si="27"/>
        <v>5.4</v>
      </c>
      <c r="O91" s="95">
        <f t="shared" si="21"/>
        <v>7.4370964150523271</v>
      </c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3"/>
      <c r="CC91" s="23"/>
      <c r="CD91" s="23"/>
      <c r="CE91" s="23"/>
    </row>
    <row r="92" spans="1:83" s="21" customFormat="1" ht="13.5" customHeight="1">
      <c r="A92" s="32" t="s">
        <v>27</v>
      </c>
      <c r="B92" s="93">
        <f>方向別!I251</f>
        <v>57</v>
      </c>
      <c r="C92" s="93">
        <f>方向別!J251</f>
        <v>0</v>
      </c>
      <c r="D92" s="93">
        <f>方向別!K251</f>
        <v>2</v>
      </c>
      <c r="E92" s="93">
        <f>方向別!L251</f>
        <v>0</v>
      </c>
      <c r="F92" s="93">
        <f t="shared" si="30"/>
        <v>59</v>
      </c>
      <c r="G92" s="94">
        <f t="shared" si="26"/>
        <v>0</v>
      </c>
      <c r="H92" s="95">
        <f t="shared" si="20"/>
        <v>6.0204081632653059</v>
      </c>
      <c r="I92" s="93">
        <f>SUM(方向別!B39,方向別!I304,方向別!B516,方向別!I675)</f>
        <v>314</v>
      </c>
      <c r="J92" s="93">
        <f>SUM(方向別!C39,方向別!J304,方向別!C516,方向別!J675)</f>
        <v>2</v>
      </c>
      <c r="K92" s="93">
        <f>SUM(方向別!D39,方向別!K304,方向別!D516,方向別!K675)</f>
        <v>7</v>
      </c>
      <c r="L92" s="93">
        <f>SUM(方向別!E39,方向別!L304,方向別!E516,方向別!L675)</f>
        <v>10</v>
      </c>
      <c r="M92" s="93">
        <f t="shared" si="31"/>
        <v>333</v>
      </c>
      <c r="N92" s="94">
        <f t="shared" si="27"/>
        <v>3.6</v>
      </c>
      <c r="O92" s="95">
        <f t="shared" si="21"/>
        <v>7.414829659318638</v>
      </c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3"/>
      <c r="CC92" s="23"/>
      <c r="CD92" s="23"/>
      <c r="CE92" s="23"/>
    </row>
    <row r="93" spans="1:83" s="21" customFormat="1" ht="13.5" customHeight="1">
      <c r="A93" s="32" t="s">
        <v>28</v>
      </c>
      <c r="B93" s="93">
        <f>方向別!I252</f>
        <v>45</v>
      </c>
      <c r="C93" s="93">
        <f>方向別!J252</f>
        <v>0</v>
      </c>
      <c r="D93" s="93">
        <f>方向別!K252</f>
        <v>4</v>
      </c>
      <c r="E93" s="93">
        <f>方向別!L252</f>
        <v>1</v>
      </c>
      <c r="F93" s="93">
        <f t="shared" si="30"/>
        <v>50</v>
      </c>
      <c r="G93" s="94">
        <f t="shared" si="26"/>
        <v>2</v>
      </c>
      <c r="H93" s="95">
        <f t="shared" si="20"/>
        <v>5.1020408163265305</v>
      </c>
      <c r="I93" s="93">
        <f>SUM(方向別!B40,方向別!I305,方向別!B517,方向別!I676)</f>
        <v>327</v>
      </c>
      <c r="J93" s="93">
        <f>SUM(方向別!C40,方向別!J305,方向別!C517,方向別!J676)</f>
        <v>5</v>
      </c>
      <c r="K93" s="93">
        <f>SUM(方向別!D40,方向別!K305,方向別!D517,方向別!K676)</f>
        <v>5</v>
      </c>
      <c r="L93" s="93">
        <f>SUM(方向別!E40,方向別!L305,方向別!E517,方向別!L676)</f>
        <v>9</v>
      </c>
      <c r="M93" s="93">
        <f t="shared" si="31"/>
        <v>346</v>
      </c>
      <c r="N93" s="94">
        <f t="shared" si="27"/>
        <v>4</v>
      </c>
      <c r="O93" s="95">
        <f t="shared" si="21"/>
        <v>7.7042974838566023</v>
      </c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3"/>
      <c r="CC93" s="23"/>
      <c r="CD93" s="23"/>
      <c r="CE93" s="23"/>
    </row>
    <row r="94" spans="1:83" s="21" customFormat="1" ht="13.5" customHeight="1">
      <c r="A94" s="32" t="s">
        <v>51</v>
      </c>
      <c r="B94" s="93">
        <f>方向別!I253</f>
        <v>63</v>
      </c>
      <c r="C94" s="93">
        <f>方向別!J253</f>
        <v>0</v>
      </c>
      <c r="D94" s="93">
        <f>方向別!K253</f>
        <v>4</v>
      </c>
      <c r="E94" s="93">
        <f>方向別!L253</f>
        <v>0</v>
      </c>
      <c r="F94" s="93">
        <f t="shared" si="30"/>
        <v>67</v>
      </c>
      <c r="G94" s="94">
        <f t="shared" si="26"/>
        <v>0</v>
      </c>
      <c r="H94" s="95">
        <f t="shared" si="20"/>
        <v>6.8367346938775508</v>
      </c>
      <c r="I94" s="93">
        <f>SUM(方向別!B41,方向別!I306,方向別!B518,方向別!I677)</f>
        <v>302</v>
      </c>
      <c r="J94" s="93">
        <f>SUM(方向別!C41,方向別!J306,方向別!C518,方向別!J677)</f>
        <v>0</v>
      </c>
      <c r="K94" s="93">
        <f>SUM(方向別!D41,方向別!K306,方向別!D518,方向別!K677)</f>
        <v>13</v>
      </c>
      <c r="L94" s="93">
        <f>SUM(方向別!E41,方向別!L306,方向別!E518,方向別!L677)</f>
        <v>2</v>
      </c>
      <c r="M94" s="93">
        <f t="shared" si="31"/>
        <v>317</v>
      </c>
      <c r="N94" s="94">
        <f t="shared" si="27"/>
        <v>0.6</v>
      </c>
      <c r="O94" s="95">
        <f t="shared" si="21"/>
        <v>7.0585615675796038</v>
      </c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3"/>
      <c r="CC94" s="23"/>
      <c r="CD94" s="23"/>
      <c r="CE94" s="23"/>
    </row>
    <row r="95" spans="1:83" s="21" customFormat="1" ht="13.5" customHeight="1">
      <c r="A95" s="36" t="s">
        <v>29</v>
      </c>
      <c r="B95" s="96">
        <f>方向別!I254</f>
        <v>11</v>
      </c>
      <c r="C95" s="96">
        <f>方向別!J254</f>
        <v>0</v>
      </c>
      <c r="D95" s="96">
        <f>方向別!K254</f>
        <v>0</v>
      </c>
      <c r="E95" s="96">
        <f>方向別!L254</f>
        <v>0</v>
      </c>
      <c r="F95" s="96">
        <f t="shared" si="30"/>
        <v>11</v>
      </c>
      <c r="G95" s="97">
        <f t="shared" si="26"/>
        <v>0</v>
      </c>
      <c r="H95" s="98">
        <f t="shared" si="20"/>
        <v>1.1224489795918366</v>
      </c>
      <c r="I95" s="96">
        <f>SUM(方向別!B42,方向別!I307,方向別!B519,方向別!I678)</f>
        <v>52</v>
      </c>
      <c r="J95" s="96">
        <f>SUM(方向別!C42,方向別!J307,方向別!C519,方向別!J678)</f>
        <v>2</v>
      </c>
      <c r="K95" s="96">
        <f>SUM(方向別!D42,方向別!K307,方向別!D519,方向別!K678)</f>
        <v>4</v>
      </c>
      <c r="L95" s="96">
        <f>SUM(方向別!E42,方向別!L307,方向別!E519,方向別!L678)</f>
        <v>0</v>
      </c>
      <c r="M95" s="96">
        <f t="shared" si="31"/>
        <v>58</v>
      </c>
      <c r="N95" s="97">
        <f t="shared" si="27"/>
        <v>3.4</v>
      </c>
      <c r="O95" s="98">
        <f t="shared" si="21"/>
        <v>1.2914718325539969</v>
      </c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3"/>
      <c r="CC95" s="23"/>
      <c r="CD95" s="23"/>
      <c r="CE95" s="23"/>
    </row>
    <row r="96" spans="1:83" s="21" customFormat="1" ht="13.5" customHeight="1">
      <c r="A96" s="32" t="s">
        <v>30</v>
      </c>
      <c r="B96" s="93">
        <f>方向別!I255</f>
        <v>7</v>
      </c>
      <c r="C96" s="93">
        <f>方向別!J255</f>
        <v>0</v>
      </c>
      <c r="D96" s="93">
        <f>方向別!K255</f>
        <v>0</v>
      </c>
      <c r="E96" s="93">
        <f>方向別!L255</f>
        <v>0</v>
      </c>
      <c r="F96" s="93">
        <f t="shared" si="30"/>
        <v>7</v>
      </c>
      <c r="G96" s="94">
        <f t="shared" si="26"/>
        <v>0</v>
      </c>
      <c r="H96" s="95">
        <f t="shared" si="20"/>
        <v>0.7142857142857143</v>
      </c>
      <c r="I96" s="93">
        <f>SUM(方向別!B43,方向別!I308,方向別!B520,方向別!I679)</f>
        <v>41</v>
      </c>
      <c r="J96" s="93">
        <f>SUM(方向別!C43,方向別!J308,方向別!C520,方向別!J679)</f>
        <v>0</v>
      </c>
      <c r="K96" s="93">
        <f>SUM(方向別!D43,方向別!K308,方向別!D520,方向別!K679)</f>
        <v>0</v>
      </c>
      <c r="L96" s="93">
        <f>SUM(方向別!E43,方向別!L308,方向別!E520,方向別!L679)</f>
        <v>1</v>
      </c>
      <c r="M96" s="93">
        <f t="shared" si="31"/>
        <v>42</v>
      </c>
      <c r="N96" s="94">
        <f t="shared" si="27"/>
        <v>2.4</v>
      </c>
      <c r="O96" s="95">
        <f t="shared" si="21"/>
        <v>0.93520374081496327</v>
      </c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3"/>
      <c r="CC96" s="23"/>
      <c r="CD96" s="23"/>
      <c r="CE96" s="23"/>
    </row>
    <row r="97" spans="1:83" s="21" customFormat="1" ht="13.5" customHeight="1">
      <c r="A97" s="32" t="s">
        <v>31</v>
      </c>
      <c r="B97" s="93">
        <f>方向別!I256</f>
        <v>12</v>
      </c>
      <c r="C97" s="93">
        <f>方向別!J256</f>
        <v>0</v>
      </c>
      <c r="D97" s="93">
        <f>方向別!K256</f>
        <v>1</v>
      </c>
      <c r="E97" s="93">
        <f>方向別!L256</f>
        <v>0</v>
      </c>
      <c r="F97" s="93">
        <f t="shared" si="30"/>
        <v>13</v>
      </c>
      <c r="G97" s="94">
        <f t="shared" si="26"/>
        <v>0</v>
      </c>
      <c r="H97" s="95">
        <f t="shared" si="20"/>
        <v>1.3265306122448979</v>
      </c>
      <c r="I97" s="93">
        <f>SUM(方向別!B44,方向別!I309,方向別!B521,方向別!I680)</f>
        <v>50</v>
      </c>
      <c r="J97" s="93">
        <f>SUM(方向別!C44,方向別!J309,方向別!C521,方向別!J680)</f>
        <v>0</v>
      </c>
      <c r="K97" s="93">
        <f>SUM(方向別!D44,方向別!K309,方向別!D521,方向別!K680)</f>
        <v>3</v>
      </c>
      <c r="L97" s="93">
        <f>SUM(方向別!E44,方向別!L309,方向別!E521,方向別!L680)</f>
        <v>0</v>
      </c>
      <c r="M97" s="93">
        <f t="shared" si="31"/>
        <v>53</v>
      </c>
      <c r="N97" s="94">
        <f t="shared" si="27"/>
        <v>0</v>
      </c>
      <c r="O97" s="95">
        <f t="shared" si="21"/>
        <v>1.1801380538855488</v>
      </c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3"/>
      <c r="CC97" s="23"/>
      <c r="CD97" s="23"/>
      <c r="CE97" s="23"/>
    </row>
    <row r="98" spans="1:83" s="21" customFormat="1" ht="13.5" customHeight="1">
      <c r="A98" s="32" t="s">
        <v>32</v>
      </c>
      <c r="B98" s="93">
        <f>方向別!I257</f>
        <v>4</v>
      </c>
      <c r="C98" s="93">
        <f>方向別!J257</f>
        <v>0</v>
      </c>
      <c r="D98" s="93">
        <f>方向別!K257</f>
        <v>0</v>
      </c>
      <c r="E98" s="93">
        <f>方向別!L257</f>
        <v>0</v>
      </c>
      <c r="F98" s="93">
        <f t="shared" si="30"/>
        <v>4</v>
      </c>
      <c r="G98" s="94">
        <f t="shared" si="26"/>
        <v>0</v>
      </c>
      <c r="H98" s="95">
        <f t="shared" si="20"/>
        <v>0.40816326530612246</v>
      </c>
      <c r="I98" s="93">
        <f>SUM(方向別!B45,方向別!I310,方向別!B522,方向別!I681)</f>
        <v>25</v>
      </c>
      <c r="J98" s="93">
        <f>SUM(方向別!C45,方向別!J310,方向別!C522,方向別!J681)</f>
        <v>0</v>
      </c>
      <c r="K98" s="93">
        <f>SUM(方向別!D45,方向別!K310,方向別!D522,方向別!K681)</f>
        <v>3</v>
      </c>
      <c r="L98" s="93">
        <f>SUM(方向別!E45,方向別!L310,方向別!E522,方向別!L681)</f>
        <v>0</v>
      </c>
      <c r="M98" s="93">
        <f t="shared" si="31"/>
        <v>28</v>
      </c>
      <c r="N98" s="94">
        <f t="shared" si="27"/>
        <v>0</v>
      </c>
      <c r="O98" s="95">
        <f t="shared" si="21"/>
        <v>0.62346916054330892</v>
      </c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3"/>
      <c r="CC98" s="23"/>
      <c r="CD98" s="23"/>
      <c r="CE98" s="23"/>
    </row>
    <row r="99" spans="1:83" s="21" customFormat="1" ht="13.5" customHeight="1">
      <c r="A99" s="32" t="s">
        <v>33</v>
      </c>
      <c r="B99" s="93">
        <f>方向別!I258</f>
        <v>10</v>
      </c>
      <c r="C99" s="93">
        <f>方向別!J258</f>
        <v>0</v>
      </c>
      <c r="D99" s="93">
        <f>方向別!K258</f>
        <v>0</v>
      </c>
      <c r="E99" s="93">
        <f>方向別!L258</f>
        <v>0</v>
      </c>
      <c r="F99" s="93">
        <f t="shared" si="30"/>
        <v>10</v>
      </c>
      <c r="G99" s="94">
        <f t="shared" si="26"/>
        <v>0</v>
      </c>
      <c r="H99" s="95">
        <f t="shared" si="20"/>
        <v>1.0204081632653061</v>
      </c>
      <c r="I99" s="93">
        <f>SUM(方向別!B46,方向別!I311,方向別!B523,方向別!I682)</f>
        <v>55</v>
      </c>
      <c r="J99" s="93">
        <f>SUM(方向別!C46,方向別!J311,方向別!C523,方向別!J682)</f>
        <v>1</v>
      </c>
      <c r="K99" s="93">
        <f>SUM(方向別!D46,方向別!K311,方向別!D523,方向別!K682)</f>
        <v>4</v>
      </c>
      <c r="L99" s="93">
        <f>SUM(方向別!E46,方向別!L311,方向別!E523,方向別!L682)</f>
        <v>0</v>
      </c>
      <c r="M99" s="93">
        <f t="shared" si="31"/>
        <v>60</v>
      </c>
      <c r="N99" s="94">
        <f t="shared" si="27"/>
        <v>1.7</v>
      </c>
      <c r="O99" s="95">
        <f t="shared" si="21"/>
        <v>1.3360053440213762</v>
      </c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3"/>
      <c r="CC99" s="23"/>
      <c r="CD99" s="23"/>
      <c r="CE99" s="23"/>
    </row>
    <row r="100" spans="1:83" s="21" customFormat="1" ht="13.5" customHeight="1">
      <c r="A100" s="32" t="s">
        <v>34</v>
      </c>
      <c r="B100" s="93">
        <f>方向別!I259</f>
        <v>11</v>
      </c>
      <c r="C100" s="93">
        <f>方向別!J259</f>
        <v>0</v>
      </c>
      <c r="D100" s="93">
        <f>方向別!K259</f>
        <v>0</v>
      </c>
      <c r="E100" s="93">
        <f>方向別!L259</f>
        <v>0</v>
      </c>
      <c r="F100" s="93">
        <f t="shared" si="30"/>
        <v>11</v>
      </c>
      <c r="G100" s="94">
        <f t="shared" si="26"/>
        <v>0</v>
      </c>
      <c r="H100" s="95">
        <f t="shared" si="20"/>
        <v>1.1224489795918366</v>
      </c>
      <c r="I100" s="93">
        <f>SUM(方向別!B47,方向別!I312,方向別!B524,方向別!I683)</f>
        <v>41</v>
      </c>
      <c r="J100" s="93">
        <f>SUM(方向別!C47,方向別!J312,方向別!C524,方向別!J683)</f>
        <v>0</v>
      </c>
      <c r="K100" s="93">
        <f>SUM(方向別!D47,方向別!K312,方向別!D524,方向別!K683)</f>
        <v>3</v>
      </c>
      <c r="L100" s="93">
        <f>SUM(方向別!E47,方向別!L312,方向別!E524,方向別!L683)</f>
        <v>1</v>
      </c>
      <c r="M100" s="93">
        <f t="shared" si="31"/>
        <v>45</v>
      </c>
      <c r="N100" s="94">
        <f t="shared" si="27"/>
        <v>2.2000000000000002</v>
      </c>
      <c r="O100" s="95">
        <f t="shared" si="21"/>
        <v>1.002004008016032</v>
      </c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3"/>
      <c r="CC100" s="23"/>
      <c r="CD100" s="23"/>
      <c r="CE100" s="23"/>
    </row>
    <row r="101" spans="1:83" s="21" customFormat="1" ht="13.5" customHeight="1">
      <c r="A101" s="28" t="s">
        <v>15</v>
      </c>
      <c r="B101" s="99">
        <f>SUM(B95:B100)</f>
        <v>55</v>
      </c>
      <c r="C101" s="99">
        <f>SUM(C95:C100)</f>
        <v>0</v>
      </c>
      <c r="D101" s="99">
        <f>SUM(D95:D100)</f>
        <v>1</v>
      </c>
      <c r="E101" s="99">
        <f>SUM(E95:E100)</f>
        <v>0</v>
      </c>
      <c r="F101" s="99">
        <f t="shared" si="30"/>
        <v>56</v>
      </c>
      <c r="G101" s="100">
        <f t="shared" si="26"/>
        <v>0</v>
      </c>
      <c r="H101" s="101">
        <f t="shared" si="20"/>
        <v>5.7142857142857144</v>
      </c>
      <c r="I101" s="99">
        <f>SUM(I95:I100)</f>
        <v>264</v>
      </c>
      <c r="J101" s="99">
        <f>SUM(J95:J100)</f>
        <v>3</v>
      </c>
      <c r="K101" s="99">
        <f>SUM(K95:K100)</f>
        <v>17</v>
      </c>
      <c r="L101" s="99">
        <f>SUM(L95:L100)</f>
        <v>2</v>
      </c>
      <c r="M101" s="99">
        <f t="shared" si="31"/>
        <v>286</v>
      </c>
      <c r="N101" s="100">
        <f t="shared" si="27"/>
        <v>1.7</v>
      </c>
      <c r="O101" s="101">
        <f t="shared" si="21"/>
        <v>6.3682921398352255</v>
      </c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3"/>
      <c r="CC101" s="23"/>
      <c r="CD101" s="23"/>
      <c r="CE101" s="23"/>
    </row>
    <row r="102" spans="1:83" s="22" customFormat="1" ht="13.5" customHeight="1">
      <c r="A102" s="36" t="s">
        <v>35</v>
      </c>
      <c r="B102" s="96">
        <f>方向別!I261</f>
        <v>7</v>
      </c>
      <c r="C102" s="96">
        <f>方向別!J261</f>
        <v>0</v>
      </c>
      <c r="D102" s="96">
        <f>方向別!K261</f>
        <v>1</v>
      </c>
      <c r="E102" s="96">
        <f>方向別!L261</f>
        <v>0</v>
      </c>
      <c r="F102" s="96">
        <f t="shared" si="30"/>
        <v>8</v>
      </c>
      <c r="G102" s="97">
        <f t="shared" si="26"/>
        <v>0</v>
      </c>
      <c r="H102" s="98">
        <f t="shared" si="20"/>
        <v>0.81632653061224492</v>
      </c>
      <c r="I102" s="96">
        <f>SUM(方向別!B49,方向別!I314,方向別!B526,方向別!I685)</f>
        <v>46</v>
      </c>
      <c r="J102" s="96">
        <f>SUM(方向別!C49,方向別!J314,方向別!C526,方向別!J685)</f>
        <v>0</v>
      </c>
      <c r="K102" s="96">
        <f>SUM(方向別!D49,方向別!K314,方向別!D526,方向別!K685)</f>
        <v>0</v>
      </c>
      <c r="L102" s="96">
        <f>SUM(方向別!E49,方向別!L314,方向別!E526,方向別!L685)</f>
        <v>0</v>
      </c>
      <c r="M102" s="96">
        <f t="shared" si="31"/>
        <v>46</v>
      </c>
      <c r="N102" s="97">
        <f t="shared" si="27"/>
        <v>0</v>
      </c>
      <c r="O102" s="98">
        <f t="shared" si="21"/>
        <v>1.0242707637497217</v>
      </c>
      <c r="CB102" s="23"/>
      <c r="CC102" s="23"/>
      <c r="CD102" s="23"/>
      <c r="CE102" s="23"/>
    </row>
    <row r="103" spans="1:83" s="24" customFormat="1" ht="13.5" customHeight="1">
      <c r="A103" s="32" t="s">
        <v>36</v>
      </c>
      <c r="B103" s="93">
        <f>方向別!I262</f>
        <v>10</v>
      </c>
      <c r="C103" s="93">
        <f>方向別!J262</f>
        <v>0</v>
      </c>
      <c r="D103" s="93">
        <f>方向別!K262</f>
        <v>0</v>
      </c>
      <c r="E103" s="93">
        <f>方向別!L262</f>
        <v>0</v>
      </c>
      <c r="F103" s="93">
        <f t="shared" si="30"/>
        <v>10</v>
      </c>
      <c r="G103" s="94">
        <f t="shared" si="26"/>
        <v>0</v>
      </c>
      <c r="H103" s="95">
        <f t="shared" si="20"/>
        <v>1.0204081632653061</v>
      </c>
      <c r="I103" s="93">
        <f>SUM(方向別!B50,方向別!I315,方向別!B527,方向別!I686)</f>
        <v>48</v>
      </c>
      <c r="J103" s="93">
        <f>SUM(方向別!C50,方向別!J315,方向別!C527,方向別!J686)</f>
        <v>0</v>
      </c>
      <c r="K103" s="93">
        <f>SUM(方向別!D50,方向別!K315,方向別!D527,方向別!K686)</f>
        <v>0</v>
      </c>
      <c r="L103" s="93">
        <f>SUM(方向別!E50,方向別!L315,方向別!E527,方向別!L686)</f>
        <v>0</v>
      </c>
      <c r="M103" s="93">
        <f t="shared" si="31"/>
        <v>48</v>
      </c>
      <c r="N103" s="94">
        <f t="shared" si="27"/>
        <v>0</v>
      </c>
      <c r="O103" s="95">
        <f t="shared" si="21"/>
        <v>1.068804275217101</v>
      </c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</row>
    <row r="104" spans="1:83" s="21" customFormat="1" ht="13.5" customHeight="1">
      <c r="A104" s="32" t="s">
        <v>37</v>
      </c>
      <c r="B104" s="93">
        <f>方向別!I263</f>
        <v>13</v>
      </c>
      <c r="C104" s="93">
        <f>方向別!J263</f>
        <v>0</v>
      </c>
      <c r="D104" s="93">
        <f>方向別!K263</f>
        <v>1</v>
      </c>
      <c r="E104" s="93">
        <f>方向別!L263</f>
        <v>0</v>
      </c>
      <c r="F104" s="93">
        <f t="shared" si="30"/>
        <v>14</v>
      </c>
      <c r="G104" s="94">
        <f t="shared" si="26"/>
        <v>0</v>
      </c>
      <c r="H104" s="95">
        <f t="shared" si="20"/>
        <v>1.4285714285714286</v>
      </c>
      <c r="I104" s="93">
        <f>SUM(方向別!B51,方向別!I316,方向別!B528,方向別!I687)</f>
        <v>47</v>
      </c>
      <c r="J104" s="93">
        <f>SUM(方向別!C51,方向別!J316,方向別!C528,方向別!J687)</f>
        <v>0</v>
      </c>
      <c r="K104" s="93">
        <f>SUM(方向別!D51,方向別!K316,方向別!D528,方向別!K687)</f>
        <v>0</v>
      </c>
      <c r="L104" s="93">
        <f>SUM(方向別!E51,方向別!L316,方向別!E528,方向別!L687)</f>
        <v>0</v>
      </c>
      <c r="M104" s="93">
        <f t="shared" si="31"/>
        <v>47</v>
      </c>
      <c r="N104" s="94">
        <f t="shared" si="27"/>
        <v>0</v>
      </c>
      <c r="O104" s="95">
        <f t="shared" si="21"/>
        <v>1.0465375194834112</v>
      </c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3"/>
      <c r="CC104" s="23"/>
      <c r="CD104" s="23"/>
      <c r="CE104" s="23"/>
    </row>
    <row r="105" spans="1:83" s="21" customFormat="1" ht="13.5" customHeight="1">
      <c r="A105" s="32" t="s">
        <v>38</v>
      </c>
      <c r="B105" s="93">
        <f>方向別!I264</f>
        <v>10</v>
      </c>
      <c r="C105" s="93">
        <f>方向別!J264</f>
        <v>0</v>
      </c>
      <c r="D105" s="93">
        <f>方向別!K264</f>
        <v>1</v>
      </c>
      <c r="E105" s="93">
        <f>方向別!L264</f>
        <v>0</v>
      </c>
      <c r="F105" s="93">
        <f t="shared" si="30"/>
        <v>11</v>
      </c>
      <c r="G105" s="94">
        <f t="shared" si="26"/>
        <v>0</v>
      </c>
      <c r="H105" s="95">
        <f t="shared" si="20"/>
        <v>1.1224489795918366</v>
      </c>
      <c r="I105" s="93">
        <f>SUM(方向別!B52,方向別!I317,方向別!B529,方向別!I688)</f>
        <v>52</v>
      </c>
      <c r="J105" s="93">
        <f>SUM(方向別!C52,方向別!J317,方向別!C529,方向別!J688)</f>
        <v>2</v>
      </c>
      <c r="K105" s="93">
        <f>SUM(方向別!D52,方向別!K317,方向別!D529,方向別!K688)</f>
        <v>0</v>
      </c>
      <c r="L105" s="93">
        <f>SUM(方向別!E52,方向別!L317,方向別!E529,方向別!L688)</f>
        <v>0</v>
      </c>
      <c r="M105" s="93">
        <f t="shared" si="31"/>
        <v>54</v>
      </c>
      <c r="N105" s="94">
        <f t="shared" si="27"/>
        <v>3.7</v>
      </c>
      <c r="O105" s="95">
        <f t="shared" si="21"/>
        <v>1.2024048096192386</v>
      </c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3"/>
      <c r="CC105" s="23"/>
      <c r="CD105" s="23"/>
      <c r="CE105" s="23"/>
    </row>
    <row r="106" spans="1:83" s="21" customFormat="1" ht="13.5" customHeight="1">
      <c r="A106" s="32" t="s">
        <v>39</v>
      </c>
      <c r="B106" s="93">
        <f>方向別!I265</f>
        <v>19</v>
      </c>
      <c r="C106" s="93">
        <f>方向別!J265</f>
        <v>0</v>
      </c>
      <c r="D106" s="93">
        <f>方向別!K265</f>
        <v>0</v>
      </c>
      <c r="E106" s="93">
        <f>方向別!L265</f>
        <v>0</v>
      </c>
      <c r="F106" s="93">
        <f t="shared" si="30"/>
        <v>19</v>
      </c>
      <c r="G106" s="94">
        <f t="shared" si="26"/>
        <v>0</v>
      </c>
      <c r="H106" s="95">
        <f t="shared" si="20"/>
        <v>1.9387755102040816</v>
      </c>
      <c r="I106" s="93">
        <f>SUM(方向別!B53,方向別!I318,方向別!B530,方向別!I689)</f>
        <v>39</v>
      </c>
      <c r="J106" s="93">
        <f>SUM(方向別!C53,方向別!J318,方向別!C530,方向別!J689)</f>
        <v>0</v>
      </c>
      <c r="K106" s="93">
        <f>SUM(方向別!D53,方向別!K318,方向別!D530,方向別!K689)</f>
        <v>1</v>
      </c>
      <c r="L106" s="93">
        <f>SUM(方向別!E53,方向別!L318,方向別!E530,方向別!L689)</f>
        <v>0</v>
      </c>
      <c r="M106" s="93">
        <f t="shared" si="31"/>
        <v>40</v>
      </c>
      <c r="N106" s="94">
        <f t="shared" si="27"/>
        <v>0</v>
      </c>
      <c r="O106" s="95">
        <f t="shared" si="21"/>
        <v>0.890670229347584</v>
      </c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3"/>
      <c r="CC106" s="23"/>
      <c r="CD106" s="23"/>
      <c r="CE106" s="23"/>
    </row>
    <row r="107" spans="1:83" s="21" customFormat="1" ht="13.5" customHeight="1">
      <c r="A107" s="32" t="s">
        <v>40</v>
      </c>
      <c r="B107" s="93">
        <f>方向別!I266</f>
        <v>7</v>
      </c>
      <c r="C107" s="93">
        <f>方向別!J266</f>
        <v>0</v>
      </c>
      <c r="D107" s="93">
        <f>方向別!K266</f>
        <v>0</v>
      </c>
      <c r="E107" s="93">
        <f>方向別!L266</f>
        <v>1</v>
      </c>
      <c r="F107" s="93">
        <f t="shared" si="30"/>
        <v>8</v>
      </c>
      <c r="G107" s="94">
        <f t="shared" si="26"/>
        <v>12.5</v>
      </c>
      <c r="H107" s="95">
        <f t="shared" si="20"/>
        <v>0.81632653061224492</v>
      </c>
      <c r="I107" s="93">
        <f>SUM(方向別!B54,方向別!I319,方向別!B531,方向別!I690)</f>
        <v>49</v>
      </c>
      <c r="J107" s="93">
        <f>SUM(方向別!C54,方向別!J319,方向別!C531,方向別!J690)</f>
        <v>1</v>
      </c>
      <c r="K107" s="93">
        <f>SUM(方向別!D54,方向別!K319,方向別!D531,方向別!K690)</f>
        <v>0</v>
      </c>
      <c r="L107" s="93">
        <f>SUM(方向別!E54,方向別!L319,方向別!E531,方向別!L690)</f>
        <v>1</v>
      </c>
      <c r="M107" s="93">
        <f t="shared" si="31"/>
        <v>51</v>
      </c>
      <c r="N107" s="94">
        <f t="shared" si="27"/>
        <v>3.9</v>
      </c>
      <c r="O107" s="95">
        <f t="shared" si="21"/>
        <v>1.1356045424181698</v>
      </c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3"/>
      <c r="CC107" s="23"/>
      <c r="CD107" s="23"/>
      <c r="CE107" s="23"/>
    </row>
    <row r="108" spans="1:83" s="21" customFormat="1" ht="13.5" customHeight="1">
      <c r="A108" s="28" t="s">
        <v>15</v>
      </c>
      <c r="B108" s="99">
        <f>SUM(B102:B107)</f>
        <v>66</v>
      </c>
      <c r="C108" s="99">
        <f>SUM(C102:C107)</f>
        <v>0</v>
      </c>
      <c r="D108" s="99">
        <f>SUM(D102:D107)</f>
        <v>3</v>
      </c>
      <c r="E108" s="99">
        <f>SUM(E102:E107)</f>
        <v>1</v>
      </c>
      <c r="F108" s="99">
        <f t="shared" si="30"/>
        <v>70</v>
      </c>
      <c r="G108" s="100">
        <f t="shared" si="26"/>
        <v>1.4</v>
      </c>
      <c r="H108" s="101">
        <f t="shared" si="20"/>
        <v>7.1428571428571423</v>
      </c>
      <c r="I108" s="99">
        <f>SUM(I102:I107)</f>
        <v>281</v>
      </c>
      <c r="J108" s="99">
        <f>SUM(J102:J107)</f>
        <v>3</v>
      </c>
      <c r="K108" s="99">
        <f>SUM(K102:K107)</f>
        <v>1</v>
      </c>
      <c r="L108" s="99">
        <f>SUM(L102:L107)</f>
        <v>1</v>
      </c>
      <c r="M108" s="99">
        <f t="shared" si="31"/>
        <v>286</v>
      </c>
      <c r="N108" s="100">
        <f t="shared" si="27"/>
        <v>1.4</v>
      </c>
      <c r="O108" s="101">
        <f t="shared" si="21"/>
        <v>6.3682921398352255</v>
      </c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3"/>
      <c r="CC108" s="23"/>
      <c r="CD108" s="23"/>
      <c r="CE108" s="23"/>
    </row>
    <row r="109" spans="1:83" s="21" customFormat="1" ht="13.5" customHeight="1">
      <c r="A109" s="32" t="s">
        <v>113</v>
      </c>
      <c r="B109" s="93">
        <f>方向別!I268</f>
        <v>34</v>
      </c>
      <c r="C109" s="93">
        <f>方向別!J268</f>
        <v>0</v>
      </c>
      <c r="D109" s="93">
        <f>方向別!K268</f>
        <v>4</v>
      </c>
      <c r="E109" s="93">
        <f>方向別!L268</f>
        <v>1</v>
      </c>
      <c r="F109" s="93">
        <f>SUM(B109:E109)</f>
        <v>39</v>
      </c>
      <c r="G109" s="94">
        <f>IF(SUM(C109,E109)=0,0,ROUND(SUM(C109,E109)/F109*100,1))</f>
        <v>2.6</v>
      </c>
      <c r="H109" s="95">
        <f t="shared" si="20"/>
        <v>3.9795918367346936</v>
      </c>
      <c r="I109" s="93">
        <f>SUM(方向別!B56,方向別!I321,方向別!B533,方向別!I692)</f>
        <v>125</v>
      </c>
      <c r="J109" s="93">
        <f>SUM(方向別!C56,方向別!J321,方向別!C533,方向別!J692)</f>
        <v>2</v>
      </c>
      <c r="K109" s="93">
        <f>SUM(方向別!D56,方向別!K321,方向別!D533,方向別!K692)</f>
        <v>7</v>
      </c>
      <c r="L109" s="93">
        <f>SUM(方向別!E56,方向別!L321,方向別!E533,方向別!L692)</f>
        <v>5</v>
      </c>
      <c r="M109" s="93">
        <f>SUM(I109:L109)</f>
        <v>139</v>
      </c>
      <c r="N109" s="94">
        <f>IF(SUM(J109,L109)=0,0,ROUND(SUM(J109,L109)/M109*100,1))</f>
        <v>5</v>
      </c>
      <c r="O109" s="95">
        <f t="shared" si="21"/>
        <v>3.0950790469828546</v>
      </c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3"/>
      <c r="CC109" s="23"/>
      <c r="CD109" s="23"/>
      <c r="CE109" s="23"/>
    </row>
    <row r="110" spans="1:83" s="21" customFormat="1" ht="13.5" customHeight="1">
      <c r="A110" s="32" t="s">
        <v>114</v>
      </c>
      <c r="B110" s="93">
        <f>方向別!I269</f>
        <v>42</v>
      </c>
      <c r="C110" s="93">
        <f>方向別!J269</f>
        <v>0</v>
      </c>
      <c r="D110" s="93">
        <f>方向別!K269</f>
        <v>2</v>
      </c>
      <c r="E110" s="93">
        <f>方向別!L269</f>
        <v>0</v>
      </c>
      <c r="F110" s="93">
        <f t="shared" ref="F110:F111" si="32">SUM(B110:E110)</f>
        <v>44</v>
      </c>
      <c r="G110" s="94">
        <f t="shared" ref="G110:G111" si="33">IF(SUM(C110,E110)=0,0,ROUND(SUM(C110,E110)/F110*100,1))</f>
        <v>0</v>
      </c>
      <c r="H110" s="95">
        <f t="shared" ref="H110:H111" si="34">IF(F110=0,0,F110/F$112*100)</f>
        <v>4.4897959183673466</v>
      </c>
      <c r="I110" s="93">
        <f>SUM(方向別!B57,方向別!I322,方向別!B534,方向別!I693)</f>
        <v>110</v>
      </c>
      <c r="J110" s="93">
        <f>SUM(方向別!C57,方向別!J322,方向別!C534,方向別!J693)</f>
        <v>1</v>
      </c>
      <c r="K110" s="93">
        <f>SUM(方向別!D57,方向別!K322,方向別!D534,方向別!K693)</f>
        <v>2</v>
      </c>
      <c r="L110" s="93">
        <f>SUM(方向別!E57,方向別!L322,方向別!E534,方向別!L693)</f>
        <v>7</v>
      </c>
      <c r="M110" s="93">
        <f t="shared" ref="M110:M111" si="35">SUM(I110:L110)</f>
        <v>120</v>
      </c>
      <c r="N110" s="94">
        <f t="shared" ref="N110:N111" si="36">IF(SUM(J110,L110)=0,0,ROUND(SUM(J110,L110)/M110*100,1))</f>
        <v>6.7</v>
      </c>
      <c r="O110" s="95">
        <f t="shared" ref="O110:O111" si="37">IF(M110=0,0,M110/M$112*100)</f>
        <v>2.6720106880427523</v>
      </c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3"/>
      <c r="CC110" s="23"/>
      <c r="CD110" s="23"/>
      <c r="CE110" s="23"/>
    </row>
    <row r="111" spans="1:83" s="21" customFormat="1" ht="13.5" customHeight="1">
      <c r="A111" s="32" t="s">
        <v>115</v>
      </c>
      <c r="B111" s="93">
        <f>方向別!I270</f>
        <v>37</v>
      </c>
      <c r="C111" s="93">
        <f>方向別!J270</f>
        <v>0</v>
      </c>
      <c r="D111" s="93">
        <f>方向別!K270</f>
        <v>0</v>
      </c>
      <c r="E111" s="93">
        <f>方向別!L270</f>
        <v>1</v>
      </c>
      <c r="F111" s="93">
        <f t="shared" si="32"/>
        <v>38</v>
      </c>
      <c r="G111" s="94">
        <f t="shared" si="33"/>
        <v>2.6</v>
      </c>
      <c r="H111" s="95">
        <f t="shared" si="34"/>
        <v>3.8775510204081631</v>
      </c>
      <c r="I111" s="93">
        <f>SUM(方向別!B58,方向別!I323,方向別!B535,方向別!I694)</f>
        <v>103</v>
      </c>
      <c r="J111" s="93">
        <f>SUM(方向別!C58,方向別!J323,方向別!C535,方向別!J694)</f>
        <v>1</v>
      </c>
      <c r="K111" s="93">
        <f>SUM(方向別!D58,方向別!K323,方向別!D535,方向別!K694)</f>
        <v>4</v>
      </c>
      <c r="L111" s="93">
        <f>SUM(方向別!E58,方向別!L323,方向別!E535,方向別!L694)</f>
        <v>2</v>
      </c>
      <c r="M111" s="93">
        <f t="shared" si="35"/>
        <v>110</v>
      </c>
      <c r="N111" s="94">
        <f t="shared" si="36"/>
        <v>2.7</v>
      </c>
      <c r="O111" s="95">
        <f t="shared" si="37"/>
        <v>2.4493431307058562</v>
      </c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3"/>
      <c r="CC111" s="23"/>
      <c r="CD111" s="23"/>
      <c r="CE111" s="23"/>
    </row>
    <row r="112" spans="1:83" s="21" customFormat="1" ht="13.5" customHeight="1">
      <c r="A112" s="28" t="s">
        <v>41</v>
      </c>
      <c r="B112" s="99">
        <f>SUM(B64:B72,B79,B86:B94,B101,B108,B109:B111)</f>
        <v>914</v>
      </c>
      <c r="C112" s="99">
        <f>SUM(C64:C72,C79,C86:C94,C101,C108,C109:C111)</f>
        <v>2</v>
      </c>
      <c r="D112" s="99">
        <f>SUM(D64:D72,D79,D86:D94,D101,D108,D109:D111)</f>
        <v>48</v>
      </c>
      <c r="E112" s="99">
        <f>SUM(E64:E72,E79,E86:E94,E101,E108,E109:E111)</f>
        <v>16</v>
      </c>
      <c r="F112" s="99">
        <f>SUM(B112:E112)</f>
        <v>980</v>
      </c>
      <c r="G112" s="100">
        <f>IF(SUM(C112,E112)=0,0,ROUND(SUM(C112,E112)/F112*100,1))</f>
        <v>1.8</v>
      </c>
      <c r="H112" s="101">
        <f>IF(F112=0,0,F112/F$112*100)</f>
        <v>100</v>
      </c>
      <c r="I112" s="99">
        <f>SUM(I64:I72,I79,I86:I94,I101,I108,I109:I111)</f>
        <v>4188</v>
      </c>
      <c r="J112" s="99">
        <f>SUM(J64:J72,J79,J86:J94,J101,J108,J109:J111)</f>
        <v>35</v>
      </c>
      <c r="K112" s="99">
        <f>SUM(K64:K72,K79,K86:K94,K101,K108,K109:K111)</f>
        <v>173</v>
      </c>
      <c r="L112" s="99">
        <f>SUM(L64:L72,L79,L86:L94,L101,L108,L109:L111)</f>
        <v>95</v>
      </c>
      <c r="M112" s="99">
        <f>SUM(I112:L112)</f>
        <v>4491</v>
      </c>
      <c r="N112" s="100">
        <f>IF(SUM(J112,L112)=0,0,ROUND(SUM(J112,L112)/M112*100,1))</f>
        <v>2.9</v>
      </c>
      <c r="O112" s="101">
        <f>IF(M112=0,0,M112/M$112*100)</f>
        <v>100</v>
      </c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3"/>
      <c r="CC112" s="23"/>
      <c r="CD112" s="23"/>
      <c r="CE112" s="23"/>
    </row>
    <row r="113" spans="1:83" s="21" customFormat="1" ht="13.5" customHeight="1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3"/>
      <c r="CC113" s="23"/>
      <c r="CD113" s="23"/>
      <c r="CE113" s="23"/>
    </row>
    <row r="114" spans="1:83" s="21" customFormat="1" ht="13.5" customHeight="1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3"/>
      <c r="CC114" s="23"/>
      <c r="CD114" s="23"/>
      <c r="CE114" s="23"/>
    </row>
    <row r="115" spans="1:83" s="21" customFormat="1" ht="13.5" customHeight="1">
      <c r="A115" s="47" t="s">
        <v>0</v>
      </c>
      <c r="B115" s="46" t="s">
        <v>66</v>
      </c>
      <c r="C115" s="45"/>
      <c r="D115" s="45"/>
      <c r="E115" s="45"/>
      <c r="F115" s="45"/>
      <c r="G115" s="45"/>
      <c r="H115" s="44"/>
      <c r="I115" s="46" t="s">
        <v>67</v>
      </c>
      <c r="J115" s="45"/>
      <c r="K115" s="45"/>
      <c r="L115" s="45"/>
      <c r="M115" s="45"/>
      <c r="N115" s="45"/>
      <c r="O115" s="44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3"/>
      <c r="CC115" s="23"/>
      <c r="CD115" s="23"/>
      <c r="CE115" s="23"/>
    </row>
    <row r="116" spans="1:83" s="21" customFormat="1" ht="39" customHeight="1">
      <c r="A116" s="85" t="s">
        <v>1</v>
      </c>
      <c r="B116" s="41" t="s">
        <v>2</v>
      </c>
      <c r="C116" s="40" t="s">
        <v>3</v>
      </c>
      <c r="D116" s="39" t="s">
        <v>4</v>
      </c>
      <c r="E116" s="40" t="s">
        <v>5</v>
      </c>
      <c r="F116" s="39" t="s">
        <v>6</v>
      </c>
      <c r="G116" s="39" t="s">
        <v>7</v>
      </c>
      <c r="H116" s="42" t="s">
        <v>8</v>
      </c>
      <c r="I116" s="41" t="s">
        <v>2</v>
      </c>
      <c r="J116" s="39" t="s">
        <v>3</v>
      </c>
      <c r="K116" s="39" t="s">
        <v>4</v>
      </c>
      <c r="L116" s="40" t="s">
        <v>5</v>
      </c>
      <c r="M116" s="39" t="s">
        <v>6</v>
      </c>
      <c r="N116" s="39" t="s">
        <v>7</v>
      </c>
      <c r="O116" s="38" t="s">
        <v>8</v>
      </c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3"/>
      <c r="CC116" s="23"/>
      <c r="CD116" s="23"/>
      <c r="CE116" s="23"/>
    </row>
    <row r="117" spans="1:83" s="21" customFormat="1" ht="13.5" customHeight="1">
      <c r="A117" s="84" t="s">
        <v>116</v>
      </c>
      <c r="B117" s="93">
        <f>方向別!I382</f>
        <v>57</v>
      </c>
      <c r="C117" s="93">
        <f>方向別!J382</f>
        <v>1</v>
      </c>
      <c r="D117" s="93">
        <f>方向別!K382</f>
        <v>1</v>
      </c>
      <c r="E117" s="93">
        <f>方向別!L382</f>
        <v>0</v>
      </c>
      <c r="F117" s="93">
        <f>SUM(B117:E117)</f>
        <v>59</v>
      </c>
      <c r="G117" s="94">
        <f>IF(SUM(C117,E117)=0,0,ROUND(SUM(C117,E117)/F117*100,1))</f>
        <v>1.7</v>
      </c>
      <c r="H117" s="95">
        <f t="shared" ref="H117:H161" si="38">IF(F117=0,0,F117/F$165*100)</f>
        <v>1.8512707875745216</v>
      </c>
      <c r="I117" s="93">
        <f>SUM(方向別!I64,方向別!I170,方向別!B435,方向別!I594)</f>
        <v>53</v>
      </c>
      <c r="J117" s="93">
        <f>SUM(方向別!J64,方向別!J170,方向別!C435,方向別!J594)</f>
        <v>4</v>
      </c>
      <c r="K117" s="93">
        <f>SUM(方向別!K64,方向別!K170,方向別!D435,方向別!K594)</f>
        <v>3</v>
      </c>
      <c r="L117" s="93">
        <f>SUM(方向別!L64,方向別!L170,方向別!E435,方向別!L594)</f>
        <v>1</v>
      </c>
      <c r="M117" s="93">
        <f>SUM(I117:L117)</f>
        <v>61</v>
      </c>
      <c r="N117" s="94">
        <f>IF(SUM(J117,L117)=0,0,ROUND(SUM(J117,L117)/M117*100,1))</f>
        <v>8.1999999999999993</v>
      </c>
      <c r="O117" s="95">
        <f t="shared" ref="O117:O161" si="39">IF(M117=0,0,M117/M$165*100)</f>
        <v>2.2393538913362701</v>
      </c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3"/>
      <c r="CC117" s="23"/>
      <c r="CD117" s="23"/>
      <c r="CE117" s="23"/>
    </row>
    <row r="118" spans="1:83" s="21" customFormat="1" ht="13.5" customHeight="1">
      <c r="A118" s="32" t="s">
        <v>125</v>
      </c>
      <c r="B118" s="93">
        <f>方向別!I383</f>
        <v>27</v>
      </c>
      <c r="C118" s="93">
        <f>方向別!J383</f>
        <v>0</v>
      </c>
      <c r="D118" s="93">
        <f>方向別!K383</f>
        <v>2</v>
      </c>
      <c r="E118" s="93">
        <f>方向別!L383</f>
        <v>1</v>
      </c>
      <c r="F118" s="93">
        <f t="shared" ref="F118:F125" si="40">SUM(B118:E118)</f>
        <v>30</v>
      </c>
      <c r="G118" s="94">
        <f t="shared" ref="G118:G125" si="41">IF(SUM(C118,E118)=0,0,ROUND(SUM(C118,E118)/F118*100,1))</f>
        <v>3.3</v>
      </c>
      <c r="H118" s="95">
        <f t="shared" si="38"/>
        <v>0.9413241292751805</v>
      </c>
      <c r="I118" s="93">
        <f>SUM(方向別!I65,方向別!I171,方向別!B436,方向別!I595)</f>
        <v>37</v>
      </c>
      <c r="J118" s="93">
        <f>SUM(方向別!J65,方向別!J171,方向別!C436,方向別!J595)</f>
        <v>0</v>
      </c>
      <c r="K118" s="93">
        <f>SUM(方向別!K65,方向別!K171,方向別!D436,方向別!K595)</f>
        <v>1</v>
      </c>
      <c r="L118" s="93">
        <f>SUM(方向別!L65,方向別!L171,方向別!E436,方向別!L595)</f>
        <v>1</v>
      </c>
      <c r="M118" s="93">
        <f t="shared" ref="M118:M125" si="42">SUM(I118:L118)</f>
        <v>39</v>
      </c>
      <c r="N118" s="94">
        <f t="shared" ref="N118:N125" si="43">IF(SUM(J118,L118)=0,0,ROUND(SUM(J118,L118)/M118*100,1))</f>
        <v>2.6</v>
      </c>
      <c r="O118" s="95">
        <f t="shared" si="39"/>
        <v>1.4317180616740088</v>
      </c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3"/>
      <c r="CC118" s="23"/>
      <c r="CD118" s="23"/>
      <c r="CE118" s="23"/>
    </row>
    <row r="119" spans="1:83" s="21" customFormat="1" ht="13.5" customHeight="1">
      <c r="A119" s="32" t="s">
        <v>126</v>
      </c>
      <c r="B119" s="93">
        <f>方向別!I384</f>
        <v>22</v>
      </c>
      <c r="C119" s="93">
        <f>方向別!J384</f>
        <v>0</v>
      </c>
      <c r="D119" s="93">
        <f>方向別!K384</f>
        <v>2</v>
      </c>
      <c r="E119" s="93">
        <f>方向別!L384</f>
        <v>2</v>
      </c>
      <c r="F119" s="93">
        <f t="shared" si="40"/>
        <v>26</v>
      </c>
      <c r="G119" s="94">
        <f t="shared" si="41"/>
        <v>7.7</v>
      </c>
      <c r="H119" s="95">
        <f t="shared" si="38"/>
        <v>0.81581424537182301</v>
      </c>
      <c r="I119" s="93">
        <f>SUM(方向別!I66,方向別!I172,方向別!B437,方向別!I596)</f>
        <v>25</v>
      </c>
      <c r="J119" s="93">
        <f>SUM(方向別!J66,方向別!J172,方向別!C437,方向別!J596)</f>
        <v>0</v>
      </c>
      <c r="K119" s="93">
        <f>SUM(方向別!K66,方向別!K172,方向別!D437,方向別!K596)</f>
        <v>1</v>
      </c>
      <c r="L119" s="93">
        <f>SUM(方向別!L66,方向別!L172,方向別!E437,方向別!L596)</f>
        <v>1</v>
      </c>
      <c r="M119" s="93">
        <f t="shared" si="42"/>
        <v>27</v>
      </c>
      <c r="N119" s="94">
        <f t="shared" si="43"/>
        <v>3.7</v>
      </c>
      <c r="O119" s="95">
        <f t="shared" si="39"/>
        <v>0.99118942731277537</v>
      </c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3"/>
      <c r="CC119" s="23"/>
      <c r="CD119" s="23"/>
      <c r="CE119" s="23"/>
    </row>
    <row r="120" spans="1:83" s="21" customFormat="1" ht="13.5" customHeight="1">
      <c r="A120" s="32" t="s">
        <v>119</v>
      </c>
      <c r="B120" s="93">
        <f>方向別!I385</f>
        <v>15</v>
      </c>
      <c r="C120" s="93">
        <f>方向別!J385</f>
        <v>0</v>
      </c>
      <c r="D120" s="93">
        <f>方向別!K385</f>
        <v>1</v>
      </c>
      <c r="E120" s="93">
        <f>方向別!L385</f>
        <v>1</v>
      </c>
      <c r="F120" s="93">
        <f t="shared" si="40"/>
        <v>17</v>
      </c>
      <c r="G120" s="94">
        <f t="shared" si="41"/>
        <v>5.9</v>
      </c>
      <c r="H120" s="95">
        <f t="shared" si="38"/>
        <v>0.53341700658926894</v>
      </c>
      <c r="I120" s="93">
        <f>SUM(方向別!I67,方向別!I173,方向別!B438,方向別!I597)</f>
        <v>24</v>
      </c>
      <c r="J120" s="93">
        <f>SUM(方向別!J67,方向別!J173,方向別!C438,方向別!J597)</f>
        <v>0</v>
      </c>
      <c r="K120" s="93">
        <f>SUM(方向別!K67,方向別!K173,方向別!D438,方向別!K597)</f>
        <v>1</v>
      </c>
      <c r="L120" s="93">
        <f>SUM(方向別!L67,方向別!L173,方向別!E438,方向別!L597)</f>
        <v>1</v>
      </c>
      <c r="M120" s="93">
        <f t="shared" si="42"/>
        <v>26</v>
      </c>
      <c r="N120" s="94">
        <f t="shared" si="43"/>
        <v>3.8</v>
      </c>
      <c r="O120" s="95">
        <f t="shared" si="39"/>
        <v>0.95447870778267252</v>
      </c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3"/>
      <c r="CC120" s="23"/>
      <c r="CD120" s="23"/>
      <c r="CE120" s="23"/>
    </row>
    <row r="121" spans="1:83" s="21" customFormat="1" ht="13.5" customHeight="1">
      <c r="A121" s="32" t="s">
        <v>120</v>
      </c>
      <c r="B121" s="93">
        <f>方向別!I386</f>
        <v>8</v>
      </c>
      <c r="C121" s="93">
        <f>方向別!J386</f>
        <v>0</v>
      </c>
      <c r="D121" s="93">
        <f>方向別!K386</f>
        <v>0</v>
      </c>
      <c r="E121" s="93">
        <f>方向別!L386</f>
        <v>0</v>
      </c>
      <c r="F121" s="93">
        <f t="shared" si="40"/>
        <v>8</v>
      </c>
      <c r="G121" s="94">
        <f t="shared" si="41"/>
        <v>0</v>
      </c>
      <c r="H121" s="95">
        <f t="shared" si="38"/>
        <v>0.25101976780671476</v>
      </c>
      <c r="I121" s="93">
        <f>SUM(方向別!I68,方向別!I174,方向別!B439,方向別!I598)</f>
        <v>8</v>
      </c>
      <c r="J121" s="93">
        <f>SUM(方向別!J68,方向別!J174,方向別!C439,方向別!J598)</f>
        <v>0</v>
      </c>
      <c r="K121" s="93">
        <f>SUM(方向別!K68,方向別!K174,方向別!D439,方向別!K598)</f>
        <v>0</v>
      </c>
      <c r="L121" s="93">
        <f>SUM(方向別!L68,方向別!L174,方向別!E439,方向別!L598)</f>
        <v>0</v>
      </c>
      <c r="M121" s="93">
        <f t="shared" si="42"/>
        <v>8</v>
      </c>
      <c r="N121" s="94">
        <f t="shared" si="43"/>
        <v>0</v>
      </c>
      <c r="O121" s="95">
        <f t="shared" si="39"/>
        <v>0.29368575624082233</v>
      </c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3"/>
      <c r="CC121" s="23"/>
      <c r="CD121" s="23"/>
      <c r="CE121" s="23"/>
    </row>
    <row r="122" spans="1:83" s="21" customFormat="1" ht="13.5" customHeight="1">
      <c r="A122" s="32" t="s">
        <v>121</v>
      </c>
      <c r="B122" s="93">
        <f>方向別!I387</f>
        <v>3</v>
      </c>
      <c r="C122" s="93">
        <f>方向別!J387</f>
        <v>0</v>
      </c>
      <c r="D122" s="93">
        <f>方向別!K387</f>
        <v>1</v>
      </c>
      <c r="E122" s="93">
        <f>方向別!L387</f>
        <v>2</v>
      </c>
      <c r="F122" s="93">
        <f t="shared" si="40"/>
        <v>6</v>
      </c>
      <c r="G122" s="94">
        <f t="shared" si="41"/>
        <v>33.299999999999997</v>
      </c>
      <c r="H122" s="95">
        <f t="shared" si="38"/>
        <v>0.18826482585503609</v>
      </c>
      <c r="I122" s="93">
        <f>SUM(方向別!I69,方向別!I175,方向別!B440,方向別!I599)</f>
        <v>11</v>
      </c>
      <c r="J122" s="93">
        <f>SUM(方向別!J69,方向別!J175,方向別!C440,方向別!J599)</f>
        <v>1</v>
      </c>
      <c r="K122" s="93">
        <f>SUM(方向別!K69,方向別!K175,方向別!D440,方向別!K599)</f>
        <v>0</v>
      </c>
      <c r="L122" s="93">
        <f>SUM(方向別!L69,方向別!L175,方向別!E440,方向別!L599)</f>
        <v>0</v>
      </c>
      <c r="M122" s="93">
        <f t="shared" si="42"/>
        <v>12</v>
      </c>
      <c r="N122" s="94">
        <f t="shared" si="43"/>
        <v>8.3000000000000007</v>
      </c>
      <c r="O122" s="95">
        <f t="shared" si="39"/>
        <v>0.44052863436123352</v>
      </c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3"/>
      <c r="CC122" s="23"/>
      <c r="CD122" s="23"/>
      <c r="CE122" s="23"/>
    </row>
    <row r="123" spans="1:83" s="21" customFormat="1" ht="13.5" customHeight="1">
      <c r="A123" s="32" t="s">
        <v>122</v>
      </c>
      <c r="B123" s="93">
        <f>方向別!I388</f>
        <v>12</v>
      </c>
      <c r="C123" s="93">
        <f>方向別!J388</f>
        <v>0</v>
      </c>
      <c r="D123" s="93">
        <f>方向別!K388</f>
        <v>0</v>
      </c>
      <c r="E123" s="93">
        <f>方向別!L388</f>
        <v>0</v>
      </c>
      <c r="F123" s="93">
        <f t="shared" si="40"/>
        <v>12</v>
      </c>
      <c r="G123" s="94">
        <f t="shared" si="41"/>
        <v>0</v>
      </c>
      <c r="H123" s="95">
        <f t="shared" si="38"/>
        <v>0.37652965171007219</v>
      </c>
      <c r="I123" s="93">
        <f>SUM(方向別!I70,方向別!I176,方向別!B441,方向別!I600)</f>
        <v>18</v>
      </c>
      <c r="J123" s="93">
        <f>SUM(方向別!J70,方向別!J176,方向別!C441,方向別!J600)</f>
        <v>0</v>
      </c>
      <c r="K123" s="93">
        <f>SUM(方向別!K70,方向別!K176,方向別!D441,方向別!K600)</f>
        <v>0</v>
      </c>
      <c r="L123" s="93">
        <f>SUM(方向別!L70,方向別!L176,方向別!E441,方向別!L600)</f>
        <v>0</v>
      </c>
      <c r="M123" s="93">
        <f t="shared" si="42"/>
        <v>18</v>
      </c>
      <c r="N123" s="94">
        <f t="shared" si="43"/>
        <v>0</v>
      </c>
      <c r="O123" s="95">
        <f t="shared" si="39"/>
        <v>0.66079295154185025</v>
      </c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3"/>
      <c r="CC123" s="23"/>
      <c r="CD123" s="23"/>
      <c r="CE123" s="23"/>
    </row>
    <row r="124" spans="1:83" s="21" customFormat="1" ht="13.5" customHeight="1">
      <c r="A124" s="32" t="s">
        <v>123</v>
      </c>
      <c r="B124" s="93">
        <f>方向別!I389</f>
        <v>24</v>
      </c>
      <c r="C124" s="93">
        <f>方向別!J389</f>
        <v>0</v>
      </c>
      <c r="D124" s="93">
        <f>方向別!K389</f>
        <v>1</v>
      </c>
      <c r="E124" s="93">
        <f>方向別!L389</f>
        <v>2</v>
      </c>
      <c r="F124" s="93">
        <f t="shared" si="40"/>
        <v>27</v>
      </c>
      <c r="G124" s="94">
        <f t="shared" si="41"/>
        <v>7.4</v>
      </c>
      <c r="H124" s="95">
        <f t="shared" si="38"/>
        <v>0.84719171634766233</v>
      </c>
      <c r="I124" s="93">
        <f>SUM(方向別!I71,方向別!I177,方向別!B442,方向別!I601)</f>
        <v>24</v>
      </c>
      <c r="J124" s="93">
        <f>SUM(方向別!J71,方向別!J177,方向別!C442,方向別!J601)</f>
        <v>0</v>
      </c>
      <c r="K124" s="93">
        <f>SUM(方向別!K71,方向別!K177,方向別!D442,方向別!K601)</f>
        <v>1</v>
      </c>
      <c r="L124" s="93">
        <f>SUM(方向別!L71,方向別!L177,方向別!E442,方向別!L601)</f>
        <v>0</v>
      </c>
      <c r="M124" s="93">
        <f t="shared" si="42"/>
        <v>25</v>
      </c>
      <c r="N124" s="94">
        <f t="shared" si="43"/>
        <v>0</v>
      </c>
      <c r="O124" s="95">
        <f t="shared" si="39"/>
        <v>0.91776798825256978</v>
      </c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3"/>
      <c r="CC124" s="23"/>
      <c r="CD124" s="23"/>
      <c r="CE124" s="23"/>
    </row>
    <row r="125" spans="1:83" s="21" customFormat="1" ht="13.5" customHeight="1">
      <c r="A125" s="32" t="s">
        <v>124</v>
      </c>
      <c r="B125" s="93">
        <f>方向別!I390</f>
        <v>38</v>
      </c>
      <c r="C125" s="93">
        <f>方向別!J390</f>
        <v>4</v>
      </c>
      <c r="D125" s="93">
        <f>方向別!K390</f>
        <v>4</v>
      </c>
      <c r="E125" s="93">
        <f>方向別!L390</f>
        <v>3</v>
      </c>
      <c r="F125" s="93">
        <f t="shared" si="40"/>
        <v>49</v>
      </c>
      <c r="G125" s="94">
        <f t="shared" si="41"/>
        <v>14.3</v>
      </c>
      <c r="H125" s="95">
        <f t="shared" si="38"/>
        <v>1.537496077816128</v>
      </c>
      <c r="I125" s="93">
        <f>SUM(方向別!I72,方向別!I178,方向別!B443,方向別!I602)</f>
        <v>43</v>
      </c>
      <c r="J125" s="93">
        <f>SUM(方向別!J72,方向別!J178,方向別!C443,方向別!J602)</f>
        <v>2</v>
      </c>
      <c r="K125" s="93">
        <f>SUM(方向別!K72,方向別!K178,方向別!D443,方向別!K602)</f>
        <v>1</v>
      </c>
      <c r="L125" s="93">
        <f>SUM(方向別!L72,方向別!L178,方向別!E443,方向別!L602)</f>
        <v>0</v>
      </c>
      <c r="M125" s="93">
        <f t="shared" si="42"/>
        <v>46</v>
      </c>
      <c r="N125" s="94">
        <f t="shared" si="43"/>
        <v>4.3</v>
      </c>
      <c r="O125" s="95">
        <f t="shared" si="39"/>
        <v>1.6886930983847284</v>
      </c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3"/>
      <c r="CC125" s="23"/>
      <c r="CD125" s="23"/>
      <c r="CE125" s="23"/>
    </row>
    <row r="126" spans="1:83" s="21" customFormat="1" ht="13.5" customHeight="1">
      <c r="A126" s="36" t="s">
        <v>9</v>
      </c>
      <c r="B126" s="96">
        <f>方向別!I391</f>
        <v>6</v>
      </c>
      <c r="C126" s="96">
        <f>方向別!J391</f>
        <v>2</v>
      </c>
      <c r="D126" s="96">
        <f>方向別!K391</f>
        <v>0</v>
      </c>
      <c r="E126" s="96">
        <f>方向別!L391</f>
        <v>0</v>
      </c>
      <c r="F126" s="96">
        <f>SUM(B126:E126)</f>
        <v>8</v>
      </c>
      <c r="G126" s="97">
        <f t="shared" ref="G126:G165" si="44">IF(SUM(C126,E126)=0,0,ROUND(SUM(C126,E126)/F126*100,1))</f>
        <v>25</v>
      </c>
      <c r="H126" s="98">
        <f t="shared" si="38"/>
        <v>0.25101976780671476</v>
      </c>
      <c r="I126" s="96">
        <f>SUM(方向別!I73,方向別!I179,方向別!B444,方向別!I603)</f>
        <v>9</v>
      </c>
      <c r="J126" s="96">
        <f>SUM(方向別!J73,方向別!J179,方向別!C444,方向別!J603)</f>
        <v>0</v>
      </c>
      <c r="K126" s="96">
        <f>SUM(方向別!K73,方向別!K179,方向別!D444,方向別!K603)</f>
        <v>1</v>
      </c>
      <c r="L126" s="96">
        <f>SUM(方向別!L73,方向別!L179,方向別!E444,方向別!L603)</f>
        <v>1</v>
      </c>
      <c r="M126" s="96">
        <f>SUM(I126:L126)</f>
        <v>11</v>
      </c>
      <c r="N126" s="97">
        <f t="shared" ref="N126:N165" si="45">IF(SUM(J126,L126)=0,0,ROUND(SUM(J126,L126)/M126*100,1))</f>
        <v>9.1</v>
      </c>
      <c r="O126" s="98">
        <f t="shared" si="39"/>
        <v>0.40381791483113072</v>
      </c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3"/>
      <c r="CC126" s="23"/>
      <c r="CD126" s="23"/>
      <c r="CE126" s="23"/>
    </row>
    <row r="127" spans="1:83" s="21" customFormat="1" ht="13.5" customHeight="1">
      <c r="A127" s="32" t="s">
        <v>10</v>
      </c>
      <c r="B127" s="93">
        <f>方向別!I392</f>
        <v>9</v>
      </c>
      <c r="C127" s="93">
        <f>方向別!J392</f>
        <v>0</v>
      </c>
      <c r="D127" s="93">
        <f>方向別!K392</f>
        <v>2</v>
      </c>
      <c r="E127" s="93">
        <f>方向別!L392</f>
        <v>0</v>
      </c>
      <c r="F127" s="93">
        <f t="shared" ref="F127:F140" si="46">SUM(B127:E127)</f>
        <v>11</v>
      </c>
      <c r="G127" s="94">
        <f t="shared" si="44"/>
        <v>0</v>
      </c>
      <c r="H127" s="95">
        <f t="shared" si="38"/>
        <v>0.34515218073423282</v>
      </c>
      <c r="I127" s="93">
        <f>SUM(方向別!I74,方向別!I180,方向別!B445,方向別!I604)</f>
        <v>20</v>
      </c>
      <c r="J127" s="93">
        <f>SUM(方向別!J74,方向別!J180,方向別!C445,方向別!J604)</f>
        <v>1</v>
      </c>
      <c r="K127" s="93">
        <f>SUM(方向別!K74,方向別!K180,方向別!D445,方向別!K604)</f>
        <v>1</v>
      </c>
      <c r="L127" s="93">
        <f>SUM(方向別!L74,方向別!L180,方向別!E445,方向別!L604)</f>
        <v>0</v>
      </c>
      <c r="M127" s="93">
        <f t="shared" ref="M127:M140" si="47">SUM(I127:L127)</f>
        <v>22</v>
      </c>
      <c r="N127" s="94">
        <f t="shared" si="45"/>
        <v>4.5</v>
      </c>
      <c r="O127" s="95">
        <f t="shared" si="39"/>
        <v>0.80763582966226144</v>
      </c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3"/>
      <c r="CC127" s="23"/>
      <c r="CD127" s="23"/>
      <c r="CE127" s="23"/>
    </row>
    <row r="128" spans="1:83" s="21" customFormat="1" ht="13.5" customHeight="1">
      <c r="A128" s="32" t="s">
        <v>11</v>
      </c>
      <c r="B128" s="93">
        <f>方向別!I393</f>
        <v>23</v>
      </c>
      <c r="C128" s="93">
        <f>方向別!J393</f>
        <v>1</v>
      </c>
      <c r="D128" s="93">
        <f>方向別!K393</f>
        <v>3</v>
      </c>
      <c r="E128" s="93">
        <f>方向別!L393</f>
        <v>0</v>
      </c>
      <c r="F128" s="93">
        <f t="shared" si="46"/>
        <v>27</v>
      </c>
      <c r="G128" s="94">
        <f t="shared" si="44"/>
        <v>3.7</v>
      </c>
      <c r="H128" s="95">
        <f t="shared" si="38"/>
        <v>0.84719171634766233</v>
      </c>
      <c r="I128" s="93">
        <f>SUM(方向別!I75,方向別!I181,方向別!B446,方向別!I605)</f>
        <v>11</v>
      </c>
      <c r="J128" s="93">
        <f>SUM(方向別!J75,方向別!J181,方向別!C446,方向別!J605)</f>
        <v>0</v>
      </c>
      <c r="K128" s="93">
        <f>SUM(方向別!K75,方向別!K181,方向別!D446,方向別!K605)</f>
        <v>1</v>
      </c>
      <c r="L128" s="93">
        <f>SUM(方向別!L75,方向別!L181,方向別!E446,方向別!L605)</f>
        <v>0</v>
      </c>
      <c r="M128" s="93">
        <f t="shared" si="47"/>
        <v>12</v>
      </c>
      <c r="N128" s="94">
        <f t="shared" si="45"/>
        <v>0</v>
      </c>
      <c r="O128" s="95">
        <f t="shared" si="39"/>
        <v>0.44052863436123352</v>
      </c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3"/>
      <c r="CC128" s="23"/>
      <c r="CD128" s="23"/>
      <c r="CE128" s="23"/>
    </row>
    <row r="129" spans="1:83" s="21" customFormat="1" ht="13.5" customHeight="1">
      <c r="A129" s="32" t="s">
        <v>12</v>
      </c>
      <c r="B129" s="93">
        <f>方向別!I394</f>
        <v>15</v>
      </c>
      <c r="C129" s="93">
        <f>方向別!J394</f>
        <v>0</v>
      </c>
      <c r="D129" s="93">
        <f>方向別!K394</f>
        <v>0</v>
      </c>
      <c r="E129" s="93">
        <f>方向別!L394</f>
        <v>0</v>
      </c>
      <c r="F129" s="93">
        <f t="shared" si="46"/>
        <v>15</v>
      </c>
      <c r="G129" s="94">
        <f t="shared" si="44"/>
        <v>0</v>
      </c>
      <c r="H129" s="95">
        <f t="shared" si="38"/>
        <v>0.47066206463759025</v>
      </c>
      <c r="I129" s="93">
        <f>SUM(方向別!I76,方向別!I182,方向別!B447,方向別!I606)</f>
        <v>24</v>
      </c>
      <c r="J129" s="93">
        <f>SUM(方向別!J76,方向別!J182,方向別!C447,方向別!J606)</f>
        <v>2</v>
      </c>
      <c r="K129" s="93">
        <f>SUM(方向別!K76,方向別!K182,方向別!D447,方向別!K606)</f>
        <v>1</v>
      </c>
      <c r="L129" s="93">
        <f>SUM(方向別!L76,方向別!L182,方向別!E447,方向別!L606)</f>
        <v>3</v>
      </c>
      <c r="M129" s="93">
        <f t="shared" si="47"/>
        <v>30</v>
      </c>
      <c r="N129" s="94">
        <f t="shared" si="45"/>
        <v>16.7</v>
      </c>
      <c r="O129" s="95">
        <f t="shared" si="39"/>
        <v>1.1013215859030838</v>
      </c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3"/>
      <c r="CC129" s="23"/>
      <c r="CD129" s="23"/>
      <c r="CE129" s="23"/>
    </row>
    <row r="130" spans="1:83" s="21" customFormat="1" ht="13.5" customHeight="1">
      <c r="A130" s="32" t="s">
        <v>13</v>
      </c>
      <c r="B130" s="93">
        <f>方向別!I395</f>
        <v>19</v>
      </c>
      <c r="C130" s="93">
        <f>方向別!J395</f>
        <v>1</v>
      </c>
      <c r="D130" s="93">
        <f>方向別!K395</f>
        <v>0</v>
      </c>
      <c r="E130" s="93">
        <f>方向別!L395</f>
        <v>0</v>
      </c>
      <c r="F130" s="93">
        <f t="shared" si="46"/>
        <v>20</v>
      </c>
      <c r="G130" s="94">
        <f t="shared" si="44"/>
        <v>5</v>
      </c>
      <c r="H130" s="95">
        <f t="shared" si="38"/>
        <v>0.62754941951678689</v>
      </c>
      <c r="I130" s="93">
        <f>SUM(方向別!I77,方向別!I183,方向別!B448,方向別!I607)</f>
        <v>22</v>
      </c>
      <c r="J130" s="93">
        <f>SUM(方向別!J77,方向別!J183,方向別!C448,方向別!J607)</f>
        <v>0</v>
      </c>
      <c r="K130" s="93">
        <f>SUM(方向別!K77,方向別!K183,方向別!D448,方向別!K607)</f>
        <v>2</v>
      </c>
      <c r="L130" s="93">
        <f>SUM(方向別!L77,方向別!L183,方向別!E448,方向別!L607)</f>
        <v>1</v>
      </c>
      <c r="M130" s="93">
        <f t="shared" si="47"/>
        <v>25</v>
      </c>
      <c r="N130" s="94">
        <f t="shared" si="45"/>
        <v>4</v>
      </c>
      <c r="O130" s="95">
        <f t="shared" si="39"/>
        <v>0.91776798825256978</v>
      </c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3"/>
      <c r="CC130" s="23"/>
      <c r="CD130" s="23"/>
      <c r="CE130" s="23"/>
    </row>
    <row r="131" spans="1:83" s="21" customFormat="1" ht="13.5" customHeight="1">
      <c r="A131" s="32" t="s">
        <v>14</v>
      </c>
      <c r="B131" s="93">
        <f>方向別!I396</f>
        <v>11</v>
      </c>
      <c r="C131" s="93">
        <f>方向別!J396</f>
        <v>0</v>
      </c>
      <c r="D131" s="93">
        <f>方向別!K396</f>
        <v>1</v>
      </c>
      <c r="E131" s="93">
        <f>方向別!L396</f>
        <v>0</v>
      </c>
      <c r="F131" s="93">
        <f t="shared" si="46"/>
        <v>12</v>
      </c>
      <c r="G131" s="94">
        <f t="shared" si="44"/>
        <v>0</v>
      </c>
      <c r="H131" s="95">
        <f t="shared" si="38"/>
        <v>0.37652965171007219</v>
      </c>
      <c r="I131" s="93">
        <f>SUM(方向別!I78,方向別!I184,方向別!B449,方向別!I608)</f>
        <v>22</v>
      </c>
      <c r="J131" s="93">
        <f>SUM(方向別!J78,方向別!J184,方向別!C449,方向別!J608)</f>
        <v>2</v>
      </c>
      <c r="K131" s="93">
        <f>SUM(方向別!K78,方向別!K184,方向別!D449,方向別!K608)</f>
        <v>1</v>
      </c>
      <c r="L131" s="93">
        <f>SUM(方向別!L78,方向別!L184,方向別!E449,方向別!L608)</f>
        <v>2</v>
      </c>
      <c r="M131" s="93">
        <f t="shared" si="47"/>
        <v>27</v>
      </c>
      <c r="N131" s="94">
        <f t="shared" si="45"/>
        <v>14.8</v>
      </c>
      <c r="O131" s="95">
        <f t="shared" si="39"/>
        <v>0.99118942731277537</v>
      </c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3"/>
      <c r="CC131" s="23"/>
      <c r="CD131" s="23"/>
      <c r="CE131" s="23"/>
    </row>
    <row r="132" spans="1:83" s="21" customFormat="1" ht="13.5" customHeight="1">
      <c r="A132" s="28" t="s">
        <v>15</v>
      </c>
      <c r="B132" s="99">
        <f>SUM(B126:B131)</f>
        <v>83</v>
      </c>
      <c r="C132" s="99">
        <f>SUM(C126:C131)</f>
        <v>4</v>
      </c>
      <c r="D132" s="99">
        <f>SUM(D126:D131)</f>
        <v>6</v>
      </c>
      <c r="E132" s="99">
        <f>SUM(E126:E131)</f>
        <v>0</v>
      </c>
      <c r="F132" s="99">
        <f t="shared" si="46"/>
        <v>93</v>
      </c>
      <c r="G132" s="100">
        <f t="shared" si="44"/>
        <v>4.3</v>
      </c>
      <c r="H132" s="101">
        <f t="shared" si="38"/>
        <v>2.918104800753059</v>
      </c>
      <c r="I132" s="99">
        <f>SUM(I126:I131)</f>
        <v>108</v>
      </c>
      <c r="J132" s="99">
        <f>SUM(J126:J131)</f>
        <v>5</v>
      </c>
      <c r="K132" s="99">
        <f>SUM(K126:K131)</f>
        <v>7</v>
      </c>
      <c r="L132" s="99">
        <f>SUM(L126:L131)</f>
        <v>7</v>
      </c>
      <c r="M132" s="99">
        <f t="shared" si="47"/>
        <v>127</v>
      </c>
      <c r="N132" s="100">
        <f t="shared" si="45"/>
        <v>9.4</v>
      </c>
      <c r="O132" s="101">
        <f t="shared" si="39"/>
        <v>4.6622613803230548</v>
      </c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3"/>
      <c r="CC132" s="23"/>
      <c r="CD132" s="23"/>
      <c r="CE132" s="23"/>
    </row>
    <row r="133" spans="1:83" s="21" customFormat="1" ht="13.5" customHeight="1">
      <c r="A133" s="36" t="s">
        <v>16</v>
      </c>
      <c r="B133" s="96">
        <f>方向別!I398</f>
        <v>9</v>
      </c>
      <c r="C133" s="96">
        <f>方向別!J398</f>
        <v>1</v>
      </c>
      <c r="D133" s="96">
        <f>方向別!K398</f>
        <v>1</v>
      </c>
      <c r="E133" s="96">
        <f>方向別!L398</f>
        <v>0</v>
      </c>
      <c r="F133" s="96">
        <f t="shared" si="46"/>
        <v>11</v>
      </c>
      <c r="G133" s="97">
        <f t="shared" si="44"/>
        <v>9.1</v>
      </c>
      <c r="H133" s="98">
        <f t="shared" si="38"/>
        <v>0.34515218073423282</v>
      </c>
      <c r="I133" s="96">
        <f>SUM(方向別!I80,方向別!I186,方向別!B451,方向別!I610)</f>
        <v>10</v>
      </c>
      <c r="J133" s="96">
        <f>SUM(方向別!J80,方向別!J186,方向別!C451,方向別!J610)</f>
        <v>0</v>
      </c>
      <c r="K133" s="96">
        <f>SUM(方向別!K80,方向別!K186,方向別!D451,方向別!K610)</f>
        <v>0</v>
      </c>
      <c r="L133" s="96">
        <f>SUM(方向別!L80,方向別!L186,方向別!E451,方向別!L610)</f>
        <v>0</v>
      </c>
      <c r="M133" s="96">
        <f t="shared" si="47"/>
        <v>10</v>
      </c>
      <c r="N133" s="97">
        <f t="shared" si="45"/>
        <v>0</v>
      </c>
      <c r="O133" s="98">
        <f t="shared" si="39"/>
        <v>0.36710719530102787</v>
      </c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3"/>
      <c r="CC133" s="23"/>
      <c r="CD133" s="23"/>
      <c r="CE133" s="23"/>
    </row>
    <row r="134" spans="1:83" s="21" customFormat="1" ht="13.5" customHeight="1">
      <c r="A134" s="32" t="s">
        <v>17</v>
      </c>
      <c r="B134" s="93">
        <f>方向別!I399</f>
        <v>29</v>
      </c>
      <c r="C134" s="93">
        <f>方向別!J399</f>
        <v>0</v>
      </c>
      <c r="D134" s="93">
        <f>方向別!K399</f>
        <v>2</v>
      </c>
      <c r="E134" s="93">
        <f>方向別!L399</f>
        <v>0</v>
      </c>
      <c r="F134" s="93">
        <f t="shared" si="46"/>
        <v>31</v>
      </c>
      <c r="G134" s="94">
        <f t="shared" si="44"/>
        <v>0</v>
      </c>
      <c r="H134" s="95">
        <f t="shared" si="38"/>
        <v>0.97270160025101982</v>
      </c>
      <c r="I134" s="93">
        <f>SUM(方向別!I81,方向別!I187,方向別!B452,方向別!I611)</f>
        <v>21</v>
      </c>
      <c r="J134" s="93">
        <f>SUM(方向別!J81,方向別!J187,方向別!C452,方向別!J611)</f>
        <v>1</v>
      </c>
      <c r="K134" s="93">
        <f>SUM(方向別!K81,方向別!K187,方向別!D452,方向別!K611)</f>
        <v>0</v>
      </c>
      <c r="L134" s="93">
        <f>SUM(方向別!L81,方向別!L187,方向別!E452,方向別!L611)</f>
        <v>3</v>
      </c>
      <c r="M134" s="93">
        <f t="shared" si="47"/>
        <v>25</v>
      </c>
      <c r="N134" s="94">
        <f t="shared" si="45"/>
        <v>16</v>
      </c>
      <c r="O134" s="95">
        <f t="shared" si="39"/>
        <v>0.91776798825256978</v>
      </c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3"/>
      <c r="CC134" s="23"/>
      <c r="CD134" s="23"/>
      <c r="CE134" s="23"/>
    </row>
    <row r="135" spans="1:83" s="21" customFormat="1" ht="13.5" customHeight="1">
      <c r="A135" s="32" t="s">
        <v>18</v>
      </c>
      <c r="B135" s="93">
        <f>方向別!I400</f>
        <v>13</v>
      </c>
      <c r="C135" s="93">
        <f>方向別!J400</f>
        <v>4</v>
      </c>
      <c r="D135" s="93">
        <f>方向別!K400</f>
        <v>1</v>
      </c>
      <c r="E135" s="93">
        <f>方向別!L400</f>
        <v>3</v>
      </c>
      <c r="F135" s="93">
        <f t="shared" si="46"/>
        <v>21</v>
      </c>
      <c r="G135" s="94">
        <f t="shared" si="44"/>
        <v>33.299999999999997</v>
      </c>
      <c r="H135" s="95">
        <f t="shared" si="38"/>
        <v>0.65892689049262632</v>
      </c>
      <c r="I135" s="93">
        <f>SUM(方向別!I82,方向別!I188,方向別!B453,方向別!I612)</f>
        <v>32</v>
      </c>
      <c r="J135" s="93">
        <f>SUM(方向別!J82,方向別!J188,方向別!C453,方向別!J612)</f>
        <v>0</v>
      </c>
      <c r="K135" s="93">
        <f>SUM(方向別!K82,方向別!K188,方向別!D453,方向別!K612)</f>
        <v>2</v>
      </c>
      <c r="L135" s="93">
        <f>SUM(方向別!L82,方向別!L188,方向別!E453,方向別!L612)</f>
        <v>0</v>
      </c>
      <c r="M135" s="93">
        <f t="shared" si="47"/>
        <v>34</v>
      </c>
      <c r="N135" s="94">
        <f t="shared" si="45"/>
        <v>0</v>
      </c>
      <c r="O135" s="95">
        <f t="shared" si="39"/>
        <v>1.2481644640234948</v>
      </c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3"/>
      <c r="CC135" s="23"/>
      <c r="CD135" s="23"/>
      <c r="CE135" s="23"/>
    </row>
    <row r="136" spans="1:83" s="21" customFormat="1" ht="13.5" customHeight="1">
      <c r="A136" s="32" t="s">
        <v>19</v>
      </c>
      <c r="B136" s="93">
        <f>方向別!I401</f>
        <v>22</v>
      </c>
      <c r="C136" s="93">
        <f>方向別!J401</f>
        <v>0</v>
      </c>
      <c r="D136" s="93">
        <f>方向別!K401</f>
        <v>0</v>
      </c>
      <c r="E136" s="93">
        <f>方向別!L401</f>
        <v>1</v>
      </c>
      <c r="F136" s="93">
        <f t="shared" si="46"/>
        <v>23</v>
      </c>
      <c r="G136" s="94">
        <f t="shared" si="44"/>
        <v>4.3</v>
      </c>
      <c r="H136" s="95">
        <f t="shared" si="38"/>
        <v>0.72168183244430495</v>
      </c>
      <c r="I136" s="93">
        <f>SUM(方向別!I83,方向別!I189,方向別!B454,方向別!I613)</f>
        <v>22</v>
      </c>
      <c r="J136" s="93">
        <f>SUM(方向別!J83,方向別!J189,方向別!C454,方向別!J613)</f>
        <v>1</v>
      </c>
      <c r="K136" s="93">
        <f>SUM(方向別!K83,方向別!K189,方向別!D454,方向別!K613)</f>
        <v>0</v>
      </c>
      <c r="L136" s="93">
        <f>SUM(方向別!L83,方向別!L189,方向別!E454,方向別!L613)</f>
        <v>0</v>
      </c>
      <c r="M136" s="93">
        <f t="shared" si="47"/>
        <v>23</v>
      </c>
      <c r="N136" s="94">
        <f t="shared" si="45"/>
        <v>4.3</v>
      </c>
      <c r="O136" s="95">
        <f t="shared" si="39"/>
        <v>0.84434654919236418</v>
      </c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3"/>
      <c r="CC136" s="23"/>
      <c r="CD136" s="23"/>
      <c r="CE136" s="23"/>
    </row>
    <row r="137" spans="1:83" s="21" customFormat="1" ht="13.5" customHeight="1">
      <c r="A137" s="32" t="s">
        <v>20</v>
      </c>
      <c r="B137" s="93">
        <f>方向別!I402</f>
        <v>12</v>
      </c>
      <c r="C137" s="93">
        <f>方向別!J402</f>
        <v>0</v>
      </c>
      <c r="D137" s="93">
        <f>方向別!K402</f>
        <v>1</v>
      </c>
      <c r="E137" s="93">
        <f>方向別!L402</f>
        <v>0</v>
      </c>
      <c r="F137" s="93">
        <f t="shared" si="46"/>
        <v>13</v>
      </c>
      <c r="G137" s="94">
        <f t="shared" si="44"/>
        <v>0</v>
      </c>
      <c r="H137" s="95">
        <f t="shared" si="38"/>
        <v>0.40790712268591151</v>
      </c>
      <c r="I137" s="93">
        <f>SUM(方向別!I84,方向別!I190,方向別!B455,方向別!I614)</f>
        <v>31</v>
      </c>
      <c r="J137" s="93">
        <f>SUM(方向別!J84,方向別!J190,方向別!C455,方向別!J614)</f>
        <v>0</v>
      </c>
      <c r="K137" s="93">
        <f>SUM(方向別!K84,方向別!K190,方向別!D455,方向別!K614)</f>
        <v>0</v>
      </c>
      <c r="L137" s="93">
        <f>SUM(方向別!L84,方向別!L190,方向別!E455,方向別!L614)</f>
        <v>1</v>
      </c>
      <c r="M137" s="93">
        <f t="shared" si="47"/>
        <v>32</v>
      </c>
      <c r="N137" s="94">
        <f t="shared" si="45"/>
        <v>3.1</v>
      </c>
      <c r="O137" s="95">
        <f t="shared" si="39"/>
        <v>1.1747430249632893</v>
      </c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3"/>
      <c r="CC137" s="23"/>
      <c r="CD137" s="23"/>
      <c r="CE137" s="23"/>
    </row>
    <row r="138" spans="1:83" s="21" customFormat="1" ht="13.5" customHeight="1">
      <c r="A138" s="32" t="s">
        <v>21</v>
      </c>
      <c r="B138" s="93">
        <f>方向別!I403</f>
        <v>58</v>
      </c>
      <c r="C138" s="93">
        <f>方向別!J403</f>
        <v>1</v>
      </c>
      <c r="D138" s="93">
        <f>方向別!K403</f>
        <v>0</v>
      </c>
      <c r="E138" s="93">
        <f>方向別!L403</f>
        <v>2</v>
      </c>
      <c r="F138" s="93">
        <f t="shared" si="46"/>
        <v>61</v>
      </c>
      <c r="G138" s="94">
        <f t="shared" si="44"/>
        <v>4.9000000000000004</v>
      </c>
      <c r="H138" s="95">
        <f t="shared" si="38"/>
        <v>1.9140257295262004</v>
      </c>
      <c r="I138" s="93">
        <f>SUM(方向別!I85,方向別!I191,方向別!B456,方向別!I615)</f>
        <v>41</v>
      </c>
      <c r="J138" s="93">
        <f>SUM(方向別!J85,方向別!J191,方向別!C456,方向別!J615)</f>
        <v>1</v>
      </c>
      <c r="K138" s="93">
        <f>SUM(方向別!K85,方向別!K191,方向別!D456,方向別!K615)</f>
        <v>3</v>
      </c>
      <c r="L138" s="93">
        <f>SUM(方向別!L85,方向別!L191,方向別!E456,方向別!L615)</f>
        <v>0</v>
      </c>
      <c r="M138" s="93">
        <f t="shared" si="47"/>
        <v>45</v>
      </c>
      <c r="N138" s="94">
        <f t="shared" si="45"/>
        <v>2.2000000000000002</v>
      </c>
      <c r="O138" s="95">
        <f t="shared" si="39"/>
        <v>1.6519823788546255</v>
      </c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3"/>
      <c r="CC138" s="23"/>
      <c r="CD138" s="23"/>
      <c r="CE138" s="23"/>
    </row>
    <row r="139" spans="1:83" s="21" customFormat="1" ht="13.5" customHeight="1">
      <c r="A139" s="28" t="s">
        <v>15</v>
      </c>
      <c r="B139" s="99">
        <f>SUM(B133:B138)</f>
        <v>143</v>
      </c>
      <c r="C139" s="99">
        <f>SUM(C133:C138)</f>
        <v>6</v>
      </c>
      <c r="D139" s="99">
        <f>SUM(D133:D138)</f>
        <v>5</v>
      </c>
      <c r="E139" s="99">
        <f>SUM(E133:E138)</f>
        <v>6</v>
      </c>
      <c r="F139" s="99">
        <f t="shared" si="46"/>
        <v>160</v>
      </c>
      <c r="G139" s="100">
        <f t="shared" si="44"/>
        <v>7.5</v>
      </c>
      <c r="H139" s="101">
        <f t="shared" si="38"/>
        <v>5.0203953561342951</v>
      </c>
      <c r="I139" s="99">
        <f>SUM(I133:I138)</f>
        <v>157</v>
      </c>
      <c r="J139" s="99">
        <f>SUM(J133:J138)</f>
        <v>3</v>
      </c>
      <c r="K139" s="99">
        <f>SUM(K133:K138)</f>
        <v>5</v>
      </c>
      <c r="L139" s="99">
        <f>SUM(L133:L138)</f>
        <v>4</v>
      </c>
      <c r="M139" s="99">
        <f t="shared" si="47"/>
        <v>169</v>
      </c>
      <c r="N139" s="100">
        <f t="shared" si="45"/>
        <v>4.0999999999999996</v>
      </c>
      <c r="O139" s="101">
        <f t="shared" si="39"/>
        <v>6.204111600587372</v>
      </c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3"/>
      <c r="CC139" s="23"/>
      <c r="CD139" s="23"/>
      <c r="CE139" s="23"/>
    </row>
    <row r="140" spans="1:83" s="21" customFormat="1" ht="13.5" customHeight="1">
      <c r="A140" s="32" t="s">
        <v>22</v>
      </c>
      <c r="B140" s="93">
        <f>方向別!I405</f>
        <v>136</v>
      </c>
      <c r="C140" s="93">
        <f>方向別!J405</f>
        <v>7</v>
      </c>
      <c r="D140" s="93">
        <f>方向別!K405</f>
        <v>8</v>
      </c>
      <c r="E140" s="93">
        <f>方向別!L405</f>
        <v>6</v>
      </c>
      <c r="F140" s="93">
        <f t="shared" si="46"/>
        <v>157</v>
      </c>
      <c r="G140" s="94">
        <f t="shared" si="44"/>
        <v>8.3000000000000007</v>
      </c>
      <c r="H140" s="95">
        <f t="shared" si="38"/>
        <v>4.926262943206777</v>
      </c>
      <c r="I140" s="93">
        <f>SUM(方向別!I87,方向別!I193,方向別!B458,方向別!I617)</f>
        <v>215</v>
      </c>
      <c r="J140" s="93">
        <f>SUM(方向別!J87,方向別!J193,方向別!C458,方向別!J617)</f>
        <v>3</v>
      </c>
      <c r="K140" s="93">
        <f>SUM(方向別!K87,方向別!K193,方向別!D458,方向別!K617)</f>
        <v>3</v>
      </c>
      <c r="L140" s="93">
        <f>SUM(方向別!L87,方向別!L193,方向別!E458,方向別!L617)</f>
        <v>4</v>
      </c>
      <c r="M140" s="93">
        <f t="shared" si="47"/>
        <v>225</v>
      </c>
      <c r="N140" s="94">
        <f t="shared" si="45"/>
        <v>3.1</v>
      </c>
      <c r="O140" s="95">
        <f t="shared" si="39"/>
        <v>8.2599118942731273</v>
      </c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3"/>
      <c r="CC140" s="23"/>
      <c r="CD140" s="23"/>
      <c r="CE140" s="23"/>
    </row>
    <row r="141" spans="1:83" s="21" customFormat="1" ht="13.5" customHeight="1">
      <c r="A141" s="32" t="s">
        <v>23</v>
      </c>
      <c r="B141" s="93">
        <f>方向別!I406</f>
        <v>164</v>
      </c>
      <c r="C141" s="93">
        <f>方向別!J406</f>
        <v>4</v>
      </c>
      <c r="D141" s="93">
        <f>方向別!K406</f>
        <v>12</v>
      </c>
      <c r="E141" s="93">
        <f>方向別!L406</f>
        <v>4</v>
      </c>
      <c r="F141" s="93">
        <f>SUM(B141:E141)</f>
        <v>184</v>
      </c>
      <c r="G141" s="94">
        <f t="shared" si="44"/>
        <v>4.3</v>
      </c>
      <c r="H141" s="95">
        <f t="shared" si="38"/>
        <v>5.7734546595544396</v>
      </c>
      <c r="I141" s="93">
        <f>SUM(方向別!I88,方向別!I194,方向別!B459,方向別!I618)</f>
        <v>202</v>
      </c>
      <c r="J141" s="93">
        <f>SUM(方向別!J88,方向別!J194,方向別!C459,方向別!J618)</f>
        <v>6</v>
      </c>
      <c r="K141" s="93">
        <f>SUM(方向別!K88,方向別!K194,方向別!D459,方向別!K618)</f>
        <v>14</v>
      </c>
      <c r="L141" s="93">
        <f>SUM(方向別!L88,方向別!L194,方向別!E459,方向別!L618)</f>
        <v>7</v>
      </c>
      <c r="M141" s="93">
        <f>SUM(I141:L141)</f>
        <v>229</v>
      </c>
      <c r="N141" s="94">
        <f t="shared" si="45"/>
        <v>5.7</v>
      </c>
      <c r="O141" s="95">
        <f t="shared" si="39"/>
        <v>8.4067547723935387</v>
      </c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3"/>
      <c r="CC141" s="23"/>
      <c r="CD141" s="23"/>
      <c r="CE141" s="23"/>
    </row>
    <row r="142" spans="1:83" s="21" customFormat="1" ht="13.5" customHeight="1">
      <c r="A142" s="32" t="s">
        <v>24</v>
      </c>
      <c r="B142" s="93">
        <f>方向別!I407</f>
        <v>191</v>
      </c>
      <c r="C142" s="93">
        <f>方向別!J407</f>
        <v>7</v>
      </c>
      <c r="D142" s="93">
        <f>方向別!K407</f>
        <v>9</v>
      </c>
      <c r="E142" s="93">
        <f>方向別!L407</f>
        <v>3</v>
      </c>
      <c r="F142" s="93">
        <f t="shared" ref="F142:F165" si="48">SUM(B142:E142)</f>
        <v>210</v>
      </c>
      <c r="G142" s="94">
        <f t="shared" si="44"/>
        <v>4.8</v>
      </c>
      <c r="H142" s="95">
        <f t="shared" si="38"/>
        <v>6.5892689049262625</v>
      </c>
      <c r="I142" s="93">
        <f>SUM(方向別!I89,方向別!I195,方向別!B460,方向別!I619)</f>
        <v>180</v>
      </c>
      <c r="J142" s="93">
        <f>SUM(方向別!J89,方向別!J195,方向別!C460,方向別!J619)</f>
        <v>4</v>
      </c>
      <c r="K142" s="93">
        <f>SUM(方向別!K89,方向別!K195,方向別!D460,方向別!K619)</f>
        <v>4</v>
      </c>
      <c r="L142" s="93">
        <f>SUM(方向別!L89,方向別!L195,方向別!E460,方向別!L619)</f>
        <v>2</v>
      </c>
      <c r="M142" s="93">
        <f t="shared" ref="M142:M165" si="49">SUM(I142:L142)</f>
        <v>190</v>
      </c>
      <c r="N142" s="94">
        <f t="shared" si="45"/>
        <v>3.2</v>
      </c>
      <c r="O142" s="95">
        <f t="shared" si="39"/>
        <v>6.9750367107195306</v>
      </c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3"/>
      <c r="CC142" s="23"/>
      <c r="CD142" s="23"/>
      <c r="CE142" s="23"/>
    </row>
    <row r="143" spans="1:83" s="21" customFormat="1" ht="13.5" customHeight="1">
      <c r="A143" s="32" t="s">
        <v>25</v>
      </c>
      <c r="B143" s="93">
        <f>方向別!I408</f>
        <v>176</v>
      </c>
      <c r="C143" s="93">
        <f>方向別!J408</f>
        <v>4</v>
      </c>
      <c r="D143" s="93">
        <f>方向別!K408</f>
        <v>9</v>
      </c>
      <c r="E143" s="93">
        <f>方向別!L408</f>
        <v>1</v>
      </c>
      <c r="F143" s="93">
        <f t="shared" si="48"/>
        <v>190</v>
      </c>
      <c r="G143" s="94">
        <f t="shared" si="44"/>
        <v>2.6</v>
      </c>
      <c r="H143" s="95">
        <f t="shared" si="38"/>
        <v>5.9617194854094757</v>
      </c>
      <c r="I143" s="93">
        <f>SUM(方向別!I90,方向別!I196,方向別!B461,方向別!I620)</f>
        <v>182</v>
      </c>
      <c r="J143" s="93">
        <f>SUM(方向別!J90,方向別!J196,方向別!C461,方向別!J620)</f>
        <v>3</v>
      </c>
      <c r="K143" s="93">
        <f>SUM(方向別!K90,方向別!K196,方向別!D461,方向別!K620)</f>
        <v>5</v>
      </c>
      <c r="L143" s="93">
        <f>SUM(方向別!L90,方向別!L196,方向別!E461,方向別!L620)</f>
        <v>4</v>
      </c>
      <c r="M143" s="93">
        <f t="shared" si="49"/>
        <v>194</v>
      </c>
      <c r="N143" s="94">
        <f t="shared" si="45"/>
        <v>3.6</v>
      </c>
      <c r="O143" s="95">
        <f t="shared" si="39"/>
        <v>7.1218795888399411</v>
      </c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3"/>
      <c r="CC143" s="23"/>
      <c r="CD143" s="23"/>
      <c r="CE143" s="23"/>
    </row>
    <row r="144" spans="1:83" s="21" customFormat="1" ht="13.5" customHeight="1">
      <c r="A144" s="32" t="s">
        <v>26</v>
      </c>
      <c r="B144" s="93">
        <f>方向別!I409</f>
        <v>193</v>
      </c>
      <c r="C144" s="93">
        <f>方向別!J409</f>
        <v>6</v>
      </c>
      <c r="D144" s="93">
        <f>方向別!K409</f>
        <v>11</v>
      </c>
      <c r="E144" s="93">
        <f>方向別!L409</f>
        <v>7</v>
      </c>
      <c r="F144" s="93">
        <f t="shared" si="48"/>
        <v>217</v>
      </c>
      <c r="G144" s="94">
        <f t="shared" si="44"/>
        <v>6</v>
      </c>
      <c r="H144" s="95">
        <f t="shared" si="38"/>
        <v>6.8089112017571383</v>
      </c>
      <c r="I144" s="93">
        <f>SUM(方向別!I91,方向別!I197,方向別!B462,方向別!I621)</f>
        <v>174</v>
      </c>
      <c r="J144" s="93">
        <f>SUM(方向別!J91,方向別!J197,方向別!C462,方向別!J621)</f>
        <v>3</v>
      </c>
      <c r="K144" s="93">
        <f>SUM(方向別!K91,方向別!K197,方向別!D462,方向別!K621)</f>
        <v>6</v>
      </c>
      <c r="L144" s="93">
        <f>SUM(方向別!L91,方向別!L197,方向別!E462,方向別!L621)</f>
        <v>3</v>
      </c>
      <c r="M144" s="93">
        <f t="shared" si="49"/>
        <v>186</v>
      </c>
      <c r="N144" s="94">
        <f t="shared" si="45"/>
        <v>3.2</v>
      </c>
      <c r="O144" s="95">
        <f t="shared" si="39"/>
        <v>6.8281938325991192</v>
      </c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3"/>
      <c r="CC144" s="23"/>
      <c r="CD144" s="23"/>
      <c r="CE144" s="23"/>
    </row>
    <row r="145" spans="1:83" s="21" customFormat="1" ht="13.5" customHeight="1">
      <c r="A145" s="32" t="s">
        <v>27</v>
      </c>
      <c r="B145" s="93">
        <f>方向別!I410</f>
        <v>215</v>
      </c>
      <c r="C145" s="93">
        <f>方向別!J410</f>
        <v>3</v>
      </c>
      <c r="D145" s="93">
        <f>方向別!K410</f>
        <v>8</v>
      </c>
      <c r="E145" s="93">
        <f>方向別!L410</f>
        <v>3</v>
      </c>
      <c r="F145" s="93">
        <f t="shared" si="48"/>
        <v>229</v>
      </c>
      <c r="G145" s="94">
        <f t="shared" si="44"/>
        <v>2.6</v>
      </c>
      <c r="H145" s="95">
        <f t="shared" si="38"/>
        <v>7.1854408534672105</v>
      </c>
      <c r="I145" s="93">
        <f>SUM(方向別!I92,方向別!I198,方向別!B463,方向別!I622)</f>
        <v>171</v>
      </c>
      <c r="J145" s="93">
        <f>SUM(方向別!J92,方向別!J198,方向別!C463,方向別!J622)</f>
        <v>2</v>
      </c>
      <c r="K145" s="93">
        <f>SUM(方向別!K92,方向別!K198,方向別!D463,方向別!K622)</f>
        <v>12</v>
      </c>
      <c r="L145" s="93">
        <f>SUM(方向別!L92,方向別!L198,方向別!E463,方向別!L622)</f>
        <v>2</v>
      </c>
      <c r="M145" s="93">
        <f t="shared" si="49"/>
        <v>187</v>
      </c>
      <c r="N145" s="94">
        <f t="shared" si="45"/>
        <v>2.1</v>
      </c>
      <c r="O145" s="95">
        <f t="shared" si="39"/>
        <v>6.8649045521292225</v>
      </c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3"/>
      <c r="CC145" s="23"/>
      <c r="CD145" s="23"/>
      <c r="CE145" s="23"/>
    </row>
    <row r="146" spans="1:83" s="21" customFormat="1" ht="13.5" customHeight="1">
      <c r="A146" s="32" t="s">
        <v>28</v>
      </c>
      <c r="B146" s="93">
        <f>方向別!I411</f>
        <v>219</v>
      </c>
      <c r="C146" s="93">
        <f>方向別!J411</f>
        <v>5</v>
      </c>
      <c r="D146" s="93">
        <f>方向別!K411</f>
        <v>4</v>
      </c>
      <c r="E146" s="93">
        <f>方向別!L411</f>
        <v>4</v>
      </c>
      <c r="F146" s="93">
        <f t="shared" si="48"/>
        <v>232</v>
      </c>
      <c r="G146" s="94">
        <f t="shared" si="44"/>
        <v>3.9</v>
      </c>
      <c r="H146" s="95">
        <f t="shared" si="38"/>
        <v>7.2795732663947286</v>
      </c>
      <c r="I146" s="93">
        <f>SUM(方向別!I93,方向別!I199,方向別!B464,方向別!I623)</f>
        <v>168</v>
      </c>
      <c r="J146" s="93">
        <f>SUM(方向別!J93,方向別!J199,方向別!C464,方向別!J623)</f>
        <v>4</v>
      </c>
      <c r="K146" s="93">
        <f>SUM(方向別!K93,方向別!K199,方向別!D464,方向別!K623)</f>
        <v>7</v>
      </c>
      <c r="L146" s="93">
        <f>SUM(方向別!L93,方向別!L199,方向別!E464,方向別!L623)</f>
        <v>1</v>
      </c>
      <c r="M146" s="93">
        <f t="shared" si="49"/>
        <v>180</v>
      </c>
      <c r="N146" s="94">
        <f t="shared" si="45"/>
        <v>2.8</v>
      </c>
      <c r="O146" s="95">
        <f t="shared" si="39"/>
        <v>6.607929515418502</v>
      </c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3"/>
      <c r="CC146" s="23"/>
      <c r="CD146" s="23"/>
      <c r="CE146" s="23"/>
    </row>
    <row r="147" spans="1:83" s="21" customFormat="1" ht="13.5" customHeight="1">
      <c r="A147" s="32" t="s">
        <v>51</v>
      </c>
      <c r="B147" s="93">
        <f>方向別!I412</f>
        <v>240</v>
      </c>
      <c r="C147" s="93">
        <f>方向別!J412</f>
        <v>4</v>
      </c>
      <c r="D147" s="93">
        <f>方向別!K412</f>
        <v>14</v>
      </c>
      <c r="E147" s="93">
        <f>方向別!L412</f>
        <v>6</v>
      </c>
      <c r="F147" s="93">
        <f t="shared" si="48"/>
        <v>264</v>
      </c>
      <c r="G147" s="94">
        <f t="shared" si="44"/>
        <v>3.8</v>
      </c>
      <c r="H147" s="95">
        <f t="shared" si="38"/>
        <v>8.2836523376215876</v>
      </c>
      <c r="I147" s="93">
        <f>SUM(方向別!I94,方向別!I200,方向別!B465,方向別!I624)</f>
        <v>188</v>
      </c>
      <c r="J147" s="93">
        <f>SUM(方向別!J94,方向別!J200,方向別!C465,方向別!J624)</f>
        <v>2</v>
      </c>
      <c r="K147" s="93">
        <f>SUM(方向別!K94,方向別!K200,方向別!D465,方向別!K624)</f>
        <v>16</v>
      </c>
      <c r="L147" s="93">
        <f>SUM(方向別!L94,方向別!L200,方向別!E465,方向別!L624)</f>
        <v>0</v>
      </c>
      <c r="M147" s="93">
        <f t="shared" si="49"/>
        <v>206</v>
      </c>
      <c r="N147" s="94">
        <f t="shared" si="45"/>
        <v>1</v>
      </c>
      <c r="O147" s="95">
        <f t="shared" si="39"/>
        <v>7.5624082232011753</v>
      </c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3"/>
      <c r="CC147" s="23"/>
      <c r="CD147" s="23"/>
      <c r="CE147" s="23"/>
    </row>
    <row r="148" spans="1:83" s="21" customFormat="1" ht="13.5" customHeight="1">
      <c r="A148" s="36" t="s">
        <v>29</v>
      </c>
      <c r="B148" s="96">
        <f>方向別!I413</f>
        <v>63</v>
      </c>
      <c r="C148" s="96">
        <f>方向別!J413</f>
        <v>1</v>
      </c>
      <c r="D148" s="96">
        <f>方向別!K413</f>
        <v>4</v>
      </c>
      <c r="E148" s="96">
        <f>方向別!L413</f>
        <v>0</v>
      </c>
      <c r="F148" s="96">
        <f t="shared" si="48"/>
        <v>68</v>
      </c>
      <c r="G148" s="97">
        <f t="shared" si="44"/>
        <v>1.5</v>
      </c>
      <c r="H148" s="98">
        <f t="shared" si="38"/>
        <v>2.1336680263570758</v>
      </c>
      <c r="I148" s="96">
        <f>SUM(方向別!I95,方向別!I201,方向別!B466,方向別!I625)</f>
        <v>38</v>
      </c>
      <c r="J148" s="96">
        <f>SUM(方向別!J95,方向別!J201,方向別!C466,方向別!J625)</f>
        <v>0</v>
      </c>
      <c r="K148" s="96">
        <f>SUM(方向別!K95,方向別!K201,方向別!D466,方向別!K625)</f>
        <v>0</v>
      </c>
      <c r="L148" s="96">
        <f>SUM(方向別!L95,方向別!L201,方向別!E466,方向別!L625)</f>
        <v>0</v>
      </c>
      <c r="M148" s="96">
        <f t="shared" si="49"/>
        <v>38</v>
      </c>
      <c r="N148" s="97">
        <f t="shared" si="45"/>
        <v>0</v>
      </c>
      <c r="O148" s="98">
        <f t="shared" si="39"/>
        <v>1.3950073421439062</v>
      </c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3"/>
      <c r="CC148" s="23"/>
      <c r="CD148" s="23"/>
      <c r="CE148" s="23"/>
    </row>
    <row r="149" spans="1:83" s="21" customFormat="1" ht="13.5" customHeight="1">
      <c r="A149" s="32" t="s">
        <v>30</v>
      </c>
      <c r="B149" s="93">
        <f>方向別!I414</f>
        <v>55</v>
      </c>
      <c r="C149" s="93">
        <f>方向別!J414</f>
        <v>0</v>
      </c>
      <c r="D149" s="93">
        <f>方向別!K414</f>
        <v>4</v>
      </c>
      <c r="E149" s="93">
        <f>方向別!L414</f>
        <v>1</v>
      </c>
      <c r="F149" s="93">
        <f t="shared" si="48"/>
        <v>60</v>
      </c>
      <c r="G149" s="94">
        <f t="shared" si="44"/>
        <v>1.7</v>
      </c>
      <c r="H149" s="95">
        <f t="shared" si="38"/>
        <v>1.882648258550361</v>
      </c>
      <c r="I149" s="93">
        <f>SUM(方向別!I96,方向別!I202,方向別!B467,方向別!I626)</f>
        <v>28</v>
      </c>
      <c r="J149" s="93">
        <f>SUM(方向別!J96,方向別!J202,方向別!C467,方向別!J626)</f>
        <v>1</v>
      </c>
      <c r="K149" s="93">
        <f>SUM(方向別!K96,方向別!K202,方向別!D467,方向別!K626)</f>
        <v>0</v>
      </c>
      <c r="L149" s="93">
        <f>SUM(方向別!L96,方向別!L202,方向別!E467,方向別!L626)</f>
        <v>0</v>
      </c>
      <c r="M149" s="93">
        <f t="shared" si="49"/>
        <v>29</v>
      </c>
      <c r="N149" s="94">
        <f t="shared" si="45"/>
        <v>3.4</v>
      </c>
      <c r="O149" s="95">
        <f t="shared" si="39"/>
        <v>1.064610866372981</v>
      </c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3"/>
      <c r="CC149" s="23"/>
      <c r="CD149" s="23"/>
      <c r="CE149" s="23"/>
    </row>
    <row r="150" spans="1:83" s="21" customFormat="1" ht="13.5" customHeight="1">
      <c r="A150" s="32" t="s">
        <v>31</v>
      </c>
      <c r="B150" s="93">
        <f>方向別!I415</f>
        <v>51</v>
      </c>
      <c r="C150" s="93">
        <f>方向別!J415</f>
        <v>0</v>
      </c>
      <c r="D150" s="93">
        <f>方向別!K415</f>
        <v>2</v>
      </c>
      <c r="E150" s="93">
        <f>方向別!L415</f>
        <v>1</v>
      </c>
      <c r="F150" s="93">
        <f t="shared" si="48"/>
        <v>54</v>
      </c>
      <c r="G150" s="94">
        <f t="shared" si="44"/>
        <v>1.9</v>
      </c>
      <c r="H150" s="95">
        <f t="shared" si="38"/>
        <v>1.6943834326953247</v>
      </c>
      <c r="I150" s="93">
        <f>SUM(方向別!I97,方向別!I203,方向別!B468,方向別!I627)</f>
        <v>39</v>
      </c>
      <c r="J150" s="93">
        <f>SUM(方向別!J97,方向別!J203,方向別!C468,方向別!J627)</f>
        <v>3</v>
      </c>
      <c r="K150" s="93">
        <f>SUM(方向別!K97,方向別!K203,方向別!D468,方向別!K627)</f>
        <v>1</v>
      </c>
      <c r="L150" s="93">
        <f>SUM(方向別!L97,方向別!L203,方向別!E468,方向別!L627)</f>
        <v>0</v>
      </c>
      <c r="M150" s="93">
        <f t="shared" si="49"/>
        <v>43</v>
      </c>
      <c r="N150" s="94">
        <f t="shared" si="45"/>
        <v>7</v>
      </c>
      <c r="O150" s="95">
        <f t="shared" si="39"/>
        <v>1.57856093979442</v>
      </c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3"/>
      <c r="CC150" s="23"/>
      <c r="CD150" s="23"/>
      <c r="CE150" s="23"/>
    </row>
    <row r="151" spans="1:83" s="21" customFormat="1" ht="13.5" customHeight="1">
      <c r="A151" s="32" t="s">
        <v>32</v>
      </c>
      <c r="B151" s="93">
        <f>方向別!I416</f>
        <v>48</v>
      </c>
      <c r="C151" s="93">
        <f>方向別!J416</f>
        <v>1</v>
      </c>
      <c r="D151" s="93">
        <f>方向別!K416</f>
        <v>4</v>
      </c>
      <c r="E151" s="93">
        <f>方向別!L416</f>
        <v>0</v>
      </c>
      <c r="F151" s="93">
        <f t="shared" si="48"/>
        <v>53</v>
      </c>
      <c r="G151" s="94">
        <f t="shared" si="44"/>
        <v>1.9</v>
      </c>
      <c r="H151" s="95">
        <f t="shared" si="38"/>
        <v>1.6630059617194854</v>
      </c>
      <c r="I151" s="93">
        <f>SUM(方向別!I98,方向別!I204,方向別!B469,方向別!I628)</f>
        <v>26</v>
      </c>
      <c r="J151" s="93">
        <f>SUM(方向別!J98,方向別!J204,方向別!C469,方向別!J628)</f>
        <v>1</v>
      </c>
      <c r="K151" s="93">
        <f>SUM(方向別!K98,方向別!K204,方向別!D469,方向別!K628)</f>
        <v>0</v>
      </c>
      <c r="L151" s="93">
        <f>SUM(方向別!L98,方向別!L204,方向別!E469,方向別!L628)</f>
        <v>0</v>
      </c>
      <c r="M151" s="93">
        <f t="shared" si="49"/>
        <v>27</v>
      </c>
      <c r="N151" s="94">
        <f t="shared" si="45"/>
        <v>3.7</v>
      </c>
      <c r="O151" s="95">
        <f t="shared" si="39"/>
        <v>0.99118942731277537</v>
      </c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3"/>
      <c r="CC151" s="23"/>
      <c r="CD151" s="23"/>
      <c r="CE151" s="23"/>
    </row>
    <row r="152" spans="1:83" s="21" customFormat="1" ht="13.5" customHeight="1">
      <c r="A152" s="32" t="s">
        <v>33</v>
      </c>
      <c r="B152" s="93">
        <f>方向別!I417</f>
        <v>60</v>
      </c>
      <c r="C152" s="93">
        <f>方向別!J417</f>
        <v>2</v>
      </c>
      <c r="D152" s="93">
        <f>方向別!K417</f>
        <v>5</v>
      </c>
      <c r="E152" s="93">
        <f>方向別!L417</f>
        <v>0</v>
      </c>
      <c r="F152" s="93">
        <f t="shared" si="48"/>
        <v>67</v>
      </c>
      <c r="G152" s="94">
        <f t="shared" si="44"/>
        <v>3</v>
      </c>
      <c r="H152" s="95">
        <f t="shared" si="38"/>
        <v>2.1022905553812361</v>
      </c>
      <c r="I152" s="93">
        <f>SUM(方向別!I99,方向別!I205,方向別!B470,方向別!I629)</f>
        <v>23</v>
      </c>
      <c r="J152" s="93">
        <f>SUM(方向別!J99,方向別!J205,方向別!C470,方向別!J629)</f>
        <v>0</v>
      </c>
      <c r="K152" s="93">
        <f>SUM(方向別!K99,方向別!K205,方向別!D470,方向別!K629)</f>
        <v>1</v>
      </c>
      <c r="L152" s="93">
        <f>SUM(方向別!L99,方向別!L205,方向別!E470,方向別!L629)</f>
        <v>0</v>
      </c>
      <c r="M152" s="93">
        <f t="shared" si="49"/>
        <v>24</v>
      </c>
      <c r="N152" s="94">
        <f t="shared" si="45"/>
        <v>0</v>
      </c>
      <c r="O152" s="95">
        <f t="shared" si="39"/>
        <v>0.88105726872246704</v>
      </c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3"/>
      <c r="CC152" s="23"/>
      <c r="CD152" s="23"/>
      <c r="CE152" s="23"/>
    </row>
    <row r="153" spans="1:83" s="21" customFormat="1" ht="13.5" customHeight="1">
      <c r="A153" s="32" t="s">
        <v>34</v>
      </c>
      <c r="B153" s="93">
        <f>方向別!I418</f>
        <v>51</v>
      </c>
      <c r="C153" s="93">
        <f>方向別!J418</f>
        <v>0</v>
      </c>
      <c r="D153" s="93">
        <f>方向別!K418</f>
        <v>4</v>
      </c>
      <c r="E153" s="93">
        <f>方向別!L418</f>
        <v>0</v>
      </c>
      <c r="F153" s="93">
        <f t="shared" si="48"/>
        <v>55</v>
      </c>
      <c r="G153" s="94">
        <f t="shared" si="44"/>
        <v>0</v>
      </c>
      <c r="H153" s="95">
        <f t="shared" si="38"/>
        <v>1.7257609036711641</v>
      </c>
      <c r="I153" s="93">
        <f>SUM(方向別!I100,方向別!I206,方向別!B471,方向別!I630)</f>
        <v>27</v>
      </c>
      <c r="J153" s="93">
        <f>SUM(方向別!J100,方向別!J206,方向別!C471,方向別!J630)</f>
        <v>1</v>
      </c>
      <c r="K153" s="93">
        <f>SUM(方向別!K100,方向別!K206,方向別!D471,方向別!K630)</f>
        <v>3</v>
      </c>
      <c r="L153" s="93">
        <f>SUM(方向別!L100,方向別!L206,方向別!E471,方向別!L630)</f>
        <v>2</v>
      </c>
      <c r="M153" s="93">
        <f t="shared" si="49"/>
        <v>33</v>
      </c>
      <c r="N153" s="94">
        <f t="shared" si="45"/>
        <v>9.1</v>
      </c>
      <c r="O153" s="95">
        <f t="shared" si="39"/>
        <v>1.2114537444933922</v>
      </c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3"/>
      <c r="CC153" s="23"/>
      <c r="CD153" s="23"/>
      <c r="CE153" s="23"/>
    </row>
    <row r="154" spans="1:83" s="21" customFormat="1" ht="13.5" customHeight="1">
      <c r="A154" s="28" t="s">
        <v>15</v>
      </c>
      <c r="B154" s="99">
        <f>SUM(B148:B153)</f>
        <v>328</v>
      </c>
      <c r="C154" s="99">
        <f>SUM(C148:C153)</f>
        <v>4</v>
      </c>
      <c r="D154" s="99">
        <f>SUM(D148:D153)</f>
        <v>23</v>
      </c>
      <c r="E154" s="99">
        <f>SUM(E148:E153)</f>
        <v>2</v>
      </c>
      <c r="F154" s="99">
        <f t="shared" si="48"/>
        <v>357</v>
      </c>
      <c r="G154" s="100">
        <f t="shared" si="44"/>
        <v>1.7</v>
      </c>
      <c r="H154" s="101">
        <f t="shared" si="38"/>
        <v>11.201757138374647</v>
      </c>
      <c r="I154" s="99">
        <f>SUM(I148:I153)</f>
        <v>181</v>
      </c>
      <c r="J154" s="99">
        <f>SUM(J148:J153)</f>
        <v>6</v>
      </c>
      <c r="K154" s="99">
        <f>SUM(K148:K153)</f>
        <v>5</v>
      </c>
      <c r="L154" s="99">
        <f>SUM(L148:L153)</f>
        <v>2</v>
      </c>
      <c r="M154" s="99">
        <f t="shared" si="49"/>
        <v>194</v>
      </c>
      <c r="N154" s="100">
        <f t="shared" si="45"/>
        <v>4.0999999999999996</v>
      </c>
      <c r="O154" s="101">
        <f t="shared" si="39"/>
        <v>7.1218795888399411</v>
      </c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3"/>
      <c r="CC154" s="23"/>
      <c r="CD154" s="23"/>
      <c r="CE154" s="23"/>
    </row>
    <row r="155" spans="1:83" s="21" customFormat="1" ht="13.5" customHeight="1">
      <c r="A155" s="36" t="s">
        <v>35</v>
      </c>
      <c r="B155" s="96">
        <f>方向別!I420</f>
        <v>43</v>
      </c>
      <c r="C155" s="96">
        <f>方向別!J420</f>
        <v>1</v>
      </c>
      <c r="D155" s="96">
        <f>方向別!K420</f>
        <v>4</v>
      </c>
      <c r="E155" s="96">
        <f>方向別!L420</f>
        <v>1</v>
      </c>
      <c r="F155" s="96">
        <f t="shared" si="48"/>
        <v>49</v>
      </c>
      <c r="G155" s="97">
        <f t="shared" si="44"/>
        <v>4.0999999999999996</v>
      </c>
      <c r="H155" s="98">
        <f t="shared" si="38"/>
        <v>1.537496077816128</v>
      </c>
      <c r="I155" s="96">
        <f>SUM(方向別!I102,方向別!I208,方向別!B473,方向別!I632)</f>
        <v>23</v>
      </c>
      <c r="J155" s="96">
        <f>SUM(方向別!J102,方向別!J208,方向別!C473,方向別!J632)</f>
        <v>0</v>
      </c>
      <c r="K155" s="96">
        <f>SUM(方向別!K102,方向別!K208,方向別!D473,方向別!K632)</f>
        <v>0</v>
      </c>
      <c r="L155" s="96">
        <f>SUM(方向別!L102,方向別!L208,方向別!E473,方向別!L632)</f>
        <v>0</v>
      </c>
      <c r="M155" s="96">
        <f t="shared" si="49"/>
        <v>23</v>
      </c>
      <c r="N155" s="97">
        <f t="shared" si="45"/>
        <v>0</v>
      </c>
      <c r="O155" s="98">
        <f t="shared" si="39"/>
        <v>0.84434654919236418</v>
      </c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3"/>
      <c r="CC155" s="23"/>
      <c r="CD155" s="23"/>
      <c r="CE155" s="23"/>
    </row>
    <row r="156" spans="1:83" s="21" customFormat="1" ht="13.5" customHeight="1">
      <c r="A156" s="32" t="s">
        <v>36</v>
      </c>
      <c r="B156" s="93">
        <f>方向別!I421</f>
        <v>48</v>
      </c>
      <c r="C156" s="93">
        <f>方向別!J421</f>
        <v>1</v>
      </c>
      <c r="D156" s="93">
        <f>方向別!K421</f>
        <v>3</v>
      </c>
      <c r="E156" s="93">
        <f>方向別!L421</f>
        <v>0</v>
      </c>
      <c r="F156" s="93">
        <f t="shared" si="48"/>
        <v>52</v>
      </c>
      <c r="G156" s="94">
        <f t="shared" si="44"/>
        <v>1.9</v>
      </c>
      <c r="H156" s="95">
        <f t="shared" si="38"/>
        <v>1.631628490743646</v>
      </c>
      <c r="I156" s="93">
        <f>SUM(方向別!I103,方向別!I209,方向別!B474,方向別!I633)</f>
        <v>22</v>
      </c>
      <c r="J156" s="93">
        <f>SUM(方向別!J103,方向別!J209,方向別!C474,方向別!J633)</f>
        <v>1</v>
      </c>
      <c r="K156" s="93">
        <f>SUM(方向別!K103,方向別!K209,方向別!D474,方向別!K633)</f>
        <v>2</v>
      </c>
      <c r="L156" s="93">
        <f>SUM(方向別!L103,方向別!L209,方向別!E474,方向別!L633)</f>
        <v>1</v>
      </c>
      <c r="M156" s="93">
        <f t="shared" si="49"/>
        <v>26</v>
      </c>
      <c r="N156" s="94">
        <f t="shared" si="45"/>
        <v>7.7</v>
      </c>
      <c r="O156" s="95">
        <f t="shared" si="39"/>
        <v>0.95447870778267252</v>
      </c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3"/>
      <c r="CC156" s="23"/>
      <c r="CD156" s="23"/>
      <c r="CE156" s="23"/>
    </row>
    <row r="157" spans="1:83" s="21" customFormat="1" ht="13.5" customHeight="1">
      <c r="A157" s="32" t="s">
        <v>37</v>
      </c>
      <c r="B157" s="93">
        <f>方向別!I422</f>
        <v>81</v>
      </c>
      <c r="C157" s="93">
        <f>方向別!J422</f>
        <v>3</v>
      </c>
      <c r="D157" s="93">
        <f>方向別!K422</f>
        <v>3</v>
      </c>
      <c r="E157" s="93">
        <f>方向別!L422</f>
        <v>2</v>
      </c>
      <c r="F157" s="93">
        <f t="shared" si="48"/>
        <v>89</v>
      </c>
      <c r="G157" s="94">
        <f t="shared" si="44"/>
        <v>5.6</v>
      </c>
      <c r="H157" s="95">
        <f t="shared" si="38"/>
        <v>2.7925949168497022</v>
      </c>
      <c r="I157" s="93">
        <f>SUM(方向別!I104,方向別!I210,方向別!B475,方向別!I634)</f>
        <v>25</v>
      </c>
      <c r="J157" s="93">
        <f>SUM(方向別!J104,方向別!J210,方向別!C475,方向別!J634)</f>
        <v>1</v>
      </c>
      <c r="K157" s="93">
        <f>SUM(方向別!K104,方向別!K210,方向別!D475,方向別!K634)</f>
        <v>1</v>
      </c>
      <c r="L157" s="93">
        <f>SUM(方向別!L104,方向別!L210,方向別!E475,方向別!L634)</f>
        <v>0</v>
      </c>
      <c r="M157" s="93">
        <f t="shared" si="49"/>
        <v>27</v>
      </c>
      <c r="N157" s="94">
        <f t="shared" si="45"/>
        <v>3.7</v>
      </c>
      <c r="O157" s="95">
        <f t="shared" si="39"/>
        <v>0.99118942731277537</v>
      </c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3"/>
      <c r="CC157" s="23"/>
      <c r="CD157" s="23"/>
      <c r="CE157" s="23"/>
    </row>
    <row r="158" spans="1:83" s="21" customFormat="1" ht="13.5" customHeight="1">
      <c r="A158" s="32" t="s">
        <v>38</v>
      </c>
      <c r="B158" s="93">
        <f>方向別!I423</f>
        <v>53</v>
      </c>
      <c r="C158" s="93">
        <f>方向別!J423</f>
        <v>0</v>
      </c>
      <c r="D158" s="93">
        <f>方向別!K423</f>
        <v>1</v>
      </c>
      <c r="E158" s="93">
        <f>方向別!L423</f>
        <v>1</v>
      </c>
      <c r="F158" s="93">
        <f t="shared" si="48"/>
        <v>55</v>
      </c>
      <c r="G158" s="94">
        <f t="shared" si="44"/>
        <v>1.8</v>
      </c>
      <c r="H158" s="95">
        <f t="shared" si="38"/>
        <v>1.7257609036711641</v>
      </c>
      <c r="I158" s="93">
        <f>SUM(方向別!I105,方向別!I211,方向別!B476,方向別!I635)</f>
        <v>19</v>
      </c>
      <c r="J158" s="93">
        <f>SUM(方向別!J105,方向別!J211,方向別!C476,方向別!J635)</f>
        <v>1</v>
      </c>
      <c r="K158" s="93">
        <f>SUM(方向別!K105,方向別!K211,方向別!D476,方向別!K635)</f>
        <v>0</v>
      </c>
      <c r="L158" s="93">
        <f>SUM(方向別!L105,方向別!L211,方向別!E476,方向別!L635)</f>
        <v>1</v>
      </c>
      <c r="M158" s="93">
        <f t="shared" si="49"/>
        <v>21</v>
      </c>
      <c r="N158" s="94">
        <f t="shared" si="45"/>
        <v>9.5</v>
      </c>
      <c r="O158" s="95">
        <f t="shared" si="39"/>
        <v>0.77092511013215859</v>
      </c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3"/>
      <c r="CC158" s="23"/>
      <c r="CD158" s="23"/>
      <c r="CE158" s="23"/>
    </row>
    <row r="159" spans="1:83" s="21" customFormat="1" ht="13.5" customHeight="1">
      <c r="A159" s="32" t="s">
        <v>39</v>
      </c>
      <c r="B159" s="93">
        <f>方向別!I424</f>
        <v>46</v>
      </c>
      <c r="C159" s="93">
        <f>方向別!J424</f>
        <v>2</v>
      </c>
      <c r="D159" s="93">
        <f>方向別!K424</f>
        <v>0</v>
      </c>
      <c r="E159" s="93">
        <f>方向別!L424</f>
        <v>0</v>
      </c>
      <c r="F159" s="93">
        <f t="shared" si="48"/>
        <v>48</v>
      </c>
      <c r="G159" s="94">
        <f t="shared" si="44"/>
        <v>4.2</v>
      </c>
      <c r="H159" s="95">
        <f t="shared" si="38"/>
        <v>1.5061186068402888</v>
      </c>
      <c r="I159" s="93">
        <f>SUM(方向別!I106,方向別!I212,方向別!B477,方向別!I636)</f>
        <v>22</v>
      </c>
      <c r="J159" s="93">
        <f>SUM(方向別!J106,方向別!J212,方向別!C477,方向別!J636)</f>
        <v>0</v>
      </c>
      <c r="K159" s="93">
        <f>SUM(方向別!K106,方向別!K212,方向別!D477,方向別!K636)</f>
        <v>0</v>
      </c>
      <c r="L159" s="93">
        <f>SUM(方向別!L106,方向別!L212,方向別!E477,方向別!L636)</f>
        <v>0</v>
      </c>
      <c r="M159" s="93">
        <f t="shared" si="49"/>
        <v>22</v>
      </c>
      <c r="N159" s="94">
        <f t="shared" si="45"/>
        <v>0</v>
      </c>
      <c r="O159" s="95">
        <f t="shared" si="39"/>
        <v>0.80763582966226144</v>
      </c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3"/>
      <c r="CC159" s="23"/>
      <c r="CD159" s="23"/>
      <c r="CE159" s="23"/>
    </row>
    <row r="160" spans="1:83" s="21" customFormat="1" ht="13.5" customHeight="1">
      <c r="A160" s="32" t="s">
        <v>40</v>
      </c>
      <c r="B160" s="93">
        <f>方向別!I425</f>
        <v>51</v>
      </c>
      <c r="C160" s="93">
        <f>方向別!J425</f>
        <v>1</v>
      </c>
      <c r="D160" s="93">
        <f>方向別!K425</f>
        <v>0</v>
      </c>
      <c r="E160" s="93">
        <f>方向別!L425</f>
        <v>1</v>
      </c>
      <c r="F160" s="93">
        <f t="shared" si="48"/>
        <v>53</v>
      </c>
      <c r="G160" s="94">
        <f t="shared" si="44"/>
        <v>3.8</v>
      </c>
      <c r="H160" s="95">
        <f t="shared" si="38"/>
        <v>1.6630059617194854</v>
      </c>
      <c r="I160" s="93">
        <f>SUM(方向別!I107,方向別!I213,方向別!B478,方向別!I637)</f>
        <v>25</v>
      </c>
      <c r="J160" s="93">
        <f>SUM(方向別!J107,方向別!J213,方向別!C478,方向別!J637)</f>
        <v>2</v>
      </c>
      <c r="K160" s="93">
        <f>SUM(方向別!K107,方向別!K213,方向別!D478,方向別!K637)</f>
        <v>0</v>
      </c>
      <c r="L160" s="93">
        <f>SUM(方向別!L107,方向別!L213,方向別!E478,方向別!L637)</f>
        <v>0</v>
      </c>
      <c r="M160" s="93">
        <f t="shared" si="49"/>
        <v>27</v>
      </c>
      <c r="N160" s="94">
        <f t="shared" si="45"/>
        <v>7.4</v>
      </c>
      <c r="O160" s="95">
        <f t="shared" si="39"/>
        <v>0.99118942731277537</v>
      </c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3"/>
      <c r="CC160" s="23"/>
      <c r="CD160" s="23"/>
      <c r="CE160" s="23"/>
    </row>
    <row r="161" spans="1:83" s="21" customFormat="1" ht="13.5" customHeight="1">
      <c r="A161" s="28" t="s">
        <v>15</v>
      </c>
      <c r="B161" s="99">
        <f>SUM(B155:B160)</f>
        <v>322</v>
      </c>
      <c r="C161" s="99">
        <f>SUM(C155:C160)</f>
        <v>8</v>
      </c>
      <c r="D161" s="99">
        <f>SUM(D155:D160)</f>
        <v>11</v>
      </c>
      <c r="E161" s="99">
        <f>SUM(E155:E160)</f>
        <v>5</v>
      </c>
      <c r="F161" s="99">
        <f t="shared" si="48"/>
        <v>346</v>
      </c>
      <c r="G161" s="100">
        <f t="shared" si="44"/>
        <v>3.8</v>
      </c>
      <c r="H161" s="101">
        <f t="shared" si="38"/>
        <v>10.856604957640414</v>
      </c>
      <c r="I161" s="99">
        <f>SUM(I155:I160)</f>
        <v>136</v>
      </c>
      <c r="J161" s="99">
        <f>SUM(J155:J160)</f>
        <v>5</v>
      </c>
      <c r="K161" s="99">
        <f>SUM(K155:K160)</f>
        <v>3</v>
      </c>
      <c r="L161" s="99">
        <f>SUM(L155:L160)</f>
        <v>2</v>
      </c>
      <c r="M161" s="99">
        <f t="shared" si="49"/>
        <v>146</v>
      </c>
      <c r="N161" s="100">
        <f t="shared" si="45"/>
        <v>4.8</v>
      </c>
      <c r="O161" s="101">
        <f t="shared" si="39"/>
        <v>5.3597650513950077</v>
      </c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3"/>
      <c r="CC161" s="23"/>
      <c r="CD161" s="23"/>
      <c r="CE161" s="23"/>
    </row>
    <row r="162" spans="1:83" s="21" customFormat="1" ht="13.5" customHeight="1">
      <c r="A162" s="32" t="s">
        <v>113</v>
      </c>
      <c r="B162" s="93">
        <f>方向別!I427</f>
        <v>147</v>
      </c>
      <c r="C162" s="93">
        <f>方向別!J427</f>
        <v>4</v>
      </c>
      <c r="D162" s="93">
        <f>方向別!K427</f>
        <v>9</v>
      </c>
      <c r="E162" s="93">
        <f>方向別!L427</f>
        <v>3</v>
      </c>
      <c r="F162" s="93">
        <f t="shared" ref="F162:F164" si="50">SUM(B162:E162)</f>
        <v>163</v>
      </c>
      <c r="G162" s="94">
        <f t="shared" ref="G162:G164" si="51">IF(SUM(C162,E162)=0,0,ROUND(SUM(C162,E162)/F162*100,1))</f>
        <v>4.3</v>
      </c>
      <c r="H162" s="95">
        <f t="shared" ref="H162:H164" si="52">IF(F162=0,0,F162/F$165*100)</f>
        <v>5.1145277690618132</v>
      </c>
      <c r="I162" s="93">
        <f>SUM(方向別!I109,方向別!I215,方向別!B480,方向別!I639)</f>
        <v>79</v>
      </c>
      <c r="J162" s="93">
        <f>SUM(方向別!J109,方向別!J215,方向別!C480,方向別!J639)</f>
        <v>5</v>
      </c>
      <c r="K162" s="93">
        <f>SUM(方向別!K109,方向別!K215,方向別!D480,方向別!K639)</f>
        <v>6</v>
      </c>
      <c r="L162" s="93">
        <f>SUM(方向別!L109,方向別!L215,方向別!E480,方向別!L639)</f>
        <v>3</v>
      </c>
      <c r="M162" s="93">
        <f t="shared" ref="M162:M164" si="53">SUM(I162:L162)</f>
        <v>93</v>
      </c>
      <c r="N162" s="94">
        <f t="shared" ref="N162:N164" si="54">IF(SUM(J162,L162)=0,0,ROUND(SUM(J162,L162)/M162*100,1))</f>
        <v>8.6</v>
      </c>
      <c r="O162" s="95">
        <f t="shared" ref="O162:O164" si="55">IF(M162=0,0,M162/M$165*100)</f>
        <v>3.4140969162995596</v>
      </c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3"/>
      <c r="CC162" s="23"/>
      <c r="CD162" s="23"/>
      <c r="CE162" s="23"/>
    </row>
    <row r="163" spans="1:83" s="21" customFormat="1" ht="13.5" customHeight="1">
      <c r="A163" s="32" t="s">
        <v>114</v>
      </c>
      <c r="B163" s="93">
        <f>方向別!I428</f>
        <v>79</v>
      </c>
      <c r="C163" s="93">
        <f>方向別!J428</f>
        <v>2</v>
      </c>
      <c r="D163" s="93">
        <f>方向別!K428</f>
        <v>5</v>
      </c>
      <c r="E163" s="93">
        <f>方向別!L428</f>
        <v>3</v>
      </c>
      <c r="F163" s="93">
        <f t="shared" si="50"/>
        <v>89</v>
      </c>
      <c r="G163" s="94">
        <f t="shared" si="51"/>
        <v>5.6</v>
      </c>
      <c r="H163" s="95">
        <f t="shared" si="52"/>
        <v>2.7925949168497022</v>
      </c>
      <c r="I163" s="93">
        <f>SUM(方向別!I110,方向別!I216,方向別!B481,方向別!I640)</f>
        <v>71</v>
      </c>
      <c r="J163" s="93">
        <f>SUM(方向別!J110,方向別!J216,方向別!C481,方向別!J640)</f>
        <v>2</v>
      </c>
      <c r="K163" s="93">
        <f>SUM(方向別!K110,方向別!K216,方向別!D481,方向別!K640)</f>
        <v>3</v>
      </c>
      <c r="L163" s="93">
        <f>SUM(方向別!L110,方向別!L216,方向別!E481,方向別!L640)</f>
        <v>0</v>
      </c>
      <c r="M163" s="93">
        <f t="shared" si="53"/>
        <v>76</v>
      </c>
      <c r="N163" s="94">
        <f>IF(SUM(J163,L163)=0,0,ROUND(SUM(J163,L163)/M163*100,1))</f>
        <v>2.6</v>
      </c>
      <c r="O163" s="95">
        <f t="shared" si="55"/>
        <v>2.7900146842878124</v>
      </c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3"/>
      <c r="CC163" s="23"/>
      <c r="CD163" s="23"/>
      <c r="CE163" s="23"/>
    </row>
    <row r="164" spans="1:83" s="21" customFormat="1" ht="13.5" customHeight="1">
      <c r="A164" s="32" t="s">
        <v>115</v>
      </c>
      <c r="B164" s="93">
        <f>方向別!I429</f>
        <v>56</v>
      </c>
      <c r="C164" s="93">
        <f>方向別!J429</f>
        <v>3</v>
      </c>
      <c r="D164" s="93">
        <f>方向別!K429</f>
        <v>1</v>
      </c>
      <c r="E164" s="93">
        <f>方向別!L429</f>
        <v>2</v>
      </c>
      <c r="F164" s="93">
        <f t="shared" si="50"/>
        <v>62</v>
      </c>
      <c r="G164" s="94">
        <f t="shared" si="51"/>
        <v>8.1</v>
      </c>
      <c r="H164" s="95">
        <f t="shared" si="52"/>
        <v>1.9454032005020396</v>
      </c>
      <c r="I164" s="93">
        <f>SUM(方向別!I111,方向別!I217,方向別!B482,方向別!I641)</f>
        <v>50</v>
      </c>
      <c r="J164" s="93">
        <f>SUM(方向別!J111,方向別!J217,方向別!C482,方向別!J641)</f>
        <v>3</v>
      </c>
      <c r="K164" s="93">
        <f>SUM(方向別!K111,方向別!K217,方向別!D482,方向別!K641)</f>
        <v>5</v>
      </c>
      <c r="L164" s="93">
        <f>SUM(方向別!L111,方向別!L217,方向別!E482,方向別!L641)</f>
        <v>2</v>
      </c>
      <c r="M164" s="93">
        <f t="shared" si="53"/>
        <v>60</v>
      </c>
      <c r="N164" s="94">
        <f t="shared" si="54"/>
        <v>8.3000000000000007</v>
      </c>
      <c r="O164" s="95">
        <f t="shared" si="55"/>
        <v>2.2026431718061676</v>
      </c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3"/>
      <c r="CC164" s="23"/>
      <c r="CD164" s="23"/>
      <c r="CE164" s="23"/>
    </row>
    <row r="165" spans="1:83" s="21" customFormat="1" ht="13.5" customHeight="1">
      <c r="A165" s="28" t="s">
        <v>41</v>
      </c>
      <c r="B165" s="99">
        <f>SUM(B117:B125,B132,B139:B147,B154,B161,B162:B164)</f>
        <v>2898</v>
      </c>
      <c r="C165" s="99">
        <f>SUM(C117:C125,C132,C139:C147,C154,C161,C162:C164)</f>
        <v>76</v>
      </c>
      <c r="D165" s="99">
        <f>SUM(D117:D125,D132,D139:D147,D154,D161,D162:D164)</f>
        <v>147</v>
      </c>
      <c r="E165" s="99">
        <f>SUM(E117:E125,E132,E139:E147,E154,E161,E162:E164)</f>
        <v>66</v>
      </c>
      <c r="F165" s="99">
        <f t="shared" si="48"/>
        <v>3187</v>
      </c>
      <c r="G165" s="100">
        <f t="shared" si="44"/>
        <v>4.5</v>
      </c>
      <c r="H165" s="101">
        <f>IF(F165=0,0,F165/F$165*100)</f>
        <v>100</v>
      </c>
      <c r="I165" s="99">
        <f>SUM(I117:I125,I132,I139:I147,I154,I161,I162:I164)</f>
        <v>2505</v>
      </c>
      <c r="J165" s="99">
        <f>SUM(J117:J125,J132,J139:J147,J154,J161,J162:J164)</f>
        <v>63</v>
      </c>
      <c r="K165" s="99">
        <f>SUM(K117:K125,K132,K139:K147,K154,K161,K162:K164)</f>
        <v>109</v>
      </c>
      <c r="L165" s="99">
        <f>SUM(L117:L125,L132,L139:L147,L154,L161,L162:L164)</f>
        <v>47</v>
      </c>
      <c r="M165" s="99">
        <f t="shared" si="49"/>
        <v>2724</v>
      </c>
      <c r="N165" s="100">
        <f t="shared" si="45"/>
        <v>4</v>
      </c>
      <c r="O165" s="101">
        <f>IF(M165=0,0,M165/M$165*100)</f>
        <v>100</v>
      </c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3"/>
      <c r="CC165" s="23"/>
      <c r="CD165" s="23"/>
      <c r="CE165" s="23"/>
    </row>
    <row r="166" spans="1:83" s="21" customFormat="1" ht="13.5" customHeight="1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3"/>
      <c r="CC166" s="23"/>
      <c r="CD166" s="23"/>
      <c r="CE166" s="23"/>
    </row>
    <row r="167" spans="1:83" s="21" customFormat="1" ht="13.5" customHeight="1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3"/>
      <c r="CC167" s="23"/>
      <c r="CD167" s="23"/>
      <c r="CE167" s="23"/>
    </row>
    <row r="168" spans="1:83" s="21" customFormat="1" ht="13.5" customHeight="1">
      <c r="A168" s="47" t="s">
        <v>0</v>
      </c>
      <c r="B168" s="46" t="s">
        <v>68</v>
      </c>
      <c r="C168" s="45"/>
      <c r="D168" s="45"/>
      <c r="E168" s="45"/>
      <c r="F168" s="45"/>
      <c r="G168" s="45"/>
      <c r="H168" s="44"/>
      <c r="I168" s="46" t="s">
        <v>69</v>
      </c>
      <c r="J168" s="45"/>
      <c r="K168" s="45"/>
      <c r="L168" s="45"/>
      <c r="M168" s="45"/>
      <c r="N168" s="45"/>
      <c r="O168" s="44"/>
      <c r="P168" s="43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3"/>
      <c r="CC168" s="23"/>
      <c r="CD168" s="23"/>
      <c r="CE168" s="23"/>
    </row>
    <row r="169" spans="1:83" s="21" customFormat="1" ht="39" customHeight="1">
      <c r="A169" s="85" t="s">
        <v>1</v>
      </c>
      <c r="B169" s="41" t="s">
        <v>2</v>
      </c>
      <c r="C169" s="40" t="s">
        <v>3</v>
      </c>
      <c r="D169" s="39" t="s">
        <v>4</v>
      </c>
      <c r="E169" s="40" t="s">
        <v>5</v>
      </c>
      <c r="F169" s="39" t="s">
        <v>6</v>
      </c>
      <c r="G169" s="39" t="s">
        <v>7</v>
      </c>
      <c r="H169" s="42" t="s">
        <v>8</v>
      </c>
      <c r="I169" s="41" t="s">
        <v>2</v>
      </c>
      <c r="J169" s="39" t="s">
        <v>3</v>
      </c>
      <c r="K169" s="39" t="s">
        <v>4</v>
      </c>
      <c r="L169" s="40" t="s">
        <v>5</v>
      </c>
      <c r="M169" s="39" t="s">
        <v>6</v>
      </c>
      <c r="N169" s="39" t="s">
        <v>7</v>
      </c>
      <c r="O169" s="38" t="s">
        <v>8</v>
      </c>
      <c r="P169" s="37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3"/>
      <c r="CC169" s="23"/>
      <c r="CD169" s="23"/>
      <c r="CE169" s="23"/>
    </row>
    <row r="170" spans="1:83" s="21" customFormat="1" ht="13.5" customHeight="1">
      <c r="A170" s="84" t="s">
        <v>116</v>
      </c>
      <c r="B170" s="93">
        <f>SUM(方向別!I541)</f>
        <v>124</v>
      </c>
      <c r="C170" s="93">
        <f>SUM(方向別!J541)</f>
        <v>4</v>
      </c>
      <c r="D170" s="93">
        <f>SUM(方向別!K541)</f>
        <v>6</v>
      </c>
      <c r="E170" s="93">
        <f>SUM(方向別!L541)</f>
        <v>1</v>
      </c>
      <c r="F170" s="93">
        <f>SUM(B170:E170)</f>
        <v>135</v>
      </c>
      <c r="G170" s="94">
        <f>IF(SUM(C170,E170)=0,0,ROUND(SUM(C170,E170)/F170*100,1))</f>
        <v>3.7</v>
      </c>
      <c r="H170" s="95">
        <f t="shared" ref="H170:H215" si="56">IF(F170=0,0,F170/F$218*100)</f>
        <v>2.3953158268275372</v>
      </c>
      <c r="I170" s="93">
        <f>SUM(方向別!B64,方向別!B170,方向別!I329,方向別!B594)</f>
        <v>113</v>
      </c>
      <c r="J170" s="93">
        <f>SUM(方向別!C64,方向別!C170,方向別!J329,方向別!C594)</f>
        <v>3</v>
      </c>
      <c r="K170" s="93">
        <f>SUM(方向別!D64,方向別!D170,方向別!K329,方向別!D594)</f>
        <v>12</v>
      </c>
      <c r="L170" s="93">
        <f>SUM(方向別!E64,方向別!E170,方向別!L329,方向別!E594)</f>
        <v>1</v>
      </c>
      <c r="M170" s="93">
        <f>SUM(I170:L170)</f>
        <v>129</v>
      </c>
      <c r="N170" s="94">
        <f t="shared" ref="N170:N218" si="57">IF(SUM(J170,L170)=0,0,ROUND(SUM(J170,L170)/M170*100,1))</f>
        <v>3.1</v>
      </c>
      <c r="O170" s="95">
        <f t="shared" ref="O170:O215" si="58">IF(M170=0,0,M170/M$218*100)</f>
        <v>3.1114327062228653</v>
      </c>
      <c r="P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3"/>
      <c r="CC170" s="23"/>
      <c r="CD170" s="23"/>
      <c r="CE170" s="23"/>
    </row>
    <row r="171" spans="1:83" s="21" customFormat="1" ht="13.5" customHeight="1">
      <c r="A171" s="32" t="s">
        <v>125</v>
      </c>
      <c r="B171" s="93">
        <f>SUM(方向別!I542)</f>
        <v>92</v>
      </c>
      <c r="C171" s="93">
        <f>SUM(方向別!J542)</f>
        <v>0</v>
      </c>
      <c r="D171" s="93">
        <f>SUM(方向別!K542)</f>
        <v>7</v>
      </c>
      <c r="E171" s="93">
        <f>SUM(方向別!L542)</f>
        <v>1</v>
      </c>
      <c r="F171" s="93">
        <f t="shared" ref="F171:F178" si="59">SUM(B171:E171)</f>
        <v>100</v>
      </c>
      <c r="G171" s="94">
        <f t="shared" ref="G171:G178" si="60">IF(SUM(C171,E171)=0,0,ROUND(SUM(C171,E171)/F171*100,1))</f>
        <v>1</v>
      </c>
      <c r="H171" s="95">
        <f t="shared" si="56"/>
        <v>1.7743080198722498</v>
      </c>
      <c r="I171" s="93">
        <f>SUM(方向別!B65,方向別!B171,方向別!I330,方向別!B595)</f>
        <v>103</v>
      </c>
      <c r="J171" s="93">
        <f>SUM(方向別!C65,方向別!C171,方向別!J330,方向別!C595)</f>
        <v>0</v>
      </c>
      <c r="K171" s="93">
        <f>SUM(方向別!D65,方向別!D171,方向別!K330,方向別!D595)</f>
        <v>1</v>
      </c>
      <c r="L171" s="93">
        <f>SUM(方向別!E65,方向別!E171,方向別!L330,方向別!E595)</f>
        <v>2</v>
      </c>
      <c r="M171" s="93">
        <f t="shared" ref="M171:M178" si="61">SUM(I171:L171)</f>
        <v>106</v>
      </c>
      <c r="N171" s="94">
        <f t="shared" si="57"/>
        <v>1.9</v>
      </c>
      <c r="O171" s="95">
        <f t="shared" si="58"/>
        <v>2.5566811384466956</v>
      </c>
      <c r="P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3"/>
      <c r="CC171" s="23"/>
      <c r="CD171" s="23"/>
      <c r="CE171" s="23"/>
    </row>
    <row r="172" spans="1:83" s="21" customFormat="1" ht="13.5" customHeight="1">
      <c r="A172" s="32" t="s">
        <v>126</v>
      </c>
      <c r="B172" s="93">
        <f>SUM(方向別!I543)</f>
        <v>55</v>
      </c>
      <c r="C172" s="93">
        <f>SUM(方向別!J543)</f>
        <v>0</v>
      </c>
      <c r="D172" s="93">
        <f>SUM(方向別!K543)</f>
        <v>4</v>
      </c>
      <c r="E172" s="93">
        <f>SUM(方向別!L543)</f>
        <v>1</v>
      </c>
      <c r="F172" s="93">
        <f t="shared" si="59"/>
        <v>60</v>
      </c>
      <c r="G172" s="94">
        <f t="shared" si="60"/>
        <v>1.7</v>
      </c>
      <c r="H172" s="95">
        <f t="shared" si="56"/>
        <v>1.0645848119233499</v>
      </c>
      <c r="I172" s="93">
        <f>SUM(方向別!B66,方向別!B172,方向別!I331,方向別!B596)</f>
        <v>57</v>
      </c>
      <c r="J172" s="93">
        <f>SUM(方向別!C66,方向別!C172,方向別!J331,方向別!C596)</f>
        <v>0</v>
      </c>
      <c r="K172" s="93">
        <f>SUM(方向別!D66,方向別!D172,方向別!K331,方向別!D596)</f>
        <v>0</v>
      </c>
      <c r="L172" s="93">
        <f>SUM(方向別!E66,方向別!E172,方向別!L331,方向別!E596)</f>
        <v>0</v>
      </c>
      <c r="M172" s="93">
        <f t="shared" si="61"/>
        <v>57</v>
      </c>
      <c r="N172" s="94">
        <f t="shared" si="57"/>
        <v>0</v>
      </c>
      <c r="O172" s="95">
        <f t="shared" si="58"/>
        <v>1.3748191027496381</v>
      </c>
      <c r="P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3"/>
      <c r="CC172" s="23"/>
      <c r="CD172" s="23"/>
      <c r="CE172" s="23"/>
    </row>
    <row r="173" spans="1:83" s="21" customFormat="1" ht="13.5" customHeight="1">
      <c r="A173" s="32" t="s">
        <v>119</v>
      </c>
      <c r="B173" s="93">
        <f>SUM(方向別!I544)</f>
        <v>39</v>
      </c>
      <c r="C173" s="93">
        <f>SUM(方向別!J544)</f>
        <v>1</v>
      </c>
      <c r="D173" s="93">
        <f>SUM(方向別!K544)</f>
        <v>4</v>
      </c>
      <c r="E173" s="93">
        <f>SUM(方向別!L544)</f>
        <v>0</v>
      </c>
      <c r="F173" s="93">
        <f t="shared" si="59"/>
        <v>44</v>
      </c>
      <c r="G173" s="94">
        <f t="shared" si="60"/>
        <v>2.2999999999999998</v>
      </c>
      <c r="H173" s="95">
        <f t="shared" si="56"/>
        <v>0.78069552874378989</v>
      </c>
      <c r="I173" s="93">
        <f>SUM(方向別!B67,方向別!B173,方向別!I332,方向別!B597)</f>
        <v>39</v>
      </c>
      <c r="J173" s="93">
        <f>SUM(方向別!C67,方向別!C173,方向別!J332,方向別!C597)</f>
        <v>0</v>
      </c>
      <c r="K173" s="93">
        <f>SUM(方向別!D67,方向別!D173,方向別!K332,方向別!D597)</f>
        <v>1</v>
      </c>
      <c r="L173" s="93">
        <f>SUM(方向別!E67,方向別!E173,方向別!L332,方向別!E597)</f>
        <v>2</v>
      </c>
      <c r="M173" s="93">
        <f t="shared" si="61"/>
        <v>42</v>
      </c>
      <c r="N173" s="94">
        <f t="shared" si="57"/>
        <v>4.8</v>
      </c>
      <c r="O173" s="95">
        <f t="shared" si="58"/>
        <v>1.0130246020260492</v>
      </c>
      <c r="P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3"/>
      <c r="CC173" s="23"/>
      <c r="CD173" s="23"/>
      <c r="CE173" s="23"/>
    </row>
    <row r="174" spans="1:83" s="21" customFormat="1" ht="13.5" customHeight="1">
      <c r="A174" s="32" t="s">
        <v>120</v>
      </c>
      <c r="B174" s="93">
        <f>SUM(方向別!I545)</f>
        <v>24</v>
      </c>
      <c r="C174" s="93">
        <f>SUM(方向別!J545)</f>
        <v>0</v>
      </c>
      <c r="D174" s="93">
        <f>SUM(方向別!K545)</f>
        <v>1</v>
      </c>
      <c r="E174" s="93">
        <f>SUM(方向別!L545)</f>
        <v>1</v>
      </c>
      <c r="F174" s="93">
        <f t="shared" si="59"/>
        <v>26</v>
      </c>
      <c r="G174" s="94">
        <f t="shared" si="60"/>
        <v>3.8</v>
      </c>
      <c r="H174" s="95">
        <f t="shared" si="56"/>
        <v>0.46132008516678497</v>
      </c>
      <c r="I174" s="93">
        <f>SUM(方向別!B68,方向別!B174,方向別!I333,方向別!B598)</f>
        <v>23</v>
      </c>
      <c r="J174" s="93">
        <f>SUM(方向別!C68,方向別!C174,方向別!J333,方向別!C598)</f>
        <v>0</v>
      </c>
      <c r="K174" s="93">
        <f>SUM(方向別!D68,方向別!D174,方向別!K333,方向別!D598)</f>
        <v>2</v>
      </c>
      <c r="L174" s="93">
        <f>SUM(方向別!E68,方向別!E174,方向別!L333,方向別!E598)</f>
        <v>1</v>
      </c>
      <c r="M174" s="93">
        <f t="shared" si="61"/>
        <v>26</v>
      </c>
      <c r="N174" s="94">
        <f t="shared" si="57"/>
        <v>3.8</v>
      </c>
      <c r="O174" s="95">
        <f t="shared" si="58"/>
        <v>0.62711046792088765</v>
      </c>
      <c r="P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3"/>
      <c r="CC174" s="23"/>
      <c r="CD174" s="23"/>
      <c r="CE174" s="23"/>
    </row>
    <row r="175" spans="1:83" s="21" customFormat="1" ht="13.5" customHeight="1">
      <c r="A175" s="32" t="s">
        <v>121</v>
      </c>
      <c r="B175" s="93">
        <f>SUM(方向別!I546)</f>
        <v>18</v>
      </c>
      <c r="C175" s="93">
        <f>SUM(方向別!J546)</f>
        <v>1</v>
      </c>
      <c r="D175" s="93">
        <f>SUM(方向別!K546)</f>
        <v>1</v>
      </c>
      <c r="E175" s="93">
        <f>SUM(方向別!L546)</f>
        <v>1</v>
      </c>
      <c r="F175" s="93">
        <f t="shared" si="59"/>
        <v>21</v>
      </c>
      <c r="G175" s="94">
        <f t="shared" si="60"/>
        <v>9.5</v>
      </c>
      <c r="H175" s="95">
        <f t="shared" si="56"/>
        <v>0.37260468417317244</v>
      </c>
      <c r="I175" s="93">
        <f>SUM(方向別!B69,方向別!B175,方向別!I334,方向別!B599)</f>
        <v>11</v>
      </c>
      <c r="J175" s="93">
        <f>SUM(方向別!C69,方向別!C175,方向別!J334,方向別!C599)</f>
        <v>0</v>
      </c>
      <c r="K175" s="93">
        <f>SUM(方向別!D69,方向別!D175,方向別!K334,方向別!D599)</f>
        <v>0</v>
      </c>
      <c r="L175" s="93">
        <f>SUM(方向別!E69,方向別!E175,方向別!L334,方向別!E599)</f>
        <v>2</v>
      </c>
      <c r="M175" s="93">
        <f t="shared" si="61"/>
        <v>13</v>
      </c>
      <c r="N175" s="94">
        <f t="shared" si="57"/>
        <v>15.4</v>
      </c>
      <c r="O175" s="95">
        <f t="shared" si="58"/>
        <v>0.31355523396044382</v>
      </c>
      <c r="P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3"/>
      <c r="CC175" s="23"/>
      <c r="CD175" s="23"/>
      <c r="CE175" s="23"/>
    </row>
    <row r="176" spans="1:83" s="21" customFormat="1" ht="13.5" customHeight="1">
      <c r="A176" s="32" t="s">
        <v>122</v>
      </c>
      <c r="B176" s="93">
        <f>SUM(方向別!I547)</f>
        <v>28</v>
      </c>
      <c r="C176" s="93">
        <f>SUM(方向別!J547)</f>
        <v>0</v>
      </c>
      <c r="D176" s="93">
        <f>SUM(方向別!K547)</f>
        <v>0</v>
      </c>
      <c r="E176" s="93">
        <f>SUM(方向別!L547)</f>
        <v>3</v>
      </c>
      <c r="F176" s="93">
        <f t="shared" si="59"/>
        <v>31</v>
      </c>
      <c r="G176" s="94">
        <f t="shared" si="60"/>
        <v>9.6999999999999993</v>
      </c>
      <c r="H176" s="95">
        <f t="shared" si="56"/>
        <v>0.55003548616039744</v>
      </c>
      <c r="I176" s="93">
        <f>SUM(方向別!B70,方向別!B176,方向別!I335,方向別!B600)</f>
        <v>23</v>
      </c>
      <c r="J176" s="93">
        <f>SUM(方向別!C70,方向別!C176,方向別!J335,方向別!C600)</f>
        <v>0</v>
      </c>
      <c r="K176" s="93">
        <f>SUM(方向別!D70,方向別!D176,方向別!K335,方向別!D600)</f>
        <v>2</v>
      </c>
      <c r="L176" s="93">
        <f>SUM(方向別!E70,方向別!E176,方向別!L335,方向別!E600)</f>
        <v>3</v>
      </c>
      <c r="M176" s="93">
        <f t="shared" si="61"/>
        <v>28</v>
      </c>
      <c r="N176" s="94">
        <f t="shared" si="57"/>
        <v>10.7</v>
      </c>
      <c r="O176" s="95">
        <f t="shared" si="58"/>
        <v>0.67534973468403281</v>
      </c>
      <c r="P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3"/>
      <c r="CC176" s="23"/>
      <c r="CD176" s="23"/>
      <c r="CE176" s="23"/>
    </row>
    <row r="177" spans="1:83" s="21" customFormat="1" ht="13.5" customHeight="1">
      <c r="A177" s="32" t="s">
        <v>123</v>
      </c>
      <c r="B177" s="93">
        <f>SUM(方向別!I548)</f>
        <v>56</v>
      </c>
      <c r="C177" s="93">
        <f>SUM(方向別!J548)</f>
        <v>0</v>
      </c>
      <c r="D177" s="93">
        <f>SUM(方向別!K548)</f>
        <v>4</v>
      </c>
      <c r="E177" s="93">
        <f>SUM(方向別!L548)</f>
        <v>1</v>
      </c>
      <c r="F177" s="93">
        <f t="shared" si="59"/>
        <v>61</v>
      </c>
      <c r="G177" s="94">
        <f t="shared" si="60"/>
        <v>1.6</v>
      </c>
      <c r="H177" s="95">
        <f t="shared" si="56"/>
        <v>1.0823278921220723</v>
      </c>
      <c r="I177" s="93">
        <f>SUM(方向別!B71,方向別!B177,方向別!I336,方向別!B601)</f>
        <v>53</v>
      </c>
      <c r="J177" s="93">
        <f>SUM(方向別!C71,方向別!C177,方向別!J336,方向別!C601)</f>
        <v>0</v>
      </c>
      <c r="K177" s="93">
        <f>SUM(方向別!D71,方向別!D177,方向別!K336,方向別!D601)</f>
        <v>3</v>
      </c>
      <c r="L177" s="93">
        <f>SUM(方向別!E71,方向別!E177,方向別!L336,方向別!E601)</f>
        <v>3</v>
      </c>
      <c r="M177" s="93">
        <f t="shared" si="61"/>
        <v>59</v>
      </c>
      <c r="N177" s="94">
        <f t="shared" si="57"/>
        <v>5.0999999999999996</v>
      </c>
      <c r="O177" s="95">
        <f t="shared" si="58"/>
        <v>1.4230583695127834</v>
      </c>
      <c r="P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3"/>
      <c r="CC177" s="23"/>
      <c r="CD177" s="23"/>
      <c r="CE177" s="23"/>
    </row>
    <row r="178" spans="1:83" s="21" customFormat="1" ht="13.5" customHeight="1">
      <c r="A178" s="32" t="s">
        <v>124</v>
      </c>
      <c r="B178" s="93">
        <f>SUM(方向別!I549)</f>
        <v>92</v>
      </c>
      <c r="C178" s="93">
        <f>SUM(方向別!J549)</f>
        <v>4</v>
      </c>
      <c r="D178" s="93">
        <f>SUM(方向別!K549)</f>
        <v>3</v>
      </c>
      <c r="E178" s="93">
        <f>SUM(方向別!L549)</f>
        <v>5</v>
      </c>
      <c r="F178" s="93">
        <f t="shared" si="59"/>
        <v>104</v>
      </c>
      <c r="G178" s="94">
        <f t="shared" si="60"/>
        <v>8.6999999999999993</v>
      </c>
      <c r="H178" s="95">
        <f t="shared" si="56"/>
        <v>1.8452803406671399</v>
      </c>
      <c r="I178" s="93">
        <f>SUM(方向別!B72,方向別!B178,方向別!I337,方向別!B602)</f>
        <v>86</v>
      </c>
      <c r="J178" s="93">
        <f>SUM(方向別!C72,方向別!C178,方向別!J337,方向別!C602)</f>
        <v>4</v>
      </c>
      <c r="K178" s="93">
        <f>SUM(方向別!D72,方向別!D178,方向別!K337,方向別!D602)</f>
        <v>11</v>
      </c>
      <c r="L178" s="93">
        <f>SUM(方向別!E72,方向別!E178,方向別!L337,方向別!E602)</f>
        <v>1</v>
      </c>
      <c r="M178" s="93">
        <f t="shared" si="61"/>
        <v>102</v>
      </c>
      <c r="N178" s="94">
        <f t="shared" si="57"/>
        <v>4.9000000000000004</v>
      </c>
      <c r="O178" s="95">
        <f t="shared" si="58"/>
        <v>2.4602026049204051</v>
      </c>
      <c r="P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3"/>
      <c r="CC178" s="23"/>
      <c r="CD178" s="23"/>
      <c r="CE178" s="23"/>
    </row>
    <row r="179" spans="1:83" s="21" customFormat="1" ht="13.5" customHeight="1">
      <c r="A179" s="36" t="s">
        <v>9</v>
      </c>
      <c r="B179" s="96">
        <f>SUM(方向別!I550)</f>
        <v>17</v>
      </c>
      <c r="C179" s="96">
        <f>SUM(方向別!J550)</f>
        <v>0</v>
      </c>
      <c r="D179" s="96">
        <f>SUM(方向別!K550)</f>
        <v>3</v>
      </c>
      <c r="E179" s="96">
        <f>SUM(方向別!L550)</f>
        <v>2</v>
      </c>
      <c r="F179" s="96">
        <f>SUM(B179:E179)</f>
        <v>22</v>
      </c>
      <c r="G179" s="97">
        <f t="shared" ref="G179:G214" si="62">IF(SUM(C179,E179)=0,0,ROUND(SUM(C179,E179)/F179*100,1))</f>
        <v>9.1</v>
      </c>
      <c r="H179" s="98">
        <f t="shared" si="56"/>
        <v>0.39034776437189495</v>
      </c>
      <c r="I179" s="96">
        <f>SUM(方向別!B73,方向別!B179,方向別!I338,方向別!B603)</f>
        <v>19</v>
      </c>
      <c r="J179" s="96">
        <f>SUM(方向別!C73,方向別!C179,方向別!J338,方向別!C603)</f>
        <v>1</v>
      </c>
      <c r="K179" s="96">
        <f>SUM(方向別!D73,方向別!D179,方向別!K338,方向別!D603)</f>
        <v>3</v>
      </c>
      <c r="L179" s="96">
        <f>SUM(方向別!E73,方向別!E179,方向別!L338,方向別!E603)</f>
        <v>0</v>
      </c>
      <c r="M179" s="96">
        <f>SUM(I179:L179)</f>
        <v>23</v>
      </c>
      <c r="N179" s="97">
        <f t="shared" si="57"/>
        <v>4.3</v>
      </c>
      <c r="O179" s="98">
        <f t="shared" si="58"/>
        <v>0.55475156777616974</v>
      </c>
      <c r="P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3"/>
      <c r="CC179" s="23"/>
      <c r="CD179" s="23"/>
      <c r="CE179" s="23"/>
    </row>
    <row r="180" spans="1:83" s="21" customFormat="1" ht="13.5" customHeight="1">
      <c r="A180" s="32" t="s">
        <v>10</v>
      </c>
      <c r="B180" s="93">
        <f>SUM(方向別!I551)</f>
        <v>58</v>
      </c>
      <c r="C180" s="93">
        <f>SUM(方向別!J551)</f>
        <v>1</v>
      </c>
      <c r="D180" s="93">
        <f>SUM(方向別!K551)</f>
        <v>5</v>
      </c>
      <c r="E180" s="93">
        <f>SUM(方向別!L551)</f>
        <v>3</v>
      </c>
      <c r="F180" s="93">
        <f t="shared" ref="F180:F193" si="63">SUM(B180:E180)</f>
        <v>67</v>
      </c>
      <c r="G180" s="94">
        <f t="shared" si="62"/>
        <v>6</v>
      </c>
      <c r="H180" s="95">
        <f t="shared" si="56"/>
        <v>1.1887863733144073</v>
      </c>
      <c r="I180" s="93">
        <f>SUM(方向別!B74,方向別!B180,方向別!I339,方向別!B604)</f>
        <v>21</v>
      </c>
      <c r="J180" s="93">
        <f>SUM(方向別!C74,方向別!C180,方向別!J339,方向別!C604)</f>
        <v>1</v>
      </c>
      <c r="K180" s="93">
        <f>SUM(方向別!D74,方向別!D180,方向別!K339,方向別!D604)</f>
        <v>3</v>
      </c>
      <c r="L180" s="93">
        <f>SUM(方向別!E74,方向別!E180,方向別!L339,方向別!E604)</f>
        <v>2</v>
      </c>
      <c r="M180" s="93">
        <f t="shared" ref="M180:M193" si="64">SUM(I180:L180)</f>
        <v>27</v>
      </c>
      <c r="N180" s="94">
        <f t="shared" si="57"/>
        <v>11.1</v>
      </c>
      <c r="O180" s="95">
        <f t="shared" si="58"/>
        <v>0.65123010130246017</v>
      </c>
      <c r="P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3"/>
      <c r="CC180" s="23"/>
      <c r="CD180" s="23"/>
      <c r="CE180" s="23"/>
    </row>
    <row r="181" spans="1:83" s="21" customFormat="1" ht="13.5" customHeight="1">
      <c r="A181" s="32" t="s">
        <v>11</v>
      </c>
      <c r="B181" s="93">
        <f>SUM(方向別!I552)</f>
        <v>24</v>
      </c>
      <c r="C181" s="93">
        <f>SUM(方向別!J552)</f>
        <v>3</v>
      </c>
      <c r="D181" s="93">
        <f>SUM(方向別!K552)</f>
        <v>1</v>
      </c>
      <c r="E181" s="93">
        <f>SUM(方向別!L552)</f>
        <v>0</v>
      </c>
      <c r="F181" s="93">
        <f t="shared" si="63"/>
        <v>28</v>
      </c>
      <c r="G181" s="94">
        <f t="shared" si="62"/>
        <v>10.7</v>
      </c>
      <c r="H181" s="95">
        <f t="shared" si="56"/>
        <v>0.49680624556422998</v>
      </c>
      <c r="I181" s="93">
        <f>SUM(方向別!B75,方向別!B181,方向別!I340,方向別!B605)</f>
        <v>28</v>
      </c>
      <c r="J181" s="93">
        <f>SUM(方向別!C75,方向別!C181,方向別!J340,方向別!C605)</f>
        <v>2</v>
      </c>
      <c r="K181" s="93">
        <f>SUM(方向別!D75,方向別!D181,方向別!K340,方向別!D605)</f>
        <v>1</v>
      </c>
      <c r="L181" s="93">
        <f>SUM(方向別!E75,方向別!E181,方向別!L340,方向別!E605)</f>
        <v>0</v>
      </c>
      <c r="M181" s="93">
        <f t="shared" si="64"/>
        <v>31</v>
      </c>
      <c r="N181" s="94">
        <f t="shared" si="57"/>
        <v>6.5</v>
      </c>
      <c r="O181" s="95">
        <f t="shared" si="58"/>
        <v>0.74770863482875061</v>
      </c>
      <c r="P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</row>
    <row r="182" spans="1:83" s="21" customFormat="1" ht="13.5" customHeight="1">
      <c r="A182" s="32" t="s">
        <v>12</v>
      </c>
      <c r="B182" s="93">
        <f>SUM(方向別!I553)</f>
        <v>31</v>
      </c>
      <c r="C182" s="93">
        <f>SUM(方向別!J553)</f>
        <v>2</v>
      </c>
      <c r="D182" s="93">
        <f>SUM(方向別!K553)</f>
        <v>1</v>
      </c>
      <c r="E182" s="93">
        <f>SUM(方向別!L553)</f>
        <v>1</v>
      </c>
      <c r="F182" s="93">
        <f t="shared" si="63"/>
        <v>35</v>
      </c>
      <c r="G182" s="94">
        <f t="shared" si="62"/>
        <v>8.6</v>
      </c>
      <c r="H182" s="95">
        <f t="shared" si="56"/>
        <v>0.62100780695528746</v>
      </c>
      <c r="I182" s="93">
        <f>SUM(方向別!B76,方向別!B182,方向別!I341,方向別!B606)</f>
        <v>36</v>
      </c>
      <c r="J182" s="93">
        <f>SUM(方向別!C76,方向別!C182,方向別!J341,方向別!C606)</f>
        <v>1</v>
      </c>
      <c r="K182" s="93">
        <f>SUM(方向別!D76,方向別!D182,方向別!K341,方向別!D606)</f>
        <v>2</v>
      </c>
      <c r="L182" s="93">
        <f>SUM(方向別!E76,方向別!E182,方向別!L341,方向別!E606)</f>
        <v>1</v>
      </c>
      <c r="M182" s="93">
        <f t="shared" si="64"/>
        <v>40</v>
      </c>
      <c r="N182" s="94">
        <f t="shared" si="57"/>
        <v>5</v>
      </c>
      <c r="O182" s="95">
        <f t="shared" si="58"/>
        <v>0.964785335262904</v>
      </c>
      <c r="P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</row>
    <row r="183" spans="1:83" s="21" customFormat="1" ht="13.5" customHeight="1">
      <c r="A183" s="32" t="s">
        <v>13</v>
      </c>
      <c r="B183" s="93">
        <f>SUM(方向別!I554)</f>
        <v>33</v>
      </c>
      <c r="C183" s="93">
        <f>SUM(方向別!J554)</f>
        <v>2</v>
      </c>
      <c r="D183" s="93">
        <f>SUM(方向別!K554)</f>
        <v>1</v>
      </c>
      <c r="E183" s="93">
        <f>SUM(方向別!L554)</f>
        <v>2</v>
      </c>
      <c r="F183" s="93">
        <f t="shared" si="63"/>
        <v>38</v>
      </c>
      <c r="G183" s="94">
        <f t="shared" si="62"/>
        <v>10.5</v>
      </c>
      <c r="H183" s="95">
        <f t="shared" si="56"/>
        <v>0.67423704755145497</v>
      </c>
      <c r="I183" s="93">
        <f>SUM(方向別!B77,方向別!B183,方向別!I342,方向別!B607)</f>
        <v>41</v>
      </c>
      <c r="J183" s="93">
        <f>SUM(方向別!C77,方向別!C183,方向別!J342,方向別!C607)</f>
        <v>1</v>
      </c>
      <c r="K183" s="93">
        <f>SUM(方向別!D77,方向別!D183,方向別!K342,方向別!D607)</f>
        <v>3</v>
      </c>
      <c r="L183" s="93">
        <f>SUM(方向別!E77,方向別!E183,方向別!L342,方向別!E607)</f>
        <v>2</v>
      </c>
      <c r="M183" s="93">
        <f t="shared" si="64"/>
        <v>47</v>
      </c>
      <c r="N183" s="94">
        <f t="shared" si="57"/>
        <v>6.4</v>
      </c>
      <c r="O183" s="95">
        <f t="shared" si="58"/>
        <v>1.1336227689339122</v>
      </c>
      <c r="P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</row>
    <row r="184" spans="1:83" s="21" customFormat="1" ht="13.5" customHeight="1">
      <c r="A184" s="32" t="s">
        <v>14</v>
      </c>
      <c r="B184" s="93">
        <f>SUM(方向別!I555)</f>
        <v>30</v>
      </c>
      <c r="C184" s="93">
        <f>SUM(方向別!J555)</f>
        <v>0</v>
      </c>
      <c r="D184" s="93">
        <f>SUM(方向別!K555)</f>
        <v>0</v>
      </c>
      <c r="E184" s="93">
        <f>SUM(方向別!L555)</f>
        <v>1</v>
      </c>
      <c r="F184" s="93">
        <f t="shared" si="63"/>
        <v>31</v>
      </c>
      <c r="G184" s="94">
        <f t="shared" si="62"/>
        <v>3.2</v>
      </c>
      <c r="H184" s="95">
        <f t="shared" si="56"/>
        <v>0.55003548616039744</v>
      </c>
      <c r="I184" s="93">
        <f>SUM(方向別!B78,方向別!B184,方向別!I343,方向別!B608)</f>
        <v>34</v>
      </c>
      <c r="J184" s="93">
        <f>SUM(方向別!C78,方向別!C184,方向別!J343,方向別!C608)</f>
        <v>1</v>
      </c>
      <c r="K184" s="93">
        <f>SUM(方向別!D78,方向別!D184,方向別!K343,方向別!D608)</f>
        <v>1</v>
      </c>
      <c r="L184" s="93">
        <f>SUM(方向別!E78,方向別!E184,方向別!L343,方向別!E608)</f>
        <v>0</v>
      </c>
      <c r="M184" s="93">
        <f t="shared" si="64"/>
        <v>36</v>
      </c>
      <c r="N184" s="94">
        <f t="shared" si="57"/>
        <v>2.8</v>
      </c>
      <c r="O184" s="95">
        <f t="shared" si="58"/>
        <v>0.86830680173661368</v>
      </c>
      <c r="P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</row>
    <row r="185" spans="1:83" s="21" customFormat="1" ht="13.5" customHeight="1">
      <c r="A185" s="28" t="s">
        <v>15</v>
      </c>
      <c r="B185" s="99">
        <f>SUM(B179:B184)</f>
        <v>193</v>
      </c>
      <c r="C185" s="99">
        <f>SUM(C179:C184)</f>
        <v>8</v>
      </c>
      <c r="D185" s="99">
        <f>SUM(D179:D184)</f>
        <v>11</v>
      </c>
      <c r="E185" s="99">
        <f>SUM(E179:E184)</f>
        <v>9</v>
      </c>
      <c r="F185" s="99">
        <f t="shared" si="63"/>
        <v>221</v>
      </c>
      <c r="G185" s="100">
        <f t="shared" si="62"/>
        <v>7.7</v>
      </c>
      <c r="H185" s="101">
        <f t="shared" si="56"/>
        <v>3.921220723917672</v>
      </c>
      <c r="I185" s="99">
        <f>SUM(I179:I184)</f>
        <v>179</v>
      </c>
      <c r="J185" s="99">
        <f>SUM(J179:J184)</f>
        <v>7</v>
      </c>
      <c r="K185" s="99">
        <f>SUM(K179:K184)</f>
        <v>13</v>
      </c>
      <c r="L185" s="99">
        <f>SUM(L179:L184)</f>
        <v>5</v>
      </c>
      <c r="M185" s="99">
        <f t="shared" si="64"/>
        <v>204</v>
      </c>
      <c r="N185" s="100">
        <f t="shared" si="57"/>
        <v>5.9</v>
      </c>
      <c r="O185" s="101">
        <f t="shared" si="58"/>
        <v>4.9204052098408102</v>
      </c>
      <c r="P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</row>
    <row r="186" spans="1:83" s="21" customFormat="1" ht="13.5" customHeight="1">
      <c r="A186" s="36" t="s">
        <v>16</v>
      </c>
      <c r="B186" s="96">
        <f>SUM(方向別!I557)</f>
        <v>39</v>
      </c>
      <c r="C186" s="96">
        <f>SUM(方向別!J557)</f>
        <v>1</v>
      </c>
      <c r="D186" s="96">
        <f>SUM(方向別!K557)</f>
        <v>0</v>
      </c>
      <c r="E186" s="96">
        <f>SUM(方向別!L557)</f>
        <v>0</v>
      </c>
      <c r="F186" s="96">
        <f t="shared" si="63"/>
        <v>40</v>
      </c>
      <c r="G186" s="97">
        <f t="shared" si="62"/>
        <v>2.5</v>
      </c>
      <c r="H186" s="98">
        <f t="shared" si="56"/>
        <v>0.70972320794889987</v>
      </c>
      <c r="I186" s="96">
        <f>SUM(方向別!B80,方向別!B186,方向別!I345,方向別!B610)</f>
        <v>29</v>
      </c>
      <c r="J186" s="96">
        <f>SUM(方向別!C80,方向別!C186,方向別!J345,方向別!C610)</f>
        <v>2</v>
      </c>
      <c r="K186" s="96">
        <f>SUM(方向別!D80,方向別!D186,方向別!K345,方向別!D610)</f>
        <v>3</v>
      </c>
      <c r="L186" s="96">
        <f>SUM(方向別!E80,方向別!E186,方向別!L345,方向別!E610)</f>
        <v>0</v>
      </c>
      <c r="M186" s="96">
        <f t="shared" si="64"/>
        <v>34</v>
      </c>
      <c r="N186" s="97">
        <f t="shared" si="57"/>
        <v>5.9</v>
      </c>
      <c r="O186" s="98">
        <f t="shared" si="58"/>
        <v>0.82006753497346829</v>
      </c>
      <c r="P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</row>
    <row r="187" spans="1:83" s="21" customFormat="1" ht="13.5" customHeight="1">
      <c r="A187" s="32" t="s">
        <v>17</v>
      </c>
      <c r="B187" s="93">
        <f>SUM(方向別!I558)</f>
        <v>38</v>
      </c>
      <c r="C187" s="93">
        <f>SUM(方向別!J558)</f>
        <v>1</v>
      </c>
      <c r="D187" s="93">
        <f>SUM(方向別!K558)</f>
        <v>2</v>
      </c>
      <c r="E187" s="93">
        <f>SUM(方向別!L558)</f>
        <v>1</v>
      </c>
      <c r="F187" s="93">
        <f t="shared" si="63"/>
        <v>42</v>
      </c>
      <c r="G187" s="94">
        <f t="shared" si="62"/>
        <v>4.8</v>
      </c>
      <c r="H187" s="95">
        <f t="shared" si="56"/>
        <v>0.74520936834634488</v>
      </c>
      <c r="I187" s="93">
        <f>SUM(方向別!B81,方向別!B187,方向別!I346,方向別!B611)</f>
        <v>39</v>
      </c>
      <c r="J187" s="93">
        <f>SUM(方向別!C81,方向別!C187,方向別!J346,方向別!C611)</f>
        <v>1</v>
      </c>
      <c r="K187" s="93">
        <f>SUM(方向別!D81,方向別!D187,方向別!K346,方向別!D611)</f>
        <v>0</v>
      </c>
      <c r="L187" s="93">
        <f>SUM(方向別!E81,方向別!E187,方向別!L346,方向別!E611)</f>
        <v>0</v>
      </c>
      <c r="M187" s="93">
        <f t="shared" si="64"/>
        <v>40</v>
      </c>
      <c r="N187" s="94">
        <f t="shared" si="57"/>
        <v>2.5</v>
      </c>
      <c r="O187" s="95">
        <f t="shared" si="58"/>
        <v>0.964785335262904</v>
      </c>
      <c r="P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</row>
    <row r="188" spans="1:83" s="21" customFormat="1" ht="13.5" customHeight="1">
      <c r="A188" s="32" t="s">
        <v>18</v>
      </c>
      <c r="B188" s="93">
        <f>SUM(方向別!I559)</f>
        <v>51</v>
      </c>
      <c r="C188" s="93">
        <f>SUM(方向別!J559)</f>
        <v>1</v>
      </c>
      <c r="D188" s="93">
        <f>SUM(方向別!K559)</f>
        <v>7</v>
      </c>
      <c r="E188" s="93">
        <f>SUM(方向別!L559)</f>
        <v>2</v>
      </c>
      <c r="F188" s="93">
        <f t="shared" si="63"/>
        <v>61</v>
      </c>
      <c r="G188" s="94">
        <f t="shared" si="62"/>
        <v>4.9000000000000004</v>
      </c>
      <c r="H188" s="95">
        <f t="shared" si="56"/>
        <v>1.0823278921220723</v>
      </c>
      <c r="I188" s="93">
        <f>SUM(方向別!B82,方向別!B188,方向別!I347,方向別!B612)</f>
        <v>32</v>
      </c>
      <c r="J188" s="93">
        <f>SUM(方向別!C82,方向別!C188,方向別!J347,方向別!C612)</f>
        <v>1</v>
      </c>
      <c r="K188" s="93">
        <f>SUM(方向別!D82,方向別!D188,方向別!K347,方向別!D612)</f>
        <v>2</v>
      </c>
      <c r="L188" s="93">
        <f>SUM(方向別!E82,方向別!E188,方向別!L347,方向別!E612)</f>
        <v>0</v>
      </c>
      <c r="M188" s="93">
        <f t="shared" si="64"/>
        <v>35</v>
      </c>
      <c r="N188" s="94">
        <f t="shared" si="57"/>
        <v>2.9</v>
      </c>
      <c r="O188" s="95">
        <f t="shared" si="58"/>
        <v>0.84418716835504104</v>
      </c>
      <c r="P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</row>
    <row r="189" spans="1:83" s="21" customFormat="1" ht="13.5" customHeight="1">
      <c r="A189" s="32" t="s">
        <v>19</v>
      </c>
      <c r="B189" s="93">
        <f>SUM(方向別!I560)</f>
        <v>51</v>
      </c>
      <c r="C189" s="93">
        <f>SUM(方向別!J560)</f>
        <v>1</v>
      </c>
      <c r="D189" s="93">
        <f>SUM(方向別!K560)</f>
        <v>1</v>
      </c>
      <c r="E189" s="93">
        <f>SUM(方向別!L560)</f>
        <v>2</v>
      </c>
      <c r="F189" s="93">
        <f t="shared" si="63"/>
        <v>55</v>
      </c>
      <c r="G189" s="94">
        <f t="shared" si="62"/>
        <v>5.5</v>
      </c>
      <c r="H189" s="95">
        <f t="shared" si="56"/>
        <v>0.97586941092973734</v>
      </c>
      <c r="I189" s="93">
        <f>SUM(方向別!B83,方向別!B189,方向別!I348,方向別!B613)</f>
        <v>29</v>
      </c>
      <c r="J189" s="93">
        <f>SUM(方向別!C83,方向別!C189,方向別!J348,方向別!C613)</f>
        <v>1</v>
      </c>
      <c r="K189" s="93">
        <f>SUM(方向別!D83,方向別!D189,方向別!K348,方向別!D613)</f>
        <v>1</v>
      </c>
      <c r="L189" s="93">
        <f>SUM(方向別!E83,方向別!E189,方向別!L348,方向別!E613)</f>
        <v>0</v>
      </c>
      <c r="M189" s="93">
        <f t="shared" si="64"/>
        <v>31</v>
      </c>
      <c r="N189" s="94">
        <f t="shared" si="57"/>
        <v>3.2</v>
      </c>
      <c r="O189" s="95">
        <f t="shared" si="58"/>
        <v>0.74770863482875061</v>
      </c>
      <c r="P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</row>
    <row r="190" spans="1:83" s="21" customFormat="1" ht="13.5" customHeight="1">
      <c r="A190" s="32" t="s">
        <v>20</v>
      </c>
      <c r="B190" s="93">
        <f>SUM(方向別!I561)</f>
        <v>30</v>
      </c>
      <c r="C190" s="93">
        <f>SUM(方向別!J561)</f>
        <v>1</v>
      </c>
      <c r="D190" s="93">
        <f>SUM(方向別!K561)</f>
        <v>1</v>
      </c>
      <c r="E190" s="93">
        <f>SUM(方向別!L561)</f>
        <v>0</v>
      </c>
      <c r="F190" s="93">
        <f t="shared" si="63"/>
        <v>32</v>
      </c>
      <c r="G190" s="94">
        <f t="shared" si="62"/>
        <v>3.1</v>
      </c>
      <c r="H190" s="95">
        <f t="shared" si="56"/>
        <v>0.56777856635911994</v>
      </c>
      <c r="I190" s="93">
        <f>SUM(方向別!B84,方向別!B190,方向別!I349,方向別!B614)</f>
        <v>49</v>
      </c>
      <c r="J190" s="93">
        <f>SUM(方向別!C84,方向別!C190,方向別!J349,方向別!C614)</f>
        <v>2</v>
      </c>
      <c r="K190" s="93">
        <f>SUM(方向別!D84,方向別!D190,方向別!K349,方向別!D614)</f>
        <v>4</v>
      </c>
      <c r="L190" s="93">
        <f>SUM(方向別!E84,方向別!E190,方向別!L349,方向別!E614)</f>
        <v>0</v>
      </c>
      <c r="M190" s="93">
        <f t="shared" si="64"/>
        <v>55</v>
      </c>
      <c r="N190" s="94">
        <f t="shared" si="57"/>
        <v>3.6</v>
      </c>
      <c r="O190" s="95">
        <f t="shared" si="58"/>
        <v>1.3265798359864931</v>
      </c>
      <c r="P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</row>
    <row r="191" spans="1:83" s="21" customFormat="1" ht="13.5" customHeight="1">
      <c r="A191" s="32" t="s">
        <v>21</v>
      </c>
      <c r="B191" s="93">
        <f>SUM(方向別!I562)</f>
        <v>78</v>
      </c>
      <c r="C191" s="93">
        <f>SUM(方向別!J562)</f>
        <v>1</v>
      </c>
      <c r="D191" s="93">
        <f>SUM(方向別!K562)</f>
        <v>4</v>
      </c>
      <c r="E191" s="93">
        <f>SUM(方向別!L562)</f>
        <v>0</v>
      </c>
      <c r="F191" s="93">
        <f t="shared" si="63"/>
        <v>83</v>
      </c>
      <c r="G191" s="94">
        <f t="shared" si="62"/>
        <v>1.2</v>
      </c>
      <c r="H191" s="95">
        <f t="shared" si="56"/>
        <v>1.4726756564939674</v>
      </c>
      <c r="I191" s="93">
        <f>SUM(方向別!B85,方向別!B191,方向別!I350,方向別!B615)</f>
        <v>47</v>
      </c>
      <c r="J191" s="93">
        <f>SUM(方向別!C85,方向別!C191,方向別!J350,方向別!C615)</f>
        <v>2</v>
      </c>
      <c r="K191" s="93">
        <f>SUM(方向別!D85,方向別!D191,方向別!K350,方向別!D615)</f>
        <v>3</v>
      </c>
      <c r="L191" s="93">
        <f>SUM(方向別!E85,方向別!E191,方向別!L350,方向別!E615)</f>
        <v>0</v>
      </c>
      <c r="M191" s="93">
        <f t="shared" si="64"/>
        <v>52</v>
      </c>
      <c r="N191" s="94">
        <f t="shared" si="57"/>
        <v>3.8</v>
      </c>
      <c r="O191" s="95">
        <f t="shared" si="58"/>
        <v>1.2542209358417753</v>
      </c>
      <c r="P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</row>
    <row r="192" spans="1:83" s="21" customFormat="1" ht="13.5" customHeight="1">
      <c r="A192" s="28" t="s">
        <v>15</v>
      </c>
      <c r="B192" s="99">
        <f>SUM(B186:B191)</f>
        <v>287</v>
      </c>
      <c r="C192" s="99">
        <f>SUM(C186:C191)</f>
        <v>6</v>
      </c>
      <c r="D192" s="99">
        <f>SUM(D186:D191)</f>
        <v>15</v>
      </c>
      <c r="E192" s="99">
        <f>SUM(E186:E191)</f>
        <v>5</v>
      </c>
      <c r="F192" s="99">
        <f t="shared" si="63"/>
        <v>313</v>
      </c>
      <c r="G192" s="100">
        <f t="shared" si="62"/>
        <v>3.5</v>
      </c>
      <c r="H192" s="101">
        <f t="shared" si="56"/>
        <v>5.5535841022001415</v>
      </c>
      <c r="I192" s="99">
        <f>SUM(I186:I191)</f>
        <v>225</v>
      </c>
      <c r="J192" s="99">
        <f>SUM(J186:J191)</f>
        <v>9</v>
      </c>
      <c r="K192" s="99">
        <f>SUM(K186:K191)</f>
        <v>13</v>
      </c>
      <c r="L192" s="99">
        <f>SUM(L186:L191)</f>
        <v>0</v>
      </c>
      <c r="M192" s="99">
        <f t="shared" si="64"/>
        <v>247</v>
      </c>
      <c r="N192" s="100">
        <f t="shared" si="57"/>
        <v>3.6</v>
      </c>
      <c r="O192" s="101">
        <f t="shared" si="58"/>
        <v>5.9575494452484321</v>
      </c>
      <c r="P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</row>
    <row r="193" spans="1:79" s="21" customFormat="1" ht="13.5" customHeight="1">
      <c r="A193" s="32" t="s">
        <v>22</v>
      </c>
      <c r="B193" s="93">
        <f>SUM(方向別!I564)</f>
        <v>366</v>
      </c>
      <c r="C193" s="93">
        <f>SUM(方向別!J564)</f>
        <v>6</v>
      </c>
      <c r="D193" s="93">
        <f>SUM(方向別!K564)</f>
        <v>15</v>
      </c>
      <c r="E193" s="93">
        <f>SUM(方向別!L564)</f>
        <v>10</v>
      </c>
      <c r="F193" s="93">
        <f t="shared" si="63"/>
        <v>397</v>
      </c>
      <c r="G193" s="94">
        <f t="shared" si="62"/>
        <v>4</v>
      </c>
      <c r="H193" s="95">
        <f t="shared" si="56"/>
        <v>7.0440028388928324</v>
      </c>
      <c r="I193" s="93">
        <f>SUM(方向別!B87,方向別!B193,方向別!I352,方向別!B617)</f>
        <v>209</v>
      </c>
      <c r="J193" s="93">
        <f>SUM(方向別!C87,方向別!C193,方向別!J352,方向別!C617)</f>
        <v>8</v>
      </c>
      <c r="K193" s="93">
        <f>SUM(方向別!D87,方向別!D193,方向別!K352,方向別!D617)</f>
        <v>15</v>
      </c>
      <c r="L193" s="93">
        <f>SUM(方向別!E87,方向別!E193,方向別!L352,方向別!E617)</f>
        <v>2</v>
      </c>
      <c r="M193" s="93">
        <f t="shared" si="64"/>
        <v>234</v>
      </c>
      <c r="N193" s="94">
        <f t="shared" si="57"/>
        <v>4.3</v>
      </c>
      <c r="O193" s="95">
        <f t="shared" si="58"/>
        <v>5.6439942112879882</v>
      </c>
      <c r="P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</row>
    <row r="194" spans="1:79" s="21" customFormat="1" ht="13.5" customHeight="1">
      <c r="A194" s="32" t="s">
        <v>23</v>
      </c>
      <c r="B194" s="93">
        <f>SUM(方向別!I565)</f>
        <v>361</v>
      </c>
      <c r="C194" s="93">
        <f>SUM(方向別!J565)</f>
        <v>9</v>
      </c>
      <c r="D194" s="93">
        <f>SUM(方向別!K565)</f>
        <v>22</v>
      </c>
      <c r="E194" s="93">
        <f>SUM(方向別!L565)</f>
        <v>4</v>
      </c>
      <c r="F194" s="93">
        <f>SUM(B194:E194)</f>
        <v>396</v>
      </c>
      <c r="G194" s="94">
        <f t="shared" si="62"/>
        <v>3.3</v>
      </c>
      <c r="H194" s="95">
        <f t="shared" si="56"/>
        <v>7.0262597586941089</v>
      </c>
      <c r="I194" s="93">
        <f>SUM(方向別!B88,方向別!B194,方向別!I353,方向別!B618)</f>
        <v>261</v>
      </c>
      <c r="J194" s="93">
        <f>SUM(方向別!C88,方向別!C194,方向別!J353,方向別!C618)</f>
        <v>8</v>
      </c>
      <c r="K194" s="93">
        <f>SUM(方向別!D88,方向別!D194,方向別!K353,方向別!D618)</f>
        <v>12</v>
      </c>
      <c r="L194" s="93">
        <f>SUM(方向別!E88,方向別!E194,方向別!L353,方向別!E618)</f>
        <v>3</v>
      </c>
      <c r="M194" s="93">
        <f>SUM(I194:L194)</f>
        <v>284</v>
      </c>
      <c r="N194" s="94">
        <f t="shared" si="57"/>
        <v>3.9</v>
      </c>
      <c r="O194" s="95">
        <f t="shared" si="58"/>
        <v>6.8499758803666184</v>
      </c>
      <c r="P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</row>
    <row r="195" spans="1:79" s="21" customFormat="1" ht="13.5" customHeight="1">
      <c r="A195" s="32" t="s">
        <v>24</v>
      </c>
      <c r="B195" s="93">
        <f>SUM(方向別!I566)</f>
        <v>317</v>
      </c>
      <c r="C195" s="93">
        <f>SUM(方向別!J566)</f>
        <v>6</v>
      </c>
      <c r="D195" s="93">
        <f>SUM(方向別!K566)</f>
        <v>24</v>
      </c>
      <c r="E195" s="93">
        <f>SUM(方向別!L566)</f>
        <v>4</v>
      </c>
      <c r="F195" s="93">
        <f t="shared" ref="F195:F214" si="65">SUM(B195:E195)</f>
        <v>351</v>
      </c>
      <c r="G195" s="94">
        <f t="shared" si="62"/>
        <v>2.8</v>
      </c>
      <c r="H195" s="95">
        <f t="shared" si="56"/>
        <v>6.2278211497515965</v>
      </c>
      <c r="I195" s="93">
        <f>SUM(方向別!B89,方向別!B195,方向別!I354,方向別!B619)</f>
        <v>257</v>
      </c>
      <c r="J195" s="93">
        <f>SUM(方向別!C89,方向別!C195,方向別!J354,方向別!C619)</f>
        <v>6</v>
      </c>
      <c r="K195" s="93">
        <f>SUM(方向別!D89,方向別!D195,方向別!K354,方向別!D619)</f>
        <v>16</v>
      </c>
      <c r="L195" s="93">
        <f>SUM(方向別!E89,方向別!E195,方向別!L354,方向別!E619)</f>
        <v>0</v>
      </c>
      <c r="M195" s="93">
        <f t="shared" ref="M195:M214" si="66">SUM(I195:L195)</f>
        <v>279</v>
      </c>
      <c r="N195" s="94">
        <f t="shared" si="57"/>
        <v>2.2000000000000002</v>
      </c>
      <c r="O195" s="95">
        <f t="shared" si="58"/>
        <v>6.7293777134587547</v>
      </c>
      <c r="P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</row>
    <row r="196" spans="1:79" s="21" customFormat="1" ht="13.5" customHeight="1">
      <c r="A196" s="32" t="s">
        <v>25</v>
      </c>
      <c r="B196" s="93">
        <f>SUM(方向別!I567)</f>
        <v>279</v>
      </c>
      <c r="C196" s="93">
        <f>SUM(方向別!J567)</f>
        <v>9</v>
      </c>
      <c r="D196" s="93">
        <f>SUM(方向別!K567)</f>
        <v>13</v>
      </c>
      <c r="E196" s="93">
        <f>SUM(方向別!L567)</f>
        <v>4</v>
      </c>
      <c r="F196" s="93">
        <f t="shared" si="65"/>
        <v>305</v>
      </c>
      <c r="G196" s="94">
        <f t="shared" si="62"/>
        <v>4.3</v>
      </c>
      <c r="H196" s="95">
        <f t="shared" si="56"/>
        <v>5.4116394606103615</v>
      </c>
      <c r="I196" s="93">
        <f>SUM(方向別!B90,方向別!B196,方向別!I355,方向別!B620)</f>
        <v>259</v>
      </c>
      <c r="J196" s="93">
        <f>SUM(方向別!C90,方向別!C196,方向別!J355,方向別!C620)</f>
        <v>6</v>
      </c>
      <c r="K196" s="93">
        <f>SUM(方向別!D90,方向別!D196,方向別!K355,方向別!D620)</f>
        <v>26</v>
      </c>
      <c r="L196" s="93">
        <f>SUM(方向別!E90,方向別!E196,方向別!L355,方向別!E620)</f>
        <v>4</v>
      </c>
      <c r="M196" s="93">
        <f t="shared" si="66"/>
        <v>295</v>
      </c>
      <c r="N196" s="94">
        <f t="shared" si="57"/>
        <v>3.4</v>
      </c>
      <c r="O196" s="95">
        <f t="shared" si="58"/>
        <v>7.1152918475639177</v>
      </c>
      <c r="P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</row>
    <row r="197" spans="1:79" s="21" customFormat="1" ht="13.5" customHeight="1">
      <c r="A197" s="32" t="s">
        <v>26</v>
      </c>
      <c r="B197" s="93">
        <f>SUM(方向別!I568)</f>
        <v>339</v>
      </c>
      <c r="C197" s="93">
        <f>SUM(方向別!J568)</f>
        <v>19</v>
      </c>
      <c r="D197" s="93">
        <f>SUM(方向別!K568)</f>
        <v>18</v>
      </c>
      <c r="E197" s="93">
        <f>SUM(方向別!L568)</f>
        <v>11</v>
      </c>
      <c r="F197" s="93">
        <f t="shared" si="65"/>
        <v>387</v>
      </c>
      <c r="G197" s="94">
        <f t="shared" si="62"/>
        <v>7.8</v>
      </c>
      <c r="H197" s="95">
        <f t="shared" si="56"/>
        <v>6.8665720369056062</v>
      </c>
      <c r="I197" s="93">
        <f>SUM(方向別!B91,方向別!B197,方向別!I356,方向別!B621)</f>
        <v>233</v>
      </c>
      <c r="J197" s="93">
        <f>SUM(方向別!C91,方向別!C197,方向別!J356,方向別!C621)</f>
        <v>6</v>
      </c>
      <c r="K197" s="93">
        <f>SUM(方向別!D91,方向別!D197,方向別!K356,方向別!D621)</f>
        <v>16</v>
      </c>
      <c r="L197" s="93">
        <f>SUM(方向別!E91,方向別!E197,方向別!L356,方向別!E621)</f>
        <v>4</v>
      </c>
      <c r="M197" s="93">
        <f t="shared" si="66"/>
        <v>259</v>
      </c>
      <c r="N197" s="94">
        <f t="shared" si="57"/>
        <v>3.9</v>
      </c>
      <c r="O197" s="95">
        <f t="shared" si="58"/>
        <v>6.2469850458273033</v>
      </c>
      <c r="P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</row>
    <row r="198" spans="1:79" s="21" customFormat="1" ht="13.5" customHeight="1">
      <c r="A198" s="32" t="s">
        <v>27</v>
      </c>
      <c r="B198" s="93">
        <f>SUM(方向別!I569)</f>
        <v>360</v>
      </c>
      <c r="C198" s="93">
        <f>SUM(方向別!J569)</f>
        <v>10</v>
      </c>
      <c r="D198" s="93">
        <f>SUM(方向別!K569)</f>
        <v>17</v>
      </c>
      <c r="E198" s="93">
        <f>SUM(方向別!L569)</f>
        <v>12</v>
      </c>
      <c r="F198" s="93">
        <f t="shared" si="65"/>
        <v>399</v>
      </c>
      <c r="G198" s="94">
        <f t="shared" si="62"/>
        <v>5.5</v>
      </c>
      <c r="H198" s="95">
        <f t="shared" si="56"/>
        <v>7.0794889992902776</v>
      </c>
      <c r="I198" s="93">
        <f>SUM(方向別!B92,方向別!B198,方向別!I357,方向別!B622)</f>
        <v>250</v>
      </c>
      <c r="J198" s="93">
        <f>SUM(方向別!C92,方向別!C198,方向別!J357,方向別!C622)</f>
        <v>5</v>
      </c>
      <c r="K198" s="93">
        <f>SUM(方向別!D92,方向別!D198,方向別!K357,方向別!D622)</f>
        <v>8</v>
      </c>
      <c r="L198" s="93">
        <f>SUM(方向別!E92,方向別!E198,方向別!L357,方向別!E622)</f>
        <v>2</v>
      </c>
      <c r="M198" s="93">
        <f t="shared" si="66"/>
        <v>265</v>
      </c>
      <c r="N198" s="94">
        <f t="shared" si="57"/>
        <v>2.6</v>
      </c>
      <c r="O198" s="95">
        <f t="shared" si="58"/>
        <v>6.3917028461167398</v>
      </c>
      <c r="P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</row>
    <row r="199" spans="1:79" s="21" customFormat="1" ht="13.5" customHeight="1">
      <c r="A199" s="32" t="s">
        <v>28</v>
      </c>
      <c r="B199" s="93">
        <f>SUM(方向別!I570)</f>
        <v>398</v>
      </c>
      <c r="C199" s="93">
        <f>SUM(方向別!J570)</f>
        <v>7</v>
      </c>
      <c r="D199" s="93">
        <f>SUM(方向別!K570)</f>
        <v>5</v>
      </c>
      <c r="E199" s="93">
        <f>SUM(方向別!L570)</f>
        <v>2</v>
      </c>
      <c r="F199" s="93">
        <f t="shared" si="65"/>
        <v>412</v>
      </c>
      <c r="G199" s="94">
        <f t="shared" si="62"/>
        <v>2.2000000000000002</v>
      </c>
      <c r="H199" s="95">
        <f t="shared" si="56"/>
        <v>7.310149041873669</v>
      </c>
      <c r="I199" s="93">
        <f>SUM(方向別!B93,方向別!B199,方向別!I358,方向別!B623)</f>
        <v>244</v>
      </c>
      <c r="J199" s="93">
        <f>SUM(方向別!C93,方向別!C199,方向別!J358,方向別!C623)</f>
        <v>5</v>
      </c>
      <c r="K199" s="93">
        <f>SUM(方向別!D93,方向別!D199,方向別!K358,方向別!D623)</f>
        <v>20</v>
      </c>
      <c r="L199" s="93">
        <f>SUM(方向別!E93,方向別!E199,方向別!L358,方向別!E623)</f>
        <v>4</v>
      </c>
      <c r="M199" s="93">
        <f t="shared" si="66"/>
        <v>273</v>
      </c>
      <c r="N199" s="94">
        <f t="shared" si="57"/>
        <v>3.3</v>
      </c>
      <c r="O199" s="95">
        <f t="shared" si="58"/>
        <v>6.58465991316932</v>
      </c>
      <c r="P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</row>
    <row r="200" spans="1:79" s="21" customFormat="1" ht="13.5" customHeight="1">
      <c r="A200" s="32" t="s">
        <v>51</v>
      </c>
      <c r="B200" s="93">
        <f>SUM(方向別!I571)</f>
        <v>440</v>
      </c>
      <c r="C200" s="93">
        <f>SUM(方向別!J571)</f>
        <v>6</v>
      </c>
      <c r="D200" s="93">
        <f>SUM(方向別!K571)</f>
        <v>27</v>
      </c>
      <c r="E200" s="93">
        <f>SUM(方向別!L571)</f>
        <v>4</v>
      </c>
      <c r="F200" s="93">
        <f t="shared" si="65"/>
        <v>477</v>
      </c>
      <c r="G200" s="94">
        <f t="shared" si="62"/>
        <v>2.1</v>
      </c>
      <c r="H200" s="95">
        <f t="shared" si="56"/>
        <v>8.4634492547906319</v>
      </c>
      <c r="I200" s="93">
        <f>SUM(方向別!B94,方向別!B200,方向別!I359,方向別!B624)</f>
        <v>256</v>
      </c>
      <c r="J200" s="93">
        <f>SUM(方向別!C94,方向別!C200,方向別!J359,方向別!C624)</f>
        <v>7</v>
      </c>
      <c r="K200" s="93">
        <f>SUM(方向別!D94,方向別!D200,方向別!K359,方向別!D624)</f>
        <v>16</v>
      </c>
      <c r="L200" s="93">
        <f>SUM(方向別!E94,方向別!E200,方向別!L359,方向別!E624)</f>
        <v>1</v>
      </c>
      <c r="M200" s="93">
        <f t="shared" si="66"/>
        <v>280</v>
      </c>
      <c r="N200" s="94">
        <f t="shared" si="57"/>
        <v>2.9</v>
      </c>
      <c r="O200" s="95">
        <f t="shared" si="58"/>
        <v>6.7534973468403283</v>
      </c>
      <c r="P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</row>
    <row r="201" spans="1:79" s="21" customFormat="1" ht="13.5" customHeight="1">
      <c r="A201" s="36" t="s">
        <v>29</v>
      </c>
      <c r="B201" s="96">
        <f>SUM(方向別!I572)</f>
        <v>94</v>
      </c>
      <c r="C201" s="96">
        <f>SUM(方向別!J572)</f>
        <v>2</v>
      </c>
      <c r="D201" s="96">
        <f>SUM(方向別!K572)</f>
        <v>5</v>
      </c>
      <c r="E201" s="96">
        <f>SUM(方向別!L572)</f>
        <v>0</v>
      </c>
      <c r="F201" s="96">
        <f t="shared" si="65"/>
        <v>101</v>
      </c>
      <c r="G201" s="97">
        <f t="shared" si="62"/>
        <v>2</v>
      </c>
      <c r="H201" s="98">
        <f t="shared" si="56"/>
        <v>1.7920511000709725</v>
      </c>
      <c r="I201" s="96">
        <f>SUM(方向別!B95,方向別!B201,方向別!I360,方向別!B625)</f>
        <v>41</v>
      </c>
      <c r="J201" s="96">
        <f>SUM(方向別!C95,方向別!C201,方向別!J360,方向別!C625)</f>
        <v>4</v>
      </c>
      <c r="K201" s="96">
        <f>SUM(方向別!D95,方向別!D201,方向別!K360,方向別!D625)</f>
        <v>7</v>
      </c>
      <c r="L201" s="96">
        <f>SUM(方向別!E95,方向別!E201,方向別!L360,方向別!E625)</f>
        <v>0</v>
      </c>
      <c r="M201" s="96">
        <f t="shared" si="66"/>
        <v>52</v>
      </c>
      <c r="N201" s="97">
        <f t="shared" si="57"/>
        <v>7.7</v>
      </c>
      <c r="O201" s="98">
        <f t="shared" si="58"/>
        <v>1.2542209358417753</v>
      </c>
      <c r="P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</row>
    <row r="202" spans="1:79" s="21" customFormat="1" ht="13.5" customHeight="1">
      <c r="A202" s="32" t="s">
        <v>30</v>
      </c>
      <c r="B202" s="93">
        <f>SUM(方向別!I573)</f>
        <v>52</v>
      </c>
      <c r="C202" s="93">
        <f>SUM(方向別!J573)</f>
        <v>1</v>
      </c>
      <c r="D202" s="93">
        <f>SUM(方向別!K573)</f>
        <v>8</v>
      </c>
      <c r="E202" s="93">
        <f>SUM(方向別!L573)</f>
        <v>2</v>
      </c>
      <c r="F202" s="93">
        <f t="shared" si="65"/>
        <v>63</v>
      </c>
      <c r="G202" s="94">
        <f t="shared" si="62"/>
        <v>4.8</v>
      </c>
      <c r="H202" s="95">
        <f t="shared" si="56"/>
        <v>1.1178140525195173</v>
      </c>
      <c r="I202" s="93">
        <f>SUM(方向別!B96,方向別!B202,方向別!I361,方向別!B626)</f>
        <v>45</v>
      </c>
      <c r="J202" s="93">
        <f>SUM(方向別!C96,方向別!C202,方向別!J361,方向別!C626)</f>
        <v>1</v>
      </c>
      <c r="K202" s="93">
        <f>SUM(方向別!D96,方向別!D202,方向別!K361,方向別!D626)</f>
        <v>4</v>
      </c>
      <c r="L202" s="93">
        <f>SUM(方向別!E96,方向別!E202,方向別!L361,方向別!E626)</f>
        <v>1</v>
      </c>
      <c r="M202" s="93">
        <f t="shared" si="66"/>
        <v>51</v>
      </c>
      <c r="N202" s="94">
        <f t="shared" si="57"/>
        <v>3.9</v>
      </c>
      <c r="O202" s="95">
        <f t="shared" si="58"/>
        <v>1.2301013024602026</v>
      </c>
      <c r="P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</row>
    <row r="203" spans="1:79" s="21" customFormat="1" ht="13.5" customHeight="1">
      <c r="A203" s="32" t="s">
        <v>31</v>
      </c>
      <c r="B203" s="93">
        <f>SUM(方向別!I574)</f>
        <v>75</v>
      </c>
      <c r="C203" s="93">
        <f>SUM(方向別!J574)</f>
        <v>3</v>
      </c>
      <c r="D203" s="93">
        <f>SUM(方向別!K574)</f>
        <v>12</v>
      </c>
      <c r="E203" s="93">
        <f>SUM(方向別!L574)</f>
        <v>1</v>
      </c>
      <c r="F203" s="93">
        <f t="shared" si="65"/>
        <v>91</v>
      </c>
      <c r="G203" s="94">
        <f t="shared" si="62"/>
        <v>4.4000000000000004</v>
      </c>
      <c r="H203" s="95">
        <f t="shared" si="56"/>
        <v>1.6146202980837472</v>
      </c>
      <c r="I203" s="93">
        <f>SUM(方向別!B97,方向別!B203,方向別!I362,方向別!B627)</f>
        <v>45</v>
      </c>
      <c r="J203" s="93">
        <f>SUM(方向別!C97,方向別!C203,方向別!J362,方向別!C627)</f>
        <v>1</v>
      </c>
      <c r="K203" s="93">
        <f>SUM(方向別!D97,方向別!D203,方向別!K362,方向別!D627)</f>
        <v>5</v>
      </c>
      <c r="L203" s="93">
        <f>SUM(方向別!E97,方向別!E203,方向別!L362,方向別!E627)</f>
        <v>0</v>
      </c>
      <c r="M203" s="93">
        <f t="shared" si="66"/>
        <v>51</v>
      </c>
      <c r="N203" s="94">
        <f t="shared" si="57"/>
        <v>2</v>
      </c>
      <c r="O203" s="95">
        <f t="shared" si="58"/>
        <v>1.2301013024602026</v>
      </c>
      <c r="P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</row>
    <row r="204" spans="1:79" s="21" customFormat="1" ht="13.5" customHeight="1">
      <c r="A204" s="32" t="s">
        <v>32</v>
      </c>
      <c r="B204" s="93">
        <f>SUM(方向別!I575)</f>
        <v>61</v>
      </c>
      <c r="C204" s="93">
        <f>SUM(方向別!J575)</f>
        <v>1</v>
      </c>
      <c r="D204" s="93">
        <f>SUM(方向別!K575)</f>
        <v>10</v>
      </c>
      <c r="E204" s="93">
        <f>SUM(方向別!L575)</f>
        <v>0</v>
      </c>
      <c r="F204" s="93">
        <f t="shared" si="65"/>
        <v>72</v>
      </c>
      <c r="G204" s="94">
        <f t="shared" si="62"/>
        <v>1.4</v>
      </c>
      <c r="H204" s="95">
        <f t="shared" si="56"/>
        <v>1.2775017743080199</v>
      </c>
      <c r="I204" s="93">
        <f>SUM(方向別!B98,方向別!B204,方向別!I363,方向別!B628)</f>
        <v>31</v>
      </c>
      <c r="J204" s="93">
        <f>SUM(方向別!C98,方向別!C204,方向別!J363,方向別!C628)</f>
        <v>1</v>
      </c>
      <c r="K204" s="93">
        <f>SUM(方向別!D98,方向別!D204,方向別!K363,方向別!D628)</f>
        <v>4</v>
      </c>
      <c r="L204" s="93">
        <f>SUM(方向別!E98,方向別!E204,方向別!L363,方向別!E628)</f>
        <v>0</v>
      </c>
      <c r="M204" s="93">
        <f t="shared" si="66"/>
        <v>36</v>
      </c>
      <c r="N204" s="94">
        <f t="shared" si="57"/>
        <v>2.8</v>
      </c>
      <c r="O204" s="95">
        <f t="shared" si="58"/>
        <v>0.86830680173661368</v>
      </c>
      <c r="P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</row>
    <row r="205" spans="1:79" s="21" customFormat="1" ht="13.5" customHeight="1">
      <c r="A205" s="32" t="s">
        <v>33</v>
      </c>
      <c r="B205" s="93">
        <f>SUM(方向別!I576)</f>
        <v>66</v>
      </c>
      <c r="C205" s="93">
        <f>SUM(方向別!J576)</f>
        <v>3</v>
      </c>
      <c r="D205" s="93">
        <f>SUM(方向別!K576)</f>
        <v>5</v>
      </c>
      <c r="E205" s="93">
        <f>SUM(方向別!L576)</f>
        <v>1</v>
      </c>
      <c r="F205" s="93">
        <f t="shared" si="65"/>
        <v>75</v>
      </c>
      <c r="G205" s="94">
        <f t="shared" si="62"/>
        <v>5.3</v>
      </c>
      <c r="H205" s="95">
        <f t="shared" si="56"/>
        <v>1.3307310149041873</v>
      </c>
      <c r="I205" s="93">
        <f>SUM(方向別!B99,方向別!B205,方向別!I364,方向別!B629)</f>
        <v>44</v>
      </c>
      <c r="J205" s="93">
        <f>SUM(方向別!C99,方向別!C205,方向別!J364,方向別!C629)</f>
        <v>1</v>
      </c>
      <c r="K205" s="93">
        <f>SUM(方向別!D99,方向別!D205,方向別!K364,方向別!D629)</f>
        <v>5</v>
      </c>
      <c r="L205" s="93">
        <f>SUM(方向別!E99,方向別!E205,方向別!L364,方向別!E629)</f>
        <v>0</v>
      </c>
      <c r="M205" s="93">
        <f t="shared" si="66"/>
        <v>50</v>
      </c>
      <c r="N205" s="94">
        <f t="shared" si="57"/>
        <v>2</v>
      </c>
      <c r="O205" s="95">
        <f t="shared" si="58"/>
        <v>1.20598166907863</v>
      </c>
      <c r="P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</row>
    <row r="206" spans="1:79" s="21" customFormat="1" ht="13.5" customHeight="1">
      <c r="A206" s="32" t="s">
        <v>34</v>
      </c>
      <c r="B206" s="93">
        <f>SUM(方向別!I577)</f>
        <v>75</v>
      </c>
      <c r="C206" s="93">
        <f>SUM(方向別!J577)</f>
        <v>0</v>
      </c>
      <c r="D206" s="93">
        <f>SUM(方向別!K577)</f>
        <v>5</v>
      </c>
      <c r="E206" s="93">
        <f>SUM(方向別!L577)</f>
        <v>1</v>
      </c>
      <c r="F206" s="93">
        <f t="shared" si="65"/>
        <v>81</v>
      </c>
      <c r="G206" s="94">
        <f t="shared" si="62"/>
        <v>1.2</v>
      </c>
      <c r="H206" s="95">
        <f t="shared" si="56"/>
        <v>1.4371894960965224</v>
      </c>
      <c r="I206" s="93">
        <f>SUM(方向別!B100,方向別!B206,方向別!I365,方向別!B630)</f>
        <v>25</v>
      </c>
      <c r="J206" s="93">
        <f>SUM(方向別!C100,方向別!C206,方向別!J365,方向別!C630)</f>
        <v>1</v>
      </c>
      <c r="K206" s="93">
        <f>SUM(方向別!D100,方向別!D206,方向別!K365,方向別!D630)</f>
        <v>3</v>
      </c>
      <c r="L206" s="93">
        <f>SUM(方向別!E100,方向別!E206,方向別!L365,方向別!E630)</f>
        <v>0</v>
      </c>
      <c r="M206" s="93">
        <f t="shared" si="66"/>
        <v>29</v>
      </c>
      <c r="N206" s="94">
        <f t="shared" si="57"/>
        <v>3.4</v>
      </c>
      <c r="O206" s="95">
        <f t="shared" si="58"/>
        <v>0.69946936806560533</v>
      </c>
      <c r="P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</row>
    <row r="207" spans="1:79" s="21" customFormat="1" ht="13.5" customHeight="1">
      <c r="A207" s="28" t="s">
        <v>15</v>
      </c>
      <c r="B207" s="99">
        <f>SUM(B201:B206)</f>
        <v>423</v>
      </c>
      <c r="C207" s="99">
        <f>SUM(C201:C206)</f>
        <v>10</v>
      </c>
      <c r="D207" s="99">
        <f>SUM(D201:D206)</f>
        <v>45</v>
      </c>
      <c r="E207" s="99">
        <f>SUM(E201:E206)</f>
        <v>5</v>
      </c>
      <c r="F207" s="99">
        <f t="shared" si="65"/>
        <v>483</v>
      </c>
      <c r="G207" s="100">
        <f t="shared" si="62"/>
        <v>3.1</v>
      </c>
      <c r="H207" s="101">
        <f t="shared" si="56"/>
        <v>8.5699077359829658</v>
      </c>
      <c r="I207" s="99">
        <f>SUM(I201:I206)</f>
        <v>231</v>
      </c>
      <c r="J207" s="99">
        <f>SUM(J201:J206)</f>
        <v>9</v>
      </c>
      <c r="K207" s="99">
        <f>SUM(K201:K206)</f>
        <v>28</v>
      </c>
      <c r="L207" s="99">
        <f>SUM(L201:L206)</f>
        <v>1</v>
      </c>
      <c r="M207" s="99">
        <f t="shared" si="66"/>
        <v>269</v>
      </c>
      <c r="N207" s="100">
        <f t="shared" si="57"/>
        <v>3.7</v>
      </c>
      <c r="O207" s="101">
        <f t="shared" si="58"/>
        <v>6.488181379643029</v>
      </c>
      <c r="P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</row>
    <row r="208" spans="1:79" s="21" customFormat="1" ht="13.5" customHeight="1">
      <c r="A208" s="36" t="s">
        <v>35</v>
      </c>
      <c r="B208" s="96">
        <f>SUM(方向別!I579)</f>
        <v>68</v>
      </c>
      <c r="C208" s="96">
        <f>SUM(方向別!J579)</f>
        <v>2</v>
      </c>
      <c r="D208" s="96">
        <f>SUM(方向別!K579)</f>
        <v>1</v>
      </c>
      <c r="E208" s="96">
        <f>SUM(方向別!L579)</f>
        <v>0</v>
      </c>
      <c r="F208" s="96">
        <f t="shared" si="65"/>
        <v>71</v>
      </c>
      <c r="G208" s="97">
        <f t="shared" si="62"/>
        <v>2.8</v>
      </c>
      <c r="H208" s="98">
        <f t="shared" si="56"/>
        <v>1.2597586941092973</v>
      </c>
      <c r="I208" s="96">
        <f>SUM(方向別!B102,方向別!B208,方向別!I367,方向別!B632)</f>
        <v>48</v>
      </c>
      <c r="J208" s="96">
        <f>SUM(方向別!C102,方向別!C208,方向別!J367,方向別!C632)</f>
        <v>0</v>
      </c>
      <c r="K208" s="96">
        <f>SUM(方向別!D102,方向別!D208,方向別!K367,方向別!D632)</f>
        <v>3</v>
      </c>
      <c r="L208" s="96">
        <f>SUM(方向別!E102,方向別!E208,方向別!L367,方向別!E632)</f>
        <v>0</v>
      </c>
      <c r="M208" s="96">
        <f t="shared" si="66"/>
        <v>51</v>
      </c>
      <c r="N208" s="97">
        <f t="shared" si="57"/>
        <v>0</v>
      </c>
      <c r="O208" s="98">
        <f t="shared" si="58"/>
        <v>1.2301013024602026</v>
      </c>
      <c r="P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</row>
    <row r="209" spans="1:79" s="21" customFormat="1" ht="13.5" customHeight="1">
      <c r="A209" s="32" t="s">
        <v>36</v>
      </c>
      <c r="B209" s="93">
        <f>SUM(方向別!I580)</f>
        <v>85</v>
      </c>
      <c r="C209" s="93">
        <f>SUM(方向別!J580)</f>
        <v>2</v>
      </c>
      <c r="D209" s="93">
        <f>SUM(方向別!K580)</f>
        <v>5</v>
      </c>
      <c r="E209" s="93">
        <f>SUM(方向別!L580)</f>
        <v>1</v>
      </c>
      <c r="F209" s="93">
        <f t="shared" si="65"/>
        <v>93</v>
      </c>
      <c r="G209" s="94">
        <f t="shared" si="62"/>
        <v>3.2</v>
      </c>
      <c r="H209" s="95">
        <f t="shared" si="56"/>
        <v>1.6501064584811924</v>
      </c>
      <c r="I209" s="93">
        <f>SUM(方向別!B103,方向別!B209,方向別!I368,方向別!B633)</f>
        <v>37</v>
      </c>
      <c r="J209" s="93">
        <f>SUM(方向別!C103,方向別!C209,方向別!J368,方向別!C633)</f>
        <v>2</v>
      </c>
      <c r="K209" s="93">
        <f>SUM(方向別!D103,方向別!D209,方向別!K368,方向別!D633)</f>
        <v>3</v>
      </c>
      <c r="L209" s="93">
        <f>SUM(方向別!E103,方向別!E209,方向別!L368,方向別!E633)</f>
        <v>0</v>
      </c>
      <c r="M209" s="93">
        <f t="shared" si="66"/>
        <v>42</v>
      </c>
      <c r="N209" s="94">
        <f t="shared" si="57"/>
        <v>4.8</v>
      </c>
      <c r="O209" s="95">
        <f t="shared" si="58"/>
        <v>1.0130246020260492</v>
      </c>
      <c r="P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</row>
    <row r="210" spans="1:79" s="21" customFormat="1" ht="13.5" customHeight="1">
      <c r="A210" s="32" t="s">
        <v>37</v>
      </c>
      <c r="B210" s="93">
        <f>SUM(方向別!I581)</f>
        <v>67</v>
      </c>
      <c r="C210" s="93">
        <f>SUM(方向別!J581)</f>
        <v>2</v>
      </c>
      <c r="D210" s="93">
        <f>SUM(方向別!K581)</f>
        <v>4</v>
      </c>
      <c r="E210" s="93">
        <f>SUM(方向別!L581)</f>
        <v>1</v>
      </c>
      <c r="F210" s="93">
        <f t="shared" si="65"/>
        <v>74</v>
      </c>
      <c r="G210" s="94">
        <f t="shared" si="62"/>
        <v>4.0999999999999996</v>
      </c>
      <c r="H210" s="95">
        <f t="shared" si="56"/>
        <v>1.3129879347054649</v>
      </c>
      <c r="I210" s="93">
        <f>SUM(方向別!B104,方向別!B210,方向別!I369,方向別!B634)</f>
        <v>48</v>
      </c>
      <c r="J210" s="93">
        <f>SUM(方向別!C104,方向別!C210,方向別!J369,方向別!C634)</f>
        <v>1</v>
      </c>
      <c r="K210" s="93">
        <f>SUM(方向別!D104,方向別!D210,方向別!K369,方向別!D634)</f>
        <v>4</v>
      </c>
      <c r="L210" s="93">
        <f>SUM(方向別!E104,方向別!E210,方向別!L369,方向別!E634)</f>
        <v>0</v>
      </c>
      <c r="M210" s="93">
        <f t="shared" si="66"/>
        <v>53</v>
      </c>
      <c r="N210" s="94">
        <f t="shared" si="57"/>
        <v>1.9</v>
      </c>
      <c r="O210" s="95">
        <f t="shared" si="58"/>
        <v>1.2783405692233478</v>
      </c>
      <c r="P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</row>
    <row r="211" spans="1:79" s="21" customFormat="1" ht="13.5" customHeight="1">
      <c r="A211" s="32" t="s">
        <v>38</v>
      </c>
      <c r="B211" s="93">
        <f>SUM(方向別!I582)</f>
        <v>67</v>
      </c>
      <c r="C211" s="93">
        <f>SUM(方向別!J582)</f>
        <v>2</v>
      </c>
      <c r="D211" s="93">
        <f>SUM(方向別!K582)</f>
        <v>0</v>
      </c>
      <c r="E211" s="93">
        <f>SUM(方向別!L582)</f>
        <v>1</v>
      </c>
      <c r="F211" s="93">
        <f t="shared" si="65"/>
        <v>70</v>
      </c>
      <c r="G211" s="94">
        <f t="shared" si="62"/>
        <v>4.3</v>
      </c>
      <c r="H211" s="95">
        <f t="shared" si="56"/>
        <v>1.2420156139105749</v>
      </c>
      <c r="I211" s="93">
        <f>SUM(方向別!B105,方向別!B211,方向別!I370,方向別!B635)</f>
        <v>25</v>
      </c>
      <c r="J211" s="93">
        <f>SUM(方向別!C105,方向別!C211,方向別!J370,方向別!C635)</f>
        <v>1</v>
      </c>
      <c r="K211" s="93">
        <f>SUM(方向別!D105,方向別!D211,方向別!K370,方向別!D635)</f>
        <v>1</v>
      </c>
      <c r="L211" s="93">
        <f>SUM(方向別!E105,方向別!E211,方向別!L370,方向別!E635)</f>
        <v>0</v>
      </c>
      <c r="M211" s="93">
        <f t="shared" si="66"/>
        <v>27</v>
      </c>
      <c r="N211" s="94">
        <f t="shared" si="57"/>
        <v>3.7</v>
      </c>
      <c r="O211" s="95">
        <f t="shared" si="58"/>
        <v>0.65123010130246017</v>
      </c>
      <c r="P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</row>
    <row r="212" spans="1:79" s="21" customFormat="1" ht="13.5" customHeight="1">
      <c r="A212" s="32" t="s">
        <v>39</v>
      </c>
      <c r="B212" s="93">
        <f>SUM(方向別!I583)</f>
        <v>49</v>
      </c>
      <c r="C212" s="93">
        <f>SUM(方向別!J583)</f>
        <v>4</v>
      </c>
      <c r="D212" s="93">
        <f>SUM(方向別!K583)</f>
        <v>2</v>
      </c>
      <c r="E212" s="93">
        <f>SUM(方向別!L583)</f>
        <v>0</v>
      </c>
      <c r="F212" s="93">
        <f t="shared" si="65"/>
        <v>55</v>
      </c>
      <c r="G212" s="94">
        <f t="shared" si="62"/>
        <v>7.3</v>
      </c>
      <c r="H212" s="95">
        <f t="shared" si="56"/>
        <v>0.97586941092973734</v>
      </c>
      <c r="I212" s="93">
        <f>SUM(方向別!B106,方向別!B212,方向別!I371,方向別!B636)</f>
        <v>39</v>
      </c>
      <c r="J212" s="93">
        <f>SUM(方向別!C106,方向別!C212,方向別!J371,方向別!C636)</f>
        <v>1</v>
      </c>
      <c r="K212" s="93">
        <f>SUM(方向別!D106,方向別!D212,方向別!K371,方向別!D636)</f>
        <v>0</v>
      </c>
      <c r="L212" s="93">
        <f>SUM(方向別!E106,方向別!E212,方向別!L371,方向別!E636)</f>
        <v>0</v>
      </c>
      <c r="M212" s="93">
        <f t="shared" si="66"/>
        <v>40</v>
      </c>
      <c r="N212" s="94">
        <f t="shared" si="57"/>
        <v>2.5</v>
      </c>
      <c r="O212" s="95">
        <f t="shared" si="58"/>
        <v>0.964785335262904</v>
      </c>
      <c r="P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</row>
    <row r="213" spans="1:79" s="21" customFormat="1" ht="13.5" customHeight="1">
      <c r="A213" s="32" t="s">
        <v>40</v>
      </c>
      <c r="B213" s="93">
        <f>SUM(方向別!I584)</f>
        <v>44</v>
      </c>
      <c r="C213" s="93">
        <f>SUM(方向別!J584)</f>
        <v>2</v>
      </c>
      <c r="D213" s="93">
        <f>SUM(方向別!K584)</f>
        <v>1</v>
      </c>
      <c r="E213" s="93">
        <f>SUM(方向別!L584)</f>
        <v>0</v>
      </c>
      <c r="F213" s="93">
        <f t="shared" si="65"/>
        <v>47</v>
      </c>
      <c r="G213" s="94">
        <f t="shared" si="62"/>
        <v>4.3</v>
      </c>
      <c r="H213" s="95">
        <f t="shared" si="56"/>
        <v>0.83392476933995752</v>
      </c>
      <c r="I213" s="93">
        <f>SUM(方向別!B107,方向別!B213,方向別!I372,方向別!B637)</f>
        <v>31</v>
      </c>
      <c r="J213" s="93">
        <f>SUM(方向別!C107,方向別!C213,方向別!J372,方向別!C637)</f>
        <v>1</v>
      </c>
      <c r="K213" s="93">
        <f>SUM(方向別!D107,方向別!D213,方向別!K372,方向別!D637)</f>
        <v>1</v>
      </c>
      <c r="L213" s="93">
        <f>SUM(方向別!E107,方向別!E213,方向別!L372,方向別!E637)</f>
        <v>1</v>
      </c>
      <c r="M213" s="93">
        <f t="shared" si="66"/>
        <v>34</v>
      </c>
      <c r="N213" s="94">
        <f t="shared" si="57"/>
        <v>5.9</v>
      </c>
      <c r="O213" s="95">
        <f t="shared" si="58"/>
        <v>0.82006753497346829</v>
      </c>
      <c r="P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</row>
    <row r="214" spans="1:79" s="21" customFormat="1" ht="13.5" customHeight="1">
      <c r="A214" s="28" t="s">
        <v>15</v>
      </c>
      <c r="B214" s="99">
        <f>SUM(B208:B213)</f>
        <v>380</v>
      </c>
      <c r="C214" s="99">
        <f>SUM(C208:C213)</f>
        <v>14</v>
      </c>
      <c r="D214" s="99">
        <f>SUM(D208:D213)</f>
        <v>13</v>
      </c>
      <c r="E214" s="99">
        <f>SUM(E208:E213)</f>
        <v>3</v>
      </c>
      <c r="F214" s="99">
        <f t="shared" si="65"/>
        <v>410</v>
      </c>
      <c r="G214" s="100">
        <f t="shared" si="62"/>
        <v>4.0999999999999996</v>
      </c>
      <c r="H214" s="101">
        <f t="shared" si="56"/>
        <v>7.2746628814762238</v>
      </c>
      <c r="I214" s="99">
        <f>SUM(I208:I213)</f>
        <v>228</v>
      </c>
      <c r="J214" s="99">
        <f>SUM(J208:J213)</f>
        <v>6</v>
      </c>
      <c r="K214" s="99">
        <f>SUM(K208:K213)</f>
        <v>12</v>
      </c>
      <c r="L214" s="99">
        <f>SUM(L208:L213)</f>
        <v>1</v>
      </c>
      <c r="M214" s="99">
        <f t="shared" si="66"/>
        <v>247</v>
      </c>
      <c r="N214" s="100">
        <f t="shared" si="57"/>
        <v>2.8</v>
      </c>
      <c r="O214" s="101">
        <f t="shared" si="58"/>
        <v>5.9575494452484321</v>
      </c>
      <c r="P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</row>
    <row r="215" spans="1:79" s="21" customFormat="1" ht="13.5" customHeight="1">
      <c r="A215" s="32" t="s">
        <v>113</v>
      </c>
      <c r="B215" s="93">
        <f>SUM(方向別!I586)</f>
        <v>182</v>
      </c>
      <c r="C215" s="93">
        <f>SUM(方向別!J586)</f>
        <v>11</v>
      </c>
      <c r="D215" s="93">
        <f>SUM(方向別!K586)</f>
        <v>4</v>
      </c>
      <c r="E215" s="93">
        <f>SUM(方向別!L586)</f>
        <v>3</v>
      </c>
      <c r="F215" s="93">
        <f>SUM(B215:E215)</f>
        <v>200</v>
      </c>
      <c r="G215" s="94">
        <f>IF(SUM(C215,E215)=0,0,ROUND(SUM(C215,E215)/F215*100,1))</f>
        <v>7</v>
      </c>
      <c r="H215" s="95">
        <f t="shared" si="56"/>
        <v>3.5486160397444997</v>
      </c>
      <c r="I215" s="93">
        <f>SUM(方向別!B109,方向別!B215,方向別!I374,方向別!B639)</f>
        <v>158</v>
      </c>
      <c r="J215" s="93">
        <f>SUM(方向別!C109,方向別!C215,方向別!J374,方向別!C639)</f>
        <v>6</v>
      </c>
      <c r="K215" s="93">
        <f>SUM(方向別!D109,方向別!D215,方向別!K374,方向別!D639)</f>
        <v>6</v>
      </c>
      <c r="L215" s="93">
        <f>SUM(方向別!E109,方向別!E215,方向別!L374,方向別!E639)</f>
        <v>2</v>
      </c>
      <c r="M215" s="93">
        <f>SUM(I215:L215)</f>
        <v>172</v>
      </c>
      <c r="N215" s="94">
        <f t="shared" si="57"/>
        <v>4.7</v>
      </c>
      <c r="O215" s="95">
        <f t="shared" si="58"/>
        <v>4.1485769416304867</v>
      </c>
      <c r="P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</row>
    <row r="216" spans="1:79" s="21" customFormat="1" ht="13.5" customHeight="1">
      <c r="A216" s="32" t="s">
        <v>114</v>
      </c>
      <c r="B216" s="93">
        <f>SUM(方向別!I587)</f>
        <v>132</v>
      </c>
      <c r="C216" s="93">
        <f>SUM(方向別!J587)</f>
        <v>7</v>
      </c>
      <c r="D216" s="93">
        <f>SUM(方向別!K587)</f>
        <v>3</v>
      </c>
      <c r="E216" s="93">
        <f>SUM(方向別!L587)</f>
        <v>3</v>
      </c>
      <c r="F216" s="93">
        <f t="shared" ref="F216:F217" si="67">SUM(B216:E216)</f>
        <v>145</v>
      </c>
      <c r="G216" s="94">
        <f t="shared" ref="G216:G217" si="68">IF(SUM(C216,E216)=0,0,ROUND(SUM(C216,E216)/F216*100,1))</f>
        <v>6.9</v>
      </c>
      <c r="H216" s="95">
        <f t="shared" ref="H216:H217" si="69">IF(F216=0,0,F216/F$218*100)</f>
        <v>2.572746628814762</v>
      </c>
      <c r="I216" s="93">
        <f>SUM(方向別!B110,方向別!B216,方向別!I375,方向別!B640)</f>
        <v>132</v>
      </c>
      <c r="J216" s="93">
        <f>SUM(方向別!C110,方向別!C216,方向別!J375,方向別!C640)</f>
        <v>5</v>
      </c>
      <c r="K216" s="93">
        <f>SUM(方向別!D110,方向別!D216,方向別!K375,方向別!D640)</f>
        <v>16</v>
      </c>
      <c r="L216" s="93">
        <f>SUM(方向別!E110,方向別!E216,方向別!L375,方向別!E640)</f>
        <v>0</v>
      </c>
      <c r="M216" s="93">
        <f t="shared" ref="M216:M217" si="70">SUM(I216:L216)</f>
        <v>153</v>
      </c>
      <c r="N216" s="94">
        <f t="shared" si="57"/>
        <v>3.3</v>
      </c>
      <c r="O216" s="95">
        <f t="shared" ref="O216:O217" si="71">IF(M216=0,0,M216/M$218*100)</f>
        <v>3.6903039073806077</v>
      </c>
      <c r="P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</row>
    <row r="217" spans="1:79" s="21" customFormat="1" ht="13.5" customHeight="1">
      <c r="A217" s="32" t="s">
        <v>115</v>
      </c>
      <c r="B217" s="93">
        <f>SUM(方向別!I588)</f>
        <v>146</v>
      </c>
      <c r="C217" s="93">
        <f>SUM(方向別!J588)</f>
        <v>4</v>
      </c>
      <c r="D217" s="93">
        <f>SUM(方向別!K588)</f>
        <v>7</v>
      </c>
      <c r="E217" s="93">
        <f>SUM(方向別!L588)</f>
        <v>1</v>
      </c>
      <c r="F217" s="93">
        <f t="shared" si="67"/>
        <v>158</v>
      </c>
      <c r="G217" s="94">
        <f t="shared" si="68"/>
        <v>3.2</v>
      </c>
      <c r="H217" s="95">
        <f t="shared" si="69"/>
        <v>2.8034066713981547</v>
      </c>
      <c r="I217" s="93">
        <f>SUM(方向別!B111,方向別!B217,方向別!I376,方向別!B641)</f>
        <v>113</v>
      </c>
      <c r="J217" s="93">
        <f>SUM(方向別!C111,方向別!C217,方向別!J376,方向別!C641)</f>
        <v>4</v>
      </c>
      <c r="K217" s="93">
        <f>SUM(方向別!D111,方向別!D217,方向別!K376,方向別!D641)</f>
        <v>6</v>
      </c>
      <c r="L217" s="93">
        <f>SUM(方向別!E111,方向別!E217,方向別!L376,方向別!E641)</f>
        <v>0</v>
      </c>
      <c r="M217" s="93">
        <f t="shared" si="70"/>
        <v>123</v>
      </c>
      <c r="N217" s="94">
        <f t="shared" si="57"/>
        <v>3.3</v>
      </c>
      <c r="O217" s="95">
        <f t="shared" si="71"/>
        <v>2.9667149059334297</v>
      </c>
      <c r="P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</row>
    <row r="218" spans="1:79" s="21" customFormat="1" ht="13.5" customHeight="1">
      <c r="A218" s="28" t="s">
        <v>41</v>
      </c>
      <c r="B218" s="99">
        <f>SUM(B170:B178,B185,B192:B200,B207,B214,B215:B217)</f>
        <v>5131</v>
      </c>
      <c r="C218" s="99">
        <f>SUM(C170:C178,C185,C192:C200,C207,C214,C215:C217)</f>
        <v>142</v>
      </c>
      <c r="D218" s="99">
        <f>SUM(D170:D178,D185,D192:D200,D207,D214,D215:D217)</f>
        <v>269</v>
      </c>
      <c r="E218" s="99">
        <f>SUM(E170:E178,E185,E192:E200,E207,E214,E215:E217)</f>
        <v>94</v>
      </c>
      <c r="F218" s="99">
        <f>SUM(B218:E218)</f>
        <v>5636</v>
      </c>
      <c r="G218" s="100">
        <f>IF(SUM(C218,E218)=0,0,ROUND(SUM(C218,E218)/F218*100,1))</f>
        <v>4.2</v>
      </c>
      <c r="H218" s="101">
        <f>IF(F218=0,0,F218/F$218*100)</f>
        <v>100</v>
      </c>
      <c r="I218" s="99">
        <f>SUM(I170:I178,I185,I192:I200,I207,I214,I215:I217)</f>
        <v>3743</v>
      </c>
      <c r="J218" s="99">
        <f>SUM(J170:J178,J185,J192:J200,J207,J214,J215:J217)</f>
        <v>104</v>
      </c>
      <c r="K218" s="99">
        <f>SUM(K170:K178,K185,K192:K200,K207,K214,K215:K217)</f>
        <v>255</v>
      </c>
      <c r="L218" s="99">
        <f>SUM(L170:L178,L185,L192:L200,L207,L214,L215:L217)</f>
        <v>44</v>
      </c>
      <c r="M218" s="99">
        <f>SUM(I218:L218)</f>
        <v>4146</v>
      </c>
      <c r="N218" s="100">
        <f t="shared" si="57"/>
        <v>3.6</v>
      </c>
      <c r="O218" s="101">
        <f>IF(M218=0,0,M218/M$218*100)</f>
        <v>100</v>
      </c>
      <c r="P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</row>
    <row r="219" spans="1:79" s="21" customFormat="1" ht="13.5" customHeight="1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</row>
    <row r="220" spans="1:79" s="21" customFormat="1" ht="13.5" customHeight="1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</row>
    <row r="221" spans="1:79" s="21" customFormat="1" ht="13.5" customHeight="1">
      <c r="A221" s="47" t="s">
        <v>0</v>
      </c>
      <c r="B221" s="46" t="s">
        <v>70</v>
      </c>
      <c r="C221" s="45"/>
      <c r="D221" s="45"/>
      <c r="E221" s="45"/>
      <c r="F221" s="45"/>
      <c r="G221" s="45"/>
      <c r="H221" s="44"/>
      <c r="I221" s="46" t="s">
        <v>71</v>
      </c>
      <c r="J221" s="45"/>
      <c r="K221" s="45"/>
      <c r="L221" s="45"/>
      <c r="M221" s="45"/>
      <c r="N221" s="45"/>
      <c r="O221" s="44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</row>
    <row r="222" spans="1:79" s="21" customFormat="1" ht="39" customHeight="1">
      <c r="A222" s="85" t="s">
        <v>1</v>
      </c>
      <c r="B222" s="41" t="s">
        <v>2</v>
      </c>
      <c r="C222" s="40" t="s">
        <v>3</v>
      </c>
      <c r="D222" s="39" t="s">
        <v>4</v>
      </c>
      <c r="E222" s="40" t="s">
        <v>5</v>
      </c>
      <c r="F222" s="39" t="s">
        <v>6</v>
      </c>
      <c r="G222" s="39" t="s">
        <v>7</v>
      </c>
      <c r="H222" s="42" t="s">
        <v>8</v>
      </c>
      <c r="I222" s="41" t="s">
        <v>2</v>
      </c>
      <c r="J222" s="39" t="s">
        <v>3</v>
      </c>
      <c r="K222" s="39" t="s">
        <v>4</v>
      </c>
      <c r="L222" s="40" t="s">
        <v>5</v>
      </c>
      <c r="M222" s="39" t="s">
        <v>6</v>
      </c>
      <c r="N222" s="39" t="s">
        <v>7</v>
      </c>
      <c r="O222" s="38" t="s">
        <v>8</v>
      </c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</row>
    <row r="223" spans="1:79" s="21" customFormat="1" ht="13.5" customHeight="1">
      <c r="A223" s="84" t="s">
        <v>116</v>
      </c>
      <c r="B223" s="93">
        <f>方向別!I700</f>
        <v>44</v>
      </c>
      <c r="C223" s="93">
        <f>方向別!J700</f>
        <v>2</v>
      </c>
      <c r="D223" s="93">
        <f>方向別!K700</f>
        <v>2</v>
      </c>
      <c r="E223" s="93">
        <f>方向別!L700</f>
        <v>1</v>
      </c>
      <c r="F223" s="93">
        <f>SUM(B223:E223)</f>
        <v>49</v>
      </c>
      <c r="G223" s="94">
        <f>IF(SUM(C223,E223)=0,0,ROUND(SUM(C223,E223)/F223*100,1))</f>
        <v>6.1</v>
      </c>
      <c r="H223" s="95">
        <f t="shared" ref="H223:H268" si="72">IF(F223=0,0,F223/F$271*100)</f>
        <v>2.2983114446529078</v>
      </c>
      <c r="I223" s="93">
        <f>SUM(方向別!I11,方向別!B329,方向別!I488)</f>
        <v>44</v>
      </c>
      <c r="J223" s="93">
        <f>SUM(方向別!J11,方向別!C329,方向別!J488)</f>
        <v>3</v>
      </c>
      <c r="K223" s="93">
        <f>SUM(方向別!K11,方向別!D329,方向別!K488)</f>
        <v>3</v>
      </c>
      <c r="L223" s="93">
        <f>SUM(方向別!L11,方向別!E329,方向別!L488)</f>
        <v>0</v>
      </c>
      <c r="M223" s="93">
        <f>SUM(I223:L223)</f>
        <v>50</v>
      </c>
      <c r="N223" s="94">
        <f t="shared" ref="N223:N271" si="73">IF(SUM(J223,L223)=0,0,ROUND(SUM(J223,L223)/M223*100,1))</f>
        <v>6</v>
      </c>
      <c r="O223" s="95">
        <f t="shared" ref="O223:O268" si="74">IF(M223=0,0,M223/M$271*100)</f>
        <v>2.0399836801305589</v>
      </c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</row>
    <row r="224" spans="1:79" s="21" customFormat="1" ht="13.5" customHeight="1">
      <c r="A224" s="32" t="s">
        <v>125</v>
      </c>
      <c r="B224" s="93">
        <f>方向別!I701</f>
        <v>16</v>
      </c>
      <c r="C224" s="93">
        <f>方向別!J701</f>
        <v>0</v>
      </c>
      <c r="D224" s="93">
        <f>方向別!K701</f>
        <v>2</v>
      </c>
      <c r="E224" s="93">
        <f>方向別!L701</f>
        <v>2</v>
      </c>
      <c r="F224" s="93">
        <f t="shared" ref="F224:F231" si="75">SUM(B224:E224)</f>
        <v>20</v>
      </c>
      <c r="G224" s="94">
        <f t="shared" ref="G224:G231" si="76">IF(SUM(C224,E224)=0,0,ROUND(SUM(C224,E224)/F224*100,1))</f>
        <v>10</v>
      </c>
      <c r="H224" s="95">
        <f t="shared" si="72"/>
        <v>0.93808630393996251</v>
      </c>
      <c r="I224" s="93">
        <f>SUM(方向別!I12,方向別!B330,方向別!I489)</f>
        <v>28</v>
      </c>
      <c r="J224" s="93">
        <f>SUM(方向別!J12,方向別!C330,方向別!J489)</f>
        <v>0</v>
      </c>
      <c r="K224" s="93">
        <f>SUM(方向別!K12,方向別!D330,方向別!K489)</f>
        <v>2</v>
      </c>
      <c r="L224" s="93">
        <f>SUM(方向別!L12,方向別!E330,方向別!L489)</f>
        <v>0</v>
      </c>
      <c r="M224" s="93">
        <f t="shared" ref="M224:M231" si="77">SUM(I224:L224)</f>
        <v>30</v>
      </c>
      <c r="N224" s="94">
        <f t="shared" si="73"/>
        <v>0</v>
      </c>
      <c r="O224" s="95">
        <f t="shared" si="74"/>
        <v>1.2239902080783354</v>
      </c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</row>
    <row r="225" spans="1:79" s="21" customFormat="1" ht="13.5" customHeight="1">
      <c r="A225" s="32" t="s">
        <v>126</v>
      </c>
      <c r="B225" s="93">
        <f>方向別!I702</f>
        <v>17</v>
      </c>
      <c r="C225" s="93">
        <f>方向別!J702</f>
        <v>0</v>
      </c>
      <c r="D225" s="93">
        <f>方向別!K702</f>
        <v>1</v>
      </c>
      <c r="E225" s="93">
        <f>方向別!L702</f>
        <v>1</v>
      </c>
      <c r="F225" s="93">
        <f t="shared" si="75"/>
        <v>19</v>
      </c>
      <c r="G225" s="94">
        <f t="shared" si="76"/>
        <v>5.3</v>
      </c>
      <c r="H225" s="95">
        <f t="shared" si="72"/>
        <v>0.89118198874296428</v>
      </c>
      <c r="I225" s="93">
        <f>SUM(方向別!I13,方向別!B331,方向別!I490)</f>
        <v>18</v>
      </c>
      <c r="J225" s="93">
        <f>SUM(方向別!J13,方向別!C331,方向別!J490)</f>
        <v>0</v>
      </c>
      <c r="K225" s="93">
        <f>SUM(方向別!K13,方向別!D331,方向別!K490)</f>
        <v>2</v>
      </c>
      <c r="L225" s="93">
        <f>SUM(方向別!L13,方向別!E331,方向別!L490)</f>
        <v>0</v>
      </c>
      <c r="M225" s="93">
        <f t="shared" si="77"/>
        <v>20</v>
      </c>
      <c r="N225" s="94">
        <f t="shared" si="73"/>
        <v>0</v>
      </c>
      <c r="O225" s="95">
        <f t="shared" si="74"/>
        <v>0.81599347205222361</v>
      </c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</row>
    <row r="226" spans="1:79" s="21" customFormat="1" ht="13.5" customHeight="1">
      <c r="A226" s="32" t="s">
        <v>119</v>
      </c>
      <c r="B226" s="93">
        <f>方向別!I703</f>
        <v>15</v>
      </c>
      <c r="C226" s="93">
        <f>方向別!J703</f>
        <v>0</v>
      </c>
      <c r="D226" s="93">
        <f>方向別!K703</f>
        <v>1</v>
      </c>
      <c r="E226" s="93">
        <f>方向別!L703</f>
        <v>1</v>
      </c>
      <c r="F226" s="93">
        <f t="shared" si="75"/>
        <v>17</v>
      </c>
      <c r="G226" s="94">
        <f t="shared" si="76"/>
        <v>5.9</v>
      </c>
      <c r="H226" s="95">
        <f t="shared" si="72"/>
        <v>0.79737335834896805</v>
      </c>
      <c r="I226" s="93">
        <f>SUM(方向別!I14,方向別!B332,方向別!I491)</f>
        <v>8</v>
      </c>
      <c r="J226" s="93">
        <f>SUM(方向別!J14,方向別!C332,方向別!J491)</f>
        <v>0</v>
      </c>
      <c r="K226" s="93">
        <f>SUM(方向別!K14,方向別!D332,方向別!K491)</f>
        <v>0</v>
      </c>
      <c r="L226" s="93">
        <f>SUM(方向別!L14,方向別!E332,方向別!L491)</f>
        <v>0</v>
      </c>
      <c r="M226" s="93">
        <f t="shared" si="77"/>
        <v>8</v>
      </c>
      <c r="N226" s="94">
        <f t="shared" si="73"/>
        <v>0</v>
      </c>
      <c r="O226" s="95">
        <f t="shared" si="74"/>
        <v>0.32639738882088942</v>
      </c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</row>
    <row r="227" spans="1:79" s="21" customFormat="1" ht="13.5" customHeight="1">
      <c r="A227" s="32" t="s">
        <v>120</v>
      </c>
      <c r="B227" s="93">
        <f>方向別!I704</f>
        <v>12</v>
      </c>
      <c r="C227" s="93">
        <f>方向別!J704</f>
        <v>0</v>
      </c>
      <c r="D227" s="93">
        <f>方向別!K704</f>
        <v>0</v>
      </c>
      <c r="E227" s="93">
        <f>方向別!L704</f>
        <v>0</v>
      </c>
      <c r="F227" s="93">
        <f t="shared" si="75"/>
        <v>12</v>
      </c>
      <c r="G227" s="94">
        <f t="shared" si="76"/>
        <v>0</v>
      </c>
      <c r="H227" s="95">
        <f t="shared" si="72"/>
        <v>0.56285178236397748</v>
      </c>
      <c r="I227" s="93">
        <f>SUM(方向別!I15,方向別!B333,方向別!I492)</f>
        <v>8</v>
      </c>
      <c r="J227" s="93">
        <f>SUM(方向別!J15,方向別!C333,方向別!J492)</f>
        <v>0</v>
      </c>
      <c r="K227" s="93">
        <f>SUM(方向別!K15,方向別!D333,方向別!K492)</f>
        <v>0</v>
      </c>
      <c r="L227" s="93">
        <f>SUM(方向別!L15,方向別!E333,方向別!L492)</f>
        <v>0</v>
      </c>
      <c r="M227" s="93">
        <f t="shared" si="77"/>
        <v>8</v>
      </c>
      <c r="N227" s="94">
        <f t="shared" si="73"/>
        <v>0</v>
      </c>
      <c r="O227" s="95">
        <f t="shared" si="74"/>
        <v>0.32639738882088942</v>
      </c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</row>
    <row r="228" spans="1:79" s="21" customFormat="1" ht="13.5" customHeight="1">
      <c r="A228" s="32" t="s">
        <v>121</v>
      </c>
      <c r="B228" s="93">
        <f>方向別!I705</f>
        <v>5</v>
      </c>
      <c r="C228" s="93">
        <f>方向別!J705</f>
        <v>0</v>
      </c>
      <c r="D228" s="93">
        <f>方向別!K705</f>
        <v>0</v>
      </c>
      <c r="E228" s="93">
        <f>方向別!L705</f>
        <v>0</v>
      </c>
      <c r="F228" s="93">
        <f t="shared" si="75"/>
        <v>5</v>
      </c>
      <c r="G228" s="94">
        <f t="shared" si="76"/>
        <v>0</v>
      </c>
      <c r="H228" s="95">
        <f t="shared" si="72"/>
        <v>0.23452157598499063</v>
      </c>
      <c r="I228" s="93">
        <f>SUM(方向別!I16,方向別!B334,方向別!I493)</f>
        <v>4</v>
      </c>
      <c r="J228" s="93">
        <f>SUM(方向別!J16,方向別!C334,方向別!J493)</f>
        <v>0</v>
      </c>
      <c r="K228" s="93">
        <f>SUM(方向別!K16,方向別!D334,方向別!K493)</f>
        <v>1</v>
      </c>
      <c r="L228" s="93">
        <f>SUM(方向別!L16,方向別!E334,方向別!L493)</f>
        <v>0</v>
      </c>
      <c r="M228" s="93">
        <f t="shared" si="77"/>
        <v>5</v>
      </c>
      <c r="N228" s="94">
        <f t="shared" si="73"/>
        <v>0</v>
      </c>
      <c r="O228" s="95">
        <f t="shared" si="74"/>
        <v>0.2039983680130559</v>
      </c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</row>
    <row r="229" spans="1:79" s="21" customFormat="1" ht="13.5" customHeight="1">
      <c r="A229" s="32" t="s">
        <v>122</v>
      </c>
      <c r="B229" s="93">
        <f>方向別!I706</f>
        <v>15</v>
      </c>
      <c r="C229" s="93">
        <f>方向別!J706</f>
        <v>0</v>
      </c>
      <c r="D229" s="93">
        <f>方向別!K706</f>
        <v>0</v>
      </c>
      <c r="E229" s="93">
        <f>方向別!L706</f>
        <v>0</v>
      </c>
      <c r="F229" s="93">
        <f t="shared" si="75"/>
        <v>15</v>
      </c>
      <c r="G229" s="94">
        <f t="shared" si="76"/>
        <v>0</v>
      </c>
      <c r="H229" s="95">
        <f t="shared" si="72"/>
        <v>0.70356472795497182</v>
      </c>
      <c r="I229" s="93">
        <f>SUM(方向別!I17,方向別!B335,方向別!I494)</f>
        <v>8</v>
      </c>
      <c r="J229" s="93">
        <f>SUM(方向別!J17,方向別!C335,方向別!J494)</f>
        <v>0</v>
      </c>
      <c r="K229" s="93">
        <f>SUM(方向別!K17,方向別!D335,方向別!K494)</f>
        <v>0</v>
      </c>
      <c r="L229" s="93">
        <f>SUM(方向別!L17,方向別!E335,方向別!L494)</f>
        <v>0</v>
      </c>
      <c r="M229" s="93">
        <f t="shared" si="77"/>
        <v>8</v>
      </c>
      <c r="N229" s="94">
        <f t="shared" si="73"/>
        <v>0</v>
      </c>
      <c r="O229" s="95">
        <f t="shared" si="74"/>
        <v>0.32639738882088942</v>
      </c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</row>
    <row r="230" spans="1:79" s="21" customFormat="1" ht="13.5" customHeight="1">
      <c r="A230" s="32" t="s">
        <v>123</v>
      </c>
      <c r="B230" s="93">
        <f>方向別!I707</f>
        <v>25</v>
      </c>
      <c r="C230" s="93">
        <f>方向別!J707</f>
        <v>0</v>
      </c>
      <c r="D230" s="93">
        <f>方向別!K707</f>
        <v>0</v>
      </c>
      <c r="E230" s="93">
        <f>方向別!L707</f>
        <v>0</v>
      </c>
      <c r="F230" s="93">
        <f t="shared" si="75"/>
        <v>25</v>
      </c>
      <c r="G230" s="94">
        <f t="shared" si="76"/>
        <v>0</v>
      </c>
      <c r="H230" s="95">
        <f t="shared" si="72"/>
        <v>1.1726078799249531</v>
      </c>
      <c r="I230" s="93">
        <f>SUM(方向別!I18,方向別!B336,方向別!I495)</f>
        <v>13</v>
      </c>
      <c r="J230" s="93">
        <f>SUM(方向別!J18,方向別!C336,方向別!J495)</f>
        <v>0</v>
      </c>
      <c r="K230" s="93">
        <f>SUM(方向別!K18,方向別!D336,方向別!K495)</f>
        <v>0</v>
      </c>
      <c r="L230" s="93">
        <f>SUM(方向別!L18,方向別!E336,方向別!L495)</f>
        <v>1</v>
      </c>
      <c r="M230" s="93">
        <f t="shared" si="77"/>
        <v>14</v>
      </c>
      <c r="N230" s="94">
        <f t="shared" si="73"/>
        <v>7.1</v>
      </c>
      <c r="O230" s="95">
        <f t="shared" si="74"/>
        <v>0.57119543043655652</v>
      </c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</row>
    <row r="231" spans="1:79" s="21" customFormat="1" ht="13.5" customHeight="1">
      <c r="A231" s="32" t="s">
        <v>124</v>
      </c>
      <c r="B231" s="93">
        <f>方向別!I708</f>
        <v>48</v>
      </c>
      <c r="C231" s="93">
        <f>方向別!J708</f>
        <v>4</v>
      </c>
      <c r="D231" s="93">
        <f>方向別!K708</f>
        <v>4</v>
      </c>
      <c r="E231" s="93">
        <f>方向別!L708</f>
        <v>3</v>
      </c>
      <c r="F231" s="93">
        <f t="shared" si="75"/>
        <v>59</v>
      </c>
      <c r="G231" s="94">
        <f t="shared" si="76"/>
        <v>11.9</v>
      </c>
      <c r="H231" s="95">
        <f t="shared" si="72"/>
        <v>2.7673545966228894</v>
      </c>
      <c r="I231" s="93">
        <f>SUM(方向別!I19,方向別!B337,方向別!I496)</f>
        <v>44</v>
      </c>
      <c r="J231" s="93">
        <f>SUM(方向別!J19,方向別!C337,方向別!J496)</f>
        <v>4</v>
      </c>
      <c r="K231" s="93">
        <f>SUM(方向別!K19,方向別!D337,方向別!K496)</f>
        <v>2</v>
      </c>
      <c r="L231" s="93">
        <f>SUM(方向別!L19,方向別!E337,方向別!L496)</f>
        <v>0</v>
      </c>
      <c r="M231" s="93">
        <f t="shared" si="77"/>
        <v>50</v>
      </c>
      <c r="N231" s="94">
        <f t="shared" si="73"/>
        <v>8</v>
      </c>
      <c r="O231" s="95">
        <f t="shared" si="74"/>
        <v>2.0399836801305589</v>
      </c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</row>
    <row r="232" spans="1:79" s="21" customFormat="1" ht="13.5" customHeight="1">
      <c r="A232" s="36" t="s">
        <v>9</v>
      </c>
      <c r="B232" s="96">
        <f>方向別!I709</f>
        <v>21</v>
      </c>
      <c r="C232" s="96">
        <f>方向別!J709</f>
        <v>2</v>
      </c>
      <c r="D232" s="96">
        <f>方向別!K709</f>
        <v>0</v>
      </c>
      <c r="E232" s="96">
        <f>方向別!L709</f>
        <v>0</v>
      </c>
      <c r="F232" s="96">
        <f>SUM(B232:E232)</f>
        <v>23</v>
      </c>
      <c r="G232" s="97">
        <f t="shared" ref="G232:G267" si="78">IF(SUM(C232,E232)=0,0,ROUND(SUM(C232,E232)/F232*100,1))</f>
        <v>8.6999999999999993</v>
      </c>
      <c r="H232" s="98">
        <f t="shared" si="72"/>
        <v>1.0787992495309568</v>
      </c>
      <c r="I232" s="96">
        <f>SUM(方向別!I20,方向別!B338,方向別!I497)</f>
        <v>5</v>
      </c>
      <c r="J232" s="96">
        <f>SUM(方向別!J20,方向別!C338,方向別!J497)</f>
        <v>3</v>
      </c>
      <c r="K232" s="96">
        <f>SUM(方向別!K20,方向別!D338,方向別!K497)</f>
        <v>0</v>
      </c>
      <c r="L232" s="96">
        <f>SUM(方向別!L20,方向別!E338,方向別!L497)</f>
        <v>0</v>
      </c>
      <c r="M232" s="96">
        <f>SUM(I232:L232)</f>
        <v>8</v>
      </c>
      <c r="N232" s="97">
        <f t="shared" si="73"/>
        <v>37.5</v>
      </c>
      <c r="O232" s="98">
        <f t="shared" si="74"/>
        <v>0.32639738882088942</v>
      </c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</row>
    <row r="233" spans="1:79" s="21" customFormat="1" ht="13.5" customHeight="1">
      <c r="A233" s="32" t="s">
        <v>10</v>
      </c>
      <c r="B233" s="93">
        <f>方向別!I710</f>
        <v>15</v>
      </c>
      <c r="C233" s="93">
        <f>方向別!J710</f>
        <v>0</v>
      </c>
      <c r="D233" s="93">
        <f>方向別!K710</f>
        <v>1</v>
      </c>
      <c r="E233" s="93">
        <f>方向別!L710</f>
        <v>0</v>
      </c>
      <c r="F233" s="93">
        <f t="shared" ref="F233:F246" si="79">SUM(B233:E233)</f>
        <v>16</v>
      </c>
      <c r="G233" s="94">
        <f t="shared" si="78"/>
        <v>0</v>
      </c>
      <c r="H233" s="95">
        <f t="shared" si="72"/>
        <v>0.75046904315196994</v>
      </c>
      <c r="I233" s="93">
        <f>SUM(方向別!I21,方向別!B339,方向別!I498)</f>
        <v>11</v>
      </c>
      <c r="J233" s="93">
        <f>SUM(方向別!J21,方向別!C339,方向別!J498)</f>
        <v>0</v>
      </c>
      <c r="K233" s="93">
        <f>SUM(方向別!K21,方向別!D339,方向別!K498)</f>
        <v>1</v>
      </c>
      <c r="L233" s="93">
        <f>SUM(方向別!L21,方向別!E339,方向別!L498)</f>
        <v>0</v>
      </c>
      <c r="M233" s="93">
        <f t="shared" ref="M233:M246" si="80">SUM(I233:L233)</f>
        <v>12</v>
      </c>
      <c r="N233" s="94">
        <f t="shared" si="73"/>
        <v>0</v>
      </c>
      <c r="O233" s="95">
        <f t="shared" si="74"/>
        <v>0.48959608323133408</v>
      </c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</row>
    <row r="234" spans="1:79" s="21" customFormat="1" ht="13.5" customHeight="1">
      <c r="A234" s="32" t="s">
        <v>11</v>
      </c>
      <c r="B234" s="93">
        <f>方向別!I711</f>
        <v>18</v>
      </c>
      <c r="C234" s="93">
        <f>方向別!J711</f>
        <v>1</v>
      </c>
      <c r="D234" s="93">
        <f>方向別!K711</f>
        <v>1</v>
      </c>
      <c r="E234" s="93">
        <f>方向別!L711</f>
        <v>0</v>
      </c>
      <c r="F234" s="93">
        <f t="shared" si="79"/>
        <v>20</v>
      </c>
      <c r="G234" s="94">
        <f t="shared" si="78"/>
        <v>5</v>
      </c>
      <c r="H234" s="95">
        <f t="shared" si="72"/>
        <v>0.93808630393996251</v>
      </c>
      <c r="I234" s="93">
        <f>SUM(方向別!I22,方向別!B340,方向別!I499)</f>
        <v>11</v>
      </c>
      <c r="J234" s="93">
        <f>SUM(方向別!J22,方向別!C340,方向別!J499)</f>
        <v>1</v>
      </c>
      <c r="K234" s="93">
        <f>SUM(方向別!K22,方向別!D340,方向別!K499)</f>
        <v>1</v>
      </c>
      <c r="L234" s="93">
        <f>SUM(方向別!L22,方向別!E340,方向別!L499)</f>
        <v>0</v>
      </c>
      <c r="M234" s="93">
        <f t="shared" si="80"/>
        <v>13</v>
      </c>
      <c r="N234" s="94">
        <f t="shared" si="73"/>
        <v>7.7</v>
      </c>
      <c r="O234" s="95">
        <f t="shared" si="74"/>
        <v>0.53039575683394535</v>
      </c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</row>
    <row r="235" spans="1:79" s="21" customFormat="1" ht="13.5" customHeight="1">
      <c r="A235" s="32" t="s">
        <v>12</v>
      </c>
      <c r="B235" s="93">
        <f>方向別!I712</f>
        <v>14</v>
      </c>
      <c r="C235" s="93">
        <f>方向別!J712</f>
        <v>2</v>
      </c>
      <c r="D235" s="93">
        <f>方向別!K712</f>
        <v>0</v>
      </c>
      <c r="E235" s="93">
        <f>方向別!L712</f>
        <v>1</v>
      </c>
      <c r="F235" s="93">
        <f t="shared" si="79"/>
        <v>17</v>
      </c>
      <c r="G235" s="94">
        <f t="shared" si="78"/>
        <v>17.600000000000001</v>
      </c>
      <c r="H235" s="95">
        <f t="shared" si="72"/>
        <v>0.79737335834896805</v>
      </c>
      <c r="I235" s="93">
        <f>SUM(方向別!I23,方向別!B341,方向別!I500)</f>
        <v>18</v>
      </c>
      <c r="J235" s="93">
        <f>SUM(方向別!J23,方向別!C341,方向別!J500)</f>
        <v>0</v>
      </c>
      <c r="K235" s="93">
        <f>SUM(方向別!K23,方向別!D341,方向別!K500)</f>
        <v>0</v>
      </c>
      <c r="L235" s="93">
        <f>SUM(方向別!L23,方向別!E341,方向別!L500)</f>
        <v>0</v>
      </c>
      <c r="M235" s="93">
        <f t="shared" si="80"/>
        <v>18</v>
      </c>
      <c r="N235" s="94">
        <f t="shared" si="73"/>
        <v>0</v>
      </c>
      <c r="O235" s="95">
        <f t="shared" si="74"/>
        <v>0.73439412484700128</v>
      </c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</row>
    <row r="236" spans="1:79" s="21" customFormat="1" ht="13.5" customHeight="1">
      <c r="A236" s="32" t="s">
        <v>13</v>
      </c>
      <c r="B236" s="93">
        <f>方向別!I713</f>
        <v>15</v>
      </c>
      <c r="C236" s="93">
        <f>方向別!J713</f>
        <v>0</v>
      </c>
      <c r="D236" s="93">
        <f>方向別!K713</f>
        <v>0</v>
      </c>
      <c r="E236" s="93">
        <f>方向別!L713</f>
        <v>0</v>
      </c>
      <c r="F236" s="93">
        <f t="shared" si="79"/>
        <v>15</v>
      </c>
      <c r="G236" s="94">
        <f t="shared" si="78"/>
        <v>0</v>
      </c>
      <c r="H236" s="95">
        <f t="shared" si="72"/>
        <v>0.70356472795497182</v>
      </c>
      <c r="I236" s="93">
        <f>SUM(方向別!I24,方向別!B342,方向別!I501)</f>
        <v>9</v>
      </c>
      <c r="J236" s="93">
        <f>SUM(方向別!J24,方向別!C342,方向別!J501)</f>
        <v>2</v>
      </c>
      <c r="K236" s="93">
        <f>SUM(方向別!K24,方向別!D342,方向別!K501)</f>
        <v>0</v>
      </c>
      <c r="L236" s="93">
        <f>SUM(方向別!L24,方向別!E342,方向別!L501)</f>
        <v>1</v>
      </c>
      <c r="M236" s="93">
        <f t="shared" si="80"/>
        <v>12</v>
      </c>
      <c r="N236" s="94">
        <f t="shared" si="73"/>
        <v>25</v>
      </c>
      <c r="O236" s="95">
        <f t="shared" si="74"/>
        <v>0.48959608323133408</v>
      </c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</row>
    <row r="237" spans="1:79" s="21" customFormat="1" ht="13.5" customHeight="1">
      <c r="A237" s="32" t="s">
        <v>14</v>
      </c>
      <c r="B237" s="93">
        <f>方向別!I714</f>
        <v>15</v>
      </c>
      <c r="C237" s="93">
        <f>方向別!J714</f>
        <v>2</v>
      </c>
      <c r="D237" s="93">
        <f>方向別!K714</f>
        <v>1</v>
      </c>
      <c r="E237" s="93">
        <f>方向別!L714</f>
        <v>1</v>
      </c>
      <c r="F237" s="93">
        <f t="shared" si="79"/>
        <v>19</v>
      </c>
      <c r="G237" s="94">
        <f t="shared" si="78"/>
        <v>15.8</v>
      </c>
      <c r="H237" s="95">
        <f t="shared" si="72"/>
        <v>0.89118198874296428</v>
      </c>
      <c r="I237" s="93">
        <f>SUM(方向別!I25,方向別!B343,方向別!I502)</f>
        <v>18</v>
      </c>
      <c r="J237" s="93">
        <f>SUM(方向別!J25,方向別!C343,方向別!J502)</f>
        <v>0</v>
      </c>
      <c r="K237" s="93">
        <f>SUM(方向別!K25,方向別!D343,方向別!K502)</f>
        <v>2</v>
      </c>
      <c r="L237" s="93">
        <f>SUM(方向別!L25,方向別!E343,方向別!L502)</f>
        <v>1</v>
      </c>
      <c r="M237" s="93">
        <f t="shared" si="80"/>
        <v>21</v>
      </c>
      <c r="N237" s="94">
        <f t="shared" si="73"/>
        <v>4.8</v>
      </c>
      <c r="O237" s="95">
        <f t="shared" si="74"/>
        <v>0.85679314565483466</v>
      </c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</row>
    <row r="238" spans="1:79" s="21" customFormat="1" ht="13.5" customHeight="1">
      <c r="A238" s="28" t="s">
        <v>15</v>
      </c>
      <c r="B238" s="99">
        <f>SUM(B232:B237)</f>
        <v>98</v>
      </c>
      <c r="C238" s="99">
        <f>SUM(C232:C237)</f>
        <v>7</v>
      </c>
      <c r="D238" s="99">
        <f>SUM(D232:D237)</f>
        <v>3</v>
      </c>
      <c r="E238" s="99">
        <f>SUM(E232:E237)</f>
        <v>2</v>
      </c>
      <c r="F238" s="99">
        <f t="shared" si="79"/>
        <v>110</v>
      </c>
      <c r="G238" s="100">
        <f t="shared" si="78"/>
        <v>8.1999999999999993</v>
      </c>
      <c r="H238" s="101">
        <f t="shared" si="72"/>
        <v>5.159474671669793</v>
      </c>
      <c r="I238" s="99">
        <f>SUM(I232:I237)</f>
        <v>72</v>
      </c>
      <c r="J238" s="99">
        <f>SUM(J232:J237)</f>
        <v>6</v>
      </c>
      <c r="K238" s="99">
        <f>SUM(K232:K237)</f>
        <v>4</v>
      </c>
      <c r="L238" s="99">
        <f>SUM(L232:L237)</f>
        <v>2</v>
      </c>
      <c r="M238" s="99">
        <f t="shared" si="80"/>
        <v>84</v>
      </c>
      <c r="N238" s="100">
        <f t="shared" si="73"/>
        <v>9.5</v>
      </c>
      <c r="O238" s="101">
        <f t="shared" si="74"/>
        <v>3.4271725826193387</v>
      </c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</row>
    <row r="239" spans="1:79" s="21" customFormat="1" ht="13.5" customHeight="1">
      <c r="A239" s="36" t="s">
        <v>16</v>
      </c>
      <c r="B239" s="96">
        <f>方向別!I716</f>
        <v>17</v>
      </c>
      <c r="C239" s="96">
        <f>方向別!J716</f>
        <v>1</v>
      </c>
      <c r="D239" s="96">
        <f>方向別!K716</f>
        <v>0</v>
      </c>
      <c r="E239" s="96">
        <f>方向別!L716</f>
        <v>0</v>
      </c>
      <c r="F239" s="96">
        <f t="shared" si="79"/>
        <v>18</v>
      </c>
      <c r="G239" s="97">
        <f t="shared" si="78"/>
        <v>5.6</v>
      </c>
      <c r="H239" s="98">
        <f t="shared" si="72"/>
        <v>0.84427767354596628</v>
      </c>
      <c r="I239" s="96">
        <f>SUM(方向別!I27,方向別!B345,方向別!I504)</f>
        <v>18</v>
      </c>
      <c r="J239" s="96">
        <f>SUM(方向別!J27,方向別!C345,方向別!J504)</f>
        <v>2</v>
      </c>
      <c r="K239" s="96">
        <f>SUM(方向別!K27,方向別!D345,方向別!K504)</f>
        <v>1</v>
      </c>
      <c r="L239" s="96">
        <f>SUM(方向別!L27,方向別!E345,方向別!L504)</f>
        <v>1</v>
      </c>
      <c r="M239" s="96">
        <f t="shared" si="80"/>
        <v>22</v>
      </c>
      <c r="N239" s="97">
        <f t="shared" si="73"/>
        <v>13.6</v>
      </c>
      <c r="O239" s="98">
        <f t="shared" si="74"/>
        <v>0.89759281925744594</v>
      </c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</row>
    <row r="240" spans="1:79" s="21" customFormat="1" ht="13.5" customHeight="1">
      <c r="A240" s="32" t="s">
        <v>17</v>
      </c>
      <c r="B240" s="93">
        <f>方向別!I717</f>
        <v>11</v>
      </c>
      <c r="C240" s="93">
        <f>方向別!J717</f>
        <v>3</v>
      </c>
      <c r="D240" s="93">
        <f>方向別!K717</f>
        <v>0</v>
      </c>
      <c r="E240" s="93">
        <f>方向別!L717</f>
        <v>1</v>
      </c>
      <c r="F240" s="93">
        <f t="shared" si="79"/>
        <v>15</v>
      </c>
      <c r="G240" s="94">
        <f t="shared" si="78"/>
        <v>26.7</v>
      </c>
      <c r="H240" s="95">
        <f t="shared" si="72"/>
        <v>0.70356472795497182</v>
      </c>
      <c r="I240" s="93">
        <f>SUM(方向別!I28,方向別!B346,方向別!I505)</f>
        <v>18</v>
      </c>
      <c r="J240" s="93">
        <f>SUM(方向別!J28,方向別!C346,方向別!J505)</f>
        <v>0</v>
      </c>
      <c r="K240" s="93">
        <f>SUM(方向別!K28,方向別!D346,方向別!K505)</f>
        <v>2</v>
      </c>
      <c r="L240" s="93">
        <f>SUM(方向別!L28,方向別!E346,方向別!L505)</f>
        <v>1</v>
      </c>
      <c r="M240" s="93">
        <f t="shared" si="80"/>
        <v>21</v>
      </c>
      <c r="N240" s="94">
        <f t="shared" si="73"/>
        <v>4.8</v>
      </c>
      <c r="O240" s="95">
        <f t="shared" si="74"/>
        <v>0.85679314565483466</v>
      </c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</row>
    <row r="241" spans="1:79" s="21" customFormat="1" ht="13.5" customHeight="1">
      <c r="A241" s="32" t="s">
        <v>18</v>
      </c>
      <c r="B241" s="93">
        <f>方向別!I718</f>
        <v>20</v>
      </c>
      <c r="C241" s="93">
        <f>方向別!J718</f>
        <v>0</v>
      </c>
      <c r="D241" s="93">
        <f>方向別!K718</f>
        <v>0</v>
      </c>
      <c r="E241" s="93">
        <f>方向別!L718</f>
        <v>0</v>
      </c>
      <c r="F241" s="93">
        <f t="shared" si="79"/>
        <v>20</v>
      </c>
      <c r="G241" s="94">
        <f t="shared" si="78"/>
        <v>0</v>
      </c>
      <c r="H241" s="95">
        <f t="shared" si="72"/>
        <v>0.93808630393996251</v>
      </c>
      <c r="I241" s="93">
        <f>SUM(方向別!I29,方向別!B347,方向別!I506)</f>
        <v>19</v>
      </c>
      <c r="J241" s="93">
        <f>SUM(方向別!J29,方向別!C347,方向別!J506)</f>
        <v>3</v>
      </c>
      <c r="K241" s="93">
        <f>SUM(方向別!K29,方向別!D347,方向別!K506)</f>
        <v>0</v>
      </c>
      <c r="L241" s="93">
        <f>SUM(方向別!L29,方向別!E347,方向別!L506)</f>
        <v>0</v>
      </c>
      <c r="M241" s="93">
        <f t="shared" si="80"/>
        <v>22</v>
      </c>
      <c r="N241" s="94">
        <f t="shared" si="73"/>
        <v>13.6</v>
      </c>
      <c r="O241" s="95">
        <f t="shared" si="74"/>
        <v>0.89759281925744594</v>
      </c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</row>
    <row r="242" spans="1:79" s="21" customFormat="1" ht="13.5" customHeight="1">
      <c r="A242" s="32" t="s">
        <v>19</v>
      </c>
      <c r="B242" s="93">
        <f>方向別!I719</f>
        <v>31</v>
      </c>
      <c r="C242" s="93">
        <f>方向別!J719</f>
        <v>2</v>
      </c>
      <c r="D242" s="93">
        <f>方向別!K719</f>
        <v>1</v>
      </c>
      <c r="E242" s="93">
        <f>方向別!L719</f>
        <v>0</v>
      </c>
      <c r="F242" s="93">
        <f t="shared" si="79"/>
        <v>34</v>
      </c>
      <c r="G242" s="94">
        <f t="shared" si="78"/>
        <v>5.9</v>
      </c>
      <c r="H242" s="95">
        <f t="shared" si="72"/>
        <v>1.5947467166979361</v>
      </c>
      <c r="I242" s="93">
        <f>SUM(方向別!I30,方向別!B348,方向別!I507)</f>
        <v>12</v>
      </c>
      <c r="J242" s="93">
        <f>SUM(方向別!J30,方向別!C348,方向別!J507)</f>
        <v>0</v>
      </c>
      <c r="K242" s="93">
        <f>SUM(方向別!K30,方向別!D348,方向別!K507)</f>
        <v>0</v>
      </c>
      <c r="L242" s="93">
        <f>SUM(方向別!L30,方向別!E348,方向別!L507)</f>
        <v>0</v>
      </c>
      <c r="M242" s="93">
        <f t="shared" si="80"/>
        <v>12</v>
      </c>
      <c r="N242" s="94">
        <f t="shared" si="73"/>
        <v>0</v>
      </c>
      <c r="O242" s="95">
        <f t="shared" si="74"/>
        <v>0.48959608323133408</v>
      </c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</row>
    <row r="243" spans="1:79" s="21" customFormat="1" ht="13.5" customHeight="1">
      <c r="A243" s="32" t="s">
        <v>20</v>
      </c>
      <c r="B243" s="93">
        <f>方向別!I720</f>
        <v>33</v>
      </c>
      <c r="C243" s="93">
        <f>方向別!J720</f>
        <v>0</v>
      </c>
      <c r="D243" s="93">
        <f>方向別!K720</f>
        <v>2</v>
      </c>
      <c r="E243" s="93">
        <f>方向別!L720</f>
        <v>0</v>
      </c>
      <c r="F243" s="93">
        <f t="shared" si="79"/>
        <v>35</v>
      </c>
      <c r="G243" s="94">
        <f t="shared" si="78"/>
        <v>0</v>
      </c>
      <c r="H243" s="95">
        <f t="shared" si="72"/>
        <v>1.6416510318949344</v>
      </c>
      <c r="I243" s="93">
        <f>SUM(方向別!I31,方向別!B349,方向別!I508)</f>
        <v>23</v>
      </c>
      <c r="J243" s="93">
        <f>SUM(方向別!J31,方向別!C349,方向別!J508)</f>
        <v>0</v>
      </c>
      <c r="K243" s="93">
        <f>SUM(方向別!K31,方向別!D349,方向別!K508)</f>
        <v>1</v>
      </c>
      <c r="L243" s="93">
        <f>SUM(方向別!L31,方向別!E349,方向別!L508)</f>
        <v>0</v>
      </c>
      <c r="M243" s="93">
        <f t="shared" si="80"/>
        <v>24</v>
      </c>
      <c r="N243" s="94">
        <f t="shared" si="73"/>
        <v>0</v>
      </c>
      <c r="O243" s="95">
        <f t="shared" si="74"/>
        <v>0.97919216646266816</v>
      </c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</row>
    <row r="244" spans="1:79" s="21" customFormat="1" ht="13.5" customHeight="1">
      <c r="A244" s="32" t="s">
        <v>21</v>
      </c>
      <c r="B244" s="93">
        <f>方向別!I721</f>
        <v>26</v>
      </c>
      <c r="C244" s="93">
        <f>方向別!J721</f>
        <v>3</v>
      </c>
      <c r="D244" s="93">
        <f>方向別!K721</f>
        <v>0</v>
      </c>
      <c r="E244" s="93">
        <f>方向別!L721</f>
        <v>0</v>
      </c>
      <c r="F244" s="93">
        <f t="shared" si="79"/>
        <v>29</v>
      </c>
      <c r="G244" s="94">
        <f t="shared" si="78"/>
        <v>10.3</v>
      </c>
      <c r="H244" s="95">
        <f t="shared" si="72"/>
        <v>1.3602251407129455</v>
      </c>
      <c r="I244" s="93">
        <f>SUM(方向別!I32,方向別!B350,方向別!I509)</f>
        <v>57</v>
      </c>
      <c r="J244" s="93">
        <f>SUM(方向別!J32,方向別!C350,方向別!J509)</f>
        <v>1</v>
      </c>
      <c r="K244" s="93">
        <f>SUM(方向別!K32,方向別!D350,方向別!K509)</f>
        <v>3</v>
      </c>
      <c r="L244" s="93">
        <f>SUM(方向別!L32,方向別!E350,方向別!L509)</f>
        <v>2</v>
      </c>
      <c r="M244" s="93">
        <f t="shared" si="80"/>
        <v>63</v>
      </c>
      <c r="N244" s="94">
        <f t="shared" si="73"/>
        <v>4.8</v>
      </c>
      <c r="O244" s="95">
        <f t="shared" si="74"/>
        <v>2.5703794369645041</v>
      </c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</row>
    <row r="245" spans="1:79" s="21" customFormat="1" ht="13.5" customHeight="1">
      <c r="A245" s="28" t="s">
        <v>15</v>
      </c>
      <c r="B245" s="99">
        <f>SUM(B239:B244)</f>
        <v>138</v>
      </c>
      <c r="C245" s="99">
        <f>SUM(C239:C244)</f>
        <v>9</v>
      </c>
      <c r="D245" s="99">
        <f>SUM(D239:D244)</f>
        <v>3</v>
      </c>
      <c r="E245" s="99">
        <f>SUM(E239:E244)</f>
        <v>1</v>
      </c>
      <c r="F245" s="99">
        <f t="shared" si="79"/>
        <v>151</v>
      </c>
      <c r="G245" s="100">
        <f t="shared" si="78"/>
        <v>6.6</v>
      </c>
      <c r="H245" s="101">
        <f t="shared" si="72"/>
        <v>7.0825515947467164</v>
      </c>
      <c r="I245" s="99">
        <f>SUM(I239:I244)</f>
        <v>147</v>
      </c>
      <c r="J245" s="99">
        <f>SUM(J239:J244)</f>
        <v>6</v>
      </c>
      <c r="K245" s="99">
        <f>SUM(K239:K244)</f>
        <v>7</v>
      </c>
      <c r="L245" s="99">
        <f>SUM(L239:L244)</f>
        <v>4</v>
      </c>
      <c r="M245" s="99">
        <f t="shared" si="80"/>
        <v>164</v>
      </c>
      <c r="N245" s="100">
        <f t="shared" si="73"/>
        <v>6.1</v>
      </c>
      <c r="O245" s="101">
        <f t="shared" si="74"/>
        <v>6.691146470828234</v>
      </c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</row>
    <row r="246" spans="1:79" s="21" customFormat="1" ht="13.5" customHeight="1">
      <c r="A246" s="32" t="s">
        <v>22</v>
      </c>
      <c r="B246" s="93">
        <f>方向別!I723</f>
        <v>167</v>
      </c>
      <c r="C246" s="93">
        <f>方向別!J723</f>
        <v>4</v>
      </c>
      <c r="D246" s="93">
        <f>方向別!K723</f>
        <v>2</v>
      </c>
      <c r="E246" s="93">
        <f>方向別!L723</f>
        <v>2</v>
      </c>
      <c r="F246" s="93">
        <f t="shared" si="79"/>
        <v>175</v>
      </c>
      <c r="G246" s="94">
        <f t="shared" si="78"/>
        <v>3.4</v>
      </c>
      <c r="H246" s="95">
        <f t="shared" si="72"/>
        <v>8.2082551594746711</v>
      </c>
      <c r="I246" s="93">
        <f>SUM(方向別!I34,方向別!B352,方向別!I511)</f>
        <v>112</v>
      </c>
      <c r="J246" s="93">
        <f>SUM(方向別!J34,方向別!C352,方向別!J511)</f>
        <v>7</v>
      </c>
      <c r="K246" s="93">
        <f>SUM(方向別!K34,方向別!D352,方向別!K511)</f>
        <v>8</v>
      </c>
      <c r="L246" s="93">
        <f>SUM(方向別!L34,方向別!E352,方向別!L511)</f>
        <v>3</v>
      </c>
      <c r="M246" s="93">
        <f t="shared" si="80"/>
        <v>130</v>
      </c>
      <c r="N246" s="94">
        <f t="shared" si="73"/>
        <v>7.7</v>
      </c>
      <c r="O246" s="95">
        <f t="shared" si="74"/>
        <v>5.3039575683394533</v>
      </c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</row>
    <row r="247" spans="1:79" s="21" customFormat="1" ht="13.5" customHeight="1">
      <c r="A247" s="32" t="s">
        <v>23</v>
      </c>
      <c r="B247" s="93">
        <f>方向別!I724</f>
        <v>158</v>
      </c>
      <c r="C247" s="93">
        <f>方向別!J724</f>
        <v>5</v>
      </c>
      <c r="D247" s="93">
        <f>方向別!K724</f>
        <v>3</v>
      </c>
      <c r="E247" s="93">
        <f>方向別!L724</f>
        <v>1</v>
      </c>
      <c r="F247" s="93">
        <f>SUM(B247:E247)</f>
        <v>167</v>
      </c>
      <c r="G247" s="94">
        <f t="shared" si="78"/>
        <v>3.6</v>
      </c>
      <c r="H247" s="95">
        <f t="shared" si="72"/>
        <v>7.8330206378986871</v>
      </c>
      <c r="I247" s="93">
        <f>SUM(方向別!I35,方向別!B353,方向別!I512)</f>
        <v>148</v>
      </c>
      <c r="J247" s="93">
        <f>SUM(方向別!J35,方向別!C353,方向別!J512)</f>
        <v>10</v>
      </c>
      <c r="K247" s="93">
        <f>SUM(方向別!K35,方向別!D353,方向別!K512)</f>
        <v>13</v>
      </c>
      <c r="L247" s="93">
        <f>SUM(方向別!L35,方向別!E353,方向別!L512)</f>
        <v>3</v>
      </c>
      <c r="M247" s="93">
        <f>SUM(I247:L247)</f>
        <v>174</v>
      </c>
      <c r="N247" s="94">
        <f t="shared" si="73"/>
        <v>7.5</v>
      </c>
      <c r="O247" s="95">
        <f t="shared" si="74"/>
        <v>7.0991432068543459</v>
      </c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</row>
    <row r="248" spans="1:79" s="21" customFormat="1" ht="13.5" customHeight="1">
      <c r="A248" s="32" t="s">
        <v>24</v>
      </c>
      <c r="B248" s="93">
        <f>方向別!I725</f>
        <v>120</v>
      </c>
      <c r="C248" s="93">
        <f>方向別!J725</f>
        <v>6</v>
      </c>
      <c r="D248" s="93">
        <f>方向別!K725</f>
        <v>5</v>
      </c>
      <c r="E248" s="93">
        <f>方向別!L725</f>
        <v>2</v>
      </c>
      <c r="F248" s="93">
        <f t="shared" ref="F248:F267" si="81">SUM(B248:E248)</f>
        <v>133</v>
      </c>
      <c r="G248" s="94">
        <f t="shared" si="78"/>
        <v>6</v>
      </c>
      <c r="H248" s="95">
        <f t="shared" si="72"/>
        <v>6.2382739212007499</v>
      </c>
      <c r="I248" s="93">
        <f>SUM(方向別!I36,方向別!B354,方向別!I513)</f>
        <v>190</v>
      </c>
      <c r="J248" s="93">
        <f>SUM(方向別!J36,方向別!C354,方向別!J513)</f>
        <v>6</v>
      </c>
      <c r="K248" s="93">
        <f>SUM(方向別!K36,方向別!D354,方向別!K513)</f>
        <v>8</v>
      </c>
      <c r="L248" s="93">
        <f>SUM(方向別!L36,方向別!E354,方向別!L513)</f>
        <v>1</v>
      </c>
      <c r="M248" s="93">
        <f t="shared" ref="M248:M267" si="82">SUM(I248:L248)</f>
        <v>205</v>
      </c>
      <c r="N248" s="94">
        <f t="shared" si="73"/>
        <v>3.4</v>
      </c>
      <c r="O248" s="95">
        <f t="shared" si="74"/>
        <v>8.3639330885352905</v>
      </c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</row>
    <row r="249" spans="1:79" s="21" customFormat="1" ht="13.5" customHeight="1">
      <c r="A249" s="32" t="s">
        <v>25</v>
      </c>
      <c r="B249" s="93">
        <f>方向別!I726</f>
        <v>109</v>
      </c>
      <c r="C249" s="93">
        <f>方向別!J726</f>
        <v>3</v>
      </c>
      <c r="D249" s="93">
        <f>方向別!K726</f>
        <v>1</v>
      </c>
      <c r="E249" s="93">
        <f>方向別!L726</f>
        <v>2</v>
      </c>
      <c r="F249" s="93">
        <f t="shared" si="81"/>
        <v>115</v>
      </c>
      <c r="G249" s="94">
        <f t="shared" si="78"/>
        <v>4.3</v>
      </c>
      <c r="H249" s="95">
        <f t="shared" si="72"/>
        <v>5.3939962476547842</v>
      </c>
      <c r="I249" s="93">
        <f>SUM(方向別!I37,方向別!B355,方向別!I514)</f>
        <v>195</v>
      </c>
      <c r="J249" s="93">
        <f>SUM(方向別!J37,方向別!C355,方向別!J514)</f>
        <v>6</v>
      </c>
      <c r="K249" s="93">
        <f>SUM(方向別!K37,方向別!D355,方向別!K514)</f>
        <v>3</v>
      </c>
      <c r="L249" s="93">
        <f>SUM(方向別!L37,方向別!E355,方向別!L514)</f>
        <v>1</v>
      </c>
      <c r="M249" s="93">
        <f t="shared" si="82"/>
        <v>205</v>
      </c>
      <c r="N249" s="94">
        <f t="shared" si="73"/>
        <v>3.4</v>
      </c>
      <c r="O249" s="95">
        <f t="shared" si="74"/>
        <v>8.3639330885352905</v>
      </c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</row>
    <row r="250" spans="1:79" s="21" customFormat="1" ht="13.5" customHeight="1">
      <c r="A250" s="32" t="s">
        <v>26</v>
      </c>
      <c r="B250" s="93">
        <f>方向別!I727</f>
        <v>131</v>
      </c>
      <c r="C250" s="93">
        <f>方向別!J727</f>
        <v>15</v>
      </c>
      <c r="D250" s="93">
        <f>方向別!K727</f>
        <v>8</v>
      </c>
      <c r="E250" s="93">
        <f>方向別!L727</f>
        <v>0</v>
      </c>
      <c r="F250" s="93">
        <f t="shared" si="81"/>
        <v>154</v>
      </c>
      <c r="G250" s="94">
        <f t="shared" si="78"/>
        <v>9.6999999999999993</v>
      </c>
      <c r="H250" s="95">
        <f t="shared" si="72"/>
        <v>7.2232645403377109</v>
      </c>
      <c r="I250" s="93">
        <f>SUM(方向別!I38,方向別!B356,方向別!I515)</f>
        <v>164</v>
      </c>
      <c r="J250" s="93">
        <f>SUM(方向別!J38,方向別!C356,方向別!J515)</f>
        <v>12</v>
      </c>
      <c r="K250" s="93">
        <f>SUM(方向別!K38,方向別!D356,方向別!K515)</f>
        <v>5</v>
      </c>
      <c r="L250" s="93">
        <f>SUM(方向別!L38,方向別!E356,方向別!L515)</f>
        <v>2</v>
      </c>
      <c r="M250" s="93">
        <f t="shared" si="82"/>
        <v>183</v>
      </c>
      <c r="N250" s="94">
        <f t="shared" si="73"/>
        <v>7.7</v>
      </c>
      <c r="O250" s="95">
        <f t="shared" si="74"/>
        <v>7.466340269277846</v>
      </c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</row>
    <row r="251" spans="1:79" s="21" customFormat="1" ht="13.5" customHeight="1">
      <c r="A251" s="32" t="s">
        <v>27</v>
      </c>
      <c r="B251" s="93">
        <f>方向別!I728</f>
        <v>119</v>
      </c>
      <c r="C251" s="93">
        <f>方向別!J728</f>
        <v>8</v>
      </c>
      <c r="D251" s="93">
        <f>方向別!K728</f>
        <v>6</v>
      </c>
      <c r="E251" s="93">
        <f>方向別!L728</f>
        <v>5</v>
      </c>
      <c r="F251" s="93">
        <f t="shared" si="81"/>
        <v>138</v>
      </c>
      <c r="G251" s="94">
        <f t="shared" si="78"/>
        <v>9.4</v>
      </c>
      <c r="H251" s="95">
        <f t="shared" si="72"/>
        <v>6.4727954971857402</v>
      </c>
      <c r="I251" s="93">
        <f>SUM(方向別!I39,方向別!B357,方向別!I516)</f>
        <v>172</v>
      </c>
      <c r="J251" s="93">
        <f>SUM(方向別!J39,方向別!C357,方向別!J516)</f>
        <v>6</v>
      </c>
      <c r="K251" s="93">
        <f>SUM(方向別!K39,方向別!D357,方向別!K516)</f>
        <v>7</v>
      </c>
      <c r="L251" s="93">
        <f>SUM(方向別!L39,方向別!E357,方向別!L516)</f>
        <v>4</v>
      </c>
      <c r="M251" s="93">
        <f t="shared" si="82"/>
        <v>189</v>
      </c>
      <c r="N251" s="94">
        <f t="shared" si="73"/>
        <v>5.3</v>
      </c>
      <c r="O251" s="95">
        <f t="shared" si="74"/>
        <v>7.7111383108935128</v>
      </c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</row>
    <row r="252" spans="1:79" s="21" customFormat="1" ht="13.5" customHeight="1">
      <c r="A252" s="32" t="s">
        <v>28</v>
      </c>
      <c r="B252" s="93">
        <f>方向別!I729</f>
        <v>118</v>
      </c>
      <c r="C252" s="93">
        <f>方向別!J729</f>
        <v>6</v>
      </c>
      <c r="D252" s="93">
        <f>方向別!K729</f>
        <v>3</v>
      </c>
      <c r="E252" s="93">
        <f>方向別!L729</f>
        <v>5</v>
      </c>
      <c r="F252" s="93">
        <f t="shared" si="81"/>
        <v>132</v>
      </c>
      <c r="G252" s="94">
        <f t="shared" si="78"/>
        <v>8.3000000000000007</v>
      </c>
      <c r="H252" s="95">
        <f t="shared" si="72"/>
        <v>6.191369606003752</v>
      </c>
      <c r="I252" s="93">
        <f>SUM(方向別!I40,方向別!B358,方向別!I517)</f>
        <v>112</v>
      </c>
      <c r="J252" s="93">
        <f>SUM(方向別!J40,方向別!C358,方向別!J517)</f>
        <v>6</v>
      </c>
      <c r="K252" s="93">
        <f>SUM(方向別!K40,方向別!D358,方向別!K517)</f>
        <v>5</v>
      </c>
      <c r="L252" s="93">
        <f>SUM(方向別!L40,方向別!E358,方向別!L517)</f>
        <v>2</v>
      </c>
      <c r="M252" s="93">
        <f t="shared" si="82"/>
        <v>125</v>
      </c>
      <c r="N252" s="94">
        <f t="shared" si="73"/>
        <v>6.4</v>
      </c>
      <c r="O252" s="95">
        <f t="shared" si="74"/>
        <v>5.0999592003263974</v>
      </c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</row>
    <row r="253" spans="1:79" s="21" customFormat="1" ht="13.5" customHeight="1">
      <c r="A253" s="32" t="s">
        <v>51</v>
      </c>
      <c r="B253" s="93">
        <f>方向別!I730</f>
        <v>164</v>
      </c>
      <c r="C253" s="93">
        <f>方向別!J730</f>
        <v>4</v>
      </c>
      <c r="D253" s="93">
        <f>方向別!K730</f>
        <v>16</v>
      </c>
      <c r="E253" s="93">
        <f>方向別!L730</f>
        <v>0</v>
      </c>
      <c r="F253" s="93">
        <f t="shared" si="81"/>
        <v>184</v>
      </c>
      <c r="G253" s="94">
        <f t="shared" si="78"/>
        <v>2.2000000000000002</v>
      </c>
      <c r="H253" s="95">
        <f t="shared" si="72"/>
        <v>8.6303939962476548</v>
      </c>
      <c r="I253" s="93">
        <f>SUM(方向別!I41,方向別!B359,方向別!I518)</f>
        <v>152</v>
      </c>
      <c r="J253" s="93">
        <f>SUM(方向別!J41,方向別!C359,方向別!J518)</f>
        <v>0</v>
      </c>
      <c r="K253" s="93">
        <f>SUM(方向別!K41,方向別!D359,方向別!K518)</f>
        <v>10</v>
      </c>
      <c r="L253" s="93">
        <f>SUM(方向別!L41,方向別!E359,方向別!L518)</f>
        <v>8</v>
      </c>
      <c r="M253" s="93">
        <f t="shared" si="82"/>
        <v>170</v>
      </c>
      <c r="N253" s="94">
        <f t="shared" si="73"/>
        <v>4.7</v>
      </c>
      <c r="O253" s="95">
        <f t="shared" si="74"/>
        <v>6.9359445124439008</v>
      </c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</row>
    <row r="254" spans="1:79" s="21" customFormat="1" ht="13.5" customHeight="1">
      <c r="A254" s="36" t="s">
        <v>29</v>
      </c>
      <c r="B254" s="96">
        <f>方向別!I731</f>
        <v>22</v>
      </c>
      <c r="C254" s="96">
        <f>方向別!J731</f>
        <v>0</v>
      </c>
      <c r="D254" s="96">
        <f>方向別!K731</f>
        <v>1</v>
      </c>
      <c r="E254" s="96">
        <f>方向別!L731</f>
        <v>0</v>
      </c>
      <c r="F254" s="96">
        <f t="shared" si="81"/>
        <v>23</v>
      </c>
      <c r="G254" s="97">
        <f t="shared" si="78"/>
        <v>0</v>
      </c>
      <c r="H254" s="98">
        <f t="shared" si="72"/>
        <v>1.0787992495309568</v>
      </c>
      <c r="I254" s="96">
        <f>SUM(方向別!I42,方向別!B360,方向別!I519)</f>
        <v>49</v>
      </c>
      <c r="J254" s="96">
        <f>SUM(方向別!J42,方向別!C360,方向別!J519)</f>
        <v>6</v>
      </c>
      <c r="K254" s="96">
        <f>SUM(方向別!K42,方向別!D360,方向別!K519)</f>
        <v>1</v>
      </c>
      <c r="L254" s="96">
        <f>SUM(方向別!L42,方向別!E360,方向別!L519)</f>
        <v>0</v>
      </c>
      <c r="M254" s="96">
        <f t="shared" si="82"/>
        <v>56</v>
      </c>
      <c r="N254" s="97">
        <f t="shared" si="73"/>
        <v>10.7</v>
      </c>
      <c r="O254" s="98">
        <f t="shared" si="74"/>
        <v>2.2847817217462261</v>
      </c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</row>
    <row r="255" spans="1:79" s="21" customFormat="1" ht="13.5" customHeight="1">
      <c r="A255" s="32" t="s">
        <v>30</v>
      </c>
      <c r="B255" s="93">
        <f>方向別!I732</f>
        <v>22</v>
      </c>
      <c r="C255" s="93">
        <f>方向別!J732</f>
        <v>1</v>
      </c>
      <c r="D255" s="93">
        <f>方向別!K732</f>
        <v>1</v>
      </c>
      <c r="E255" s="93">
        <f>方向別!L732</f>
        <v>0</v>
      </c>
      <c r="F255" s="93">
        <f t="shared" si="81"/>
        <v>24</v>
      </c>
      <c r="G255" s="94">
        <f t="shared" si="78"/>
        <v>4.2</v>
      </c>
      <c r="H255" s="95">
        <f t="shared" si="72"/>
        <v>1.125703564727955</v>
      </c>
      <c r="I255" s="93">
        <f>SUM(方向別!I43,方向別!B361,方向別!I520)</f>
        <v>38</v>
      </c>
      <c r="J255" s="93">
        <f>SUM(方向別!J43,方向別!C361,方向別!J520)</f>
        <v>0</v>
      </c>
      <c r="K255" s="93">
        <f>SUM(方向別!K43,方向別!D361,方向別!K520)</f>
        <v>0</v>
      </c>
      <c r="L255" s="93">
        <f>SUM(方向別!L43,方向別!E361,方向別!L520)</f>
        <v>0</v>
      </c>
      <c r="M255" s="93">
        <f t="shared" si="82"/>
        <v>38</v>
      </c>
      <c r="N255" s="94">
        <f t="shared" si="73"/>
        <v>0</v>
      </c>
      <c r="O255" s="95">
        <f t="shared" si="74"/>
        <v>1.5503875968992249</v>
      </c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</row>
    <row r="256" spans="1:79" s="21" customFormat="1" ht="13.5" customHeight="1">
      <c r="A256" s="32" t="s">
        <v>31</v>
      </c>
      <c r="B256" s="93">
        <f>方向別!I733</f>
        <v>25</v>
      </c>
      <c r="C256" s="93">
        <f>方向別!J733</f>
        <v>4</v>
      </c>
      <c r="D256" s="93">
        <f>方向別!K733</f>
        <v>0</v>
      </c>
      <c r="E256" s="93">
        <f>方向別!L733</f>
        <v>0</v>
      </c>
      <c r="F256" s="93">
        <f t="shared" si="81"/>
        <v>29</v>
      </c>
      <c r="G256" s="94">
        <f t="shared" si="78"/>
        <v>13.8</v>
      </c>
      <c r="H256" s="95">
        <f t="shared" si="72"/>
        <v>1.3602251407129455</v>
      </c>
      <c r="I256" s="93">
        <f>SUM(方向別!I44,方向別!B362,方向別!I521)</f>
        <v>45</v>
      </c>
      <c r="J256" s="93">
        <f>SUM(方向別!J44,方向別!C362,方向別!J521)</f>
        <v>1</v>
      </c>
      <c r="K256" s="93">
        <f>SUM(方向別!K44,方向別!D362,方向別!K521)</f>
        <v>2</v>
      </c>
      <c r="L256" s="93">
        <f>SUM(方向別!L44,方向別!E362,方向別!L521)</f>
        <v>3</v>
      </c>
      <c r="M256" s="93">
        <f t="shared" si="82"/>
        <v>51</v>
      </c>
      <c r="N256" s="94">
        <f t="shared" si="73"/>
        <v>7.8</v>
      </c>
      <c r="O256" s="95">
        <f t="shared" si="74"/>
        <v>2.0807833537331701</v>
      </c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</row>
    <row r="257" spans="1:79" s="21" customFormat="1" ht="13.5" customHeight="1">
      <c r="A257" s="32" t="s">
        <v>32</v>
      </c>
      <c r="B257" s="93">
        <f>方向別!I734</f>
        <v>21</v>
      </c>
      <c r="C257" s="93">
        <f>方向別!J734</f>
        <v>1</v>
      </c>
      <c r="D257" s="93">
        <f>方向別!K734</f>
        <v>2</v>
      </c>
      <c r="E257" s="93">
        <f>方向別!L734</f>
        <v>0</v>
      </c>
      <c r="F257" s="93">
        <f t="shared" si="81"/>
        <v>24</v>
      </c>
      <c r="G257" s="94">
        <f t="shared" si="78"/>
        <v>4.2</v>
      </c>
      <c r="H257" s="95">
        <f t="shared" si="72"/>
        <v>1.125703564727955</v>
      </c>
      <c r="I257" s="93">
        <f>SUM(方向別!I45,方向別!B363,方向別!I522)</f>
        <v>36</v>
      </c>
      <c r="J257" s="93">
        <f>SUM(方向別!J45,方向別!C363,方向別!J522)</f>
        <v>1</v>
      </c>
      <c r="K257" s="93">
        <f>SUM(方向別!K45,方向別!D363,方向別!K522)</f>
        <v>1</v>
      </c>
      <c r="L257" s="93">
        <f>SUM(方向別!L45,方向別!E363,方向別!L522)</f>
        <v>0</v>
      </c>
      <c r="M257" s="93">
        <f t="shared" si="82"/>
        <v>38</v>
      </c>
      <c r="N257" s="94">
        <f t="shared" si="73"/>
        <v>2.6</v>
      </c>
      <c r="O257" s="95">
        <f t="shared" si="74"/>
        <v>1.5503875968992249</v>
      </c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</row>
    <row r="258" spans="1:79" s="21" customFormat="1" ht="13.5" customHeight="1">
      <c r="A258" s="32" t="s">
        <v>33</v>
      </c>
      <c r="B258" s="93">
        <f>方向別!I735</f>
        <v>24</v>
      </c>
      <c r="C258" s="93">
        <f>方向別!J735</f>
        <v>0</v>
      </c>
      <c r="D258" s="93">
        <f>方向別!K735</f>
        <v>0</v>
      </c>
      <c r="E258" s="93">
        <f>方向別!L735</f>
        <v>0</v>
      </c>
      <c r="F258" s="93">
        <f t="shared" si="81"/>
        <v>24</v>
      </c>
      <c r="G258" s="94">
        <f t="shared" si="78"/>
        <v>0</v>
      </c>
      <c r="H258" s="95">
        <f t="shared" si="72"/>
        <v>1.125703564727955</v>
      </c>
      <c r="I258" s="93">
        <f>SUM(方向別!I46,方向別!B364,方向別!I523)</f>
        <v>29</v>
      </c>
      <c r="J258" s="93">
        <f>SUM(方向別!J46,方向別!C364,方向別!J523)</f>
        <v>5</v>
      </c>
      <c r="K258" s="93">
        <f>SUM(方向別!K46,方向別!D364,方向別!K523)</f>
        <v>1</v>
      </c>
      <c r="L258" s="93">
        <f>SUM(方向別!L46,方向別!E364,方向別!L523)</f>
        <v>1</v>
      </c>
      <c r="M258" s="93">
        <f t="shared" si="82"/>
        <v>36</v>
      </c>
      <c r="N258" s="94">
        <f t="shared" si="73"/>
        <v>16.7</v>
      </c>
      <c r="O258" s="95">
        <f t="shared" si="74"/>
        <v>1.4687882496940026</v>
      </c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</row>
    <row r="259" spans="1:79" s="21" customFormat="1" ht="13.5" customHeight="1">
      <c r="A259" s="32" t="s">
        <v>34</v>
      </c>
      <c r="B259" s="93">
        <f>方向別!I736</f>
        <v>20</v>
      </c>
      <c r="C259" s="93">
        <f>方向別!J736</f>
        <v>1</v>
      </c>
      <c r="D259" s="93">
        <f>方向別!K736</f>
        <v>0</v>
      </c>
      <c r="E259" s="93">
        <f>方向別!L736</f>
        <v>2</v>
      </c>
      <c r="F259" s="93">
        <f t="shared" si="81"/>
        <v>23</v>
      </c>
      <c r="G259" s="94">
        <f t="shared" si="78"/>
        <v>13</v>
      </c>
      <c r="H259" s="95">
        <f t="shared" si="72"/>
        <v>1.0787992495309568</v>
      </c>
      <c r="I259" s="93">
        <f>SUM(方向別!I47,方向別!B365,方向別!I524)</f>
        <v>18</v>
      </c>
      <c r="J259" s="93">
        <f>SUM(方向別!J47,方向別!C365,方向別!J524)</f>
        <v>0</v>
      </c>
      <c r="K259" s="93">
        <f>SUM(方向別!K47,方向別!D365,方向別!K524)</f>
        <v>0</v>
      </c>
      <c r="L259" s="93">
        <f>SUM(方向別!L47,方向別!E365,方向別!L524)</f>
        <v>0</v>
      </c>
      <c r="M259" s="93">
        <f t="shared" si="82"/>
        <v>18</v>
      </c>
      <c r="N259" s="94">
        <f t="shared" si="73"/>
        <v>0</v>
      </c>
      <c r="O259" s="95">
        <f t="shared" si="74"/>
        <v>0.73439412484700128</v>
      </c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</row>
    <row r="260" spans="1:79" s="21" customFormat="1" ht="13.5" customHeight="1">
      <c r="A260" s="28" t="s">
        <v>15</v>
      </c>
      <c r="B260" s="99">
        <f>SUM(B254:B259)</f>
        <v>134</v>
      </c>
      <c r="C260" s="99">
        <f>SUM(C254:C259)</f>
        <v>7</v>
      </c>
      <c r="D260" s="99">
        <f>SUM(D254:D259)</f>
        <v>4</v>
      </c>
      <c r="E260" s="99">
        <f>SUM(E254:E259)</f>
        <v>2</v>
      </c>
      <c r="F260" s="99">
        <f t="shared" si="81"/>
        <v>147</v>
      </c>
      <c r="G260" s="100">
        <f t="shared" si="78"/>
        <v>6.1</v>
      </c>
      <c r="H260" s="101">
        <f t="shared" si="72"/>
        <v>6.8949343339587248</v>
      </c>
      <c r="I260" s="99">
        <f>SUM(I254:I259)</f>
        <v>215</v>
      </c>
      <c r="J260" s="99">
        <f>SUM(J254:J259)</f>
        <v>13</v>
      </c>
      <c r="K260" s="99">
        <f>SUM(K254:K259)</f>
        <v>5</v>
      </c>
      <c r="L260" s="99">
        <f>SUM(L254:L259)</f>
        <v>4</v>
      </c>
      <c r="M260" s="99">
        <f t="shared" si="82"/>
        <v>237</v>
      </c>
      <c r="N260" s="100">
        <f t="shared" si="73"/>
        <v>7.2</v>
      </c>
      <c r="O260" s="101">
        <f t="shared" si="74"/>
        <v>9.6695226438188495</v>
      </c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</row>
    <row r="261" spans="1:79" s="21" customFormat="1" ht="13.5" customHeight="1">
      <c r="A261" s="36" t="s">
        <v>35</v>
      </c>
      <c r="B261" s="96">
        <f>方向別!I738</f>
        <v>22</v>
      </c>
      <c r="C261" s="96">
        <f>方向別!J738</f>
        <v>0</v>
      </c>
      <c r="D261" s="96">
        <f>方向別!K738</f>
        <v>0</v>
      </c>
      <c r="E261" s="96">
        <f>方向別!L738</f>
        <v>0</v>
      </c>
      <c r="F261" s="96">
        <f t="shared" si="81"/>
        <v>22</v>
      </c>
      <c r="G261" s="97">
        <f t="shared" si="78"/>
        <v>0</v>
      </c>
      <c r="H261" s="98">
        <f t="shared" si="72"/>
        <v>1.0318949343339587</v>
      </c>
      <c r="I261" s="96">
        <f>SUM(方向別!I49,方向別!B367,方向別!I526)</f>
        <v>28</v>
      </c>
      <c r="J261" s="96">
        <f>SUM(方向別!J49,方向別!C367,方向別!J526)</f>
        <v>2</v>
      </c>
      <c r="K261" s="96">
        <f>SUM(方向別!K49,方向別!D367,方向別!K526)</f>
        <v>2</v>
      </c>
      <c r="L261" s="96">
        <f>SUM(方向別!L49,方向別!E367,方向別!L526)</f>
        <v>2</v>
      </c>
      <c r="M261" s="96">
        <f t="shared" si="82"/>
        <v>34</v>
      </c>
      <c r="N261" s="97">
        <f t="shared" si="73"/>
        <v>11.8</v>
      </c>
      <c r="O261" s="98">
        <f t="shared" si="74"/>
        <v>1.38718890248878</v>
      </c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</row>
    <row r="262" spans="1:79" s="21" customFormat="1" ht="13.5" customHeight="1">
      <c r="A262" s="32" t="s">
        <v>36</v>
      </c>
      <c r="B262" s="93">
        <f>方向別!I739</f>
        <v>19</v>
      </c>
      <c r="C262" s="93">
        <f>方向別!J739</f>
        <v>2</v>
      </c>
      <c r="D262" s="93">
        <f>方向別!K739</f>
        <v>2</v>
      </c>
      <c r="E262" s="93">
        <f>方向別!L739</f>
        <v>1</v>
      </c>
      <c r="F262" s="93">
        <f t="shared" si="81"/>
        <v>24</v>
      </c>
      <c r="G262" s="94">
        <f t="shared" si="78"/>
        <v>12.5</v>
      </c>
      <c r="H262" s="95">
        <f t="shared" si="72"/>
        <v>1.125703564727955</v>
      </c>
      <c r="I262" s="93">
        <f>SUM(方向別!I50,方向別!B368,方向別!I527)</f>
        <v>40</v>
      </c>
      <c r="J262" s="93">
        <f>SUM(方向別!J50,方向別!C368,方向別!J527)</f>
        <v>1</v>
      </c>
      <c r="K262" s="93">
        <f>SUM(方向別!K50,方向別!D368,方向別!K527)</f>
        <v>2</v>
      </c>
      <c r="L262" s="93">
        <f>SUM(方向別!L50,方向別!E368,方向別!L527)</f>
        <v>0</v>
      </c>
      <c r="M262" s="93">
        <f t="shared" si="82"/>
        <v>43</v>
      </c>
      <c r="N262" s="94">
        <f t="shared" si="73"/>
        <v>2.2999999999999998</v>
      </c>
      <c r="O262" s="95">
        <f t="shared" si="74"/>
        <v>1.7543859649122806</v>
      </c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</row>
    <row r="263" spans="1:79" s="21" customFormat="1" ht="13.5" customHeight="1">
      <c r="A263" s="32" t="s">
        <v>37</v>
      </c>
      <c r="B263" s="93">
        <f>方向別!I740</f>
        <v>27</v>
      </c>
      <c r="C263" s="93">
        <f>方向別!J740</f>
        <v>1</v>
      </c>
      <c r="D263" s="93">
        <f>方向別!K740</f>
        <v>0</v>
      </c>
      <c r="E263" s="93">
        <f>方向別!L740</f>
        <v>0</v>
      </c>
      <c r="F263" s="93">
        <f t="shared" si="81"/>
        <v>28</v>
      </c>
      <c r="G263" s="94">
        <f t="shared" si="78"/>
        <v>3.6</v>
      </c>
      <c r="H263" s="95">
        <f t="shared" si="72"/>
        <v>1.3133208255159476</v>
      </c>
      <c r="I263" s="93">
        <f>SUM(方向別!I51,方向別!B369,方向別!I528)</f>
        <v>26</v>
      </c>
      <c r="J263" s="93">
        <f>SUM(方向別!J51,方向別!C369,方向別!J528)</f>
        <v>2</v>
      </c>
      <c r="K263" s="93">
        <f>SUM(方向別!K51,方向別!D369,方向別!K528)</f>
        <v>2</v>
      </c>
      <c r="L263" s="93">
        <f>SUM(方向別!L51,方向別!E369,方向別!L528)</f>
        <v>1</v>
      </c>
      <c r="M263" s="93">
        <f t="shared" si="82"/>
        <v>31</v>
      </c>
      <c r="N263" s="94">
        <f t="shared" si="73"/>
        <v>9.6999999999999993</v>
      </c>
      <c r="O263" s="95">
        <f t="shared" si="74"/>
        <v>1.2647898816809464</v>
      </c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</row>
    <row r="264" spans="1:79" s="21" customFormat="1" ht="13.5" customHeight="1">
      <c r="A264" s="32" t="s">
        <v>38</v>
      </c>
      <c r="B264" s="93">
        <f>方向別!I741</f>
        <v>19</v>
      </c>
      <c r="C264" s="93">
        <f>方向別!J741</f>
        <v>3</v>
      </c>
      <c r="D264" s="93">
        <f>方向別!K741</f>
        <v>0</v>
      </c>
      <c r="E264" s="93">
        <f>方向別!L741</f>
        <v>0</v>
      </c>
      <c r="F264" s="93">
        <f t="shared" si="81"/>
        <v>22</v>
      </c>
      <c r="G264" s="94">
        <f t="shared" si="78"/>
        <v>13.6</v>
      </c>
      <c r="H264" s="95">
        <f t="shared" si="72"/>
        <v>1.0318949343339587</v>
      </c>
      <c r="I264" s="93">
        <f>SUM(方向別!I52,方向別!B370,方向別!I529)</f>
        <v>20</v>
      </c>
      <c r="J264" s="93">
        <f>SUM(方向別!J52,方向別!C370,方向別!J529)</f>
        <v>0</v>
      </c>
      <c r="K264" s="93">
        <f>SUM(方向別!K52,方向別!D370,方向別!K529)</f>
        <v>0</v>
      </c>
      <c r="L264" s="93">
        <f>SUM(方向別!L52,方向別!E370,方向別!L529)</f>
        <v>1</v>
      </c>
      <c r="M264" s="93">
        <f t="shared" si="82"/>
        <v>21</v>
      </c>
      <c r="N264" s="94">
        <f t="shared" si="73"/>
        <v>4.8</v>
      </c>
      <c r="O264" s="95">
        <f t="shared" si="74"/>
        <v>0.85679314565483466</v>
      </c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</row>
    <row r="265" spans="1:79" s="21" customFormat="1" ht="13.5" customHeight="1">
      <c r="A265" s="32" t="s">
        <v>39</v>
      </c>
      <c r="B265" s="93">
        <f>方向別!I742</f>
        <v>21</v>
      </c>
      <c r="C265" s="93">
        <f>方向別!J742</f>
        <v>0</v>
      </c>
      <c r="D265" s="93">
        <f>方向別!K742</f>
        <v>0</v>
      </c>
      <c r="E265" s="93">
        <f>方向別!L742</f>
        <v>0</v>
      </c>
      <c r="F265" s="93">
        <f t="shared" si="81"/>
        <v>21</v>
      </c>
      <c r="G265" s="94">
        <f t="shared" si="78"/>
        <v>0</v>
      </c>
      <c r="H265" s="95">
        <f t="shared" si="72"/>
        <v>0.98499061913696062</v>
      </c>
      <c r="I265" s="93">
        <f>SUM(方向別!I53,方向別!B371,方向別!I530)</f>
        <v>15</v>
      </c>
      <c r="J265" s="93">
        <f>SUM(方向別!J53,方向別!C371,方向別!J530)</f>
        <v>1</v>
      </c>
      <c r="K265" s="93">
        <f>SUM(方向別!K53,方向別!D371,方向別!K530)</f>
        <v>0</v>
      </c>
      <c r="L265" s="93">
        <f>SUM(方向別!L53,方向別!E371,方向別!L530)</f>
        <v>0</v>
      </c>
      <c r="M265" s="93">
        <f t="shared" si="82"/>
        <v>16</v>
      </c>
      <c r="N265" s="94">
        <f t="shared" si="73"/>
        <v>6.3</v>
      </c>
      <c r="O265" s="95">
        <f t="shared" si="74"/>
        <v>0.65279477764177885</v>
      </c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</row>
    <row r="266" spans="1:79" s="21" customFormat="1" ht="13.5" customHeight="1">
      <c r="A266" s="32" t="s">
        <v>40</v>
      </c>
      <c r="B266" s="93">
        <f>方向別!I743</f>
        <v>20</v>
      </c>
      <c r="C266" s="93">
        <f>方向別!J743</f>
        <v>3</v>
      </c>
      <c r="D266" s="93">
        <f>方向別!K743</f>
        <v>1</v>
      </c>
      <c r="E266" s="93">
        <f>方向別!L743</f>
        <v>0</v>
      </c>
      <c r="F266" s="93">
        <f t="shared" si="81"/>
        <v>24</v>
      </c>
      <c r="G266" s="94">
        <f t="shared" si="78"/>
        <v>12.5</v>
      </c>
      <c r="H266" s="95">
        <f t="shared" si="72"/>
        <v>1.125703564727955</v>
      </c>
      <c r="I266" s="93">
        <f>SUM(方向別!I54,方向別!B372,方向別!I531)</f>
        <v>10</v>
      </c>
      <c r="J266" s="93">
        <f>SUM(方向別!J54,方向別!C372,方向別!J531)</f>
        <v>1</v>
      </c>
      <c r="K266" s="93">
        <f>SUM(方向別!K54,方向別!D372,方向別!K531)</f>
        <v>0</v>
      </c>
      <c r="L266" s="93">
        <f>SUM(方向別!L54,方向別!E372,方向別!L531)</f>
        <v>1</v>
      </c>
      <c r="M266" s="93">
        <f>SUM(I266:L266)</f>
        <v>12</v>
      </c>
      <c r="N266" s="94">
        <f t="shared" si="73"/>
        <v>16.7</v>
      </c>
      <c r="O266" s="95">
        <f t="shared" si="74"/>
        <v>0.48959608323133408</v>
      </c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</row>
    <row r="267" spans="1:79" s="21" customFormat="1" ht="13.5" customHeight="1">
      <c r="A267" s="28" t="s">
        <v>15</v>
      </c>
      <c r="B267" s="99">
        <f>SUM(B261:B266)</f>
        <v>128</v>
      </c>
      <c r="C267" s="99">
        <f>SUM(C261:C266)</f>
        <v>9</v>
      </c>
      <c r="D267" s="99">
        <f>SUM(D261:D266)</f>
        <v>3</v>
      </c>
      <c r="E267" s="99">
        <f>SUM(E261:E266)</f>
        <v>1</v>
      </c>
      <c r="F267" s="99">
        <f t="shared" si="81"/>
        <v>141</v>
      </c>
      <c r="G267" s="100">
        <f t="shared" si="78"/>
        <v>7.1</v>
      </c>
      <c r="H267" s="101">
        <f t="shared" si="72"/>
        <v>6.6135084427767357</v>
      </c>
      <c r="I267" s="99">
        <f>SUM(I261:I266)</f>
        <v>139</v>
      </c>
      <c r="J267" s="99">
        <f>SUM(J261:J266)</f>
        <v>7</v>
      </c>
      <c r="K267" s="99">
        <f>SUM(K261:K266)</f>
        <v>6</v>
      </c>
      <c r="L267" s="99">
        <f>SUM(L261:L266)</f>
        <v>5</v>
      </c>
      <c r="M267" s="99">
        <f t="shared" si="82"/>
        <v>157</v>
      </c>
      <c r="N267" s="100">
        <f t="shared" si="73"/>
        <v>7.6</v>
      </c>
      <c r="O267" s="101">
        <f t="shared" si="74"/>
        <v>6.4055487556099546</v>
      </c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</row>
    <row r="268" spans="1:79" s="21" customFormat="1" ht="13.5" customHeight="1">
      <c r="A268" s="32" t="s">
        <v>113</v>
      </c>
      <c r="B268" s="93">
        <f>方向別!I745</f>
        <v>66</v>
      </c>
      <c r="C268" s="93">
        <f>方向別!J745</f>
        <v>3</v>
      </c>
      <c r="D268" s="93">
        <f>方向別!K745</f>
        <v>4</v>
      </c>
      <c r="E268" s="93">
        <f>方向別!L745</f>
        <v>5</v>
      </c>
      <c r="F268" s="93">
        <f>SUM(B268:E268)</f>
        <v>78</v>
      </c>
      <c r="G268" s="94">
        <f>IF(SUM(C268,E268)=0,0,ROUND(SUM(C268,E268)/F268*100,1))</f>
        <v>10.3</v>
      </c>
      <c r="H268" s="95">
        <f t="shared" si="72"/>
        <v>3.6585365853658534</v>
      </c>
      <c r="I268" s="93">
        <f>SUM(方向別!I56,方向別!B374,方向別!I533)</f>
        <v>108</v>
      </c>
      <c r="J268" s="93">
        <f>SUM(方向別!J56,方向別!C374,方向別!J533)</f>
        <v>6</v>
      </c>
      <c r="K268" s="93">
        <f>SUM(方向別!K56,方向別!D374,方向別!K533)</f>
        <v>7</v>
      </c>
      <c r="L268" s="93">
        <f>SUM(方向別!L56,方向別!E374,方向別!L533)</f>
        <v>1</v>
      </c>
      <c r="M268" s="93">
        <f>SUM(I268:L268)</f>
        <v>122</v>
      </c>
      <c r="N268" s="94">
        <f t="shared" si="73"/>
        <v>5.7</v>
      </c>
      <c r="O268" s="95">
        <f t="shared" si="74"/>
        <v>4.9775601795185631</v>
      </c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</row>
    <row r="269" spans="1:79" s="21" customFormat="1" ht="13.5" customHeight="1">
      <c r="A269" s="32" t="s">
        <v>114</v>
      </c>
      <c r="B269" s="93">
        <f>方向別!I746</f>
        <v>35</v>
      </c>
      <c r="C269" s="93">
        <f>方向別!J746</f>
        <v>2</v>
      </c>
      <c r="D269" s="93">
        <f>方向別!K746</f>
        <v>0</v>
      </c>
      <c r="E269" s="93">
        <f>方向別!L746</f>
        <v>2</v>
      </c>
      <c r="F269" s="93">
        <f t="shared" ref="F269:F270" si="83">SUM(B269:E269)</f>
        <v>39</v>
      </c>
      <c r="G269" s="94">
        <f t="shared" ref="G269:G270" si="84">IF(SUM(C269,E269)=0,0,ROUND(SUM(C269,E269)/F269*100,1))</f>
        <v>10.3</v>
      </c>
      <c r="H269" s="95">
        <f t="shared" ref="H269:H270" si="85">IF(F269=0,0,F269/F$271*100)</f>
        <v>1.8292682926829267</v>
      </c>
      <c r="I269" s="93">
        <f>SUM(方向別!I57,方向別!B375,方向別!I534)</f>
        <v>63</v>
      </c>
      <c r="J269" s="93">
        <f>SUM(方向別!J57,方向別!C375,方向別!J534)</f>
        <v>6</v>
      </c>
      <c r="K269" s="93">
        <f>SUM(方向別!K57,方向別!D375,方向別!K534)</f>
        <v>7</v>
      </c>
      <c r="L269" s="93">
        <f>SUM(方向別!L57,方向別!E375,方向別!L534)</f>
        <v>1</v>
      </c>
      <c r="M269" s="93">
        <f t="shared" ref="M269:M270" si="86">SUM(I269:L269)</f>
        <v>77</v>
      </c>
      <c r="N269" s="94">
        <f t="shared" si="73"/>
        <v>9.1</v>
      </c>
      <c r="O269" s="95">
        <f t="shared" ref="O269:O270" si="87">IF(M269=0,0,M269/M$271*100)</f>
        <v>3.1415748674010606</v>
      </c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</row>
    <row r="270" spans="1:79" s="21" customFormat="1" ht="13.5" customHeight="1">
      <c r="A270" s="32" t="s">
        <v>115</v>
      </c>
      <c r="B270" s="93">
        <f>方向別!I747</f>
        <v>38</v>
      </c>
      <c r="C270" s="93">
        <f>方向別!J747</f>
        <v>4</v>
      </c>
      <c r="D270" s="93">
        <f>方向別!K747</f>
        <v>3</v>
      </c>
      <c r="E270" s="93">
        <f>方向別!L747</f>
        <v>2</v>
      </c>
      <c r="F270" s="93">
        <f t="shared" si="83"/>
        <v>47</v>
      </c>
      <c r="G270" s="94">
        <f t="shared" si="84"/>
        <v>12.8</v>
      </c>
      <c r="H270" s="95">
        <f t="shared" si="85"/>
        <v>2.204502814258912</v>
      </c>
      <c r="I270" s="93">
        <f>SUM(方向別!I58,方向別!B376,方向別!I535)</f>
        <v>30</v>
      </c>
      <c r="J270" s="93">
        <f>SUM(方向別!J58,方向別!C376,方向別!J535)</f>
        <v>3</v>
      </c>
      <c r="K270" s="93">
        <f>SUM(方向別!K58,方向別!D376,方向別!K535)</f>
        <v>1</v>
      </c>
      <c r="L270" s="93">
        <f>SUM(方向別!L58,方向別!E376,方向別!L535)</f>
        <v>2</v>
      </c>
      <c r="M270" s="93">
        <f t="shared" si="86"/>
        <v>36</v>
      </c>
      <c r="N270" s="94">
        <f t="shared" si="73"/>
        <v>13.9</v>
      </c>
      <c r="O270" s="95">
        <f t="shared" si="87"/>
        <v>1.4687882496940026</v>
      </c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</row>
    <row r="271" spans="1:79" s="21" customFormat="1" ht="13.5" customHeight="1">
      <c r="A271" s="28" t="s">
        <v>41</v>
      </c>
      <c r="B271" s="99">
        <f>SUM(B223:B231,B238,B245:B253,B260,B267,B268:B270)</f>
        <v>1920</v>
      </c>
      <c r="C271" s="99">
        <f>SUM(C223:C231,C238,C245:C253,C260,C267,C268:C270)</f>
        <v>98</v>
      </c>
      <c r="D271" s="99">
        <f>SUM(D223:D231,D238,D245:D253,D260,D267,D268:D270)</f>
        <v>74</v>
      </c>
      <c r="E271" s="99">
        <f>SUM(E223:E231,E238,E245:E253,E260,E267,E268:E270)</f>
        <v>40</v>
      </c>
      <c r="F271" s="99">
        <f>SUM(B271:E271)</f>
        <v>2132</v>
      </c>
      <c r="G271" s="100">
        <f>IF(SUM(C271,E271)=0,0,ROUND(SUM(C271,E271)/F271*100,1))</f>
        <v>6.5</v>
      </c>
      <c r="H271" s="101">
        <f>IF(F271=0,0,F271/F$271*100)</f>
        <v>100</v>
      </c>
      <c r="I271" s="99">
        <f>SUM(I223:I231,I238,I245:I253,I260,I267,I268:I270)</f>
        <v>2194</v>
      </c>
      <c r="J271" s="99">
        <f>SUM(J223:J231,J238,J245:J253,J260,J267,J268:J270)</f>
        <v>107</v>
      </c>
      <c r="K271" s="99">
        <f>SUM(K223:K231,K238,K245:K253,K260,K267,K268:K270)</f>
        <v>106</v>
      </c>
      <c r="L271" s="99">
        <f>SUM(L223:L231,L238,L245:L253,L260,L267,L268:L270)</f>
        <v>44</v>
      </c>
      <c r="M271" s="99">
        <f>SUM(I271:L271)</f>
        <v>2451</v>
      </c>
      <c r="N271" s="100">
        <f t="shared" si="73"/>
        <v>6.2</v>
      </c>
      <c r="O271" s="101">
        <f>IF(M271=0,0,M271/M$271*100)</f>
        <v>100</v>
      </c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</row>
    <row r="272" spans="1:79" s="21" customFormat="1" ht="13.5" customHeight="1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</row>
    <row r="273" spans="1:79" s="21" customFormat="1" ht="13.5" customHeight="1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</row>
    <row r="274" spans="1:79" s="22" customFormat="1" ht="12" customHeight="1">
      <c r="A274" s="47" t="s">
        <v>0</v>
      </c>
      <c r="B274" s="46"/>
      <c r="C274" s="45"/>
      <c r="D274" s="45"/>
      <c r="E274" s="45"/>
      <c r="F274" s="45"/>
      <c r="G274" s="45"/>
      <c r="H274" s="44"/>
      <c r="I274" s="46" t="s">
        <v>72</v>
      </c>
      <c r="J274" s="45"/>
      <c r="K274" s="45"/>
      <c r="L274" s="45"/>
      <c r="M274" s="45"/>
      <c r="N274" s="45"/>
      <c r="O274" s="44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</row>
    <row r="275" spans="1:79" s="24" customFormat="1" ht="39.6" customHeight="1">
      <c r="A275" s="85" t="s">
        <v>1</v>
      </c>
      <c r="B275" s="41" t="s">
        <v>2</v>
      </c>
      <c r="C275" s="40" t="s">
        <v>3</v>
      </c>
      <c r="D275" s="39" t="s">
        <v>4</v>
      </c>
      <c r="E275" s="40" t="s">
        <v>5</v>
      </c>
      <c r="F275" s="39" t="s">
        <v>6</v>
      </c>
      <c r="G275" s="39" t="s">
        <v>7</v>
      </c>
      <c r="H275" s="42" t="s">
        <v>8</v>
      </c>
      <c r="I275" s="41" t="s">
        <v>2</v>
      </c>
      <c r="J275" s="39" t="s">
        <v>3</v>
      </c>
      <c r="K275" s="39" t="s">
        <v>4</v>
      </c>
      <c r="L275" s="40" t="s">
        <v>5</v>
      </c>
      <c r="M275" s="39" t="s">
        <v>6</v>
      </c>
      <c r="N275" s="39" t="s">
        <v>7</v>
      </c>
      <c r="O275" s="38" t="s">
        <v>8</v>
      </c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spans="1:79" s="21" customFormat="1" ht="13.5" customHeight="1">
      <c r="A276" s="84" t="s">
        <v>116</v>
      </c>
      <c r="B276" s="31"/>
      <c r="C276" s="31"/>
      <c r="D276" s="31"/>
      <c r="E276" s="31"/>
      <c r="F276" s="31"/>
      <c r="G276" s="30"/>
      <c r="H276" s="29"/>
      <c r="I276" s="93">
        <f>SUM(方向別!I117,方向別!I223,方向別!I382,方向別!I541,方向別!I700)</f>
        <v>406</v>
      </c>
      <c r="J276" s="93">
        <f>SUM(方向別!J117,方向別!J223,方向別!J382,方向別!J541,方向別!J700)</f>
        <v>15</v>
      </c>
      <c r="K276" s="93">
        <f>SUM(方向別!K117,方向別!K223,方向別!K382,方向別!K541,方向別!K700)</f>
        <v>25</v>
      </c>
      <c r="L276" s="93">
        <f>SUM(方向別!L117,方向別!L223,方向別!L382,方向別!L541,方向別!L700)</f>
        <v>5</v>
      </c>
      <c r="M276" s="93">
        <f>SUM(I276:L276)</f>
        <v>451</v>
      </c>
      <c r="N276" s="94">
        <f t="shared" ref="N276:N324" si="88">IF(SUM(J276,L276)=0,0,ROUND(SUM(J276,L276)/M276*100,1))</f>
        <v>4.4000000000000004</v>
      </c>
      <c r="O276" s="95">
        <f>IF(M276=0,0,M276/M$324*100)</f>
        <v>2.3179318497198951</v>
      </c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</row>
    <row r="277" spans="1:79" s="21" customFormat="1" ht="13.5" customHeight="1">
      <c r="A277" s="32" t="s">
        <v>125</v>
      </c>
      <c r="B277" s="31"/>
      <c r="C277" s="31"/>
      <c r="D277" s="31"/>
      <c r="E277" s="31"/>
      <c r="F277" s="31"/>
      <c r="G277" s="30"/>
      <c r="H277" s="29"/>
      <c r="I277" s="93">
        <f>SUM(方向別!I118,方向別!I224,方向別!I383,方向別!I542,方向別!I701)</f>
        <v>288</v>
      </c>
      <c r="J277" s="93">
        <f>SUM(方向別!J118,方向別!J224,方向別!J383,方向別!J542,方向別!J701)</f>
        <v>0</v>
      </c>
      <c r="K277" s="93">
        <f>SUM(方向別!K118,方向別!K224,方向別!K383,方向別!K542,方向別!K701)</f>
        <v>13</v>
      </c>
      <c r="L277" s="93">
        <f>SUM(方向別!L118,方向別!L224,方向別!L383,方向別!L542,方向別!L701)</f>
        <v>7</v>
      </c>
      <c r="M277" s="93">
        <f t="shared" ref="M277:M284" si="89">SUM(I277:L277)</f>
        <v>308</v>
      </c>
      <c r="N277" s="94">
        <f t="shared" si="88"/>
        <v>2.2999999999999998</v>
      </c>
      <c r="O277" s="95">
        <f t="shared" ref="O277:O284" si="90">IF(M277=0,0,M277/M$324*100)</f>
        <v>1.5829778485891968</v>
      </c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</row>
    <row r="278" spans="1:79" s="21" customFormat="1" ht="13.5" customHeight="1">
      <c r="A278" s="32" t="s">
        <v>126</v>
      </c>
      <c r="B278" s="31"/>
      <c r="C278" s="31"/>
      <c r="D278" s="31"/>
      <c r="E278" s="31"/>
      <c r="F278" s="31"/>
      <c r="G278" s="30"/>
      <c r="H278" s="29"/>
      <c r="I278" s="93">
        <f>SUM(方向別!I119,方向別!I225,方向別!I384,方向別!I543,方向別!I702)</f>
        <v>175</v>
      </c>
      <c r="J278" s="93">
        <f>SUM(方向別!J119,方向別!J225,方向別!J384,方向別!J543,方向別!J702)</f>
        <v>0</v>
      </c>
      <c r="K278" s="93">
        <f>SUM(方向別!K119,方向別!K225,方向別!K384,方向別!K543,方向別!K702)</f>
        <v>9</v>
      </c>
      <c r="L278" s="93">
        <f>SUM(方向別!L119,方向別!L225,方向別!L384,方向別!L543,方向別!L702)</f>
        <v>8</v>
      </c>
      <c r="M278" s="93">
        <f t="shared" si="89"/>
        <v>192</v>
      </c>
      <c r="N278" s="94">
        <f t="shared" si="88"/>
        <v>4.2</v>
      </c>
      <c r="O278" s="95">
        <f t="shared" si="90"/>
        <v>0.98679138613352524</v>
      </c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</row>
    <row r="279" spans="1:79" s="21" customFormat="1" ht="13.5" customHeight="1">
      <c r="A279" s="32" t="s">
        <v>119</v>
      </c>
      <c r="B279" s="31"/>
      <c r="C279" s="31"/>
      <c r="D279" s="31"/>
      <c r="E279" s="31"/>
      <c r="F279" s="31"/>
      <c r="G279" s="30"/>
      <c r="H279" s="29"/>
      <c r="I279" s="93">
        <f>SUM(方向別!I120,方向別!I226,方向別!I385,方向別!I544,方向別!I703)</f>
        <v>128</v>
      </c>
      <c r="J279" s="93">
        <f>SUM(方向別!J120,方向別!J226,方向別!J385,方向別!J544,方向別!J703)</f>
        <v>1</v>
      </c>
      <c r="K279" s="93">
        <f>SUM(方向別!K120,方向別!K226,方向別!K385,方向別!K544,方向別!K703)</f>
        <v>7</v>
      </c>
      <c r="L279" s="93">
        <f>SUM(方向別!L120,方向別!L226,方向別!L385,方向別!L544,方向別!L703)</f>
        <v>6</v>
      </c>
      <c r="M279" s="93">
        <f t="shared" si="89"/>
        <v>142</v>
      </c>
      <c r="N279" s="94">
        <f t="shared" si="88"/>
        <v>4.9000000000000004</v>
      </c>
      <c r="O279" s="95">
        <f t="shared" si="90"/>
        <v>0.72981446266125305</v>
      </c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</row>
    <row r="280" spans="1:79" s="21" customFormat="1" ht="13.5" customHeight="1">
      <c r="A280" s="32" t="s">
        <v>120</v>
      </c>
      <c r="B280" s="31"/>
      <c r="C280" s="31"/>
      <c r="D280" s="31"/>
      <c r="E280" s="31"/>
      <c r="F280" s="31"/>
      <c r="G280" s="30"/>
      <c r="H280" s="29"/>
      <c r="I280" s="93">
        <f>SUM(方向別!I121,方向別!I227,方向別!I386,方向別!I545,方向別!I704)</f>
        <v>80</v>
      </c>
      <c r="J280" s="93">
        <f>SUM(方向別!J121,方向別!J227,方向別!J386,方向別!J545,方向別!J704)</f>
        <v>0</v>
      </c>
      <c r="K280" s="93">
        <f>SUM(方向別!K121,方向別!K227,方向別!K386,方向別!K545,方向別!K704)</f>
        <v>7</v>
      </c>
      <c r="L280" s="93">
        <f>SUM(方向別!L121,方向別!L227,方向別!L386,方向別!L545,方向別!L704)</f>
        <v>3</v>
      </c>
      <c r="M280" s="93">
        <f t="shared" si="89"/>
        <v>90</v>
      </c>
      <c r="N280" s="94">
        <f t="shared" si="88"/>
        <v>3.3</v>
      </c>
      <c r="O280" s="95">
        <f t="shared" si="90"/>
        <v>0.4625584622500899</v>
      </c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</row>
    <row r="281" spans="1:79" s="21" customFormat="1" ht="13.5" customHeight="1">
      <c r="A281" s="32" t="s">
        <v>121</v>
      </c>
      <c r="B281" s="31"/>
      <c r="C281" s="31"/>
      <c r="D281" s="31"/>
      <c r="E281" s="31"/>
      <c r="F281" s="31"/>
      <c r="G281" s="30"/>
      <c r="H281" s="29"/>
      <c r="I281" s="93">
        <f>SUM(方向別!I122,方向別!I228,方向別!I387,方向別!I546,方向別!I705)</f>
        <v>47</v>
      </c>
      <c r="J281" s="93">
        <f>SUM(方向別!J122,方向別!J228,方向別!J387,方向別!J546,方向別!J705)</f>
        <v>1</v>
      </c>
      <c r="K281" s="93">
        <f>SUM(方向別!K122,方向別!K228,方向別!K387,方向別!K546,方向別!K705)</f>
        <v>4</v>
      </c>
      <c r="L281" s="93">
        <f>SUM(方向別!L122,方向別!L228,方向別!L387,方向別!L546,方向別!L705)</f>
        <v>6</v>
      </c>
      <c r="M281" s="93">
        <f t="shared" si="89"/>
        <v>58</v>
      </c>
      <c r="N281" s="94">
        <f t="shared" si="88"/>
        <v>12.1</v>
      </c>
      <c r="O281" s="95">
        <f t="shared" si="90"/>
        <v>0.29809323122783571</v>
      </c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</row>
    <row r="282" spans="1:79" s="21" customFormat="1" ht="13.5" customHeight="1">
      <c r="A282" s="32" t="s">
        <v>122</v>
      </c>
      <c r="B282" s="31"/>
      <c r="C282" s="31"/>
      <c r="D282" s="31"/>
      <c r="E282" s="31"/>
      <c r="F282" s="31"/>
      <c r="G282" s="30"/>
      <c r="H282" s="29"/>
      <c r="I282" s="93">
        <f>SUM(方向別!I123,方向別!I229,方向別!I388,方向別!I547,方向別!I706)</f>
        <v>96</v>
      </c>
      <c r="J282" s="93">
        <f>SUM(方向別!J123,方向別!J229,方向別!J388,方向別!J547,方向別!J706)</f>
        <v>0</v>
      </c>
      <c r="K282" s="93">
        <f>SUM(方向別!K123,方向別!K229,方向別!K388,方向別!K547,方向別!K706)</f>
        <v>2</v>
      </c>
      <c r="L282" s="93">
        <f>SUM(方向別!L123,方向別!L229,方向別!L388,方向別!L547,方向別!L706)</f>
        <v>7</v>
      </c>
      <c r="M282" s="93">
        <f t="shared" si="89"/>
        <v>105</v>
      </c>
      <c r="N282" s="94">
        <f t="shared" si="88"/>
        <v>6.7</v>
      </c>
      <c r="O282" s="95">
        <f t="shared" si="90"/>
        <v>0.53965153929177156</v>
      </c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</row>
    <row r="283" spans="1:79" s="21" customFormat="1" ht="13.5" customHeight="1">
      <c r="A283" s="32" t="s">
        <v>123</v>
      </c>
      <c r="B283" s="31"/>
      <c r="C283" s="31"/>
      <c r="D283" s="31"/>
      <c r="E283" s="31"/>
      <c r="F283" s="31"/>
      <c r="G283" s="30"/>
      <c r="H283" s="29"/>
      <c r="I283" s="93">
        <f>SUM(方向別!I124,方向別!I230,方向別!I389,方向別!I548,方向別!I707)</f>
        <v>194</v>
      </c>
      <c r="J283" s="93">
        <f>SUM(方向別!J124,方向別!J230,方向別!J389,方向別!J548,方向別!J707)</f>
        <v>0</v>
      </c>
      <c r="K283" s="93">
        <f>SUM(方向別!K124,方向別!K230,方向別!K389,方向別!K548,方向別!K707)</f>
        <v>11</v>
      </c>
      <c r="L283" s="93">
        <f>SUM(方向別!L124,方向別!L230,方向別!L389,方向別!L548,方向別!L707)</f>
        <v>10</v>
      </c>
      <c r="M283" s="93">
        <f t="shared" si="89"/>
        <v>215</v>
      </c>
      <c r="N283" s="94">
        <f t="shared" si="88"/>
        <v>4.7</v>
      </c>
      <c r="O283" s="95">
        <f t="shared" si="90"/>
        <v>1.1050007709307703</v>
      </c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</row>
    <row r="284" spans="1:79" s="21" customFormat="1" ht="13.5" customHeight="1">
      <c r="A284" s="32" t="s">
        <v>124</v>
      </c>
      <c r="B284" s="31"/>
      <c r="C284" s="31"/>
      <c r="D284" s="31"/>
      <c r="E284" s="31"/>
      <c r="F284" s="31"/>
      <c r="G284" s="30"/>
      <c r="H284" s="29"/>
      <c r="I284" s="93">
        <f>SUM(方向別!I125,方向別!I231,方向別!I390,方向別!I549,方向別!I708)</f>
        <v>336</v>
      </c>
      <c r="J284" s="93">
        <f>SUM(方向別!J125,方向別!J231,方向別!J390,方向別!J549,方向別!J708)</f>
        <v>20</v>
      </c>
      <c r="K284" s="93">
        <f>SUM(方向別!K125,方向別!K231,方向別!K390,方向別!K549,方向別!K708)</f>
        <v>26</v>
      </c>
      <c r="L284" s="93">
        <f>SUM(方向別!L125,方向別!L231,方向別!L390,方向別!L549,方向別!L708)</f>
        <v>14</v>
      </c>
      <c r="M284" s="93">
        <f t="shared" si="89"/>
        <v>396</v>
      </c>
      <c r="N284" s="94">
        <f t="shared" si="88"/>
        <v>8.6</v>
      </c>
      <c r="O284" s="95">
        <f t="shared" si="90"/>
        <v>2.0352572339003956</v>
      </c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</row>
    <row r="285" spans="1:79" s="21" customFormat="1" ht="13.5" customHeight="1">
      <c r="A285" s="36" t="s">
        <v>9</v>
      </c>
      <c r="B285" s="35"/>
      <c r="C285" s="35"/>
      <c r="D285" s="35"/>
      <c r="E285" s="35"/>
      <c r="F285" s="35"/>
      <c r="G285" s="34"/>
      <c r="H285" s="33"/>
      <c r="I285" s="96">
        <f>SUM(方向別!I126,方向別!I232,方向別!I391,方向別!I550,方向別!I709)</f>
        <v>79</v>
      </c>
      <c r="J285" s="96">
        <f>SUM(方向別!J126,方向別!J232,方向別!J391,方向別!J550,方向別!J709)</f>
        <v>7</v>
      </c>
      <c r="K285" s="96">
        <f>SUM(方向別!K126,方向別!K232,方向別!K391,方向別!K550,方向別!K709)</f>
        <v>7</v>
      </c>
      <c r="L285" s="96">
        <f>SUM(方向別!L126,方向別!L232,方向別!L391,方向別!L550,方向別!L709)</f>
        <v>5</v>
      </c>
      <c r="M285" s="96">
        <f t="shared" ref="M285:M320" si="91">SUM(I285:L285)</f>
        <v>98</v>
      </c>
      <c r="N285" s="97">
        <f t="shared" si="88"/>
        <v>12.2</v>
      </c>
      <c r="O285" s="98">
        <f t="shared" ref="O285:O320" si="92">IF(M285=0,0,M285/M$324*100)</f>
        <v>0.50367477000565342</v>
      </c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</row>
    <row r="286" spans="1:79" s="21" customFormat="1" ht="13.5" customHeight="1">
      <c r="A286" s="32" t="s">
        <v>10</v>
      </c>
      <c r="B286" s="31"/>
      <c r="C286" s="31"/>
      <c r="D286" s="31"/>
      <c r="E286" s="31"/>
      <c r="F286" s="31"/>
      <c r="G286" s="30"/>
      <c r="H286" s="29"/>
      <c r="I286" s="93">
        <f>SUM(方向別!I127,方向別!I233,方向別!I392,方向別!I551,方向別!I710)</f>
        <v>139</v>
      </c>
      <c r="J286" s="93">
        <f>SUM(方向別!J127,方向別!J233,方向別!J392,方向別!J551,方向別!J710)</f>
        <v>3</v>
      </c>
      <c r="K286" s="93">
        <f>SUM(方向別!K127,方向別!K233,方向別!K392,方向別!K551,方向別!K710)</f>
        <v>13</v>
      </c>
      <c r="L286" s="93">
        <f>SUM(方向別!L127,方向別!L233,方向別!L392,方向別!L551,方向別!L710)</f>
        <v>6</v>
      </c>
      <c r="M286" s="93">
        <f t="shared" si="91"/>
        <v>161</v>
      </c>
      <c r="N286" s="94">
        <f t="shared" si="88"/>
        <v>5.6</v>
      </c>
      <c r="O286" s="95">
        <f t="shared" si="92"/>
        <v>0.82746569358071642</v>
      </c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</row>
    <row r="287" spans="1:79" s="22" customFormat="1" ht="13.5" customHeight="1">
      <c r="A287" s="32" t="s">
        <v>11</v>
      </c>
      <c r="B287" s="31"/>
      <c r="C287" s="31"/>
      <c r="D287" s="31"/>
      <c r="E287" s="31"/>
      <c r="F287" s="31"/>
      <c r="G287" s="30"/>
      <c r="H287" s="29"/>
      <c r="I287" s="93">
        <f>SUM(方向別!I128,方向別!I234,方向別!I393,方向別!I552,方向別!I711)</f>
        <v>118</v>
      </c>
      <c r="J287" s="93">
        <f>SUM(方向別!J128,方向別!J234,方向別!J393,方向別!J552,方向別!J711)</f>
        <v>8</v>
      </c>
      <c r="K287" s="93">
        <f>SUM(方向別!K128,方向別!K234,方向別!K393,方向別!K552,方向別!K711)</f>
        <v>7</v>
      </c>
      <c r="L287" s="93">
        <f>SUM(方向別!L128,方向別!L234,方向別!L393,方向別!L552,方向別!L711)</f>
        <v>0</v>
      </c>
      <c r="M287" s="93">
        <f t="shared" si="91"/>
        <v>133</v>
      </c>
      <c r="N287" s="94">
        <f t="shared" si="88"/>
        <v>6</v>
      </c>
      <c r="O287" s="95">
        <f t="shared" si="92"/>
        <v>0.68355861643624405</v>
      </c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</row>
    <row r="288" spans="1:79" s="24" customFormat="1" ht="13.5" customHeight="1">
      <c r="A288" s="32" t="s">
        <v>12</v>
      </c>
      <c r="B288" s="31"/>
      <c r="C288" s="31"/>
      <c r="D288" s="31"/>
      <c r="E288" s="31"/>
      <c r="F288" s="31"/>
      <c r="G288" s="30"/>
      <c r="H288" s="29"/>
      <c r="I288" s="93">
        <f>SUM(方向別!I129,方向別!I235,方向別!I394,方向別!I553,方向別!I712)</f>
        <v>149</v>
      </c>
      <c r="J288" s="93">
        <f>SUM(方向別!J129,方向別!J235,方向別!J394,方向別!J553,方向別!J712)</f>
        <v>6</v>
      </c>
      <c r="K288" s="93">
        <f>SUM(方向別!K129,方向別!K235,方向別!K394,方向別!K553,方向別!K712)</f>
        <v>6</v>
      </c>
      <c r="L288" s="93">
        <f>SUM(方向別!L129,方向別!L235,方向別!L394,方向別!L553,方向別!L712)</f>
        <v>5</v>
      </c>
      <c r="M288" s="93">
        <f t="shared" si="91"/>
        <v>166</v>
      </c>
      <c r="N288" s="94">
        <f t="shared" si="88"/>
        <v>6.6</v>
      </c>
      <c r="O288" s="95">
        <f t="shared" si="92"/>
        <v>0.85316338592794361</v>
      </c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</row>
    <row r="289" spans="1:67" s="22" customFormat="1" ht="13.5" customHeight="1">
      <c r="A289" s="32" t="s">
        <v>13</v>
      </c>
      <c r="B289" s="31"/>
      <c r="C289" s="31"/>
      <c r="D289" s="31"/>
      <c r="E289" s="31"/>
      <c r="F289" s="31"/>
      <c r="G289" s="30"/>
      <c r="H289" s="29"/>
      <c r="I289" s="93">
        <f>SUM(方向別!I130,方向別!I236,方向別!I395,方向別!I554,方向別!I713)</f>
        <v>135</v>
      </c>
      <c r="J289" s="93">
        <f>SUM(方向別!J130,方向別!J236,方向別!J395,方向別!J554,方向別!J713)</f>
        <v>6</v>
      </c>
      <c r="K289" s="93">
        <f>SUM(方向別!K130,方向別!K236,方向別!K395,方向別!K554,方向別!K713)</f>
        <v>7</v>
      </c>
      <c r="L289" s="93">
        <f>SUM(方向別!L130,方向別!L236,方向別!L395,方向別!L554,方向別!L713)</f>
        <v>6</v>
      </c>
      <c r="M289" s="93">
        <f t="shared" si="91"/>
        <v>154</v>
      </c>
      <c r="N289" s="94">
        <f t="shared" si="88"/>
        <v>7.8</v>
      </c>
      <c r="O289" s="95">
        <f t="shared" si="92"/>
        <v>0.79148892429459838</v>
      </c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</row>
    <row r="290" spans="1:67" s="22" customFormat="1" ht="13.5" customHeight="1">
      <c r="A290" s="32" t="s">
        <v>14</v>
      </c>
      <c r="B290" s="31"/>
      <c r="C290" s="31"/>
      <c r="D290" s="31"/>
      <c r="E290" s="31"/>
      <c r="F290" s="31"/>
      <c r="G290" s="30"/>
      <c r="H290" s="29"/>
      <c r="I290" s="93">
        <f>SUM(方向別!I131,方向別!I237,方向別!I396,方向別!I555,方向別!I714)</f>
        <v>118</v>
      </c>
      <c r="J290" s="93">
        <f>SUM(方向別!J131,方向別!J237,方向別!J396,方向別!J555,方向別!J714)</f>
        <v>5</v>
      </c>
      <c r="K290" s="93">
        <f>SUM(方向別!K131,方向別!K237,方向別!K396,方向別!K555,方向別!K714)</f>
        <v>4</v>
      </c>
      <c r="L290" s="93">
        <f>SUM(方向別!L131,方向別!L237,方向別!L396,方向別!L555,方向別!L714)</f>
        <v>4</v>
      </c>
      <c r="M290" s="93">
        <f t="shared" si="91"/>
        <v>131</v>
      </c>
      <c r="N290" s="94">
        <f t="shared" si="88"/>
        <v>6.9</v>
      </c>
      <c r="O290" s="95">
        <f t="shared" si="92"/>
        <v>0.67327953949735309</v>
      </c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</row>
    <row r="291" spans="1:67" s="22" customFormat="1" ht="13.5" customHeight="1">
      <c r="A291" s="28" t="s">
        <v>15</v>
      </c>
      <c r="B291" s="27"/>
      <c r="C291" s="27"/>
      <c r="D291" s="27"/>
      <c r="E291" s="27"/>
      <c r="F291" s="27"/>
      <c r="G291" s="26"/>
      <c r="H291" s="25"/>
      <c r="I291" s="99">
        <f>SUM(方向別!I132,方向別!I238,方向別!I397,方向別!I556,方向別!I715)</f>
        <v>738</v>
      </c>
      <c r="J291" s="99">
        <f>SUM(方向別!J132,方向別!J238,方向別!J397,方向別!J556,方向別!J715)</f>
        <v>35</v>
      </c>
      <c r="K291" s="99">
        <f>SUM(方向別!K132,方向別!K238,方向別!K397,方向別!K556,方向別!K715)</f>
        <v>44</v>
      </c>
      <c r="L291" s="99">
        <f>SUM(方向別!L132,方向別!L238,方向別!L397,方向別!L556,方向別!L715)</f>
        <v>26</v>
      </c>
      <c r="M291" s="99">
        <f t="shared" si="91"/>
        <v>843</v>
      </c>
      <c r="N291" s="100">
        <f t="shared" si="88"/>
        <v>7.2</v>
      </c>
      <c r="O291" s="101">
        <f t="shared" si="92"/>
        <v>4.3326309297425087</v>
      </c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</row>
    <row r="292" spans="1:67" s="24" customFormat="1" ht="13.5" customHeight="1">
      <c r="A292" s="36" t="s">
        <v>16</v>
      </c>
      <c r="B292" s="35"/>
      <c r="C292" s="35"/>
      <c r="D292" s="35"/>
      <c r="E292" s="35"/>
      <c r="F292" s="35"/>
      <c r="G292" s="34"/>
      <c r="H292" s="33"/>
      <c r="I292" s="96">
        <f>SUM(方向別!I133,方向別!I239,方向別!I398,方向別!I557,方向別!I716)</f>
        <v>147</v>
      </c>
      <c r="J292" s="96">
        <f>SUM(方向別!J133,方向別!J239,方向別!J398,方向別!J557,方向別!J716)</f>
        <v>6</v>
      </c>
      <c r="K292" s="96">
        <f>SUM(方向別!K133,方向別!K239,方向別!K398,方向別!K557,方向別!K716)</f>
        <v>4</v>
      </c>
      <c r="L292" s="96">
        <f>SUM(方向別!L133,方向別!L239,方向別!L398,方向別!L557,方向別!L716)</f>
        <v>1</v>
      </c>
      <c r="M292" s="96">
        <f t="shared" si="91"/>
        <v>158</v>
      </c>
      <c r="N292" s="97">
        <f t="shared" si="88"/>
        <v>4.4000000000000004</v>
      </c>
      <c r="O292" s="98">
        <f t="shared" si="92"/>
        <v>0.81204707817238009</v>
      </c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</row>
    <row r="293" spans="1:67" s="24" customFormat="1" ht="13.5" customHeight="1">
      <c r="A293" s="32" t="s">
        <v>17</v>
      </c>
      <c r="B293" s="31"/>
      <c r="C293" s="31"/>
      <c r="D293" s="31"/>
      <c r="E293" s="31"/>
      <c r="F293" s="31"/>
      <c r="G293" s="30"/>
      <c r="H293" s="29"/>
      <c r="I293" s="93">
        <f>SUM(方向別!I134,方向別!I240,方向別!I399,方向別!I558,方向別!I717)</f>
        <v>163</v>
      </c>
      <c r="J293" s="93">
        <f>SUM(方向別!J134,方向別!J240,方向別!J399,方向別!J558,方向別!J717)</f>
        <v>6</v>
      </c>
      <c r="K293" s="93">
        <f>SUM(方向別!K134,方向別!K240,方向別!K399,方向別!K558,方向別!K717)</f>
        <v>6</v>
      </c>
      <c r="L293" s="93">
        <f>SUM(方向別!L134,方向別!L240,方向別!L399,方向別!L558,方向別!L717)</f>
        <v>5</v>
      </c>
      <c r="M293" s="93">
        <f t="shared" si="91"/>
        <v>180</v>
      </c>
      <c r="N293" s="94">
        <f t="shared" si="88"/>
        <v>6.1</v>
      </c>
      <c r="O293" s="95">
        <f t="shared" si="92"/>
        <v>0.92511692450017979</v>
      </c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</row>
    <row r="294" spans="1:67" s="24" customFormat="1" ht="13.5" customHeight="1">
      <c r="A294" s="32" t="s">
        <v>18</v>
      </c>
      <c r="B294" s="31"/>
      <c r="C294" s="31"/>
      <c r="D294" s="31"/>
      <c r="E294" s="31"/>
      <c r="F294" s="31"/>
      <c r="G294" s="30"/>
      <c r="H294" s="29"/>
      <c r="I294" s="93">
        <f>SUM(方向別!I135,方向別!I241,方向別!I400,方向別!I559,方向別!I718)</f>
        <v>157</v>
      </c>
      <c r="J294" s="93">
        <f>SUM(方向別!J135,方向別!J241,方向別!J400,方向別!J559,方向別!J718)</f>
        <v>8</v>
      </c>
      <c r="K294" s="93">
        <f>SUM(方向別!K135,方向別!K241,方向別!K400,方向別!K559,方向別!K718)</f>
        <v>14</v>
      </c>
      <c r="L294" s="93">
        <f>SUM(方向別!L135,方向別!L241,方向別!L400,方向別!L559,方向別!L718)</f>
        <v>5</v>
      </c>
      <c r="M294" s="93">
        <f t="shared" si="91"/>
        <v>184</v>
      </c>
      <c r="N294" s="94">
        <f t="shared" si="88"/>
        <v>7.1</v>
      </c>
      <c r="O294" s="95">
        <f t="shared" si="92"/>
        <v>0.94567507837796161</v>
      </c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</row>
    <row r="295" spans="1:67" s="22" customFormat="1" ht="13.5" customHeight="1">
      <c r="A295" s="32" t="s">
        <v>19</v>
      </c>
      <c r="B295" s="31"/>
      <c r="C295" s="31"/>
      <c r="D295" s="31"/>
      <c r="E295" s="31"/>
      <c r="F295" s="31"/>
      <c r="G295" s="30"/>
      <c r="H295" s="29"/>
      <c r="I295" s="93">
        <f>SUM(方向別!I136,方向別!I242,方向別!I401,方向別!I560,方向別!I719)</f>
        <v>181</v>
      </c>
      <c r="J295" s="93">
        <f>SUM(方向別!J136,方向別!J242,方向別!J401,方向別!J560,方向別!J719)</f>
        <v>5</v>
      </c>
      <c r="K295" s="93">
        <f>SUM(方向別!K136,方向別!K242,方向別!K401,方向別!K560,方向別!K719)</f>
        <v>6</v>
      </c>
      <c r="L295" s="93">
        <f>SUM(方向別!L136,方向別!L242,方向別!L401,方向別!L560,方向別!L719)</f>
        <v>3</v>
      </c>
      <c r="M295" s="93">
        <f t="shared" si="91"/>
        <v>195</v>
      </c>
      <c r="N295" s="94">
        <f t="shared" si="88"/>
        <v>4.0999999999999996</v>
      </c>
      <c r="O295" s="95">
        <f t="shared" si="92"/>
        <v>1.0022100015418616</v>
      </c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</row>
    <row r="296" spans="1:67" s="24" customFormat="1" ht="13.5" customHeight="1">
      <c r="A296" s="32" t="s">
        <v>20</v>
      </c>
      <c r="B296" s="31"/>
      <c r="C296" s="31"/>
      <c r="D296" s="31"/>
      <c r="E296" s="31"/>
      <c r="F296" s="31"/>
      <c r="G296" s="30"/>
      <c r="H296" s="29"/>
      <c r="I296" s="93">
        <f>SUM(方向別!I137,方向別!I243,方向別!I402,方向別!I561,方向別!I720)</f>
        <v>186</v>
      </c>
      <c r="J296" s="93">
        <f>SUM(方向別!J137,方向別!J243,方向別!J402,方向別!J561,方向別!J720)</f>
        <v>3</v>
      </c>
      <c r="K296" s="93">
        <f>SUM(方向別!K137,方向別!K243,方向別!K402,方向別!K561,方向別!K720)</f>
        <v>11</v>
      </c>
      <c r="L296" s="93">
        <f>SUM(方向別!L137,方向別!L243,方向別!L402,方向別!L561,方向別!L720)</f>
        <v>2</v>
      </c>
      <c r="M296" s="93">
        <f t="shared" si="91"/>
        <v>202</v>
      </c>
      <c r="N296" s="94">
        <f t="shared" si="88"/>
        <v>2.5</v>
      </c>
      <c r="O296" s="95">
        <f t="shared" si="92"/>
        <v>1.0381867708279797</v>
      </c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</row>
    <row r="297" spans="1:67" s="22" customFormat="1" ht="13.5" customHeight="1">
      <c r="A297" s="32" t="s">
        <v>21</v>
      </c>
      <c r="B297" s="31"/>
      <c r="C297" s="31"/>
      <c r="D297" s="31"/>
      <c r="E297" s="31"/>
      <c r="F297" s="31"/>
      <c r="G297" s="30"/>
      <c r="H297" s="29"/>
      <c r="I297" s="93">
        <f>SUM(方向別!I138,方向別!I244,方向別!I403,方向別!I562,方向別!I721)</f>
        <v>274</v>
      </c>
      <c r="J297" s="93">
        <f>SUM(方向別!J138,方向別!J244,方向別!J403,方向別!J562,方向別!J721)</f>
        <v>7</v>
      </c>
      <c r="K297" s="93">
        <f>SUM(方向別!K138,方向別!K244,方向別!K403,方向別!K562,方向別!K721)</f>
        <v>13</v>
      </c>
      <c r="L297" s="93">
        <f>SUM(方向別!L138,方向別!L244,方向別!L403,方向別!L562,方向別!L721)</f>
        <v>2</v>
      </c>
      <c r="M297" s="93">
        <f t="shared" si="91"/>
        <v>296</v>
      </c>
      <c r="N297" s="94">
        <f t="shared" si="88"/>
        <v>3</v>
      </c>
      <c r="O297" s="95">
        <f t="shared" si="92"/>
        <v>1.5213033869558512</v>
      </c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</row>
    <row r="298" spans="1:67" s="24" customFormat="1" ht="13.5" customHeight="1">
      <c r="A298" s="28" t="s">
        <v>15</v>
      </c>
      <c r="B298" s="27"/>
      <c r="C298" s="27"/>
      <c r="D298" s="27"/>
      <c r="E298" s="27"/>
      <c r="F298" s="27"/>
      <c r="G298" s="26"/>
      <c r="H298" s="25"/>
      <c r="I298" s="99">
        <f>SUM(方向別!I139,方向別!I245,方向別!I404,方向別!I563,方向別!I722)</f>
        <v>1108</v>
      </c>
      <c r="J298" s="99">
        <f>SUM(方向別!J139,方向別!J245,方向別!J404,方向別!J563,方向別!J722)</f>
        <v>35</v>
      </c>
      <c r="K298" s="99">
        <f>SUM(方向別!K139,方向別!K245,方向別!K404,方向別!K563,方向別!K722)</f>
        <v>54</v>
      </c>
      <c r="L298" s="99">
        <f>SUM(方向別!L139,方向別!L245,方向別!L404,方向別!L563,方向別!L722)</f>
        <v>18</v>
      </c>
      <c r="M298" s="99">
        <f t="shared" si="91"/>
        <v>1215</v>
      </c>
      <c r="N298" s="100">
        <f t="shared" si="88"/>
        <v>4.4000000000000004</v>
      </c>
      <c r="O298" s="101">
        <f t="shared" si="92"/>
        <v>6.2445392403762146</v>
      </c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</row>
    <row r="299" spans="1:67" s="22" customFormat="1" ht="13.5" customHeight="1">
      <c r="A299" s="32" t="s">
        <v>22</v>
      </c>
      <c r="B299" s="31"/>
      <c r="C299" s="31"/>
      <c r="D299" s="31"/>
      <c r="E299" s="31"/>
      <c r="F299" s="31"/>
      <c r="G299" s="30"/>
      <c r="H299" s="29"/>
      <c r="I299" s="93">
        <f>SUM(方向別!I140,方向別!I246,方向別!I405,方向別!I564,方向別!I723)</f>
        <v>1222</v>
      </c>
      <c r="J299" s="93">
        <f>SUM(方向別!J140,方向別!J246,方向別!J405,方向別!J564,方向別!J723)</f>
        <v>31</v>
      </c>
      <c r="K299" s="93">
        <f>SUM(方向別!K140,方向別!K246,方向別!K405,方向別!K564,方向別!K723)</f>
        <v>45</v>
      </c>
      <c r="L299" s="93">
        <f>SUM(方向別!L140,方向別!L246,方向別!L405,方向別!L564,方向別!L723)</f>
        <v>24</v>
      </c>
      <c r="M299" s="93">
        <f t="shared" si="91"/>
        <v>1322</v>
      </c>
      <c r="N299" s="94">
        <f t="shared" si="88"/>
        <v>4.2</v>
      </c>
      <c r="O299" s="95">
        <f t="shared" si="92"/>
        <v>6.7944698566068773</v>
      </c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</row>
    <row r="300" spans="1:67" s="24" customFormat="1" ht="13.5" customHeight="1">
      <c r="A300" s="32" t="s">
        <v>23</v>
      </c>
      <c r="B300" s="31"/>
      <c r="C300" s="31"/>
      <c r="D300" s="31"/>
      <c r="E300" s="31"/>
      <c r="F300" s="31"/>
      <c r="G300" s="30"/>
      <c r="H300" s="29"/>
      <c r="I300" s="93">
        <f>SUM(方向別!I141,方向別!I247,方向別!I406,方向別!I565,方向別!I724)</f>
        <v>1256</v>
      </c>
      <c r="J300" s="93">
        <f>SUM(方向別!J141,方向別!J247,方向別!J406,方向別!J565,方向別!J724)</f>
        <v>38</v>
      </c>
      <c r="K300" s="93">
        <f>SUM(方向別!K141,方向別!K247,方向別!K406,方向別!K565,方向別!K724)</f>
        <v>70</v>
      </c>
      <c r="L300" s="93">
        <f>SUM(方向別!L141,方向別!L247,方向別!L406,方向別!L565,方向別!L724)</f>
        <v>18</v>
      </c>
      <c r="M300" s="93">
        <f t="shared" si="91"/>
        <v>1382</v>
      </c>
      <c r="N300" s="94">
        <f t="shared" si="88"/>
        <v>4.0999999999999996</v>
      </c>
      <c r="O300" s="95">
        <f t="shared" si="92"/>
        <v>7.1028421647736035</v>
      </c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</row>
    <row r="301" spans="1:67" s="22" customFormat="1" ht="13.5" customHeight="1">
      <c r="A301" s="32" t="s">
        <v>24</v>
      </c>
      <c r="B301" s="31"/>
      <c r="C301" s="31"/>
      <c r="D301" s="31"/>
      <c r="E301" s="31"/>
      <c r="F301" s="31"/>
      <c r="G301" s="30"/>
      <c r="H301" s="29"/>
      <c r="I301" s="93">
        <f>SUM(方向別!I142,方向別!I248,方向別!I407,方向別!I566,方向別!I725)</f>
        <v>1249</v>
      </c>
      <c r="J301" s="93">
        <f>SUM(方向別!J142,方向別!J248,方向別!J407,方向別!J566,方向別!J725)</f>
        <v>31</v>
      </c>
      <c r="K301" s="93">
        <f>SUM(方向別!K142,方向別!K248,方向別!K407,方向別!K566,方向別!K725)</f>
        <v>62</v>
      </c>
      <c r="L301" s="93">
        <f>SUM(方向別!L142,方向別!L248,方向別!L407,方向別!L566,方向別!L725)</f>
        <v>11</v>
      </c>
      <c r="M301" s="93">
        <f t="shared" si="91"/>
        <v>1353</v>
      </c>
      <c r="N301" s="94">
        <f t="shared" si="88"/>
        <v>3.1</v>
      </c>
      <c r="O301" s="95">
        <f t="shared" si="92"/>
        <v>6.9537955491596861</v>
      </c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</row>
    <row r="302" spans="1:67" s="24" customFormat="1" ht="13.5" customHeight="1">
      <c r="A302" s="32" t="s">
        <v>25</v>
      </c>
      <c r="B302" s="31"/>
      <c r="C302" s="31"/>
      <c r="D302" s="31"/>
      <c r="E302" s="31"/>
      <c r="F302" s="31"/>
      <c r="G302" s="30"/>
      <c r="H302" s="29"/>
      <c r="I302" s="93">
        <f>SUM(方向別!I143,方向別!I249,方向別!I408,方向別!I567,方向別!I726)</f>
        <v>1179</v>
      </c>
      <c r="J302" s="93">
        <f>SUM(方向別!J143,方向別!J249,方向別!J408,方向別!J567,方向別!J726)</f>
        <v>29</v>
      </c>
      <c r="K302" s="93">
        <f>SUM(方向別!K143,方向別!K249,方向別!K408,方向別!K567,方向別!K726)</f>
        <v>57</v>
      </c>
      <c r="L302" s="93">
        <f>SUM(方向別!L143,方向別!L249,方向別!L408,方向別!L567,方向別!L726)</f>
        <v>13</v>
      </c>
      <c r="M302" s="93">
        <f t="shared" si="91"/>
        <v>1278</v>
      </c>
      <c r="N302" s="94">
        <f t="shared" si="88"/>
        <v>3.3</v>
      </c>
      <c r="O302" s="95">
        <f t="shared" si="92"/>
        <v>6.5683301639512779</v>
      </c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</row>
    <row r="303" spans="1:67" s="24" customFormat="1" ht="13.5" customHeight="1">
      <c r="A303" s="32" t="s">
        <v>26</v>
      </c>
      <c r="B303" s="31"/>
      <c r="C303" s="31"/>
      <c r="D303" s="31"/>
      <c r="E303" s="31"/>
      <c r="F303" s="31"/>
      <c r="G303" s="30"/>
      <c r="H303" s="29"/>
      <c r="I303" s="93">
        <f>SUM(方向別!I144,方向別!I250,方向別!I409,方向別!I568,方向別!I727)</f>
        <v>1194</v>
      </c>
      <c r="J303" s="93">
        <f>SUM(方向別!J144,方向別!J250,方向別!J409,方向別!J568,方向別!J727)</f>
        <v>56</v>
      </c>
      <c r="K303" s="93">
        <f>SUM(方向別!K144,方向別!K250,方向別!K409,方向別!K568,方向別!K727)</f>
        <v>61</v>
      </c>
      <c r="L303" s="93">
        <f>SUM(方向別!L144,方向別!L250,方向別!L409,方向別!L568,方向別!L727)</f>
        <v>27</v>
      </c>
      <c r="M303" s="93">
        <f t="shared" si="91"/>
        <v>1338</v>
      </c>
      <c r="N303" s="94">
        <f t="shared" si="88"/>
        <v>6.2</v>
      </c>
      <c r="O303" s="95">
        <f t="shared" si="92"/>
        <v>6.8767024721180041</v>
      </c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</row>
    <row r="304" spans="1:67" s="24" customFormat="1" ht="13.5" customHeight="1">
      <c r="A304" s="32" t="s">
        <v>27</v>
      </c>
      <c r="B304" s="31"/>
      <c r="C304" s="31"/>
      <c r="D304" s="31"/>
      <c r="E304" s="31"/>
      <c r="F304" s="31"/>
      <c r="G304" s="30"/>
      <c r="H304" s="29"/>
      <c r="I304" s="93">
        <f>SUM(方向別!I145,方向別!I251,方向別!I410,方向別!I569,方向別!I728)</f>
        <v>1241</v>
      </c>
      <c r="J304" s="93">
        <f>SUM(方向別!J145,方向別!J251,方向別!J410,方向別!J569,方向別!J728)</f>
        <v>32</v>
      </c>
      <c r="K304" s="93">
        <f>SUM(方向別!K145,方向別!K251,方向別!K410,方向別!K569,方向別!K728)</f>
        <v>51</v>
      </c>
      <c r="L304" s="93">
        <f>SUM(方向別!L145,方向別!L251,方向別!L410,方向別!L569,方向別!L728)</f>
        <v>25</v>
      </c>
      <c r="M304" s="93">
        <f t="shared" si="91"/>
        <v>1349</v>
      </c>
      <c r="N304" s="94">
        <f t="shared" si="88"/>
        <v>4.2</v>
      </c>
      <c r="O304" s="95">
        <f t="shared" si="92"/>
        <v>6.9332373952819033</v>
      </c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</row>
    <row r="305" spans="1:67" s="22" customFormat="1" ht="13.5" customHeight="1">
      <c r="A305" s="32" t="s">
        <v>28</v>
      </c>
      <c r="B305" s="31"/>
      <c r="C305" s="31"/>
      <c r="D305" s="31"/>
      <c r="E305" s="31"/>
      <c r="F305" s="31"/>
      <c r="G305" s="30"/>
      <c r="H305" s="29"/>
      <c r="I305" s="93">
        <f>SUM(方向別!I146,方向別!I252,方向別!I411,方向別!I570,方向別!I729)</f>
        <v>1240</v>
      </c>
      <c r="J305" s="93">
        <f>SUM(方向別!J146,方向別!J252,方向別!J411,方向別!J570,方向別!J729)</f>
        <v>30</v>
      </c>
      <c r="K305" s="93">
        <f>SUM(方向別!K146,方向別!K252,方向別!K411,方向別!K570,方向別!K729)</f>
        <v>41</v>
      </c>
      <c r="L305" s="93">
        <f>SUM(方向別!L146,方向別!L252,方向別!L411,方向別!L570,方向別!L729)</f>
        <v>20</v>
      </c>
      <c r="M305" s="93">
        <f t="shared" si="91"/>
        <v>1331</v>
      </c>
      <c r="N305" s="94">
        <f t="shared" si="88"/>
        <v>3.8</v>
      </c>
      <c r="O305" s="95">
        <f t="shared" si="92"/>
        <v>6.840725702831886</v>
      </c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</row>
    <row r="306" spans="1:67" s="22" customFormat="1" ht="13.5" customHeight="1">
      <c r="A306" s="32" t="s">
        <v>51</v>
      </c>
      <c r="B306" s="31"/>
      <c r="C306" s="31"/>
      <c r="D306" s="31"/>
      <c r="E306" s="31"/>
      <c r="F306" s="31"/>
      <c r="G306" s="30"/>
      <c r="H306" s="29"/>
      <c r="I306" s="93">
        <f>SUM(方向別!I147,方向別!I253,方向別!I412,方向別!I571,方向別!I730)</f>
        <v>1327</v>
      </c>
      <c r="J306" s="93">
        <f>SUM(方向別!J147,方向別!J253,方向別!J412,方向別!J571,方向別!J730)</f>
        <v>23</v>
      </c>
      <c r="K306" s="93">
        <f>SUM(方向別!K147,方向別!K253,方向別!K412,方向別!K571,方向別!K730)</f>
        <v>84</v>
      </c>
      <c r="L306" s="93">
        <f>SUM(方向別!L147,方向別!L253,方向別!L412,方向別!L571,方向別!L730)</f>
        <v>14</v>
      </c>
      <c r="M306" s="93">
        <f t="shared" si="91"/>
        <v>1448</v>
      </c>
      <c r="N306" s="94">
        <f t="shared" si="88"/>
        <v>2.6</v>
      </c>
      <c r="O306" s="95">
        <f t="shared" si="92"/>
        <v>7.4420517037570022</v>
      </c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</row>
    <row r="307" spans="1:67" s="22" customFormat="1" ht="13.5" customHeight="1">
      <c r="A307" s="36" t="s">
        <v>29</v>
      </c>
      <c r="B307" s="35"/>
      <c r="C307" s="35"/>
      <c r="D307" s="35"/>
      <c r="E307" s="35"/>
      <c r="F307" s="35"/>
      <c r="G307" s="34"/>
      <c r="H307" s="33"/>
      <c r="I307" s="96">
        <f>SUM(方向別!I148,方向別!I254,方向別!I413,方向別!I572,方向別!I731)</f>
        <v>266</v>
      </c>
      <c r="J307" s="96">
        <f>SUM(方向別!J148,方向別!J254,方向別!J413,方向別!J572,方向別!J731)</f>
        <v>13</v>
      </c>
      <c r="K307" s="96">
        <f>SUM(方向別!K148,方向別!K254,方向別!K413,方向別!K572,方向別!K731)</f>
        <v>18</v>
      </c>
      <c r="L307" s="96">
        <f>SUM(方向別!L148,方向別!L254,方向別!L413,方向別!L572,方向別!L731)</f>
        <v>0</v>
      </c>
      <c r="M307" s="96">
        <f t="shared" si="91"/>
        <v>297</v>
      </c>
      <c r="N307" s="97">
        <f t="shared" si="88"/>
        <v>4.4000000000000004</v>
      </c>
      <c r="O307" s="98">
        <f t="shared" si="92"/>
        <v>1.5264429254252969</v>
      </c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</row>
    <row r="308" spans="1:67" s="24" customFormat="1" ht="13.5" customHeight="1">
      <c r="A308" s="32" t="s">
        <v>30</v>
      </c>
      <c r="B308" s="31"/>
      <c r="C308" s="31"/>
      <c r="D308" s="31"/>
      <c r="E308" s="31"/>
      <c r="F308" s="31"/>
      <c r="G308" s="30"/>
      <c r="H308" s="29"/>
      <c r="I308" s="93">
        <f>SUM(方向別!I149,方向別!I255,方向別!I414,方向別!I573,方向別!I732)</f>
        <v>228</v>
      </c>
      <c r="J308" s="93">
        <f>SUM(方向別!J149,方向別!J255,方向別!J414,方向別!J573,方向別!J732)</f>
        <v>4</v>
      </c>
      <c r="K308" s="93">
        <f>SUM(方向別!K149,方向別!K255,方向別!K414,方向別!K573,方向別!K732)</f>
        <v>17</v>
      </c>
      <c r="L308" s="93">
        <f>SUM(方向別!L149,方向別!L255,方向別!L414,方向別!L573,方向別!L732)</f>
        <v>3</v>
      </c>
      <c r="M308" s="93">
        <f t="shared" si="91"/>
        <v>252</v>
      </c>
      <c r="N308" s="94">
        <f t="shared" si="88"/>
        <v>2.8</v>
      </c>
      <c r="O308" s="95">
        <f t="shared" si="92"/>
        <v>1.2951636943002518</v>
      </c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</row>
    <row r="309" spans="1:67" s="24" customFormat="1" ht="13.5" customHeight="1">
      <c r="A309" s="32" t="s">
        <v>31</v>
      </c>
      <c r="B309" s="31"/>
      <c r="C309" s="31"/>
      <c r="D309" s="31"/>
      <c r="E309" s="31"/>
      <c r="F309" s="31"/>
      <c r="G309" s="30"/>
      <c r="H309" s="29"/>
      <c r="I309" s="93">
        <f>SUM(方向別!I150,方向別!I256,方向別!I415,方向別!I574,方向別!I733)</f>
        <v>256</v>
      </c>
      <c r="J309" s="93">
        <f>SUM(方向別!J150,方向別!J256,方向別!J415,方向別!J574,方向別!J733)</f>
        <v>9</v>
      </c>
      <c r="K309" s="93">
        <f>SUM(方向別!K150,方向別!K256,方向別!K415,方向別!K574,方向別!K733)</f>
        <v>24</v>
      </c>
      <c r="L309" s="93">
        <f>SUM(方向別!L150,方向別!L256,方向別!L415,方向別!L574,方向別!L733)</f>
        <v>3</v>
      </c>
      <c r="M309" s="93">
        <f t="shared" si="91"/>
        <v>292</v>
      </c>
      <c r="N309" s="94">
        <f t="shared" si="88"/>
        <v>4.0999999999999996</v>
      </c>
      <c r="O309" s="95">
        <f t="shared" si="92"/>
        <v>1.5007452330780695</v>
      </c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</row>
    <row r="310" spans="1:67" s="24" customFormat="1" ht="13.5" customHeight="1">
      <c r="A310" s="32" t="s">
        <v>32</v>
      </c>
      <c r="B310" s="31"/>
      <c r="C310" s="31"/>
      <c r="D310" s="31"/>
      <c r="E310" s="31"/>
      <c r="F310" s="31"/>
      <c r="G310" s="30"/>
      <c r="H310" s="29"/>
      <c r="I310" s="93">
        <f>SUM(方向別!I151,方向別!I257,方向別!I416,方向別!I575,方向別!I734)</f>
        <v>188</v>
      </c>
      <c r="J310" s="93">
        <f>SUM(方向別!J151,方向別!J257,方向別!J416,方向別!J575,方向別!J734)</f>
        <v>5</v>
      </c>
      <c r="K310" s="93">
        <f>SUM(方向別!K151,方向別!K257,方向別!K416,方向別!K575,方向別!K734)</f>
        <v>19</v>
      </c>
      <c r="L310" s="93">
        <f>SUM(方向別!L151,方向別!L257,方向別!L416,方向別!L575,方向別!L734)</f>
        <v>0</v>
      </c>
      <c r="M310" s="93">
        <f t="shared" si="91"/>
        <v>212</v>
      </c>
      <c r="N310" s="94">
        <f t="shared" si="88"/>
        <v>2.4</v>
      </c>
      <c r="O310" s="95">
        <f t="shared" si="92"/>
        <v>1.0895821555224341</v>
      </c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</row>
    <row r="311" spans="1:67" s="22" customFormat="1" ht="13.5" customHeight="1">
      <c r="A311" s="32" t="s">
        <v>33</v>
      </c>
      <c r="B311" s="31"/>
      <c r="C311" s="31"/>
      <c r="D311" s="31"/>
      <c r="E311" s="31"/>
      <c r="F311" s="31"/>
      <c r="G311" s="30"/>
      <c r="H311" s="29"/>
      <c r="I311" s="93">
        <f>SUM(方向別!I152,方向別!I258,方向別!I417,方向別!I576,方向別!I735)</f>
        <v>232</v>
      </c>
      <c r="J311" s="93">
        <f>SUM(方向別!J152,方向別!J258,方向別!J417,方向別!J576,方向別!J735)</f>
        <v>10</v>
      </c>
      <c r="K311" s="93">
        <f>SUM(方向別!K152,方向別!K258,方向別!K417,方向別!K576,方向別!K735)</f>
        <v>16</v>
      </c>
      <c r="L311" s="93">
        <f>SUM(方向別!L152,方向別!L258,方向別!L417,方向別!L576,方向別!L735)</f>
        <v>2</v>
      </c>
      <c r="M311" s="93">
        <f t="shared" si="91"/>
        <v>260</v>
      </c>
      <c r="N311" s="94">
        <f t="shared" si="88"/>
        <v>4.5999999999999996</v>
      </c>
      <c r="O311" s="95">
        <f t="shared" si="92"/>
        <v>1.3362800020558154</v>
      </c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</row>
    <row r="312" spans="1:67" s="24" customFormat="1" ht="13.5" customHeight="1">
      <c r="A312" s="32" t="s">
        <v>34</v>
      </c>
      <c r="B312" s="31"/>
      <c r="C312" s="31"/>
      <c r="D312" s="31"/>
      <c r="E312" s="31"/>
      <c r="F312" s="31"/>
      <c r="G312" s="30"/>
      <c r="H312" s="29"/>
      <c r="I312" s="93">
        <f>SUM(方向別!I153,方向別!I259,方向別!I418,方向別!I577,方向別!I736)</f>
        <v>207</v>
      </c>
      <c r="J312" s="93">
        <f>SUM(方向別!J153,方向別!J259,方向別!J418,方向別!J577,方向別!J736)</f>
        <v>3</v>
      </c>
      <c r="K312" s="93">
        <f>SUM(方向別!K153,方向別!K259,方向別!K418,方向別!K577,方向別!K736)</f>
        <v>15</v>
      </c>
      <c r="L312" s="93">
        <f>SUM(方向別!L153,方向別!L259,方向別!L418,方向別!L577,方向別!L736)</f>
        <v>3</v>
      </c>
      <c r="M312" s="93">
        <f t="shared" si="91"/>
        <v>228</v>
      </c>
      <c r="N312" s="94">
        <f t="shared" si="88"/>
        <v>2.6</v>
      </c>
      <c r="O312" s="95">
        <f t="shared" si="92"/>
        <v>1.1718147710335611</v>
      </c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</row>
    <row r="313" spans="1:67" s="22" customFormat="1" ht="13.5" customHeight="1">
      <c r="A313" s="28" t="s">
        <v>15</v>
      </c>
      <c r="B313" s="27"/>
      <c r="C313" s="27"/>
      <c r="D313" s="27"/>
      <c r="E313" s="27"/>
      <c r="F313" s="27"/>
      <c r="G313" s="26"/>
      <c r="H313" s="25"/>
      <c r="I313" s="99">
        <f>SUM(方向別!I154,方向別!I260,方向別!I419,方向別!I578,方向別!I737)</f>
        <v>1377</v>
      </c>
      <c r="J313" s="99">
        <f>SUM(方向別!J154,方向別!J260,方向別!J419,方向別!J578,方向別!J737)</f>
        <v>44</v>
      </c>
      <c r="K313" s="99">
        <f>SUM(方向別!K154,方向別!K260,方向別!K419,方向別!K578,方向別!K737)</f>
        <v>109</v>
      </c>
      <c r="L313" s="99">
        <f>SUM(方向別!L154,方向別!L260,方向別!L419,方向別!L578,方向別!L737)</f>
        <v>11</v>
      </c>
      <c r="M313" s="99">
        <f t="shared" si="91"/>
        <v>1541</v>
      </c>
      <c r="N313" s="100">
        <f t="shared" si="88"/>
        <v>3.6</v>
      </c>
      <c r="O313" s="101">
        <f t="shared" si="92"/>
        <v>7.9200287814154295</v>
      </c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</row>
    <row r="314" spans="1:67" s="22" customFormat="1" ht="13.5" customHeight="1">
      <c r="A314" s="36" t="s">
        <v>35</v>
      </c>
      <c r="B314" s="35"/>
      <c r="C314" s="35"/>
      <c r="D314" s="35"/>
      <c r="E314" s="35"/>
      <c r="F314" s="35"/>
      <c r="G314" s="34"/>
      <c r="H314" s="33"/>
      <c r="I314" s="96">
        <f>SUM(方向別!I155,方向別!I261,方向別!I420,方向別!I579,方向別!I738)</f>
        <v>224</v>
      </c>
      <c r="J314" s="96">
        <f>SUM(方向別!J155,方向別!J261,方向別!J420,方向別!J579,方向別!J738)</f>
        <v>5</v>
      </c>
      <c r="K314" s="96">
        <f>SUM(方向別!K155,方向別!K261,方向別!K420,方向別!K579,方向別!K738)</f>
        <v>9</v>
      </c>
      <c r="L314" s="96">
        <f>SUM(方向別!L155,方向別!L261,方向別!L420,方向別!L579,方向別!L738)</f>
        <v>3</v>
      </c>
      <c r="M314" s="96">
        <f t="shared" si="91"/>
        <v>241</v>
      </c>
      <c r="N314" s="97">
        <f t="shared" si="88"/>
        <v>3.3</v>
      </c>
      <c r="O314" s="98">
        <f t="shared" si="92"/>
        <v>1.2386287711363519</v>
      </c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</row>
    <row r="315" spans="1:67" s="24" customFormat="1" ht="13.5" customHeight="1">
      <c r="A315" s="32" t="s">
        <v>36</v>
      </c>
      <c r="B315" s="31"/>
      <c r="C315" s="31"/>
      <c r="D315" s="31"/>
      <c r="E315" s="31"/>
      <c r="F315" s="31"/>
      <c r="G315" s="30"/>
      <c r="H315" s="29"/>
      <c r="I315" s="93">
        <f>SUM(方向別!I156,方向別!I262,方向別!I421,方向別!I580,方向別!I739)</f>
        <v>233</v>
      </c>
      <c r="J315" s="93">
        <f>SUM(方向別!J156,方向別!J262,方向別!J421,方向別!J580,方向別!J739)</f>
        <v>8</v>
      </c>
      <c r="K315" s="93">
        <f>SUM(方向別!K156,方向別!K262,方向別!K421,方向別!K580,方向別!K739)</f>
        <v>13</v>
      </c>
      <c r="L315" s="93">
        <f>SUM(方向別!L156,方向別!L262,方向別!L421,方向別!L580,方向別!L739)</f>
        <v>2</v>
      </c>
      <c r="M315" s="93">
        <f t="shared" si="91"/>
        <v>256</v>
      </c>
      <c r="N315" s="94">
        <f t="shared" si="88"/>
        <v>3.9</v>
      </c>
      <c r="O315" s="95">
        <f t="shared" si="92"/>
        <v>1.3157218481780335</v>
      </c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</row>
    <row r="316" spans="1:67" s="24" customFormat="1" ht="13.5" customHeight="1">
      <c r="A316" s="32" t="s">
        <v>37</v>
      </c>
      <c r="B316" s="31"/>
      <c r="C316" s="31"/>
      <c r="D316" s="31"/>
      <c r="E316" s="31"/>
      <c r="F316" s="31"/>
      <c r="G316" s="30"/>
      <c r="H316" s="29"/>
      <c r="I316" s="93">
        <f>SUM(方向別!I157,方向別!I263,方向別!I422,方向別!I581,方向別!I740)</f>
        <v>249</v>
      </c>
      <c r="J316" s="93">
        <f>SUM(方向別!J157,方向別!J263,方向別!J422,方向別!J581,方向別!J740)</f>
        <v>7</v>
      </c>
      <c r="K316" s="93">
        <f>SUM(方向別!K157,方向別!K263,方向別!K422,方向別!K581,方向別!K740)</f>
        <v>11</v>
      </c>
      <c r="L316" s="93">
        <f>SUM(方向別!L157,方向別!L263,方向別!L422,方向別!L581,方向別!L740)</f>
        <v>3</v>
      </c>
      <c r="M316" s="93">
        <f t="shared" si="91"/>
        <v>270</v>
      </c>
      <c r="N316" s="94">
        <f t="shared" si="88"/>
        <v>3.7</v>
      </c>
      <c r="O316" s="95">
        <f t="shared" si="92"/>
        <v>1.3876753867502698</v>
      </c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</row>
    <row r="317" spans="1:67" s="21" customFormat="1" ht="13.5" customHeight="1">
      <c r="A317" s="32" t="s">
        <v>38</v>
      </c>
      <c r="B317" s="31"/>
      <c r="C317" s="31"/>
      <c r="D317" s="31"/>
      <c r="E317" s="31"/>
      <c r="F317" s="31"/>
      <c r="G317" s="30"/>
      <c r="H317" s="29"/>
      <c r="I317" s="93">
        <f>SUM(方向別!I158,方向別!I264,方向別!I423,方向別!I582,方向別!I741)</f>
        <v>185</v>
      </c>
      <c r="J317" s="93">
        <f>SUM(方向別!J158,方向別!J264,方向別!J423,方向別!J582,方向別!J741)</f>
        <v>7</v>
      </c>
      <c r="K317" s="93">
        <f>SUM(方向別!K158,方向別!K264,方向別!K423,方向別!K582,方向別!K741)</f>
        <v>2</v>
      </c>
      <c r="L317" s="93">
        <f>SUM(方向別!L158,方向別!L264,方向別!L423,方向別!L582,方向別!L741)</f>
        <v>3</v>
      </c>
      <c r="M317" s="93">
        <f t="shared" si="91"/>
        <v>197</v>
      </c>
      <c r="N317" s="94">
        <f t="shared" si="88"/>
        <v>5.0999999999999996</v>
      </c>
      <c r="O317" s="95">
        <f t="shared" si="92"/>
        <v>1.0124890784807523</v>
      </c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</row>
    <row r="318" spans="1:67" s="21" customFormat="1" ht="13.5" customHeight="1">
      <c r="A318" s="32" t="s">
        <v>39</v>
      </c>
      <c r="B318" s="31"/>
      <c r="C318" s="31"/>
      <c r="D318" s="31"/>
      <c r="E318" s="31"/>
      <c r="F318" s="31"/>
      <c r="G318" s="30"/>
      <c r="H318" s="29"/>
      <c r="I318" s="93">
        <f>SUM(方向別!I159,方向別!I265,方向別!I424,方向別!I583,方向別!I742)</f>
        <v>171</v>
      </c>
      <c r="J318" s="93">
        <f>SUM(方向別!J159,方向別!J265,方向別!J424,方向別!J583,方向別!J742)</f>
        <v>7</v>
      </c>
      <c r="K318" s="93">
        <f>SUM(方向別!K159,方向別!K265,方向別!K424,方向別!K583,方向別!K742)</f>
        <v>3</v>
      </c>
      <c r="L318" s="93">
        <f>SUM(方向別!L159,方向別!L265,方向別!L424,方向別!L583,方向別!L742)</f>
        <v>0</v>
      </c>
      <c r="M318" s="93">
        <f t="shared" si="91"/>
        <v>181</v>
      </c>
      <c r="N318" s="94">
        <f t="shared" si="88"/>
        <v>3.9</v>
      </c>
      <c r="O318" s="95">
        <f t="shared" si="92"/>
        <v>0.93025646296962528</v>
      </c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</row>
    <row r="319" spans="1:67" s="22" customFormat="1" ht="13.5" customHeight="1">
      <c r="A319" s="32" t="s">
        <v>40</v>
      </c>
      <c r="B319" s="31"/>
      <c r="C319" s="31"/>
      <c r="D319" s="31"/>
      <c r="E319" s="31"/>
      <c r="F319" s="31"/>
      <c r="G319" s="30"/>
      <c r="H319" s="29"/>
      <c r="I319" s="93">
        <f>SUM(方向別!I160,方向別!I266,方向別!I425,方向別!I584,方向別!I743)</f>
        <v>166</v>
      </c>
      <c r="J319" s="93">
        <f>SUM(方向別!J160,方向別!J266,方向別!J425,方向別!J584,方向別!J743)</f>
        <v>8</v>
      </c>
      <c r="K319" s="93">
        <f>SUM(方向別!K160,方向別!K266,方向別!K425,方向別!K584,方向別!K743)</f>
        <v>2</v>
      </c>
      <c r="L319" s="93">
        <f>SUM(方向別!L160,方向別!L266,方向別!L425,方向別!L584,方向別!L743)</f>
        <v>3</v>
      </c>
      <c r="M319" s="93">
        <f t="shared" si="91"/>
        <v>179</v>
      </c>
      <c r="N319" s="94">
        <f t="shared" si="88"/>
        <v>6.1</v>
      </c>
      <c r="O319" s="95">
        <f t="shared" si="92"/>
        <v>0.91997738603073442</v>
      </c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</row>
    <row r="320" spans="1:67" s="24" customFormat="1" ht="13.5" customHeight="1">
      <c r="A320" s="28" t="s">
        <v>15</v>
      </c>
      <c r="B320" s="27"/>
      <c r="C320" s="27"/>
      <c r="D320" s="27"/>
      <c r="E320" s="27"/>
      <c r="F320" s="27"/>
      <c r="G320" s="26"/>
      <c r="H320" s="25"/>
      <c r="I320" s="99">
        <f>SUM(I314:I319)</f>
        <v>1228</v>
      </c>
      <c r="J320" s="99">
        <f>SUM(J314:J319)</f>
        <v>42</v>
      </c>
      <c r="K320" s="99">
        <f>SUM(K314:K319)</f>
        <v>40</v>
      </c>
      <c r="L320" s="99">
        <f>SUM(L314:L319)</f>
        <v>14</v>
      </c>
      <c r="M320" s="99">
        <f t="shared" si="91"/>
        <v>1324</v>
      </c>
      <c r="N320" s="100">
        <f t="shared" si="88"/>
        <v>4.2</v>
      </c>
      <c r="O320" s="101">
        <f t="shared" si="92"/>
        <v>6.8047489335457678</v>
      </c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</row>
    <row r="321" spans="1:79" s="21" customFormat="1" ht="13.5" customHeight="1">
      <c r="A321" s="32" t="s">
        <v>113</v>
      </c>
      <c r="B321" s="31"/>
      <c r="C321" s="31"/>
      <c r="D321" s="31"/>
      <c r="E321" s="31"/>
      <c r="F321" s="31"/>
      <c r="G321" s="30"/>
      <c r="H321" s="29"/>
      <c r="I321" s="93">
        <f>SUM(方向別!I162,方向別!I268,方向別!I427,方向別!I586,方向別!I745)</f>
        <v>677</v>
      </c>
      <c r="J321" s="93">
        <f>SUM(方向別!J162,方向別!J268,方向別!J427,方向別!J586,方向別!J745)</f>
        <v>31</v>
      </c>
      <c r="K321" s="93">
        <f>SUM(方向別!K162,方向別!K268,方向別!K427,方向別!K586,方向別!K745)</f>
        <v>28</v>
      </c>
      <c r="L321" s="93">
        <f>SUM(方向別!L162,方向別!L268,方向別!L427,方向別!L586,方向別!L745)</f>
        <v>13</v>
      </c>
      <c r="M321" s="93">
        <f>SUM(I321:L321)</f>
        <v>749</v>
      </c>
      <c r="N321" s="94">
        <f t="shared" si="88"/>
        <v>5.9</v>
      </c>
      <c r="O321" s="95">
        <f>IF(M321=0,0,M321/M$324*100)</f>
        <v>3.8495143136146375</v>
      </c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</row>
    <row r="322" spans="1:79" s="21" customFormat="1" ht="13.5" customHeight="1">
      <c r="A322" s="32" t="s">
        <v>114</v>
      </c>
      <c r="B322" s="31"/>
      <c r="C322" s="31"/>
      <c r="D322" s="31"/>
      <c r="E322" s="31"/>
      <c r="F322" s="31"/>
      <c r="G322" s="30"/>
      <c r="H322" s="29"/>
      <c r="I322" s="93">
        <f>SUM(方向別!I163,方向別!I269,方向別!I428,方向別!I587,方向別!I746)</f>
        <v>492</v>
      </c>
      <c r="J322" s="93">
        <f>SUM(方向別!J163,方向別!J269,方向別!J428,方向別!J587,方向別!J746)</f>
        <v>22</v>
      </c>
      <c r="K322" s="93">
        <f>SUM(方向別!K163,方向別!K269,方向別!K428,方向別!K587,方向別!K746)</f>
        <v>28</v>
      </c>
      <c r="L322" s="93">
        <f>SUM(方向別!L163,方向別!L269,方向別!L428,方向別!L587,方向別!L746)</f>
        <v>9</v>
      </c>
      <c r="M322" s="93">
        <f t="shared" ref="M322:M323" si="93">SUM(I322:L322)</f>
        <v>551</v>
      </c>
      <c r="N322" s="94">
        <f t="shared" si="88"/>
        <v>5.6</v>
      </c>
      <c r="O322" s="95">
        <f t="shared" ref="O322:O323" si="94">IF(M322=0,0,M322/M$324*100)</f>
        <v>2.8318856966644397</v>
      </c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</row>
    <row r="323" spans="1:79" s="21" customFormat="1" ht="13.5" customHeight="1">
      <c r="A323" s="32" t="s">
        <v>115</v>
      </c>
      <c r="B323" s="31"/>
      <c r="C323" s="31"/>
      <c r="D323" s="31"/>
      <c r="E323" s="31"/>
      <c r="F323" s="31"/>
      <c r="G323" s="30"/>
      <c r="H323" s="29"/>
      <c r="I323" s="93">
        <f>SUM(方向別!I164,方向別!I270,方向別!I429,方向別!I588,方向別!I747)</f>
        <v>428</v>
      </c>
      <c r="J323" s="93">
        <f>SUM(方向別!J164,方向別!J270,方向別!J429,方向別!J588,方向別!J747)</f>
        <v>20</v>
      </c>
      <c r="K323" s="93">
        <f>SUM(方向別!K164,方向別!K270,方向別!K429,方向別!K588,方向別!K747)</f>
        <v>20</v>
      </c>
      <c r="L323" s="93">
        <f>SUM(方向別!L164,方向別!L270,方向別!L429,方向別!L588,方向別!L747)</f>
        <v>8</v>
      </c>
      <c r="M323" s="93">
        <f t="shared" si="93"/>
        <v>476</v>
      </c>
      <c r="N323" s="94">
        <f t="shared" si="88"/>
        <v>5.9</v>
      </c>
      <c r="O323" s="95">
        <f t="shared" si="94"/>
        <v>2.4464203114560314</v>
      </c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</row>
    <row r="324" spans="1:79" s="21" customFormat="1" ht="13.5" customHeight="1">
      <c r="A324" s="28" t="s">
        <v>41</v>
      </c>
      <c r="B324" s="27"/>
      <c r="C324" s="27"/>
      <c r="D324" s="27"/>
      <c r="E324" s="27"/>
      <c r="F324" s="27"/>
      <c r="G324" s="26"/>
      <c r="H324" s="25"/>
      <c r="I324" s="99">
        <f>SUM(I276:I284,I291,I298:I306,I313,I320,I321:I323)</f>
        <v>17706</v>
      </c>
      <c r="J324" s="99">
        <f>SUM(J276:J284,J291,J298:J306,J313,J320,J321:J323)</f>
        <v>536</v>
      </c>
      <c r="K324" s="99">
        <f>SUM(K276:K284,K291,K298:K306,K313,K320,K321:K323)</f>
        <v>898</v>
      </c>
      <c r="L324" s="99">
        <f>SUM(L276:L284,L291,L298:L306,L313,L320,L321:L323)</f>
        <v>317</v>
      </c>
      <c r="M324" s="99">
        <f>SUM(I324:L324)</f>
        <v>19457</v>
      </c>
      <c r="N324" s="100">
        <f t="shared" si="88"/>
        <v>4.4000000000000004</v>
      </c>
      <c r="O324" s="101">
        <f>IF(M324=0,0,M324/M$324*100)</f>
        <v>100</v>
      </c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</row>
    <row r="325" spans="1:79" s="21" customFormat="1" ht="12" customHeight="1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</row>
    <row r="326" spans="1:79" s="21" customFormat="1" ht="12" customHeight="1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</row>
    <row r="327" spans="1:79" s="21" customFormat="1" ht="12" customHeight="1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</row>
    <row r="328" spans="1:79" s="21" customFormat="1" ht="12" customHeight="1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</row>
    <row r="329" spans="1:79" s="21" customFormat="1" ht="12" customHeight="1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</row>
    <row r="330" spans="1:79" s="21" customFormat="1" ht="12" customHeight="1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</row>
    <row r="331" spans="1:79" s="21" customFormat="1" ht="12" customHeight="1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</row>
    <row r="332" spans="1:79" s="21" customFormat="1" ht="12" customHeight="1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</row>
    <row r="333" spans="1:79" s="21" customFormat="1" ht="12" customHeight="1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</row>
    <row r="334" spans="1:79" s="21" customFormat="1" ht="12" customHeight="1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</row>
    <row r="335" spans="1:79" s="21" customFormat="1" ht="12" customHeight="1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</row>
    <row r="336" spans="1:79" s="21" customFormat="1" ht="12" customHeight="1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</row>
    <row r="337" spans="1:79" s="21" customFormat="1" ht="12" customHeight="1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</row>
    <row r="338" spans="1:79" s="21" customFormat="1" ht="12" customHeight="1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</row>
    <row r="339" spans="1:79" s="21" customFormat="1" ht="12" customHeight="1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</row>
    <row r="340" spans="1:79" s="21" customFormat="1" ht="12" customHeight="1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</row>
    <row r="341" spans="1:79" s="21" customFormat="1" ht="12" customHeight="1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</row>
    <row r="342" spans="1:79" s="21" customFormat="1" ht="12" customHeight="1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</row>
    <row r="343" spans="1:79" s="21" customFormat="1" ht="12" customHeight="1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</row>
    <row r="344" spans="1:79" s="21" customFormat="1" ht="12" customHeight="1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</row>
    <row r="345" spans="1:79" s="21" customFormat="1" ht="12" customHeight="1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</row>
    <row r="346" spans="1:79" s="21" customFormat="1" ht="12" customHeight="1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</row>
    <row r="347" spans="1:79" s="21" customFormat="1" ht="12" customHeight="1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</row>
    <row r="348" spans="1:79" s="21" customFormat="1" ht="12" customHeight="1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</row>
    <row r="349" spans="1:79" s="21" customFormat="1" ht="12" customHeight="1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</row>
    <row r="350" spans="1:79" s="21" customFormat="1" ht="12" customHeight="1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</row>
    <row r="351" spans="1:79" s="21" customFormat="1" ht="12" customHeight="1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</row>
    <row r="352" spans="1:79" s="21" customFormat="1" ht="12" customHeight="1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</row>
    <row r="353" spans="1:79" s="21" customFormat="1" ht="12" customHeight="1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</row>
    <row r="354" spans="1:79" s="21" customFormat="1" ht="12" customHeight="1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</row>
    <row r="355" spans="1:79" s="21" customFormat="1" ht="12" customHeight="1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</row>
    <row r="356" spans="1:79" s="21" customFormat="1" ht="12" customHeight="1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</row>
    <row r="357" spans="1:79" s="21" customFormat="1" ht="12" customHeight="1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</row>
    <row r="358" spans="1:79" s="21" customFormat="1" ht="12" customHeight="1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</row>
    <row r="359" spans="1:79" s="21" customFormat="1" ht="12" customHeight="1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</row>
    <row r="360" spans="1:79" s="21" customFormat="1" ht="12" customHeight="1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</row>
    <row r="361" spans="1:79" s="21" customFormat="1" ht="12" customHeight="1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</row>
    <row r="362" spans="1:79" s="21" customFormat="1" ht="12" customHeight="1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</row>
    <row r="363" spans="1:79" s="21" customFormat="1" ht="12" customHeight="1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</row>
    <row r="364" spans="1:79" s="21" customFormat="1" ht="12" customHeight="1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</row>
    <row r="365" spans="1:79" s="21" customFormat="1" ht="12" customHeight="1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</row>
    <row r="366" spans="1:79" s="21" customFormat="1" ht="12" customHeight="1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</row>
    <row r="367" spans="1:79" s="21" customFormat="1" ht="12" customHeight="1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</row>
    <row r="368" spans="1:79" s="21" customFormat="1" ht="12" customHeight="1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</row>
    <row r="369" spans="1:79" s="21" customFormat="1" ht="12" customHeight="1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</row>
    <row r="370" spans="1:79" s="21" customFormat="1" ht="12" customHeight="1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</row>
    <row r="371" spans="1:79" s="21" customFormat="1" ht="12" customHeight="1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</row>
    <row r="372" spans="1:79" s="21" customFormat="1" ht="12" customHeight="1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</row>
  </sheetData>
  <mergeCells count="6">
    <mergeCell ref="A1:O1"/>
    <mergeCell ref="A2:F3"/>
    <mergeCell ref="H2:H7"/>
    <mergeCell ref="A4:F4"/>
    <mergeCell ref="A5:F5"/>
    <mergeCell ref="A6:F7"/>
  </mergeCells>
  <phoneticPr fontId="1"/>
  <printOptions horizontalCentered="1"/>
  <pageMargins left="0.78740157480314965" right="0.39370078740157483" top="0.98425196850393704" bottom="0.59055118110236227" header="0.31496062992125984" footer="0.31496062992125984"/>
  <pageSetup paperSize="9" scale="80" orientation="portrait" r:id="rId1"/>
  <rowBreaks count="5" manualBreakCount="5">
    <brk id="60" max="16383" man="1"/>
    <brk id="113" max="16383" man="1"/>
    <brk id="166" max="16383" man="1"/>
    <brk id="219" max="16383" man="1"/>
    <brk id="27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22"/>
  <sheetViews>
    <sheetView view="pageBreakPreview" topLeftCell="A281" zoomScale="85" zoomScaleNormal="90" zoomScaleSheetLayoutView="85" workbookViewId="0">
      <selection activeCell="AC201" sqref="AC201"/>
    </sheetView>
  </sheetViews>
  <sheetFormatPr defaultRowHeight="13.5"/>
  <cols>
    <col min="1" max="1" width="10.125" style="18" customWidth="1"/>
    <col min="2" max="25" width="5.125" style="18" customWidth="1"/>
    <col min="26" max="26" width="6.875" style="18" customWidth="1"/>
    <col min="27" max="28" width="3.75" style="18" customWidth="1"/>
    <col min="29" max="68" width="9" style="3"/>
    <col min="69" max="16384" width="9" style="18"/>
  </cols>
  <sheetData>
    <row r="1" spans="1:68" s="2" customFormat="1" ht="37.9" customHeight="1" thickBot="1">
      <c r="A1" s="1" t="s">
        <v>42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79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1:68" s="5" customFormat="1" ht="15.95" customHeight="1">
      <c r="A2" s="75" t="s">
        <v>73</v>
      </c>
      <c r="B2" s="75"/>
      <c r="C2" s="75"/>
      <c r="D2" s="75"/>
      <c r="E2" s="75"/>
      <c r="F2" s="75"/>
      <c r="G2" s="75"/>
      <c r="H2" s="75"/>
      <c r="I2" s="75"/>
      <c r="J2" s="75"/>
      <c r="K2" s="4"/>
      <c r="L2" s="4"/>
      <c r="M2" s="4"/>
      <c r="N2" s="4"/>
      <c r="O2" s="4"/>
      <c r="P2" s="4"/>
      <c r="Q2" s="4"/>
      <c r="R2" s="4"/>
      <c r="S2" s="78"/>
      <c r="T2" s="77"/>
      <c r="U2" s="77"/>
      <c r="V2" s="77"/>
      <c r="W2" s="77"/>
      <c r="X2" s="77"/>
      <c r="Y2" s="77"/>
      <c r="Z2" s="76"/>
      <c r="AA2" s="8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</row>
    <row r="3" spans="1:68" s="5" customFormat="1" ht="16.899999999999999" customHeight="1">
      <c r="A3" s="75"/>
      <c r="B3" s="75"/>
      <c r="C3" s="75"/>
      <c r="D3" s="75"/>
      <c r="E3" s="75"/>
      <c r="F3" s="75"/>
      <c r="G3" s="75"/>
      <c r="H3" s="75"/>
      <c r="I3" s="75"/>
      <c r="J3" s="75"/>
      <c r="S3" s="73"/>
      <c r="T3" s="7"/>
      <c r="U3" s="7"/>
      <c r="V3" s="8"/>
      <c r="W3" s="8"/>
      <c r="X3" s="8"/>
      <c r="Y3" s="8"/>
      <c r="Z3" s="7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</row>
    <row r="4" spans="1:68" s="5" customFormat="1" ht="16.899999999999999" customHeight="1">
      <c r="A4" s="75" t="s">
        <v>127</v>
      </c>
      <c r="B4" s="75"/>
      <c r="C4" s="75"/>
      <c r="D4" s="75"/>
      <c r="E4" s="75"/>
      <c r="F4" s="75"/>
      <c r="G4" s="75"/>
      <c r="H4" s="75"/>
      <c r="I4" s="75"/>
      <c r="J4" s="75"/>
      <c r="S4" s="73"/>
      <c r="T4" s="8"/>
      <c r="U4" s="8"/>
      <c r="V4" s="8"/>
      <c r="W4" s="8"/>
      <c r="X4" s="8"/>
      <c r="Y4" s="8"/>
      <c r="Z4" s="7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</row>
    <row r="5" spans="1:68" s="5" customFormat="1" ht="16.899999999999999" customHeight="1">
      <c r="S5" s="73"/>
      <c r="T5" s="8"/>
      <c r="U5" s="8"/>
      <c r="V5" s="8"/>
      <c r="W5" s="8"/>
      <c r="X5" s="8"/>
      <c r="Y5" s="8"/>
      <c r="Z5" s="7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</row>
    <row r="6" spans="1:68" s="5" customFormat="1" ht="16.899999999999999" customHeight="1">
      <c r="S6" s="73"/>
      <c r="T6" s="8"/>
      <c r="U6" s="8"/>
      <c r="V6" s="8"/>
      <c r="W6" s="8"/>
      <c r="X6" s="8"/>
      <c r="Y6" s="8"/>
      <c r="Z6" s="72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</row>
    <row r="7" spans="1:68" s="5" customFormat="1" ht="16.899999999999999" customHeight="1">
      <c r="R7" s="6"/>
      <c r="S7" s="73"/>
      <c r="T7" s="8"/>
      <c r="U7" s="8"/>
      <c r="V7" s="8"/>
      <c r="W7" s="8"/>
      <c r="X7" s="8"/>
      <c r="Y7" s="8"/>
      <c r="Z7" s="72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</row>
    <row r="8" spans="1:68" s="5" customFormat="1" ht="16.899999999999999" customHeight="1">
      <c r="R8" s="6"/>
      <c r="S8" s="73"/>
      <c r="T8" s="8"/>
      <c r="U8" s="8"/>
      <c r="V8" s="8"/>
      <c r="W8" s="8"/>
      <c r="X8" s="8"/>
      <c r="Y8" s="8"/>
      <c r="Z8" s="72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</row>
    <row r="9" spans="1:68" s="5" customFormat="1" ht="16.899999999999999" customHeight="1">
      <c r="S9" s="73"/>
      <c r="T9" s="8"/>
      <c r="U9" s="8"/>
      <c r="V9" s="8"/>
      <c r="W9" s="8"/>
      <c r="X9" s="8"/>
      <c r="Y9" s="8"/>
      <c r="Z9" s="72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</row>
    <row r="10" spans="1:68" s="5" customFormat="1" ht="16.899999999999999" customHeight="1">
      <c r="S10" s="73"/>
      <c r="T10" s="8"/>
      <c r="U10" s="8"/>
      <c r="V10" s="8"/>
      <c r="W10" s="8"/>
      <c r="X10" s="8"/>
      <c r="Y10" s="8"/>
      <c r="Z10" s="72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</row>
    <row r="11" spans="1:68" s="5" customFormat="1" ht="16.899999999999999" customHeight="1">
      <c r="S11" s="73"/>
      <c r="T11" s="8"/>
      <c r="U11" s="8"/>
      <c r="V11" s="8"/>
      <c r="W11" s="8"/>
      <c r="X11" s="8"/>
      <c r="Y11" s="8"/>
      <c r="Z11" s="72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</row>
    <row r="12" spans="1:68" s="5" customFormat="1" ht="16.899999999999999" customHeight="1">
      <c r="S12" s="73"/>
      <c r="T12" s="8"/>
      <c r="U12" s="8"/>
      <c r="V12" s="8"/>
      <c r="W12" s="8"/>
      <c r="X12" s="8"/>
      <c r="Y12" s="8"/>
      <c r="Z12" s="72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</row>
    <row r="13" spans="1:68" s="5" customFormat="1" ht="16.899999999999999" customHeight="1">
      <c r="A13" s="74" t="s">
        <v>43</v>
      </c>
      <c r="B13" s="74"/>
      <c r="C13" s="74"/>
      <c r="D13" s="74"/>
      <c r="E13" s="74"/>
      <c r="F13" s="74"/>
      <c r="G13" s="74"/>
      <c r="H13" s="74"/>
      <c r="I13" s="74"/>
      <c r="J13" s="74"/>
      <c r="K13" s="7"/>
      <c r="L13" s="7"/>
      <c r="M13" s="7"/>
      <c r="S13" s="73"/>
      <c r="T13" s="8"/>
      <c r="U13" s="8"/>
      <c r="V13" s="8"/>
      <c r="W13" s="8"/>
      <c r="X13" s="8"/>
      <c r="Y13" s="8"/>
      <c r="Z13" s="72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</row>
    <row r="14" spans="1:68" s="5" customFormat="1" ht="16.899999999999999" customHeight="1">
      <c r="A14" s="8"/>
      <c r="B14" s="9" t="s">
        <v>44</v>
      </c>
      <c r="C14" s="8"/>
      <c r="D14" s="8"/>
      <c r="E14" s="8"/>
      <c r="F14" s="8"/>
      <c r="G14" s="8"/>
      <c r="H14" s="8"/>
      <c r="I14" s="8"/>
      <c r="J14" s="8"/>
      <c r="L14" s="9"/>
      <c r="M14" s="9"/>
      <c r="S14" s="73"/>
      <c r="T14" s="8"/>
      <c r="U14" s="8"/>
      <c r="V14" s="8"/>
      <c r="W14" s="8"/>
      <c r="X14" s="8"/>
      <c r="Y14" s="8"/>
      <c r="Z14" s="72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</row>
    <row r="15" spans="1:68" s="5" customFormat="1" ht="16.899999999999999" customHeight="1">
      <c r="A15" s="8"/>
      <c r="B15" s="9" t="s">
        <v>45</v>
      </c>
      <c r="C15" s="8"/>
      <c r="D15" s="8"/>
      <c r="E15" s="8"/>
      <c r="F15" s="8"/>
      <c r="G15" s="8"/>
      <c r="H15" s="8"/>
      <c r="I15" s="8"/>
      <c r="J15" s="8"/>
      <c r="L15" s="8"/>
      <c r="M15" s="8"/>
      <c r="S15" s="73"/>
      <c r="T15" s="8"/>
      <c r="U15" s="8"/>
      <c r="V15" s="8"/>
      <c r="W15" s="8"/>
      <c r="X15" s="8"/>
      <c r="Y15" s="8"/>
      <c r="Z15" s="72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</row>
    <row r="16" spans="1:68" s="5" customFormat="1" ht="16.899999999999999" customHeight="1">
      <c r="A16" s="8"/>
      <c r="B16" s="9" t="s">
        <v>46</v>
      </c>
      <c r="C16" s="8"/>
      <c r="D16" s="8"/>
      <c r="E16" s="8"/>
      <c r="F16" s="8"/>
      <c r="G16" s="8"/>
      <c r="H16" s="8"/>
      <c r="I16" s="8"/>
      <c r="J16" s="8"/>
      <c r="L16" s="8"/>
      <c r="M16" s="8"/>
      <c r="S16" s="73"/>
      <c r="T16" s="8"/>
      <c r="U16" s="8"/>
      <c r="V16" s="8"/>
      <c r="W16" s="8"/>
      <c r="X16" s="8"/>
      <c r="Y16" s="8"/>
      <c r="Z16" s="72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</row>
    <row r="17" spans="11:68" s="10" customFormat="1" ht="15" customHeight="1" thickBot="1">
      <c r="S17" s="71"/>
      <c r="T17" s="70"/>
      <c r="U17" s="70"/>
      <c r="V17" s="70"/>
      <c r="W17" s="70"/>
      <c r="X17" s="70"/>
      <c r="Y17" s="70"/>
      <c r="Z17" s="6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</row>
    <row r="18" spans="11:68" s="10" customFormat="1" ht="15" customHeight="1"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2"/>
      <c r="V18" s="11"/>
      <c r="W18" s="11"/>
      <c r="X18" s="11"/>
      <c r="Y18" s="11"/>
      <c r="Z18" s="11"/>
      <c r="AA18" s="81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</row>
    <row r="19" spans="11:68" s="10" customFormat="1" ht="15" customHeight="1"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81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</row>
    <row r="20" spans="11:68" s="10" customFormat="1" ht="15" customHeight="1"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81"/>
      <c r="AC20" s="3"/>
      <c r="AD20" s="3" t="s">
        <v>74</v>
      </c>
      <c r="AE20" s="3"/>
      <c r="AF20" s="3"/>
      <c r="AG20" s="3"/>
      <c r="AH20" s="3" t="s">
        <v>75</v>
      </c>
      <c r="AI20" s="3"/>
      <c r="AJ20" s="3"/>
      <c r="AK20" s="3"/>
      <c r="AL20" s="3" t="s">
        <v>76</v>
      </c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</row>
    <row r="21" spans="11:68" s="10" customFormat="1" ht="15" customHeight="1"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81"/>
      <c r="AC21" s="89"/>
      <c r="AD21" s="90" t="s">
        <v>49</v>
      </c>
      <c r="AE21" s="89" t="s">
        <v>44</v>
      </c>
      <c r="AF21" s="91" t="s">
        <v>45</v>
      </c>
      <c r="AG21" s="92" t="s">
        <v>46</v>
      </c>
      <c r="AH21" s="90" t="s">
        <v>49</v>
      </c>
      <c r="AI21" s="89" t="s">
        <v>44</v>
      </c>
      <c r="AJ21" s="89" t="s">
        <v>45</v>
      </c>
      <c r="AK21" s="92" t="s">
        <v>46</v>
      </c>
      <c r="AL21" s="90" t="s">
        <v>49</v>
      </c>
      <c r="AM21" s="89" t="s">
        <v>44</v>
      </c>
      <c r="AN21" s="89" t="s">
        <v>45</v>
      </c>
      <c r="AO21" s="92" t="s">
        <v>46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</row>
    <row r="22" spans="11:68" s="10" customFormat="1" ht="15" customHeight="1"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81"/>
      <c r="AC22" s="3">
        <v>22</v>
      </c>
      <c r="AD22" s="102">
        <f t="array" ref="AD22:AG45">TRANSPOSE(B37:Y40)</f>
        <v>153</v>
      </c>
      <c r="AE22" s="103">
        <v>144</v>
      </c>
      <c r="AF22" s="104">
        <v>9</v>
      </c>
      <c r="AG22" s="105">
        <v>5.9</v>
      </c>
      <c r="AH22" s="102">
        <f t="array" ref="AH22:AK45">TRANSPOSE(B60:Y63)</f>
        <v>145</v>
      </c>
      <c r="AI22" s="103">
        <v>139</v>
      </c>
      <c r="AJ22" s="104">
        <v>6</v>
      </c>
      <c r="AK22" s="105">
        <v>4.0999999999999996</v>
      </c>
      <c r="AL22" s="102">
        <f t="array" ref="AL22:AO45">TRANSPOSE(B83:Y86)</f>
        <v>298</v>
      </c>
      <c r="AM22" s="103">
        <v>283</v>
      </c>
      <c r="AN22" s="104">
        <v>15</v>
      </c>
      <c r="AO22" s="105">
        <v>5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</row>
    <row r="23" spans="11:68" s="10" customFormat="1" ht="15" customHeight="1"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81"/>
      <c r="AC23" s="3">
        <v>23</v>
      </c>
      <c r="AD23" s="102">
        <v>120</v>
      </c>
      <c r="AE23" s="103">
        <v>118</v>
      </c>
      <c r="AF23" s="104">
        <v>2</v>
      </c>
      <c r="AG23" s="105">
        <v>1.7</v>
      </c>
      <c r="AH23" s="102">
        <v>95</v>
      </c>
      <c r="AI23" s="103">
        <v>92</v>
      </c>
      <c r="AJ23" s="104">
        <v>3</v>
      </c>
      <c r="AK23" s="105">
        <v>3.2</v>
      </c>
      <c r="AL23" s="102">
        <v>215</v>
      </c>
      <c r="AM23" s="103">
        <v>210</v>
      </c>
      <c r="AN23" s="104">
        <v>5</v>
      </c>
      <c r="AO23" s="105">
        <v>2.2999999999999998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</row>
    <row r="24" spans="11:68" s="10" customFormat="1" ht="15" customHeight="1"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81"/>
      <c r="AC24" s="3">
        <v>0</v>
      </c>
      <c r="AD24" s="102">
        <v>76</v>
      </c>
      <c r="AE24" s="103">
        <v>72</v>
      </c>
      <c r="AF24" s="104">
        <v>4</v>
      </c>
      <c r="AG24" s="105">
        <v>5.3</v>
      </c>
      <c r="AH24" s="102">
        <v>64</v>
      </c>
      <c r="AI24" s="103">
        <v>62</v>
      </c>
      <c r="AJ24" s="104">
        <v>2</v>
      </c>
      <c r="AK24" s="105">
        <v>3.1</v>
      </c>
      <c r="AL24" s="102">
        <v>140</v>
      </c>
      <c r="AM24" s="103">
        <v>134</v>
      </c>
      <c r="AN24" s="104">
        <v>6</v>
      </c>
      <c r="AO24" s="105">
        <v>4.3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</row>
    <row r="25" spans="11:68" s="10" customFormat="1" ht="15" customHeight="1"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81"/>
      <c r="AC25" s="3">
        <v>1</v>
      </c>
      <c r="AD25" s="102">
        <v>53</v>
      </c>
      <c r="AE25" s="103">
        <v>50</v>
      </c>
      <c r="AF25" s="104">
        <v>3</v>
      </c>
      <c r="AG25" s="105">
        <v>5.7</v>
      </c>
      <c r="AH25" s="102">
        <v>46</v>
      </c>
      <c r="AI25" s="103">
        <v>43</v>
      </c>
      <c r="AJ25" s="104">
        <v>3</v>
      </c>
      <c r="AK25" s="105">
        <v>6.5</v>
      </c>
      <c r="AL25" s="102">
        <v>99</v>
      </c>
      <c r="AM25" s="103">
        <v>93</v>
      </c>
      <c r="AN25" s="104">
        <v>6</v>
      </c>
      <c r="AO25" s="105">
        <v>6.1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</row>
    <row r="26" spans="11:68" s="10" customFormat="1" ht="15" customHeight="1"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81"/>
      <c r="AC26" s="3">
        <v>2</v>
      </c>
      <c r="AD26" s="102">
        <v>32</v>
      </c>
      <c r="AE26" s="103">
        <v>30</v>
      </c>
      <c r="AF26" s="104">
        <v>2</v>
      </c>
      <c r="AG26" s="105">
        <v>6.3</v>
      </c>
      <c r="AH26" s="102">
        <v>17</v>
      </c>
      <c r="AI26" s="103">
        <v>16</v>
      </c>
      <c r="AJ26" s="104">
        <v>1</v>
      </c>
      <c r="AK26" s="105">
        <v>5.9</v>
      </c>
      <c r="AL26" s="102">
        <v>49</v>
      </c>
      <c r="AM26" s="103">
        <v>46</v>
      </c>
      <c r="AN26" s="104">
        <v>3</v>
      </c>
      <c r="AO26" s="105">
        <v>6.1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</row>
    <row r="27" spans="11:68" s="10" customFormat="1" ht="15" customHeight="1"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81"/>
      <c r="AC27" s="3">
        <v>3</v>
      </c>
      <c r="AD27" s="102">
        <v>21</v>
      </c>
      <c r="AE27" s="103">
        <v>18</v>
      </c>
      <c r="AF27" s="104">
        <v>3</v>
      </c>
      <c r="AG27" s="105">
        <v>14.3</v>
      </c>
      <c r="AH27" s="102">
        <v>10</v>
      </c>
      <c r="AI27" s="103">
        <v>9</v>
      </c>
      <c r="AJ27" s="104">
        <v>1</v>
      </c>
      <c r="AK27" s="105">
        <v>10</v>
      </c>
      <c r="AL27" s="102">
        <v>31</v>
      </c>
      <c r="AM27" s="103">
        <v>27</v>
      </c>
      <c r="AN27" s="104">
        <v>4</v>
      </c>
      <c r="AO27" s="105">
        <v>12.9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</row>
    <row r="28" spans="11:68" s="10" customFormat="1" ht="15" customHeight="1"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81"/>
      <c r="AC28" s="3">
        <v>4</v>
      </c>
      <c r="AD28" s="102">
        <v>41</v>
      </c>
      <c r="AE28" s="103">
        <v>38</v>
      </c>
      <c r="AF28" s="104">
        <v>3</v>
      </c>
      <c r="AG28" s="105">
        <v>7.3</v>
      </c>
      <c r="AH28" s="102">
        <v>23</v>
      </c>
      <c r="AI28" s="103">
        <v>20</v>
      </c>
      <c r="AJ28" s="104">
        <v>3</v>
      </c>
      <c r="AK28" s="105">
        <v>13</v>
      </c>
      <c r="AL28" s="102">
        <v>64</v>
      </c>
      <c r="AM28" s="103">
        <v>58</v>
      </c>
      <c r="AN28" s="104">
        <v>6</v>
      </c>
      <c r="AO28" s="105">
        <v>9.4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</row>
    <row r="29" spans="11:68" s="10" customFormat="1" ht="15" customHeight="1"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81"/>
      <c r="AC29" s="3">
        <v>5</v>
      </c>
      <c r="AD29" s="102">
        <v>85</v>
      </c>
      <c r="AE29" s="103">
        <v>79</v>
      </c>
      <c r="AF29" s="104">
        <v>6</v>
      </c>
      <c r="AG29" s="105">
        <v>7.1</v>
      </c>
      <c r="AH29" s="102">
        <v>66</v>
      </c>
      <c r="AI29" s="103">
        <v>64</v>
      </c>
      <c r="AJ29" s="104">
        <v>2</v>
      </c>
      <c r="AK29" s="105">
        <v>3</v>
      </c>
      <c r="AL29" s="102">
        <v>151</v>
      </c>
      <c r="AM29" s="103">
        <v>143</v>
      </c>
      <c r="AN29" s="104">
        <v>8</v>
      </c>
      <c r="AO29" s="105">
        <v>5.3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</row>
    <row r="30" spans="11:68" s="10" customFormat="1" ht="15" customHeight="1"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81"/>
      <c r="AC30" s="3">
        <v>6</v>
      </c>
      <c r="AD30" s="102">
        <v>165</v>
      </c>
      <c r="AE30" s="103">
        <v>154</v>
      </c>
      <c r="AF30" s="104">
        <v>11</v>
      </c>
      <c r="AG30" s="105">
        <v>6.7</v>
      </c>
      <c r="AH30" s="102">
        <v>128</v>
      </c>
      <c r="AI30" s="103">
        <v>112</v>
      </c>
      <c r="AJ30" s="104">
        <v>16</v>
      </c>
      <c r="AK30" s="105">
        <v>12.5</v>
      </c>
      <c r="AL30" s="102">
        <v>293</v>
      </c>
      <c r="AM30" s="103">
        <v>266</v>
      </c>
      <c r="AN30" s="104">
        <v>27</v>
      </c>
      <c r="AO30" s="105">
        <v>9.1999999999999993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</row>
    <row r="31" spans="11:68" s="10" customFormat="1" ht="15" customHeight="1"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81"/>
      <c r="AC31" s="3">
        <v>7</v>
      </c>
      <c r="AD31" s="102">
        <v>383</v>
      </c>
      <c r="AE31" s="103">
        <v>356</v>
      </c>
      <c r="AF31" s="104">
        <v>27</v>
      </c>
      <c r="AG31" s="105">
        <v>7</v>
      </c>
      <c r="AH31" s="102">
        <v>209</v>
      </c>
      <c r="AI31" s="103">
        <v>187</v>
      </c>
      <c r="AJ31" s="104">
        <v>22</v>
      </c>
      <c r="AK31" s="105">
        <v>10.5</v>
      </c>
      <c r="AL31" s="102">
        <v>592</v>
      </c>
      <c r="AM31" s="103">
        <v>543</v>
      </c>
      <c r="AN31" s="104">
        <v>49</v>
      </c>
      <c r="AO31" s="105">
        <v>8.3000000000000007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</row>
    <row r="32" spans="11:68" s="10" customFormat="1" ht="15" customHeight="1"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2"/>
      <c r="V32" s="11"/>
      <c r="W32" s="11"/>
      <c r="X32" s="11"/>
      <c r="Y32" s="11"/>
      <c r="Z32" s="11"/>
      <c r="AA32" s="81"/>
      <c r="AC32" s="3">
        <v>8</v>
      </c>
      <c r="AD32" s="102">
        <v>534</v>
      </c>
      <c r="AE32" s="103">
        <v>515</v>
      </c>
      <c r="AF32" s="104">
        <v>19</v>
      </c>
      <c r="AG32" s="105">
        <v>3.6</v>
      </c>
      <c r="AH32" s="102">
        <v>315</v>
      </c>
      <c r="AI32" s="103">
        <v>292</v>
      </c>
      <c r="AJ32" s="104">
        <v>23</v>
      </c>
      <c r="AK32" s="105">
        <v>7.3</v>
      </c>
      <c r="AL32" s="102">
        <v>849</v>
      </c>
      <c r="AM32" s="103">
        <v>807</v>
      </c>
      <c r="AN32" s="104">
        <v>42</v>
      </c>
      <c r="AO32" s="105">
        <v>4.9000000000000004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</row>
    <row r="33" spans="1:68" s="10" customFormat="1" ht="15" customHeight="1"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81"/>
      <c r="AC33" s="3">
        <v>9</v>
      </c>
      <c r="AD33" s="102">
        <v>542</v>
      </c>
      <c r="AE33" s="103">
        <v>523</v>
      </c>
      <c r="AF33" s="104">
        <v>19</v>
      </c>
      <c r="AG33" s="105">
        <v>3.5</v>
      </c>
      <c r="AH33" s="102">
        <v>389</v>
      </c>
      <c r="AI33" s="103">
        <v>366</v>
      </c>
      <c r="AJ33" s="104">
        <v>23</v>
      </c>
      <c r="AK33" s="105">
        <v>5.9</v>
      </c>
      <c r="AL33" s="102">
        <v>931</v>
      </c>
      <c r="AM33" s="103">
        <v>889</v>
      </c>
      <c r="AN33" s="104">
        <v>42</v>
      </c>
      <c r="AO33" s="105">
        <v>4.5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</row>
    <row r="34" spans="1:68" s="10" customFormat="1" ht="15" customHeight="1"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81"/>
      <c r="AC34" s="3">
        <v>10</v>
      </c>
      <c r="AD34" s="102">
        <v>588</v>
      </c>
      <c r="AE34" s="103">
        <v>561</v>
      </c>
      <c r="AF34" s="104">
        <v>27</v>
      </c>
      <c r="AG34" s="105">
        <v>4.5999999999999996</v>
      </c>
      <c r="AH34" s="102">
        <v>356</v>
      </c>
      <c r="AI34" s="103">
        <v>343</v>
      </c>
      <c r="AJ34" s="104">
        <v>13</v>
      </c>
      <c r="AK34" s="105">
        <v>3.7</v>
      </c>
      <c r="AL34" s="102">
        <v>944</v>
      </c>
      <c r="AM34" s="103">
        <v>904</v>
      </c>
      <c r="AN34" s="104">
        <v>40</v>
      </c>
      <c r="AO34" s="105">
        <v>4.2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</row>
    <row r="35" spans="1:68" s="10" customFormat="1" ht="15" customHeight="1"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81"/>
      <c r="AC35" s="3">
        <v>11</v>
      </c>
      <c r="AD35" s="102">
        <v>585</v>
      </c>
      <c r="AE35" s="103">
        <v>571</v>
      </c>
      <c r="AF35" s="104">
        <v>14</v>
      </c>
      <c r="AG35" s="105">
        <v>2.4</v>
      </c>
      <c r="AH35" s="102">
        <v>350</v>
      </c>
      <c r="AI35" s="103">
        <v>332</v>
      </c>
      <c r="AJ35" s="104">
        <v>18</v>
      </c>
      <c r="AK35" s="105">
        <v>5.0999999999999996</v>
      </c>
      <c r="AL35" s="102">
        <v>935</v>
      </c>
      <c r="AM35" s="103">
        <v>903</v>
      </c>
      <c r="AN35" s="104">
        <v>32</v>
      </c>
      <c r="AO35" s="105">
        <v>3.4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</row>
    <row r="36" spans="1:68" s="13" customFormat="1" ht="15" customHeight="1">
      <c r="A36" s="86" t="s">
        <v>47</v>
      </c>
      <c r="B36" s="110">
        <v>22</v>
      </c>
      <c r="C36" s="110">
        <v>23</v>
      </c>
      <c r="D36" s="110">
        <v>0</v>
      </c>
      <c r="E36" s="110">
        <v>1</v>
      </c>
      <c r="F36" s="110">
        <v>2</v>
      </c>
      <c r="G36" s="110">
        <v>3</v>
      </c>
      <c r="H36" s="110">
        <v>4</v>
      </c>
      <c r="I36" s="110">
        <v>5</v>
      </c>
      <c r="J36" s="110">
        <v>6</v>
      </c>
      <c r="K36" s="110">
        <v>7</v>
      </c>
      <c r="L36" s="110">
        <v>8</v>
      </c>
      <c r="M36" s="110">
        <v>9</v>
      </c>
      <c r="N36" s="110">
        <v>10</v>
      </c>
      <c r="O36" s="110">
        <v>11</v>
      </c>
      <c r="P36" s="110">
        <v>12</v>
      </c>
      <c r="Q36" s="110">
        <v>13</v>
      </c>
      <c r="R36" s="110">
        <v>14</v>
      </c>
      <c r="S36" s="110">
        <v>15</v>
      </c>
      <c r="T36" s="110">
        <v>16</v>
      </c>
      <c r="U36" s="110">
        <v>17</v>
      </c>
      <c r="V36" s="110">
        <v>18</v>
      </c>
      <c r="W36" s="110">
        <v>19</v>
      </c>
      <c r="X36" s="110">
        <v>20</v>
      </c>
      <c r="Y36" s="111">
        <v>21</v>
      </c>
      <c r="Z36" s="114" t="s">
        <v>48</v>
      </c>
      <c r="AA36" s="68"/>
      <c r="AC36" s="3">
        <v>12</v>
      </c>
      <c r="AD36" s="102">
        <v>607</v>
      </c>
      <c r="AE36" s="103">
        <v>588</v>
      </c>
      <c r="AF36" s="104">
        <v>19</v>
      </c>
      <c r="AG36" s="105">
        <v>3.1</v>
      </c>
      <c r="AH36" s="102">
        <v>261</v>
      </c>
      <c r="AI36" s="103">
        <v>248</v>
      </c>
      <c r="AJ36" s="104">
        <v>13</v>
      </c>
      <c r="AK36" s="105">
        <v>5</v>
      </c>
      <c r="AL36" s="102">
        <v>868</v>
      </c>
      <c r="AM36" s="103">
        <v>836</v>
      </c>
      <c r="AN36" s="104">
        <v>32</v>
      </c>
      <c r="AO36" s="105">
        <v>3.7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</row>
    <row r="37" spans="1:68" s="13" customFormat="1" ht="15" customHeight="1">
      <c r="A37" s="87" t="s">
        <v>49</v>
      </c>
      <c r="B37" s="106">
        <f t="shared" ref="B37:J37" si="0">SUM(B38:B39)</f>
        <v>153</v>
      </c>
      <c r="C37" s="106">
        <f t="shared" si="0"/>
        <v>120</v>
      </c>
      <c r="D37" s="106">
        <f t="shared" si="0"/>
        <v>76</v>
      </c>
      <c r="E37" s="106">
        <f t="shared" si="0"/>
        <v>53</v>
      </c>
      <c r="F37" s="106">
        <f t="shared" si="0"/>
        <v>32</v>
      </c>
      <c r="G37" s="106">
        <f t="shared" si="0"/>
        <v>21</v>
      </c>
      <c r="H37" s="106">
        <f t="shared" si="0"/>
        <v>41</v>
      </c>
      <c r="I37" s="106">
        <f t="shared" si="0"/>
        <v>85</v>
      </c>
      <c r="J37" s="106">
        <f t="shared" si="0"/>
        <v>165</v>
      </c>
      <c r="K37" s="106">
        <f>SUM(K38:K39)</f>
        <v>383</v>
      </c>
      <c r="L37" s="106">
        <f t="shared" ref="L37:U37" si="1">SUM(L38:L39)</f>
        <v>534</v>
      </c>
      <c r="M37" s="106">
        <f t="shared" si="1"/>
        <v>542</v>
      </c>
      <c r="N37" s="106">
        <f t="shared" si="1"/>
        <v>588</v>
      </c>
      <c r="O37" s="106">
        <f t="shared" si="1"/>
        <v>585</v>
      </c>
      <c r="P37" s="106">
        <f t="shared" si="1"/>
        <v>607</v>
      </c>
      <c r="Q37" s="106">
        <f t="shared" si="1"/>
        <v>523</v>
      </c>
      <c r="R37" s="106">
        <f t="shared" si="1"/>
        <v>524</v>
      </c>
      <c r="S37" s="106">
        <f t="shared" si="1"/>
        <v>505</v>
      </c>
      <c r="T37" s="106">
        <f t="shared" si="1"/>
        <v>456</v>
      </c>
      <c r="U37" s="106">
        <f t="shared" si="1"/>
        <v>498</v>
      </c>
      <c r="V37" s="106">
        <f>SUM(V38:V39)</f>
        <v>357</v>
      </c>
      <c r="W37" s="106">
        <f t="shared" ref="W37:Y37" si="2">SUM(W38:W39)</f>
        <v>269</v>
      </c>
      <c r="X37" s="106">
        <f t="shared" si="2"/>
        <v>234</v>
      </c>
      <c r="Y37" s="112">
        <f t="shared" si="2"/>
        <v>171</v>
      </c>
      <c r="Z37" s="115">
        <f>SUM(B37:Y37)</f>
        <v>7522</v>
      </c>
      <c r="AA37" s="82"/>
      <c r="AC37" s="3">
        <v>13</v>
      </c>
      <c r="AD37" s="102">
        <v>523</v>
      </c>
      <c r="AE37" s="103">
        <v>498</v>
      </c>
      <c r="AF37" s="104">
        <v>25</v>
      </c>
      <c r="AG37" s="105">
        <v>4.8</v>
      </c>
      <c r="AH37" s="102">
        <v>376</v>
      </c>
      <c r="AI37" s="103">
        <v>341</v>
      </c>
      <c r="AJ37" s="104">
        <v>35</v>
      </c>
      <c r="AK37" s="105">
        <v>9.3000000000000007</v>
      </c>
      <c r="AL37" s="102">
        <v>899</v>
      </c>
      <c r="AM37" s="103">
        <v>839</v>
      </c>
      <c r="AN37" s="104">
        <v>60</v>
      </c>
      <c r="AO37" s="105">
        <v>6.7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</row>
    <row r="38" spans="1:68" s="13" customFormat="1" ht="15" customHeight="1">
      <c r="A38" s="87" t="s">
        <v>44</v>
      </c>
      <c r="B38" s="106">
        <f>SUM(断面別!$B$11,断面別!$D$11)</f>
        <v>144</v>
      </c>
      <c r="C38" s="106">
        <f>SUM(断面別!$B$12,断面別!$D$12)</f>
        <v>118</v>
      </c>
      <c r="D38" s="106">
        <f>SUM(断面別!$B$13,断面別!$D$13)</f>
        <v>72</v>
      </c>
      <c r="E38" s="106">
        <f>SUM(断面別!$B$14,断面別!$D$14)</f>
        <v>50</v>
      </c>
      <c r="F38" s="106">
        <f>SUM(断面別!$B$15,断面別!$D$15)</f>
        <v>30</v>
      </c>
      <c r="G38" s="106">
        <f>SUM(断面別!$B$16,断面別!$D$16)</f>
        <v>18</v>
      </c>
      <c r="H38" s="106">
        <f>SUM(断面別!$B$17,断面別!$D$17)</f>
        <v>38</v>
      </c>
      <c r="I38" s="106">
        <f>SUM(断面別!$B$18,断面別!$D$18)</f>
        <v>79</v>
      </c>
      <c r="J38" s="106">
        <f>SUM(断面別!$B$19,断面別!$D$19)</f>
        <v>154</v>
      </c>
      <c r="K38" s="106">
        <f>SUM(断面別!$B$26,断面別!$D$26)</f>
        <v>356</v>
      </c>
      <c r="L38" s="106">
        <f>SUM(断面別!$B$33,断面別!$D$33)</f>
        <v>515</v>
      </c>
      <c r="M38" s="106">
        <f>SUM(断面別!$B$34,断面別!$D$34)</f>
        <v>523</v>
      </c>
      <c r="N38" s="106">
        <f>SUM(断面別!$B$35,断面別!$D$35)</f>
        <v>561</v>
      </c>
      <c r="O38" s="106">
        <f>SUM(断面別!$B$36,断面別!$D$36)</f>
        <v>571</v>
      </c>
      <c r="P38" s="106">
        <f>SUM(断面別!$B$37,断面別!$D$37)</f>
        <v>588</v>
      </c>
      <c r="Q38" s="106">
        <f>SUM(断面別!$B$38,断面別!$D$38)</f>
        <v>498</v>
      </c>
      <c r="R38" s="106">
        <f>SUM(断面別!$B$39,断面別!$D$39)</f>
        <v>508</v>
      </c>
      <c r="S38" s="106">
        <f>SUM(断面別!$B$40,断面別!$D$40)</f>
        <v>485</v>
      </c>
      <c r="T38" s="106">
        <f>SUM(断面別!$B$41,断面別!$D$41)</f>
        <v>443</v>
      </c>
      <c r="U38" s="106">
        <f>SUM(断面別!$B$48,断面別!$D$48)</f>
        <v>473</v>
      </c>
      <c r="V38" s="106">
        <f>SUM(断面別!$B$55,断面別!$D$55)</f>
        <v>342</v>
      </c>
      <c r="W38" s="106">
        <f>SUM(断面別!$B$56,断面別!$D$56)</f>
        <v>255</v>
      </c>
      <c r="X38" s="106">
        <f>SUM(断面別!$B$57,断面別!$D$57)</f>
        <v>222</v>
      </c>
      <c r="Y38" s="112">
        <f>SUM(断面別!$B$58,断面別!$D$58)</f>
        <v>160</v>
      </c>
      <c r="Z38" s="115">
        <f>SUM(B38:Y38)</f>
        <v>7203</v>
      </c>
      <c r="AA38" s="82"/>
      <c r="AC38" s="3">
        <v>14</v>
      </c>
      <c r="AD38" s="102">
        <v>524</v>
      </c>
      <c r="AE38" s="103">
        <v>508</v>
      </c>
      <c r="AF38" s="104">
        <v>16</v>
      </c>
      <c r="AG38" s="105">
        <v>3.1</v>
      </c>
      <c r="AH38" s="102">
        <v>375</v>
      </c>
      <c r="AI38" s="103">
        <v>351</v>
      </c>
      <c r="AJ38" s="104">
        <v>24</v>
      </c>
      <c r="AK38" s="105">
        <v>6.4</v>
      </c>
      <c r="AL38" s="102">
        <v>899</v>
      </c>
      <c r="AM38" s="103">
        <v>859</v>
      </c>
      <c r="AN38" s="104">
        <v>40</v>
      </c>
      <c r="AO38" s="105">
        <v>4.4000000000000004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</row>
    <row r="39" spans="1:68" s="13" customFormat="1" ht="15" customHeight="1">
      <c r="A39" s="87" t="s">
        <v>45</v>
      </c>
      <c r="B39" s="106">
        <f>SUM(断面別!$C$11,断面別!$E$11)</f>
        <v>9</v>
      </c>
      <c r="C39" s="106">
        <f>SUM(断面別!$C$12,断面別!$E$12)</f>
        <v>2</v>
      </c>
      <c r="D39" s="106">
        <f>SUM(断面別!$C$13,断面別!$E$13)</f>
        <v>4</v>
      </c>
      <c r="E39" s="106">
        <f>SUM(断面別!$C$14,断面別!$E$14)</f>
        <v>3</v>
      </c>
      <c r="F39" s="106">
        <f>SUM(断面別!$C$15,断面別!$E$15)</f>
        <v>2</v>
      </c>
      <c r="G39" s="106">
        <f>SUM(断面別!$C$16,断面別!$E$16)</f>
        <v>3</v>
      </c>
      <c r="H39" s="106">
        <f>SUM(断面別!$C$17,断面別!$E$17)</f>
        <v>3</v>
      </c>
      <c r="I39" s="106">
        <f>SUM(断面別!$C$18,断面別!$E$18)</f>
        <v>6</v>
      </c>
      <c r="J39" s="106">
        <f>SUM(断面別!$C$19,断面別!$E$19)</f>
        <v>11</v>
      </c>
      <c r="K39" s="106">
        <f>SUM(断面別!$C$26,断面別!$E$26)</f>
        <v>27</v>
      </c>
      <c r="L39" s="106">
        <f>SUM(断面別!$C$33,断面別!$E$33)</f>
        <v>19</v>
      </c>
      <c r="M39" s="106">
        <f>SUM(断面別!$C$34,断面別!$E$34)</f>
        <v>19</v>
      </c>
      <c r="N39" s="106">
        <f>SUM(断面別!$C$35,断面別!$E$35)</f>
        <v>27</v>
      </c>
      <c r="O39" s="106">
        <f>SUM(断面別!$C$36,断面別!$E$36)</f>
        <v>14</v>
      </c>
      <c r="P39" s="106">
        <f>SUM(断面別!$C$37,断面別!$E$37)</f>
        <v>19</v>
      </c>
      <c r="Q39" s="106">
        <f>SUM(断面別!$C$38,断面別!$E$38)</f>
        <v>25</v>
      </c>
      <c r="R39" s="106">
        <f>SUM(断面別!$C$39,断面別!$E$39)</f>
        <v>16</v>
      </c>
      <c r="S39" s="106">
        <f>SUM(断面別!$C$40,断面別!$E$40)</f>
        <v>20</v>
      </c>
      <c r="T39" s="106">
        <f>SUM(断面別!$C$41,断面別!$E$41)</f>
        <v>13</v>
      </c>
      <c r="U39" s="106">
        <f>SUM(断面別!$C$48,断面別!$E$48)</f>
        <v>25</v>
      </c>
      <c r="V39" s="106">
        <f>SUM(断面別!$C$55,断面別!$E$55)</f>
        <v>15</v>
      </c>
      <c r="W39" s="106">
        <f>SUM(断面別!$C$56,断面別!$E$56)</f>
        <v>14</v>
      </c>
      <c r="X39" s="106">
        <f>SUM(断面別!$C$57,断面別!$E$57)</f>
        <v>12</v>
      </c>
      <c r="Y39" s="112">
        <f>SUM(断面別!$C$58,断面別!$E$58)</f>
        <v>11</v>
      </c>
      <c r="Z39" s="115">
        <f>SUM(B39:Y39)</f>
        <v>319</v>
      </c>
      <c r="AA39" s="82"/>
      <c r="AC39" s="3">
        <v>15</v>
      </c>
      <c r="AD39" s="102">
        <v>505</v>
      </c>
      <c r="AE39" s="103">
        <v>485</v>
      </c>
      <c r="AF39" s="104">
        <v>20</v>
      </c>
      <c r="AG39" s="105">
        <v>4</v>
      </c>
      <c r="AH39" s="102">
        <v>407</v>
      </c>
      <c r="AI39" s="103">
        <v>393</v>
      </c>
      <c r="AJ39" s="104">
        <v>14</v>
      </c>
      <c r="AK39" s="105">
        <v>3.4</v>
      </c>
      <c r="AL39" s="102">
        <v>912</v>
      </c>
      <c r="AM39" s="103">
        <v>878</v>
      </c>
      <c r="AN39" s="104">
        <v>34</v>
      </c>
      <c r="AO39" s="105">
        <v>3.7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</row>
    <row r="40" spans="1:68" s="13" customFormat="1" ht="15" customHeight="1">
      <c r="A40" s="88" t="s">
        <v>46</v>
      </c>
      <c r="B40" s="107">
        <f>IF(B39=0,0,ROUND(B39/B37*100,1))</f>
        <v>5.9</v>
      </c>
      <c r="C40" s="107">
        <f t="shared" ref="C40:Z40" si="3">IF(C39=0,0,ROUND(C39/C37*100,1))</f>
        <v>1.7</v>
      </c>
      <c r="D40" s="107">
        <f t="shared" si="3"/>
        <v>5.3</v>
      </c>
      <c r="E40" s="107">
        <f t="shared" si="3"/>
        <v>5.7</v>
      </c>
      <c r="F40" s="107">
        <f t="shared" si="3"/>
        <v>6.3</v>
      </c>
      <c r="G40" s="107">
        <f t="shared" si="3"/>
        <v>14.3</v>
      </c>
      <c r="H40" s="107">
        <f t="shared" si="3"/>
        <v>7.3</v>
      </c>
      <c r="I40" s="107">
        <f t="shared" si="3"/>
        <v>7.1</v>
      </c>
      <c r="J40" s="107">
        <f t="shared" si="3"/>
        <v>6.7</v>
      </c>
      <c r="K40" s="107">
        <f t="shared" si="3"/>
        <v>7</v>
      </c>
      <c r="L40" s="107">
        <f t="shared" si="3"/>
        <v>3.6</v>
      </c>
      <c r="M40" s="107">
        <f t="shared" si="3"/>
        <v>3.5</v>
      </c>
      <c r="N40" s="107">
        <f t="shared" si="3"/>
        <v>4.5999999999999996</v>
      </c>
      <c r="O40" s="107">
        <f t="shared" si="3"/>
        <v>2.4</v>
      </c>
      <c r="P40" s="107">
        <f t="shared" si="3"/>
        <v>3.1</v>
      </c>
      <c r="Q40" s="107">
        <f t="shared" si="3"/>
        <v>4.8</v>
      </c>
      <c r="R40" s="107">
        <f t="shared" si="3"/>
        <v>3.1</v>
      </c>
      <c r="S40" s="107">
        <f t="shared" si="3"/>
        <v>4</v>
      </c>
      <c r="T40" s="107">
        <f t="shared" si="3"/>
        <v>2.9</v>
      </c>
      <c r="U40" s="107">
        <f t="shared" si="3"/>
        <v>5</v>
      </c>
      <c r="V40" s="107">
        <f t="shared" si="3"/>
        <v>4.2</v>
      </c>
      <c r="W40" s="107">
        <f t="shared" si="3"/>
        <v>5.2</v>
      </c>
      <c r="X40" s="107">
        <f t="shared" si="3"/>
        <v>5.0999999999999996</v>
      </c>
      <c r="Y40" s="113">
        <f t="shared" si="3"/>
        <v>6.4</v>
      </c>
      <c r="Z40" s="116">
        <f t="shared" si="3"/>
        <v>4.2</v>
      </c>
      <c r="AA40" s="83"/>
      <c r="AC40" s="3">
        <v>16</v>
      </c>
      <c r="AD40" s="102">
        <v>456</v>
      </c>
      <c r="AE40" s="103">
        <v>443</v>
      </c>
      <c r="AF40" s="104">
        <v>13</v>
      </c>
      <c r="AG40" s="105">
        <v>2.9</v>
      </c>
      <c r="AH40" s="102">
        <v>475</v>
      </c>
      <c r="AI40" s="103">
        <v>458</v>
      </c>
      <c r="AJ40" s="104">
        <v>17</v>
      </c>
      <c r="AK40" s="105">
        <v>3.6</v>
      </c>
      <c r="AL40" s="102">
        <v>931</v>
      </c>
      <c r="AM40" s="103">
        <v>901</v>
      </c>
      <c r="AN40" s="104">
        <v>30</v>
      </c>
      <c r="AO40" s="105">
        <v>3.2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</row>
    <row r="41" spans="1:68" s="16" customFormat="1" ht="1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5"/>
      <c r="V41" s="14"/>
      <c r="W41" s="14"/>
      <c r="X41" s="14"/>
      <c r="Y41" s="14"/>
      <c r="Z41" s="14"/>
      <c r="AA41" s="14"/>
      <c r="AC41" s="3">
        <v>17</v>
      </c>
      <c r="AD41" s="102">
        <v>498</v>
      </c>
      <c r="AE41" s="103">
        <v>473</v>
      </c>
      <c r="AF41" s="104">
        <v>25</v>
      </c>
      <c r="AG41" s="105">
        <v>5</v>
      </c>
      <c r="AH41" s="102">
        <v>555</v>
      </c>
      <c r="AI41" s="103">
        <v>540</v>
      </c>
      <c r="AJ41" s="104">
        <v>15</v>
      </c>
      <c r="AK41" s="105">
        <v>2.7</v>
      </c>
      <c r="AL41" s="102">
        <v>1053</v>
      </c>
      <c r="AM41" s="103">
        <v>1013</v>
      </c>
      <c r="AN41" s="104">
        <v>40</v>
      </c>
      <c r="AO41" s="105">
        <v>3.8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</row>
    <row r="42" spans="1:68" s="16" customFormat="1" ht="1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C42" s="3">
        <v>18</v>
      </c>
      <c r="AD42" s="102">
        <v>357</v>
      </c>
      <c r="AE42" s="103">
        <v>342</v>
      </c>
      <c r="AF42" s="104">
        <v>15</v>
      </c>
      <c r="AG42" s="105">
        <v>4.2</v>
      </c>
      <c r="AH42" s="102">
        <v>488</v>
      </c>
      <c r="AI42" s="103">
        <v>462</v>
      </c>
      <c r="AJ42" s="104">
        <v>26</v>
      </c>
      <c r="AK42" s="105">
        <v>5.3</v>
      </c>
      <c r="AL42" s="102">
        <v>845</v>
      </c>
      <c r="AM42" s="103">
        <v>804</v>
      </c>
      <c r="AN42" s="104">
        <v>41</v>
      </c>
      <c r="AO42" s="105">
        <v>4.9000000000000004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</row>
    <row r="43" spans="1:68" s="16" customFormat="1" ht="1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C43" s="3">
        <v>19</v>
      </c>
      <c r="AD43" s="102">
        <v>269</v>
      </c>
      <c r="AE43" s="103">
        <v>255</v>
      </c>
      <c r="AF43" s="104">
        <v>14</v>
      </c>
      <c r="AG43" s="105">
        <v>5.2</v>
      </c>
      <c r="AH43" s="102">
        <v>223</v>
      </c>
      <c r="AI43" s="103">
        <v>209</v>
      </c>
      <c r="AJ43" s="104">
        <v>14</v>
      </c>
      <c r="AK43" s="105">
        <v>6.3</v>
      </c>
      <c r="AL43" s="102">
        <v>492</v>
      </c>
      <c r="AM43" s="103">
        <v>464</v>
      </c>
      <c r="AN43" s="104">
        <v>28</v>
      </c>
      <c r="AO43" s="105">
        <v>5.7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</row>
    <row r="44" spans="1:68" s="16" customFormat="1" ht="1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C44" s="3">
        <v>20</v>
      </c>
      <c r="AD44" s="102">
        <v>234</v>
      </c>
      <c r="AE44" s="103">
        <v>222</v>
      </c>
      <c r="AF44" s="104">
        <v>12</v>
      </c>
      <c r="AG44" s="105">
        <v>5.0999999999999996</v>
      </c>
      <c r="AH44" s="102">
        <v>125</v>
      </c>
      <c r="AI44" s="103">
        <v>116</v>
      </c>
      <c r="AJ44" s="104">
        <v>9</v>
      </c>
      <c r="AK44" s="105">
        <v>7.2</v>
      </c>
      <c r="AL44" s="102">
        <v>359</v>
      </c>
      <c r="AM44" s="103">
        <v>338</v>
      </c>
      <c r="AN44" s="104">
        <v>21</v>
      </c>
      <c r="AO44" s="105">
        <v>5.8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</row>
    <row r="45" spans="1:68" s="16" customFormat="1" ht="1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C45" s="3">
        <v>21</v>
      </c>
      <c r="AD45" s="102">
        <v>171</v>
      </c>
      <c r="AE45" s="103">
        <v>160</v>
      </c>
      <c r="AF45" s="104">
        <v>11</v>
      </c>
      <c r="AG45" s="105">
        <v>6.4</v>
      </c>
      <c r="AH45" s="102">
        <v>147</v>
      </c>
      <c r="AI45" s="103">
        <v>136</v>
      </c>
      <c r="AJ45" s="104">
        <v>11</v>
      </c>
      <c r="AK45" s="105">
        <v>7.5</v>
      </c>
      <c r="AL45" s="102">
        <v>318</v>
      </c>
      <c r="AM45" s="103">
        <v>296</v>
      </c>
      <c r="AN45" s="104">
        <v>22</v>
      </c>
      <c r="AO45" s="105">
        <v>6.9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</row>
    <row r="46" spans="1:68" s="16" customFormat="1" ht="1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</row>
    <row r="47" spans="1:68" s="16" customFormat="1" ht="1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C47" s="108" t="s">
        <v>128</v>
      </c>
      <c r="AD47" s="3">
        <f>SUM(AD31:AD42)</f>
        <v>6102</v>
      </c>
      <c r="AE47" s="3">
        <f t="shared" ref="AE47:AN47" si="4">SUM(AE31:AE42)</f>
        <v>5863</v>
      </c>
      <c r="AF47" s="3">
        <f t="shared" si="4"/>
        <v>239</v>
      </c>
      <c r="AG47" s="109">
        <f>AF47/AD47</f>
        <v>3.9167486070140936E-2</v>
      </c>
      <c r="AH47" s="3">
        <f t="shared" ref="AH47" si="5">SUM(AH31:AH42)</f>
        <v>4556</v>
      </c>
      <c r="AI47" s="3">
        <f t="shared" si="4"/>
        <v>4313</v>
      </c>
      <c r="AJ47" s="3">
        <f t="shared" si="4"/>
        <v>243</v>
      </c>
      <c r="AK47" s="109">
        <f t="shared" ref="AK47" si="6">AJ47/AH47</f>
        <v>5.3336259877085165E-2</v>
      </c>
      <c r="AL47" s="3">
        <f t="shared" ref="AL47" si="7">SUM(AL31:AL42)</f>
        <v>10658</v>
      </c>
      <c r="AM47" s="3">
        <f t="shared" si="4"/>
        <v>10176</v>
      </c>
      <c r="AN47" s="3">
        <f t="shared" si="4"/>
        <v>482</v>
      </c>
      <c r="AO47" s="109">
        <f t="shared" ref="AO47" si="8">AN47/AL47</f>
        <v>4.5224244698817792E-2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</row>
    <row r="48" spans="1:68" s="16" customFormat="1" ht="1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</row>
    <row r="49" spans="1:68" s="16" customFormat="1" ht="1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</row>
    <row r="50" spans="1:68" s="16" customFormat="1" ht="1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</row>
    <row r="51" spans="1:68" s="16" customFormat="1" ht="1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</row>
    <row r="52" spans="1:68" s="16" customFormat="1" ht="1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</row>
    <row r="53" spans="1:68" s="16" customFormat="1" ht="1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</row>
    <row r="54" spans="1:68" s="16" customFormat="1" ht="1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</row>
    <row r="55" spans="1:68" s="16" customFormat="1" ht="1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5"/>
      <c r="V55" s="14"/>
      <c r="W55" s="14"/>
      <c r="X55" s="14"/>
      <c r="Y55" s="14"/>
      <c r="Z55" s="14"/>
      <c r="AA55" s="14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</row>
    <row r="56" spans="1:68" s="16" customFormat="1" ht="1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</row>
    <row r="57" spans="1:68" s="16" customFormat="1" ht="1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</row>
    <row r="58" spans="1:68" s="16" customFormat="1" ht="1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</row>
    <row r="59" spans="1:68" s="13" customFormat="1" ht="15" customHeight="1">
      <c r="A59" s="86" t="s">
        <v>47</v>
      </c>
      <c r="B59" s="110">
        <v>22</v>
      </c>
      <c r="C59" s="110">
        <v>23</v>
      </c>
      <c r="D59" s="110">
        <v>0</v>
      </c>
      <c r="E59" s="110">
        <v>1</v>
      </c>
      <c r="F59" s="110">
        <v>2</v>
      </c>
      <c r="G59" s="110">
        <v>3</v>
      </c>
      <c r="H59" s="110">
        <v>4</v>
      </c>
      <c r="I59" s="110">
        <v>5</v>
      </c>
      <c r="J59" s="110">
        <v>6</v>
      </c>
      <c r="K59" s="110">
        <v>7</v>
      </c>
      <c r="L59" s="110">
        <v>8</v>
      </c>
      <c r="M59" s="110">
        <v>9</v>
      </c>
      <c r="N59" s="110">
        <v>10</v>
      </c>
      <c r="O59" s="110">
        <v>11</v>
      </c>
      <c r="P59" s="110">
        <v>12</v>
      </c>
      <c r="Q59" s="110">
        <v>13</v>
      </c>
      <c r="R59" s="110">
        <v>14</v>
      </c>
      <c r="S59" s="110">
        <v>15</v>
      </c>
      <c r="T59" s="110">
        <v>16</v>
      </c>
      <c r="U59" s="110">
        <v>17</v>
      </c>
      <c r="V59" s="110">
        <v>18</v>
      </c>
      <c r="W59" s="110">
        <v>19</v>
      </c>
      <c r="X59" s="110">
        <v>20</v>
      </c>
      <c r="Y59" s="111">
        <v>21</v>
      </c>
      <c r="Z59" s="114" t="s">
        <v>48</v>
      </c>
      <c r="AA59" s="68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</row>
    <row r="60" spans="1:68" s="13" customFormat="1" ht="15" customHeight="1">
      <c r="A60" s="87" t="s">
        <v>49</v>
      </c>
      <c r="B60" s="106">
        <f t="shared" ref="B60:J60" si="9">SUM(B61:B62)</f>
        <v>145</v>
      </c>
      <c r="C60" s="106">
        <f t="shared" si="9"/>
        <v>95</v>
      </c>
      <c r="D60" s="106">
        <f t="shared" si="9"/>
        <v>64</v>
      </c>
      <c r="E60" s="106">
        <f t="shared" si="9"/>
        <v>46</v>
      </c>
      <c r="F60" s="106">
        <f t="shared" si="9"/>
        <v>17</v>
      </c>
      <c r="G60" s="106">
        <f t="shared" si="9"/>
        <v>10</v>
      </c>
      <c r="H60" s="106">
        <f t="shared" si="9"/>
        <v>23</v>
      </c>
      <c r="I60" s="106">
        <f t="shared" si="9"/>
        <v>66</v>
      </c>
      <c r="J60" s="106">
        <f t="shared" si="9"/>
        <v>128</v>
      </c>
      <c r="K60" s="106">
        <f t="shared" ref="K60:Y60" si="10">SUM(K61:K62)</f>
        <v>209</v>
      </c>
      <c r="L60" s="106">
        <f t="shared" si="10"/>
        <v>315</v>
      </c>
      <c r="M60" s="106">
        <f t="shared" si="10"/>
        <v>389</v>
      </c>
      <c r="N60" s="106">
        <f t="shared" si="10"/>
        <v>356</v>
      </c>
      <c r="O60" s="106">
        <f t="shared" si="10"/>
        <v>350</v>
      </c>
      <c r="P60" s="106">
        <f t="shared" si="10"/>
        <v>261</v>
      </c>
      <c r="Q60" s="106">
        <f t="shared" si="10"/>
        <v>376</v>
      </c>
      <c r="R60" s="106">
        <f t="shared" si="10"/>
        <v>375</v>
      </c>
      <c r="S60" s="106">
        <f t="shared" si="10"/>
        <v>407</v>
      </c>
      <c r="T60" s="106">
        <f t="shared" si="10"/>
        <v>475</v>
      </c>
      <c r="U60" s="106">
        <f t="shared" si="10"/>
        <v>555</v>
      </c>
      <c r="V60" s="106">
        <f t="shared" si="10"/>
        <v>488</v>
      </c>
      <c r="W60" s="106">
        <f t="shared" si="10"/>
        <v>223</v>
      </c>
      <c r="X60" s="106">
        <f t="shared" si="10"/>
        <v>125</v>
      </c>
      <c r="Y60" s="112">
        <f t="shared" si="10"/>
        <v>147</v>
      </c>
      <c r="Z60" s="115">
        <f>SUM(B60:Y60)</f>
        <v>5645</v>
      </c>
      <c r="AA60" s="82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</row>
    <row r="61" spans="1:68" s="13" customFormat="1" ht="15" customHeight="1">
      <c r="A61" s="87" t="s">
        <v>44</v>
      </c>
      <c r="B61" s="106">
        <f>SUM(断面別!$I$11,断面別!$K$11)</f>
        <v>139</v>
      </c>
      <c r="C61" s="106">
        <f>SUM(断面別!$I$12,断面別!$K$12)</f>
        <v>92</v>
      </c>
      <c r="D61" s="106">
        <f>SUM(断面別!$I$13,断面別!$K$13)</f>
        <v>62</v>
      </c>
      <c r="E61" s="106">
        <f>SUM(断面別!$I$14,断面別!$K$14)</f>
        <v>43</v>
      </c>
      <c r="F61" s="106">
        <f>SUM(断面別!$I$15,断面別!$K$15)</f>
        <v>16</v>
      </c>
      <c r="G61" s="106">
        <f>SUM(断面別!$I$16,断面別!$K$16)</f>
        <v>9</v>
      </c>
      <c r="H61" s="106">
        <f>SUM(断面別!$I$17,断面別!$K$17)</f>
        <v>20</v>
      </c>
      <c r="I61" s="106">
        <f>SUM(断面別!$I$18,断面別!$K$18)</f>
        <v>64</v>
      </c>
      <c r="J61" s="106">
        <f>SUM(断面別!$I$19,断面別!$K$19)</f>
        <v>112</v>
      </c>
      <c r="K61" s="106">
        <f>SUM(断面別!$I$26,断面別!$K$26)</f>
        <v>187</v>
      </c>
      <c r="L61" s="106">
        <f>SUM(断面別!$I$33,断面別!$K$33)</f>
        <v>292</v>
      </c>
      <c r="M61" s="106">
        <f>SUM(断面別!$I$34,断面別!$K$34)</f>
        <v>366</v>
      </c>
      <c r="N61" s="106">
        <f>SUM(断面別!$I$35,断面別!$K$35)</f>
        <v>343</v>
      </c>
      <c r="O61" s="106">
        <f>SUM(断面別!$I$36,断面別!$K$36)</f>
        <v>332</v>
      </c>
      <c r="P61" s="106">
        <f>SUM(断面別!$I$37,断面別!$K$37)</f>
        <v>248</v>
      </c>
      <c r="Q61" s="106">
        <f>SUM(断面別!$I$38,断面別!$K$38)</f>
        <v>341</v>
      </c>
      <c r="R61" s="106">
        <f>SUM(断面別!$I$39,断面別!$K$39)</f>
        <v>351</v>
      </c>
      <c r="S61" s="106">
        <f>SUM(断面別!$I$40,断面別!$K$40)</f>
        <v>393</v>
      </c>
      <c r="T61" s="106">
        <f>SUM(断面別!$I$41,断面別!$K$41)</f>
        <v>458</v>
      </c>
      <c r="U61" s="106">
        <f>SUM(断面別!$I$48,断面別!$K$48)</f>
        <v>540</v>
      </c>
      <c r="V61" s="106">
        <f>SUM(断面別!$I$55,断面別!$K$55)</f>
        <v>462</v>
      </c>
      <c r="W61" s="106">
        <f>SUM(断面別!$I$56,断面別!$K$56)</f>
        <v>209</v>
      </c>
      <c r="X61" s="106">
        <f>SUM(断面別!$I$57,断面別!$K$57)</f>
        <v>116</v>
      </c>
      <c r="Y61" s="112">
        <f>SUM(断面別!$I$58,断面別!$K$58)</f>
        <v>136</v>
      </c>
      <c r="Z61" s="115">
        <f>SUM(B61:Y61)</f>
        <v>5331</v>
      </c>
      <c r="AA61" s="82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</row>
    <row r="62" spans="1:68" s="13" customFormat="1" ht="15" customHeight="1">
      <c r="A62" s="87" t="s">
        <v>45</v>
      </c>
      <c r="B62" s="106">
        <f>SUM(断面別!$J$11,断面別!$L$11)</f>
        <v>6</v>
      </c>
      <c r="C62" s="106">
        <f>SUM(断面別!$J$12,断面別!$L$12)</f>
        <v>3</v>
      </c>
      <c r="D62" s="106">
        <f>SUM(断面別!$J$13,断面別!$L$13)</f>
        <v>2</v>
      </c>
      <c r="E62" s="106">
        <f>SUM(断面別!$J$14,断面別!$L$14)</f>
        <v>3</v>
      </c>
      <c r="F62" s="106">
        <f>SUM(断面別!$J$15,断面別!$L$15)</f>
        <v>1</v>
      </c>
      <c r="G62" s="106">
        <f>SUM(断面別!$J$16,断面別!$L$16)</f>
        <v>1</v>
      </c>
      <c r="H62" s="106">
        <f>SUM(断面別!$J$17,断面別!$L$17)</f>
        <v>3</v>
      </c>
      <c r="I62" s="106">
        <f>SUM(断面別!$J$18,断面別!$L$18)</f>
        <v>2</v>
      </c>
      <c r="J62" s="106">
        <f>SUM(断面別!$J$19,断面別!$L$19)</f>
        <v>16</v>
      </c>
      <c r="K62" s="106">
        <f>SUM(断面別!$J$26,断面別!$L$26)</f>
        <v>22</v>
      </c>
      <c r="L62" s="106">
        <f>SUM(断面別!$J$33,断面別!$L$33)</f>
        <v>23</v>
      </c>
      <c r="M62" s="106">
        <f>SUM(断面別!$J$34,断面別!$L$34)</f>
        <v>23</v>
      </c>
      <c r="N62" s="106">
        <f>SUM(断面別!$J$35,断面別!$L$35)</f>
        <v>13</v>
      </c>
      <c r="O62" s="106">
        <f>SUM(断面別!$J$36,断面別!$L$36)</f>
        <v>18</v>
      </c>
      <c r="P62" s="106">
        <f>SUM(断面別!$J$37,断面別!$L$37)</f>
        <v>13</v>
      </c>
      <c r="Q62" s="106">
        <f>SUM(断面別!$J$38,断面別!$L$38)</f>
        <v>35</v>
      </c>
      <c r="R62" s="106">
        <f>SUM(断面別!$J$39,断面別!$L$39)</f>
        <v>24</v>
      </c>
      <c r="S62" s="106">
        <f>SUM(断面別!$J$40,断面別!$L$40)</f>
        <v>14</v>
      </c>
      <c r="T62" s="106">
        <f>SUM(断面別!$J$41,断面別!$L$41)</f>
        <v>17</v>
      </c>
      <c r="U62" s="106">
        <f>SUM(断面別!$J$48,断面別!$L$48)</f>
        <v>15</v>
      </c>
      <c r="V62" s="106">
        <f>SUM(断面別!$J$55,断面別!$L$55)</f>
        <v>26</v>
      </c>
      <c r="W62" s="106">
        <f>SUM(断面別!$J$56,断面別!$L$56)</f>
        <v>14</v>
      </c>
      <c r="X62" s="106">
        <f>SUM(断面別!$J$57,断面別!$L$57)</f>
        <v>9</v>
      </c>
      <c r="Y62" s="112">
        <f>SUM(断面別!$J$58,断面別!$L$58)</f>
        <v>11</v>
      </c>
      <c r="Z62" s="115">
        <f>SUM(B62:Y62)</f>
        <v>314</v>
      </c>
      <c r="AA62" s="82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</row>
    <row r="63" spans="1:68" s="13" customFormat="1" ht="15" customHeight="1">
      <c r="A63" s="88" t="s">
        <v>46</v>
      </c>
      <c r="B63" s="107">
        <f>IF(B62=0,0,ROUND(B62/B60*100,1))</f>
        <v>4.0999999999999996</v>
      </c>
      <c r="C63" s="107">
        <f t="shared" ref="C63" si="11">IF(C62=0,0,ROUND(C62/C60*100,1))</f>
        <v>3.2</v>
      </c>
      <c r="D63" s="107">
        <f t="shared" ref="D63" si="12">IF(D62=0,0,ROUND(D62/D60*100,1))</f>
        <v>3.1</v>
      </c>
      <c r="E63" s="107">
        <f t="shared" ref="E63" si="13">IF(E62=0,0,ROUND(E62/E60*100,1))</f>
        <v>6.5</v>
      </c>
      <c r="F63" s="107">
        <f t="shared" ref="F63" si="14">IF(F62=0,0,ROUND(F62/F60*100,1))</f>
        <v>5.9</v>
      </c>
      <c r="G63" s="107">
        <f t="shared" ref="G63" si="15">IF(G62=0,0,ROUND(G62/G60*100,1))</f>
        <v>10</v>
      </c>
      <c r="H63" s="107">
        <f t="shared" ref="H63" si="16">IF(H62=0,0,ROUND(H62/H60*100,1))</f>
        <v>13</v>
      </c>
      <c r="I63" s="107">
        <f t="shared" ref="I63" si="17">IF(I62=0,0,ROUND(I62/I60*100,1))</f>
        <v>3</v>
      </c>
      <c r="J63" s="107">
        <f t="shared" ref="J63" si="18">IF(J62=0,0,ROUND(J62/J60*100,1))</f>
        <v>12.5</v>
      </c>
      <c r="K63" s="107">
        <f t="shared" ref="K63" si="19">IF(K62=0,0,ROUND(K62/K60*100,1))</f>
        <v>10.5</v>
      </c>
      <c r="L63" s="107">
        <f t="shared" ref="L63" si="20">IF(L62=0,0,ROUND(L62/L60*100,1))</f>
        <v>7.3</v>
      </c>
      <c r="M63" s="107">
        <f t="shared" ref="M63" si="21">IF(M62=0,0,ROUND(M62/M60*100,1))</f>
        <v>5.9</v>
      </c>
      <c r="N63" s="107">
        <f t="shared" ref="N63" si="22">IF(N62=0,0,ROUND(N62/N60*100,1))</f>
        <v>3.7</v>
      </c>
      <c r="O63" s="107">
        <f t="shared" ref="O63" si="23">IF(O62=0,0,ROUND(O62/O60*100,1))</f>
        <v>5.0999999999999996</v>
      </c>
      <c r="P63" s="107">
        <f t="shared" ref="P63" si="24">IF(P62=0,0,ROUND(P62/P60*100,1))</f>
        <v>5</v>
      </c>
      <c r="Q63" s="107">
        <f t="shared" ref="Q63" si="25">IF(Q62=0,0,ROUND(Q62/Q60*100,1))</f>
        <v>9.3000000000000007</v>
      </c>
      <c r="R63" s="107">
        <f t="shared" ref="R63" si="26">IF(R62=0,0,ROUND(R62/R60*100,1))</f>
        <v>6.4</v>
      </c>
      <c r="S63" s="107">
        <f t="shared" ref="S63" si="27">IF(S62=0,0,ROUND(S62/S60*100,1))</f>
        <v>3.4</v>
      </c>
      <c r="T63" s="107">
        <f t="shared" ref="T63" si="28">IF(T62=0,0,ROUND(T62/T60*100,1))</f>
        <v>3.6</v>
      </c>
      <c r="U63" s="107">
        <f t="shared" ref="U63" si="29">IF(U62=0,0,ROUND(U62/U60*100,1))</f>
        <v>2.7</v>
      </c>
      <c r="V63" s="107">
        <f t="shared" ref="V63" si="30">IF(V62=0,0,ROUND(V62/V60*100,1))</f>
        <v>5.3</v>
      </c>
      <c r="W63" s="107">
        <f t="shared" ref="W63" si="31">IF(W62=0,0,ROUND(W62/W60*100,1))</f>
        <v>6.3</v>
      </c>
      <c r="X63" s="107">
        <f t="shared" ref="X63" si="32">IF(X62=0,0,ROUND(X62/X60*100,1))</f>
        <v>7.2</v>
      </c>
      <c r="Y63" s="113">
        <f t="shared" ref="Y63" si="33">IF(Y62=0,0,ROUND(Y62/Y60*100,1))</f>
        <v>7.5</v>
      </c>
      <c r="Z63" s="116">
        <f t="shared" ref="Z63" si="34">IF(Z62=0,0,ROUND(Z62/Z60*100,1))</f>
        <v>5.6</v>
      </c>
      <c r="AA63" s="8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</row>
    <row r="64" spans="1:68" s="16" customFormat="1" ht="1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5"/>
      <c r="V64" s="14"/>
      <c r="W64" s="14"/>
      <c r="X64" s="14"/>
      <c r="Y64" s="14"/>
      <c r="Z64" s="14"/>
      <c r="AA64" s="14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</row>
    <row r="65" spans="1:68" s="16" customFormat="1" ht="1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</row>
    <row r="66" spans="1:68" s="16" customFormat="1" ht="1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</row>
    <row r="67" spans="1:68" s="16" customFormat="1" ht="1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</row>
    <row r="68" spans="1:68" s="16" customFormat="1" ht="1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</row>
    <row r="69" spans="1:68" s="16" customFormat="1" ht="1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</row>
    <row r="70" spans="1:68" s="16" customFormat="1" ht="1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</row>
    <row r="71" spans="1:68" s="16" customFormat="1" ht="1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</row>
    <row r="72" spans="1:68" s="16" customFormat="1" ht="1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</row>
    <row r="73" spans="1:68" s="16" customFormat="1" ht="1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</row>
    <row r="74" spans="1:68" s="16" customFormat="1" ht="1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</row>
    <row r="75" spans="1:68" s="16" customFormat="1" ht="1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</row>
    <row r="76" spans="1:68" s="16" customFormat="1" ht="1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</row>
    <row r="77" spans="1:68" s="16" customFormat="1" ht="1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</row>
    <row r="78" spans="1:68" s="16" customFormat="1" ht="1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5"/>
      <c r="V78" s="14"/>
      <c r="W78" s="14"/>
      <c r="X78" s="14"/>
      <c r="Y78" s="14"/>
      <c r="Z78" s="14"/>
      <c r="AA78" s="14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</row>
    <row r="79" spans="1:68" s="16" customFormat="1" ht="1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</row>
    <row r="80" spans="1:68" s="16" customFormat="1" ht="1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</row>
    <row r="81" spans="1:68" s="16" customFormat="1" ht="1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</row>
    <row r="82" spans="1:68" s="13" customFormat="1" ht="15" customHeight="1">
      <c r="A82" s="86" t="s">
        <v>47</v>
      </c>
      <c r="B82" s="110">
        <v>22</v>
      </c>
      <c r="C82" s="110">
        <v>23</v>
      </c>
      <c r="D82" s="110">
        <v>0</v>
      </c>
      <c r="E82" s="110">
        <v>1</v>
      </c>
      <c r="F82" s="110">
        <v>2</v>
      </c>
      <c r="G82" s="110">
        <v>3</v>
      </c>
      <c r="H82" s="110">
        <v>4</v>
      </c>
      <c r="I82" s="110">
        <v>5</v>
      </c>
      <c r="J82" s="110">
        <v>6</v>
      </c>
      <c r="K82" s="110">
        <v>7</v>
      </c>
      <c r="L82" s="110">
        <v>8</v>
      </c>
      <c r="M82" s="110">
        <v>9</v>
      </c>
      <c r="N82" s="110">
        <v>10</v>
      </c>
      <c r="O82" s="110">
        <v>11</v>
      </c>
      <c r="P82" s="110">
        <v>12</v>
      </c>
      <c r="Q82" s="110">
        <v>13</v>
      </c>
      <c r="R82" s="110">
        <v>14</v>
      </c>
      <c r="S82" s="110">
        <v>15</v>
      </c>
      <c r="T82" s="110">
        <v>16</v>
      </c>
      <c r="U82" s="110">
        <v>17</v>
      </c>
      <c r="V82" s="110">
        <v>18</v>
      </c>
      <c r="W82" s="110">
        <v>19</v>
      </c>
      <c r="X82" s="110">
        <v>20</v>
      </c>
      <c r="Y82" s="111">
        <v>21</v>
      </c>
      <c r="Z82" s="114" t="s">
        <v>48</v>
      </c>
      <c r="AA82" s="68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</row>
    <row r="83" spans="1:68" s="13" customFormat="1" ht="15" customHeight="1">
      <c r="A83" s="87" t="s">
        <v>49</v>
      </c>
      <c r="B83" s="106">
        <f t="shared" ref="B83:J83" si="35">SUM(B84:B85)</f>
        <v>298</v>
      </c>
      <c r="C83" s="106">
        <f t="shared" si="35"/>
        <v>215</v>
      </c>
      <c r="D83" s="106">
        <f t="shared" si="35"/>
        <v>140</v>
      </c>
      <c r="E83" s="106">
        <f t="shared" si="35"/>
        <v>99</v>
      </c>
      <c r="F83" s="106">
        <f t="shared" si="35"/>
        <v>49</v>
      </c>
      <c r="G83" s="106">
        <f t="shared" si="35"/>
        <v>31</v>
      </c>
      <c r="H83" s="106">
        <f t="shared" si="35"/>
        <v>64</v>
      </c>
      <c r="I83" s="106">
        <f t="shared" si="35"/>
        <v>151</v>
      </c>
      <c r="J83" s="106">
        <f t="shared" si="35"/>
        <v>293</v>
      </c>
      <c r="K83" s="106">
        <f t="shared" ref="K83:Y83" si="36">SUM(K84:K85)</f>
        <v>592</v>
      </c>
      <c r="L83" s="106">
        <f t="shared" si="36"/>
        <v>849</v>
      </c>
      <c r="M83" s="106">
        <f t="shared" si="36"/>
        <v>931</v>
      </c>
      <c r="N83" s="106">
        <f t="shared" si="36"/>
        <v>944</v>
      </c>
      <c r="O83" s="106">
        <f t="shared" si="36"/>
        <v>935</v>
      </c>
      <c r="P83" s="106">
        <f t="shared" si="36"/>
        <v>868</v>
      </c>
      <c r="Q83" s="106">
        <f t="shared" si="36"/>
        <v>899</v>
      </c>
      <c r="R83" s="106">
        <f t="shared" si="36"/>
        <v>899</v>
      </c>
      <c r="S83" s="106">
        <f t="shared" si="36"/>
        <v>912</v>
      </c>
      <c r="T83" s="106">
        <f t="shared" si="36"/>
        <v>931</v>
      </c>
      <c r="U83" s="106">
        <f t="shared" si="36"/>
        <v>1053</v>
      </c>
      <c r="V83" s="106">
        <f t="shared" si="36"/>
        <v>845</v>
      </c>
      <c r="W83" s="106">
        <f t="shared" si="36"/>
        <v>492</v>
      </c>
      <c r="X83" s="106">
        <f t="shared" si="36"/>
        <v>359</v>
      </c>
      <c r="Y83" s="112">
        <f t="shared" si="36"/>
        <v>318</v>
      </c>
      <c r="Z83" s="115">
        <f>SUM(B83:Y83)</f>
        <v>13167</v>
      </c>
      <c r="AA83" s="82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</row>
    <row r="84" spans="1:68" s="13" customFormat="1" ht="15" customHeight="1">
      <c r="A84" s="87" t="s">
        <v>44</v>
      </c>
      <c r="B84" s="106">
        <f t="shared" ref="B84:J84" si="37">SUM(B38,B61)</f>
        <v>283</v>
      </c>
      <c r="C84" s="106">
        <f t="shared" si="37"/>
        <v>210</v>
      </c>
      <c r="D84" s="106">
        <f t="shared" si="37"/>
        <v>134</v>
      </c>
      <c r="E84" s="106">
        <f t="shared" si="37"/>
        <v>93</v>
      </c>
      <c r="F84" s="106">
        <f t="shared" si="37"/>
        <v>46</v>
      </c>
      <c r="G84" s="106">
        <f t="shared" si="37"/>
        <v>27</v>
      </c>
      <c r="H84" s="106">
        <f t="shared" si="37"/>
        <v>58</v>
      </c>
      <c r="I84" s="106">
        <f t="shared" si="37"/>
        <v>143</v>
      </c>
      <c r="J84" s="106">
        <f t="shared" si="37"/>
        <v>266</v>
      </c>
      <c r="K84" s="106">
        <f>SUM(K38,K61)</f>
        <v>543</v>
      </c>
      <c r="L84" s="106">
        <f t="shared" ref="L84:Y84" si="38">SUM(L38,L61)</f>
        <v>807</v>
      </c>
      <c r="M84" s="106">
        <f t="shared" si="38"/>
        <v>889</v>
      </c>
      <c r="N84" s="106">
        <f t="shared" si="38"/>
        <v>904</v>
      </c>
      <c r="O84" s="106">
        <f t="shared" si="38"/>
        <v>903</v>
      </c>
      <c r="P84" s="106">
        <f t="shared" si="38"/>
        <v>836</v>
      </c>
      <c r="Q84" s="106">
        <f t="shared" si="38"/>
        <v>839</v>
      </c>
      <c r="R84" s="106">
        <f t="shared" si="38"/>
        <v>859</v>
      </c>
      <c r="S84" s="106">
        <f t="shared" si="38"/>
        <v>878</v>
      </c>
      <c r="T84" s="106">
        <f t="shared" si="38"/>
        <v>901</v>
      </c>
      <c r="U84" s="106">
        <f t="shared" si="38"/>
        <v>1013</v>
      </c>
      <c r="V84" s="106">
        <f t="shared" si="38"/>
        <v>804</v>
      </c>
      <c r="W84" s="106">
        <f t="shared" si="38"/>
        <v>464</v>
      </c>
      <c r="X84" s="106">
        <f t="shared" si="38"/>
        <v>338</v>
      </c>
      <c r="Y84" s="112">
        <f t="shared" si="38"/>
        <v>296</v>
      </c>
      <c r="Z84" s="115">
        <f>SUM(B84:Y84)</f>
        <v>12534</v>
      </c>
      <c r="AA84" s="82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</row>
    <row r="85" spans="1:68" s="13" customFormat="1" ht="15" customHeight="1">
      <c r="A85" s="87" t="s">
        <v>45</v>
      </c>
      <c r="B85" s="106">
        <f t="shared" ref="B85:Y85" si="39">SUM(B39,B62)</f>
        <v>15</v>
      </c>
      <c r="C85" s="106">
        <f t="shared" si="39"/>
        <v>5</v>
      </c>
      <c r="D85" s="106">
        <f t="shared" si="39"/>
        <v>6</v>
      </c>
      <c r="E85" s="106">
        <f t="shared" si="39"/>
        <v>6</v>
      </c>
      <c r="F85" s="106">
        <f t="shared" si="39"/>
        <v>3</v>
      </c>
      <c r="G85" s="106">
        <f t="shared" si="39"/>
        <v>4</v>
      </c>
      <c r="H85" s="106">
        <f t="shared" si="39"/>
        <v>6</v>
      </c>
      <c r="I85" s="106">
        <f t="shared" si="39"/>
        <v>8</v>
      </c>
      <c r="J85" s="106">
        <f t="shared" si="39"/>
        <v>27</v>
      </c>
      <c r="K85" s="106">
        <f t="shared" si="39"/>
        <v>49</v>
      </c>
      <c r="L85" s="106">
        <f t="shared" si="39"/>
        <v>42</v>
      </c>
      <c r="M85" s="106">
        <f t="shared" si="39"/>
        <v>42</v>
      </c>
      <c r="N85" s="106">
        <f t="shared" si="39"/>
        <v>40</v>
      </c>
      <c r="O85" s="106">
        <f t="shared" si="39"/>
        <v>32</v>
      </c>
      <c r="P85" s="106">
        <f t="shared" si="39"/>
        <v>32</v>
      </c>
      <c r="Q85" s="106">
        <f t="shared" si="39"/>
        <v>60</v>
      </c>
      <c r="R85" s="106">
        <f t="shared" si="39"/>
        <v>40</v>
      </c>
      <c r="S85" s="106">
        <f t="shared" si="39"/>
        <v>34</v>
      </c>
      <c r="T85" s="106">
        <f t="shared" si="39"/>
        <v>30</v>
      </c>
      <c r="U85" s="106">
        <f t="shared" si="39"/>
        <v>40</v>
      </c>
      <c r="V85" s="106">
        <f t="shared" si="39"/>
        <v>41</v>
      </c>
      <c r="W85" s="106">
        <f t="shared" si="39"/>
        <v>28</v>
      </c>
      <c r="X85" s="106">
        <f t="shared" si="39"/>
        <v>21</v>
      </c>
      <c r="Y85" s="112">
        <f t="shared" si="39"/>
        <v>22</v>
      </c>
      <c r="Z85" s="115">
        <f>SUM(B85:Y85)</f>
        <v>633</v>
      </c>
      <c r="AA85" s="82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</row>
    <row r="86" spans="1:68" s="13" customFormat="1" ht="15.95" customHeight="1">
      <c r="A86" s="88" t="s">
        <v>46</v>
      </c>
      <c r="B86" s="107">
        <f>IF(B85=0,0,ROUND(B85/B83*100,1))</f>
        <v>5</v>
      </c>
      <c r="C86" s="107">
        <f t="shared" ref="C86" si="40">IF(C85=0,0,ROUND(C85/C83*100,1))</f>
        <v>2.2999999999999998</v>
      </c>
      <c r="D86" s="107">
        <f t="shared" ref="D86" si="41">IF(D85=0,0,ROUND(D85/D83*100,1))</f>
        <v>4.3</v>
      </c>
      <c r="E86" s="107">
        <f t="shared" ref="E86" si="42">IF(E85=0,0,ROUND(E85/E83*100,1))</f>
        <v>6.1</v>
      </c>
      <c r="F86" s="107">
        <f t="shared" ref="F86" si="43">IF(F85=0,0,ROUND(F85/F83*100,1))</f>
        <v>6.1</v>
      </c>
      <c r="G86" s="107">
        <f t="shared" ref="G86" si="44">IF(G85=0,0,ROUND(G85/G83*100,1))</f>
        <v>12.9</v>
      </c>
      <c r="H86" s="107">
        <f t="shared" ref="H86" si="45">IF(H85=0,0,ROUND(H85/H83*100,1))</f>
        <v>9.4</v>
      </c>
      <c r="I86" s="107">
        <f t="shared" ref="I86" si="46">IF(I85=0,0,ROUND(I85/I83*100,1))</f>
        <v>5.3</v>
      </c>
      <c r="J86" s="107">
        <f t="shared" ref="J86" si="47">IF(J85=0,0,ROUND(J85/J83*100,1))</f>
        <v>9.1999999999999993</v>
      </c>
      <c r="K86" s="107">
        <f t="shared" ref="K86" si="48">IF(K85=0,0,ROUND(K85/K83*100,1))</f>
        <v>8.3000000000000007</v>
      </c>
      <c r="L86" s="107">
        <f t="shared" ref="L86" si="49">IF(L85=0,0,ROUND(L85/L83*100,1))</f>
        <v>4.9000000000000004</v>
      </c>
      <c r="M86" s="107">
        <f t="shared" ref="M86" si="50">IF(M85=0,0,ROUND(M85/M83*100,1))</f>
        <v>4.5</v>
      </c>
      <c r="N86" s="107">
        <f t="shared" ref="N86" si="51">IF(N85=0,0,ROUND(N85/N83*100,1))</f>
        <v>4.2</v>
      </c>
      <c r="O86" s="107">
        <f t="shared" ref="O86" si="52">IF(O85=0,0,ROUND(O85/O83*100,1))</f>
        <v>3.4</v>
      </c>
      <c r="P86" s="107">
        <f t="shared" ref="P86" si="53">IF(P85=0,0,ROUND(P85/P83*100,1))</f>
        <v>3.7</v>
      </c>
      <c r="Q86" s="107">
        <f t="shared" ref="Q86" si="54">IF(Q85=0,0,ROUND(Q85/Q83*100,1))</f>
        <v>6.7</v>
      </c>
      <c r="R86" s="107">
        <f t="shared" ref="R86" si="55">IF(R85=0,0,ROUND(R85/R83*100,1))</f>
        <v>4.4000000000000004</v>
      </c>
      <c r="S86" s="107">
        <f t="shared" ref="S86" si="56">IF(S85=0,0,ROUND(S85/S83*100,1))</f>
        <v>3.7</v>
      </c>
      <c r="T86" s="107">
        <f t="shared" ref="T86" si="57">IF(T85=0,0,ROUND(T85/T83*100,1))</f>
        <v>3.2</v>
      </c>
      <c r="U86" s="107">
        <f t="shared" ref="U86" si="58">IF(U85=0,0,ROUND(U85/U83*100,1))</f>
        <v>3.8</v>
      </c>
      <c r="V86" s="107">
        <f t="shared" ref="V86" si="59">IF(V85=0,0,ROUND(V85/V83*100,1))</f>
        <v>4.9000000000000004</v>
      </c>
      <c r="W86" s="107">
        <f t="shared" ref="W86" si="60">IF(W85=0,0,ROUND(W85/W83*100,1))</f>
        <v>5.7</v>
      </c>
      <c r="X86" s="107">
        <f t="shared" ref="X86" si="61">IF(X85=0,0,ROUND(X85/X83*100,1))</f>
        <v>5.8</v>
      </c>
      <c r="Y86" s="113">
        <f t="shared" ref="Y86" si="62">IF(Y85=0,0,ROUND(Y85/Y83*100,1))</f>
        <v>6.9</v>
      </c>
      <c r="Z86" s="116">
        <f t="shared" ref="Z86" si="63">IF(Z85=0,0,ROUND(Z85/Z83*100,1))</f>
        <v>4.8</v>
      </c>
      <c r="AA86" s="8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</row>
    <row r="87" spans="1:68" s="13" customFormat="1" ht="12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</row>
    <row r="88" spans="1:68" s="13" customFormat="1" ht="12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</row>
    <row r="89" spans="1:68" s="10" customFormat="1" ht="15" customHeight="1"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81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</row>
    <row r="90" spans="1:68" s="10" customFormat="1" ht="15" customHeight="1"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81"/>
      <c r="AC90" s="3"/>
      <c r="AD90" s="3" t="s">
        <v>77</v>
      </c>
      <c r="AE90" s="3"/>
      <c r="AF90" s="3"/>
      <c r="AG90" s="3"/>
      <c r="AH90" s="3" t="s">
        <v>78</v>
      </c>
      <c r="AI90" s="3"/>
      <c r="AJ90" s="3"/>
      <c r="AK90" s="3"/>
      <c r="AL90" s="3" t="s">
        <v>79</v>
      </c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</row>
    <row r="91" spans="1:68" s="10" customFormat="1" ht="15" customHeight="1"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81"/>
      <c r="AC91" s="89"/>
      <c r="AD91" s="90" t="s">
        <v>49</v>
      </c>
      <c r="AE91" s="89" t="s">
        <v>44</v>
      </c>
      <c r="AF91" s="91" t="s">
        <v>45</v>
      </c>
      <c r="AG91" s="92" t="s">
        <v>46</v>
      </c>
      <c r="AH91" s="90" t="s">
        <v>49</v>
      </c>
      <c r="AI91" s="89" t="s">
        <v>44</v>
      </c>
      <c r="AJ91" s="89" t="s">
        <v>45</v>
      </c>
      <c r="AK91" s="92" t="s">
        <v>46</v>
      </c>
      <c r="AL91" s="90" t="s">
        <v>49</v>
      </c>
      <c r="AM91" s="89" t="s">
        <v>44</v>
      </c>
      <c r="AN91" s="89" t="s">
        <v>45</v>
      </c>
      <c r="AO91" s="92" t="s">
        <v>46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</row>
    <row r="92" spans="1:68" s="10" customFormat="1" ht="15" customHeight="1"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81"/>
      <c r="AC92" s="3">
        <v>22</v>
      </c>
      <c r="AD92" s="102">
        <f t="array" ref="AD92:AG115">TRANSPOSE(B107:Y110)</f>
        <v>55</v>
      </c>
      <c r="AE92" s="103">
        <v>53</v>
      </c>
      <c r="AF92" s="104">
        <v>2</v>
      </c>
      <c r="AG92" s="105">
        <v>3.6</v>
      </c>
      <c r="AH92" s="102">
        <f t="array" ref="AH92:AK115">TRANSPOSE(B130:Y133)</f>
        <v>66</v>
      </c>
      <c r="AI92" s="103">
        <v>64</v>
      </c>
      <c r="AJ92" s="104">
        <v>2</v>
      </c>
      <c r="AK92" s="105">
        <v>3</v>
      </c>
      <c r="AL92" s="102">
        <f t="array" ref="AL92:AO115">TRANSPOSE(B153:Y156)</f>
        <v>121</v>
      </c>
      <c r="AM92" s="103">
        <v>117</v>
      </c>
      <c r="AN92" s="104">
        <v>4</v>
      </c>
      <c r="AO92" s="105">
        <v>3.3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</row>
    <row r="93" spans="1:68" s="10" customFormat="1" ht="15" customHeight="1"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81"/>
      <c r="AC93" s="3">
        <v>23</v>
      </c>
      <c r="AD93" s="102">
        <v>38</v>
      </c>
      <c r="AE93" s="103">
        <v>37</v>
      </c>
      <c r="AF93" s="104">
        <v>1</v>
      </c>
      <c r="AG93" s="105">
        <v>2.6</v>
      </c>
      <c r="AH93" s="102">
        <v>38</v>
      </c>
      <c r="AI93" s="103">
        <v>37</v>
      </c>
      <c r="AJ93" s="104">
        <v>1</v>
      </c>
      <c r="AK93" s="105">
        <v>2.6</v>
      </c>
      <c r="AL93" s="102">
        <v>76</v>
      </c>
      <c r="AM93" s="103">
        <v>74</v>
      </c>
      <c r="AN93" s="104">
        <v>2</v>
      </c>
      <c r="AO93" s="105">
        <v>2.6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</row>
    <row r="94" spans="1:68" s="10" customFormat="1" ht="15" customHeight="1"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81"/>
      <c r="AC94" s="3">
        <v>0</v>
      </c>
      <c r="AD94" s="102">
        <v>11</v>
      </c>
      <c r="AE94" s="103">
        <v>11</v>
      </c>
      <c r="AF94" s="104">
        <v>0</v>
      </c>
      <c r="AG94" s="105">
        <v>0</v>
      </c>
      <c r="AH94" s="102">
        <v>24</v>
      </c>
      <c r="AI94" s="103">
        <v>19</v>
      </c>
      <c r="AJ94" s="104">
        <v>5</v>
      </c>
      <c r="AK94" s="105">
        <v>20.8</v>
      </c>
      <c r="AL94" s="102">
        <v>35</v>
      </c>
      <c r="AM94" s="103">
        <v>30</v>
      </c>
      <c r="AN94" s="104">
        <v>5</v>
      </c>
      <c r="AO94" s="105">
        <v>14.3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</row>
    <row r="95" spans="1:68" s="10" customFormat="1" ht="15" customHeight="1"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81"/>
      <c r="AC95" s="3">
        <v>1</v>
      </c>
      <c r="AD95" s="102">
        <v>11</v>
      </c>
      <c r="AE95" s="103">
        <v>10</v>
      </c>
      <c r="AF95" s="104">
        <v>1</v>
      </c>
      <c r="AG95" s="105">
        <v>9.1</v>
      </c>
      <c r="AH95" s="102">
        <v>20</v>
      </c>
      <c r="AI95" s="103">
        <v>19</v>
      </c>
      <c r="AJ95" s="104">
        <v>1</v>
      </c>
      <c r="AK95" s="105">
        <v>5</v>
      </c>
      <c r="AL95" s="102">
        <v>31</v>
      </c>
      <c r="AM95" s="103">
        <v>29</v>
      </c>
      <c r="AN95" s="104">
        <v>2</v>
      </c>
      <c r="AO95" s="105">
        <v>6.5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</row>
    <row r="96" spans="1:68" s="10" customFormat="1" ht="15" customHeight="1"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81"/>
      <c r="AC96" s="3">
        <v>2</v>
      </c>
      <c r="AD96" s="102">
        <v>12</v>
      </c>
      <c r="AE96" s="103">
        <v>12</v>
      </c>
      <c r="AF96" s="104">
        <v>0</v>
      </c>
      <c r="AG96" s="105">
        <v>0</v>
      </c>
      <c r="AH96" s="102">
        <v>31</v>
      </c>
      <c r="AI96" s="103">
        <v>30</v>
      </c>
      <c r="AJ96" s="104">
        <v>1</v>
      </c>
      <c r="AK96" s="105">
        <v>3.2</v>
      </c>
      <c r="AL96" s="102">
        <v>43</v>
      </c>
      <c r="AM96" s="103">
        <v>42</v>
      </c>
      <c r="AN96" s="104">
        <v>1</v>
      </c>
      <c r="AO96" s="105">
        <v>2.2999999999999998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</row>
    <row r="97" spans="1:68" s="10" customFormat="1" ht="15" customHeight="1"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81"/>
      <c r="AC97" s="3">
        <v>3</v>
      </c>
      <c r="AD97" s="102">
        <v>5</v>
      </c>
      <c r="AE97" s="103">
        <v>5</v>
      </c>
      <c r="AF97" s="104">
        <v>0</v>
      </c>
      <c r="AG97" s="105">
        <v>0</v>
      </c>
      <c r="AH97" s="102">
        <v>18</v>
      </c>
      <c r="AI97" s="103">
        <v>15</v>
      </c>
      <c r="AJ97" s="104">
        <v>3</v>
      </c>
      <c r="AK97" s="105">
        <v>16.7</v>
      </c>
      <c r="AL97" s="102">
        <v>23</v>
      </c>
      <c r="AM97" s="103">
        <v>20</v>
      </c>
      <c r="AN97" s="104">
        <v>3</v>
      </c>
      <c r="AO97" s="105">
        <v>13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</row>
    <row r="98" spans="1:68" s="10" customFormat="1" ht="15" customHeight="1"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81"/>
      <c r="AC98" s="3">
        <v>4</v>
      </c>
      <c r="AD98" s="102">
        <v>6</v>
      </c>
      <c r="AE98" s="103">
        <v>5</v>
      </c>
      <c r="AF98" s="104">
        <v>1</v>
      </c>
      <c r="AG98" s="105">
        <v>16.7</v>
      </c>
      <c r="AH98" s="102">
        <v>28</v>
      </c>
      <c r="AI98" s="103">
        <v>27</v>
      </c>
      <c r="AJ98" s="104">
        <v>1</v>
      </c>
      <c r="AK98" s="105">
        <v>3.6</v>
      </c>
      <c r="AL98" s="102">
        <v>34</v>
      </c>
      <c r="AM98" s="103">
        <v>32</v>
      </c>
      <c r="AN98" s="104">
        <v>2</v>
      </c>
      <c r="AO98" s="105">
        <v>5.9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</row>
    <row r="99" spans="1:68" s="10" customFormat="1" ht="15" customHeight="1"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81"/>
      <c r="AC99" s="3">
        <v>5</v>
      </c>
      <c r="AD99" s="102">
        <v>17</v>
      </c>
      <c r="AE99" s="103">
        <v>16</v>
      </c>
      <c r="AF99" s="104">
        <v>1</v>
      </c>
      <c r="AG99" s="105">
        <v>5.9</v>
      </c>
      <c r="AH99" s="102">
        <v>51</v>
      </c>
      <c r="AI99" s="103">
        <v>47</v>
      </c>
      <c r="AJ99" s="104">
        <v>4</v>
      </c>
      <c r="AK99" s="105">
        <v>7.8</v>
      </c>
      <c r="AL99" s="102">
        <v>68</v>
      </c>
      <c r="AM99" s="103">
        <v>63</v>
      </c>
      <c r="AN99" s="104">
        <v>5</v>
      </c>
      <c r="AO99" s="105">
        <v>7.4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</row>
    <row r="100" spans="1:68" s="10" customFormat="1" ht="15" customHeight="1"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81"/>
      <c r="AC100" s="3">
        <v>6</v>
      </c>
      <c r="AD100" s="102">
        <v>19</v>
      </c>
      <c r="AE100" s="103">
        <v>19</v>
      </c>
      <c r="AF100" s="104">
        <v>0</v>
      </c>
      <c r="AG100" s="105">
        <v>0</v>
      </c>
      <c r="AH100" s="102">
        <v>70</v>
      </c>
      <c r="AI100" s="103">
        <v>63</v>
      </c>
      <c r="AJ100" s="104">
        <v>7</v>
      </c>
      <c r="AK100" s="105">
        <v>10</v>
      </c>
      <c r="AL100" s="102">
        <v>89</v>
      </c>
      <c r="AM100" s="103">
        <v>82</v>
      </c>
      <c r="AN100" s="104">
        <v>7</v>
      </c>
      <c r="AO100" s="105">
        <v>7.9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</row>
    <row r="101" spans="1:68" s="10" customFormat="1" ht="15" customHeight="1"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81"/>
      <c r="AC101" s="3">
        <v>7</v>
      </c>
      <c r="AD101" s="102">
        <v>36</v>
      </c>
      <c r="AE101" s="103">
        <v>32</v>
      </c>
      <c r="AF101" s="104">
        <v>4</v>
      </c>
      <c r="AG101" s="105">
        <v>11.1</v>
      </c>
      <c r="AH101" s="102">
        <v>219</v>
      </c>
      <c r="AI101" s="103">
        <v>212</v>
      </c>
      <c r="AJ101" s="104">
        <v>7</v>
      </c>
      <c r="AK101" s="105">
        <v>3.2</v>
      </c>
      <c r="AL101" s="102">
        <v>255</v>
      </c>
      <c r="AM101" s="103">
        <v>244</v>
      </c>
      <c r="AN101" s="104">
        <v>11</v>
      </c>
      <c r="AO101" s="105">
        <v>4.3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</row>
    <row r="102" spans="1:68" s="10" customFormat="1" ht="15" customHeight="1"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2"/>
      <c r="V102" s="11"/>
      <c r="W102" s="11"/>
      <c r="X102" s="11"/>
      <c r="Y102" s="11"/>
      <c r="Z102" s="11"/>
      <c r="AA102" s="81"/>
      <c r="AC102" s="3">
        <v>8</v>
      </c>
      <c r="AD102" s="102">
        <v>57</v>
      </c>
      <c r="AE102" s="103">
        <v>56</v>
      </c>
      <c r="AF102" s="104">
        <v>1</v>
      </c>
      <c r="AG102" s="105">
        <v>1.8</v>
      </c>
      <c r="AH102" s="102">
        <v>320</v>
      </c>
      <c r="AI102" s="103">
        <v>316</v>
      </c>
      <c r="AJ102" s="104">
        <v>4</v>
      </c>
      <c r="AK102" s="105">
        <v>1.3</v>
      </c>
      <c r="AL102" s="102">
        <v>377</v>
      </c>
      <c r="AM102" s="103">
        <v>372</v>
      </c>
      <c r="AN102" s="104">
        <v>5</v>
      </c>
      <c r="AO102" s="105">
        <v>1.3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</row>
    <row r="103" spans="1:68" s="10" customFormat="1" ht="15" customHeight="1"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81"/>
      <c r="AC103" s="3">
        <v>9</v>
      </c>
      <c r="AD103" s="102">
        <v>51</v>
      </c>
      <c r="AE103" s="103">
        <v>50</v>
      </c>
      <c r="AF103" s="104">
        <v>1</v>
      </c>
      <c r="AG103" s="105">
        <v>2</v>
      </c>
      <c r="AH103" s="102">
        <v>344</v>
      </c>
      <c r="AI103" s="103">
        <v>339</v>
      </c>
      <c r="AJ103" s="104">
        <v>5</v>
      </c>
      <c r="AK103" s="105">
        <v>1.5</v>
      </c>
      <c r="AL103" s="102">
        <v>395</v>
      </c>
      <c r="AM103" s="103">
        <v>389</v>
      </c>
      <c r="AN103" s="104">
        <v>6</v>
      </c>
      <c r="AO103" s="105">
        <v>1.5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</row>
    <row r="104" spans="1:68" s="10" customFormat="1" ht="15" customHeight="1"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81"/>
      <c r="AC104" s="3">
        <v>10</v>
      </c>
      <c r="AD104" s="102">
        <v>47</v>
      </c>
      <c r="AE104" s="103">
        <v>45</v>
      </c>
      <c r="AF104" s="104">
        <v>2</v>
      </c>
      <c r="AG104" s="105">
        <v>4.3</v>
      </c>
      <c r="AH104" s="102">
        <v>339</v>
      </c>
      <c r="AI104" s="103">
        <v>333</v>
      </c>
      <c r="AJ104" s="104">
        <v>6</v>
      </c>
      <c r="AK104" s="105">
        <v>1.8</v>
      </c>
      <c r="AL104" s="102">
        <v>386</v>
      </c>
      <c r="AM104" s="103">
        <v>378</v>
      </c>
      <c r="AN104" s="104">
        <v>8</v>
      </c>
      <c r="AO104" s="105">
        <v>2.1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</row>
    <row r="105" spans="1:68" s="10" customFormat="1" ht="15" customHeight="1"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81"/>
      <c r="AC105" s="3">
        <v>11</v>
      </c>
      <c r="AD105" s="102">
        <v>74</v>
      </c>
      <c r="AE105" s="103">
        <v>74</v>
      </c>
      <c r="AF105" s="104">
        <v>0</v>
      </c>
      <c r="AG105" s="105">
        <v>0</v>
      </c>
      <c r="AH105" s="102">
        <v>329</v>
      </c>
      <c r="AI105" s="103">
        <v>324</v>
      </c>
      <c r="AJ105" s="104">
        <v>5</v>
      </c>
      <c r="AK105" s="105">
        <v>1.5</v>
      </c>
      <c r="AL105" s="102">
        <v>403</v>
      </c>
      <c r="AM105" s="103">
        <v>398</v>
      </c>
      <c r="AN105" s="104">
        <v>5</v>
      </c>
      <c r="AO105" s="105">
        <v>1.2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</row>
    <row r="106" spans="1:68" s="13" customFormat="1" ht="15" customHeight="1">
      <c r="A106" s="86" t="s">
        <v>47</v>
      </c>
      <c r="B106" s="110">
        <v>22</v>
      </c>
      <c r="C106" s="110">
        <v>23</v>
      </c>
      <c r="D106" s="110">
        <v>0</v>
      </c>
      <c r="E106" s="110">
        <v>1</v>
      </c>
      <c r="F106" s="110">
        <v>2</v>
      </c>
      <c r="G106" s="110">
        <v>3</v>
      </c>
      <c r="H106" s="110">
        <v>4</v>
      </c>
      <c r="I106" s="110">
        <v>5</v>
      </c>
      <c r="J106" s="110">
        <v>6</v>
      </c>
      <c r="K106" s="110">
        <v>7</v>
      </c>
      <c r="L106" s="110">
        <v>8</v>
      </c>
      <c r="M106" s="110">
        <v>9</v>
      </c>
      <c r="N106" s="110">
        <v>10</v>
      </c>
      <c r="O106" s="110">
        <v>11</v>
      </c>
      <c r="P106" s="110">
        <v>12</v>
      </c>
      <c r="Q106" s="110">
        <v>13</v>
      </c>
      <c r="R106" s="110">
        <v>14</v>
      </c>
      <c r="S106" s="110">
        <v>15</v>
      </c>
      <c r="T106" s="110">
        <v>16</v>
      </c>
      <c r="U106" s="110">
        <v>17</v>
      </c>
      <c r="V106" s="110">
        <v>18</v>
      </c>
      <c r="W106" s="110">
        <v>19</v>
      </c>
      <c r="X106" s="110">
        <v>20</v>
      </c>
      <c r="Y106" s="111">
        <v>21</v>
      </c>
      <c r="Z106" s="114" t="s">
        <v>48</v>
      </c>
      <c r="AA106" s="68"/>
      <c r="AC106" s="3">
        <v>12</v>
      </c>
      <c r="AD106" s="102">
        <v>61</v>
      </c>
      <c r="AE106" s="103">
        <v>61</v>
      </c>
      <c r="AF106" s="104">
        <v>0</v>
      </c>
      <c r="AG106" s="105">
        <v>0</v>
      </c>
      <c r="AH106" s="102">
        <v>323</v>
      </c>
      <c r="AI106" s="103">
        <v>318</v>
      </c>
      <c r="AJ106" s="104">
        <v>5</v>
      </c>
      <c r="AK106" s="105">
        <v>1.5</v>
      </c>
      <c r="AL106" s="102">
        <v>384</v>
      </c>
      <c r="AM106" s="103">
        <v>379</v>
      </c>
      <c r="AN106" s="104">
        <v>5</v>
      </c>
      <c r="AO106" s="105">
        <v>1.3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</row>
    <row r="107" spans="1:68" s="13" customFormat="1" ht="15" customHeight="1">
      <c r="A107" s="87" t="s">
        <v>49</v>
      </c>
      <c r="B107" s="106">
        <f t="shared" ref="B107:J107" si="64">SUM(B108:B109)</f>
        <v>55</v>
      </c>
      <c r="C107" s="106">
        <f t="shared" si="64"/>
        <v>38</v>
      </c>
      <c r="D107" s="106">
        <f t="shared" si="64"/>
        <v>11</v>
      </c>
      <c r="E107" s="106">
        <f t="shared" si="64"/>
        <v>11</v>
      </c>
      <c r="F107" s="106">
        <f t="shared" si="64"/>
        <v>12</v>
      </c>
      <c r="G107" s="106">
        <f t="shared" si="64"/>
        <v>5</v>
      </c>
      <c r="H107" s="106">
        <f t="shared" si="64"/>
        <v>6</v>
      </c>
      <c r="I107" s="106">
        <f t="shared" si="64"/>
        <v>17</v>
      </c>
      <c r="J107" s="106">
        <f t="shared" si="64"/>
        <v>19</v>
      </c>
      <c r="K107" s="106">
        <f t="shared" ref="K107:Y107" si="65">SUM(K108:K109)</f>
        <v>36</v>
      </c>
      <c r="L107" s="106">
        <f t="shared" si="65"/>
        <v>57</v>
      </c>
      <c r="M107" s="106">
        <f t="shared" si="65"/>
        <v>51</v>
      </c>
      <c r="N107" s="106">
        <f t="shared" si="65"/>
        <v>47</v>
      </c>
      <c r="O107" s="106">
        <f t="shared" si="65"/>
        <v>74</v>
      </c>
      <c r="P107" s="106">
        <f t="shared" si="65"/>
        <v>61</v>
      </c>
      <c r="Q107" s="106">
        <f t="shared" si="65"/>
        <v>57</v>
      </c>
      <c r="R107" s="106">
        <f t="shared" si="65"/>
        <v>59</v>
      </c>
      <c r="S107" s="106">
        <f t="shared" si="65"/>
        <v>50</v>
      </c>
      <c r="T107" s="106">
        <f t="shared" si="65"/>
        <v>67</v>
      </c>
      <c r="U107" s="106">
        <f t="shared" si="65"/>
        <v>56</v>
      </c>
      <c r="V107" s="106">
        <f t="shared" si="65"/>
        <v>70</v>
      </c>
      <c r="W107" s="106">
        <f t="shared" si="65"/>
        <v>39</v>
      </c>
      <c r="X107" s="106">
        <f t="shared" si="65"/>
        <v>44</v>
      </c>
      <c r="Y107" s="112">
        <f t="shared" si="65"/>
        <v>38</v>
      </c>
      <c r="Z107" s="115">
        <f>SUM(B107:Y107)</f>
        <v>980</v>
      </c>
      <c r="AA107" s="82"/>
      <c r="AC107" s="3">
        <v>13</v>
      </c>
      <c r="AD107" s="102">
        <v>57</v>
      </c>
      <c r="AE107" s="103">
        <v>57</v>
      </c>
      <c r="AF107" s="104">
        <v>0</v>
      </c>
      <c r="AG107" s="105">
        <v>0</v>
      </c>
      <c r="AH107" s="102">
        <v>334</v>
      </c>
      <c r="AI107" s="103">
        <v>316</v>
      </c>
      <c r="AJ107" s="104">
        <v>18</v>
      </c>
      <c r="AK107" s="105">
        <v>5.4</v>
      </c>
      <c r="AL107" s="102">
        <v>391</v>
      </c>
      <c r="AM107" s="103">
        <v>373</v>
      </c>
      <c r="AN107" s="104">
        <v>18</v>
      </c>
      <c r="AO107" s="105">
        <v>4.5999999999999996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</row>
    <row r="108" spans="1:68" s="13" customFormat="1" ht="15" customHeight="1">
      <c r="A108" s="87" t="s">
        <v>44</v>
      </c>
      <c r="B108" s="106">
        <f>SUM(断面別!$B$64,断面別!$D$64)</f>
        <v>53</v>
      </c>
      <c r="C108" s="106">
        <f>SUM(断面別!$B$65,断面別!$D$65)</f>
        <v>37</v>
      </c>
      <c r="D108" s="106">
        <f>SUM(断面別!$B$66,断面別!$D$66)</f>
        <v>11</v>
      </c>
      <c r="E108" s="106">
        <f>SUM(断面別!$B$67,断面別!$D$67)</f>
        <v>10</v>
      </c>
      <c r="F108" s="106">
        <f>SUM(断面別!$B$68,断面別!$D$68)</f>
        <v>12</v>
      </c>
      <c r="G108" s="106">
        <f>SUM(断面別!$B$69,断面別!$D$69)</f>
        <v>5</v>
      </c>
      <c r="H108" s="106">
        <f>SUM(断面別!$B$70,断面別!$D$70)</f>
        <v>5</v>
      </c>
      <c r="I108" s="106">
        <f>SUM(断面別!$B$71,断面別!$D$71)</f>
        <v>16</v>
      </c>
      <c r="J108" s="106">
        <f>SUM(断面別!$B$72,断面別!$D$72)</f>
        <v>19</v>
      </c>
      <c r="K108" s="106">
        <f>SUM(断面別!$B$79,断面別!$D$79)</f>
        <v>32</v>
      </c>
      <c r="L108" s="106">
        <f>SUM(断面別!$B$86,断面別!$D$86)</f>
        <v>56</v>
      </c>
      <c r="M108" s="106">
        <f>SUM(断面別!$B$87,断面別!$D$87)</f>
        <v>50</v>
      </c>
      <c r="N108" s="106">
        <f>SUM(断面別!$B$88,断面別!$D$88)</f>
        <v>45</v>
      </c>
      <c r="O108" s="106">
        <f>SUM(断面別!$B$89,断面別!$D$89)</f>
        <v>74</v>
      </c>
      <c r="P108" s="106">
        <f>SUM(断面別!$B$90,断面別!$D$90)</f>
        <v>61</v>
      </c>
      <c r="Q108" s="106">
        <f>SUM(断面別!$B$91,断面別!$D$91)</f>
        <v>57</v>
      </c>
      <c r="R108" s="106">
        <f>SUM(断面別!$B$92,断面別!$D$92)</f>
        <v>59</v>
      </c>
      <c r="S108" s="106">
        <f>SUM(断面別!$B$93,断面別!$D$93)</f>
        <v>49</v>
      </c>
      <c r="T108" s="106">
        <f>SUM(断面別!$B$94,断面別!$D$94)</f>
        <v>67</v>
      </c>
      <c r="U108" s="106">
        <f>SUM(断面別!$B$101,断面別!$D$101)</f>
        <v>56</v>
      </c>
      <c r="V108" s="106">
        <f>SUM(断面別!$B$108,断面別!$D$108)</f>
        <v>69</v>
      </c>
      <c r="W108" s="106">
        <f>SUM(断面別!$B$109,断面別!$D$109)</f>
        <v>38</v>
      </c>
      <c r="X108" s="106">
        <f>SUM(断面別!$B$110,断面別!$D$110)</f>
        <v>44</v>
      </c>
      <c r="Y108" s="112">
        <f>SUM(断面別!$B$111,断面別!$D$111)</f>
        <v>37</v>
      </c>
      <c r="Z108" s="115">
        <f>SUM(B108:Y108)</f>
        <v>962</v>
      </c>
      <c r="AA108" s="82"/>
      <c r="AC108" s="3">
        <v>14</v>
      </c>
      <c r="AD108" s="102">
        <v>59</v>
      </c>
      <c r="AE108" s="103">
        <v>59</v>
      </c>
      <c r="AF108" s="104">
        <v>0</v>
      </c>
      <c r="AG108" s="105">
        <v>0</v>
      </c>
      <c r="AH108" s="102">
        <v>333</v>
      </c>
      <c r="AI108" s="103">
        <v>321</v>
      </c>
      <c r="AJ108" s="104">
        <v>12</v>
      </c>
      <c r="AK108" s="105">
        <v>3.6</v>
      </c>
      <c r="AL108" s="102">
        <v>392</v>
      </c>
      <c r="AM108" s="103">
        <v>380</v>
      </c>
      <c r="AN108" s="104">
        <v>12</v>
      </c>
      <c r="AO108" s="105">
        <v>3.1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</row>
    <row r="109" spans="1:68" s="13" customFormat="1" ht="15" customHeight="1">
      <c r="A109" s="87" t="s">
        <v>45</v>
      </c>
      <c r="B109" s="106">
        <f>SUM(断面別!$C$64,断面別!$E$64)</f>
        <v>2</v>
      </c>
      <c r="C109" s="106">
        <f>SUM(断面別!$C$65,断面別!$E$65)</f>
        <v>1</v>
      </c>
      <c r="D109" s="106">
        <f>SUM(断面別!$C$66,断面別!$E$66)</f>
        <v>0</v>
      </c>
      <c r="E109" s="106">
        <f>SUM(断面別!$C$67,断面別!$E$67)</f>
        <v>1</v>
      </c>
      <c r="F109" s="106">
        <f>SUM(断面別!$C$68,断面別!$E$68)</f>
        <v>0</v>
      </c>
      <c r="G109" s="106">
        <f>SUM(断面別!$C$69,断面別!$E$69)</f>
        <v>0</v>
      </c>
      <c r="H109" s="106">
        <f>SUM(断面別!$C$70,断面別!$E$70)</f>
        <v>1</v>
      </c>
      <c r="I109" s="106">
        <f>SUM(断面別!$C$71,断面別!$E$71)</f>
        <v>1</v>
      </c>
      <c r="J109" s="106">
        <f>SUM(断面別!$C$72,断面別!$E$72)</f>
        <v>0</v>
      </c>
      <c r="K109" s="106">
        <f>SUM(断面別!$C$79,断面別!$E$79)</f>
        <v>4</v>
      </c>
      <c r="L109" s="106">
        <f>SUM(断面別!$C$86,断面別!$E$86)</f>
        <v>1</v>
      </c>
      <c r="M109" s="106">
        <f>SUM(断面別!$C$87,断面別!$E$87)</f>
        <v>1</v>
      </c>
      <c r="N109" s="106">
        <f>SUM(断面別!$C$88,断面別!$E$88)</f>
        <v>2</v>
      </c>
      <c r="O109" s="106">
        <f>SUM(断面別!$C$89,断面別!$E$89)</f>
        <v>0</v>
      </c>
      <c r="P109" s="106">
        <f>SUM(断面別!$C$90,断面別!$E$90)</f>
        <v>0</v>
      </c>
      <c r="Q109" s="106">
        <f>SUM(断面別!$C$91,断面別!$E$91)</f>
        <v>0</v>
      </c>
      <c r="R109" s="106">
        <f>SUM(断面別!$C$92,断面別!$E$92)</f>
        <v>0</v>
      </c>
      <c r="S109" s="106">
        <f>SUM(断面別!$C$93,断面別!$E$93)</f>
        <v>1</v>
      </c>
      <c r="T109" s="106">
        <f>SUM(断面別!$C$94,断面別!$E$94)</f>
        <v>0</v>
      </c>
      <c r="U109" s="106">
        <f>SUM(断面別!$C$101,断面別!$E$101)</f>
        <v>0</v>
      </c>
      <c r="V109" s="106">
        <f>SUM(断面別!$C$108,断面別!$E$108)</f>
        <v>1</v>
      </c>
      <c r="W109" s="106">
        <f>SUM(断面別!$C$109,断面別!$E$109)</f>
        <v>1</v>
      </c>
      <c r="X109" s="106">
        <f>SUM(断面別!$C$110,断面別!$E$110)</f>
        <v>0</v>
      </c>
      <c r="Y109" s="112">
        <f>SUM(断面別!$C$111,断面別!$E$111)</f>
        <v>1</v>
      </c>
      <c r="Z109" s="115">
        <f>SUM(B109:Y109)</f>
        <v>18</v>
      </c>
      <c r="AA109" s="82"/>
      <c r="AC109" s="3">
        <v>15</v>
      </c>
      <c r="AD109" s="102">
        <v>50</v>
      </c>
      <c r="AE109" s="103">
        <v>49</v>
      </c>
      <c r="AF109" s="104">
        <v>1</v>
      </c>
      <c r="AG109" s="105">
        <v>2</v>
      </c>
      <c r="AH109" s="102">
        <v>346</v>
      </c>
      <c r="AI109" s="103">
        <v>332</v>
      </c>
      <c r="AJ109" s="104">
        <v>14</v>
      </c>
      <c r="AK109" s="105">
        <v>4</v>
      </c>
      <c r="AL109" s="102">
        <v>396</v>
      </c>
      <c r="AM109" s="103">
        <v>381</v>
      </c>
      <c r="AN109" s="104">
        <v>15</v>
      </c>
      <c r="AO109" s="105">
        <v>3.8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</row>
    <row r="110" spans="1:68" s="13" customFormat="1" ht="15" customHeight="1">
      <c r="A110" s="88" t="s">
        <v>46</v>
      </c>
      <c r="B110" s="118">
        <f>IF(B109=0,0,ROUND(B109/B107*100,1))</f>
        <v>3.6</v>
      </c>
      <c r="C110" s="118">
        <f t="shared" ref="C110" si="66">IF(C109=0,0,ROUND(C109/C107*100,1))</f>
        <v>2.6</v>
      </c>
      <c r="D110" s="118">
        <f t="shared" ref="D110" si="67">IF(D109=0,0,ROUND(D109/D107*100,1))</f>
        <v>0</v>
      </c>
      <c r="E110" s="118">
        <f t="shared" ref="E110" si="68">IF(E109=0,0,ROUND(E109/E107*100,1))</f>
        <v>9.1</v>
      </c>
      <c r="F110" s="118">
        <f t="shared" ref="F110" si="69">IF(F109=0,0,ROUND(F109/F107*100,1))</f>
        <v>0</v>
      </c>
      <c r="G110" s="118">
        <f t="shared" ref="G110" si="70">IF(G109=0,0,ROUND(G109/G107*100,1))</f>
        <v>0</v>
      </c>
      <c r="H110" s="118">
        <f t="shared" ref="H110" si="71">IF(H109=0,0,ROUND(H109/H107*100,1))</f>
        <v>16.7</v>
      </c>
      <c r="I110" s="118">
        <f t="shared" ref="I110" si="72">IF(I109=0,0,ROUND(I109/I107*100,1))</f>
        <v>5.9</v>
      </c>
      <c r="J110" s="118">
        <f t="shared" ref="J110" si="73">IF(J109=0,0,ROUND(J109/J107*100,1))</f>
        <v>0</v>
      </c>
      <c r="K110" s="118">
        <f t="shared" ref="K110" si="74">IF(K109=0,0,ROUND(K109/K107*100,1))</f>
        <v>11.1</v>
      </c>
      <c r="L110" s="118">
        <f t="shared" ref="L110" si="75">IF(L109=0,0,ROUND(L109/L107*100,1))</f>
        <v>1.8</v>
      </c>
      <c r="M110" s="118">
        <f t="shared" ref="M110" si="76">IF(M109=0,0,ROUND(M109/M107*100,1))</f>
        <v>2</v>
      </c>
      <c r="N110" s="118">
        <f t="shared" ref="N110" si="77">IF(N109=0,0,ROUND(N109/N107*100,1))</f>
        <v>4.3</v>
      </c>
      <c r="O110" s="118">
        <f t="shared" ref="O110" si="78">IF(O109=0,0,ROUND(O109/O107*100,1))</f>
        <v>0</v>
      </c>
      <c r="P110" s="118">
        <f t="shared" ref="P110" si="79">IF(P109=0,0,ROUND(P109/P107*100,1))</f>
        <v>0</v>
      </c>
      <c r="Q110" s="118">
        <f t="shared" ref="Q110" si="80">IF(Q109=0,0,ROUND(Q109/Q107*100,1))</f>
        <v>0</v>
      </c>
      <c r="R110" s="118">
        <f t="shared" ref="R110" si="81">IF(R109=0,0,ROUND(R109/R107*100,1))</f>
        <v>0</v>
      </c>
      <c r="S110" s="118">
        <f t="shared" ref="S110" si="82">IF(S109=0,0,ROUND(S109/S107*100,1))</f>
        <v>2</v>
      </c>
      <c r="T110" s="118">
        <f t="shared" ref="T110" si="83">IF(T109=0,0,ROUND(T109/T107*100,1))</f>
        <v>0</v>
      </c>
      <c r="U110" s="118">
        <f t="shared" ref="U110" si="84">IF(U109=0,0,ROUND(U109/U107*100,1))</f>
        <v>0</v>
      </c>
      <c r="V110" s="118">
        <f t="shared" ref="V110" si="85">IF(V109=0,0,ROUND(V109/V107*100,1))</f>
        <v>1.4</v>
      </c>
      <c r="W110" s="118">
        <f t="shared" ref="W110" si="86">IF(W109=0,0,ROUND(W109/W107*100,1))</f>
        <v>2.6</v>
      </c>
      <c r="X110" s="118">
        <f t="shared" ref="X110" si="87">IF(X109=0,0,ROUND(X109/X107*100,1))</f>
        <v>0</v>
      </c>
      <c r="Y110" s="119">
        <f t="shared" ref="Y110" si="88">IF(Y109=0,0,ROUND(Y109/Y107*100,1))</f>
        <v>2.6</v>
      </c>
      <c r="Z110" s="120">
        <f t="shared" ref="Z110" si="89">IF(Z109=0,0,ROUND(Z109/Z107*100,1))</f>
        <v>1.8</v>
      </c>
      <c r="AA110" s="83"/>
      <c r="AC110" s="3">
        <v>16</v>
      </c>
      <c r="AD110" s="102">
        <v>67</v>
      </c>
      <c r="AE110" s="103">
        <v>67</v>
      </c>
      <c r="AF110" s="104">
        <v>0</v>
      </c>
      <c r="AG110" s="105">
        <v>0</v>
      </c>
      <c r="AH110" s="102">
        <v>317</v>
      </c>
      <c r="AI110" s="103">
        <v>315</v>
      </c>
      <c r="AJ110" s="104">
        <v>2</v>
      </c>
      <c r="AK110" s="105">
        <v>0.6</v>
      </c>
      <c r="AL110" s="102">
        <v>384</v>
      </c>
      <c r="AM110" s="103">
        <v>382</v>
      </c>
      <c r="AN110" s="104">
        <v>2</v>
      </c>
      <c r="AO110" s="105">
        <v>0.5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</row>
    <row r="111" spans="1:68" s="16" customFormat="1" ht="1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5"/>
      <c r="V111" s="14"/>
      <c r="W111" s="14"/>
      <c r="X111" s="14"/>
      <c r="Y111" s="14"/>
      <c r="Z111" s="14"/>
      <c r="AA111" s="14"/>
      <c r="AC111" s="3">
        <v>17</v>
      </c>
      <c r="AD111" s="102">
        <v>56</v>
      </c>
      <c r="AE111" s="103">
        <v>56</v>
      </c>
      <c r="AF111" s="104">
        <v>0</v>
      </c>
      <c r="AG111" s="105">
        <v>0</v>
      </c>
      <c r="AH111" s="102">
        <v>286</v>
      </c>
      <c r="AI111" s="103">
        <v>281</v>
      </c>
      <c r="AJ111" s="104">
        <v>5</v>
      </c>
      <c r="AK111" s="105">
        <v>1.7</v>
      </c>
      <c r="AL111" s="102">
        <v>342</v>
      </c>
      <c r="AM111" s="103">
        <v>337</v>
      </c>
      <c r="AN111" s="104">
        <v>5</v>
      </c>
      <c r="AO111" s="105">
        <v>1.5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</row>
    <row r="112" spans="1:68" s="16" customFormat="1" ht="1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C112" s="3">
        <v>18</v>
      </c>
      <c r="AD112" s="102">
        <v>70</v>
      </c>
      <c r="AE112" s="103">
        <v>69</v>
      </c>
      <c r="AF112" s="104">
        <v>1</v>
      </c>
      <c r="AG112" s="105">
        <v>1.4</v>
      </c>
      <c r="AH112" s="102">
        <v>286</v>
      </c>
      <c r="AI112" s="103">
        <v>282</v>
      </c>
      <c r="AJ112" s="104">
        <v>4</v>
      </c>
      <c r="AK112" s="105">
        <v>1.4</v>
      </c>
      <c r="AL112" s="102">
        <v>356</v>
      </c>
      <c r="AM112" s="103">
        <v>351</v>
      </c>
      <c r="AN112" s="104">
        <v>5</v>
      </c>
      <c r="AO112" s="105">
        <v>1.4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</row>
    <row r="113" spans="1:68" s="16" customFormat="1" ht="1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C113" s="3">
        <v>19</v>
      </c>
      <c r="AD113" s="102">
        <v>39</v>
      </c>
      <c r="AE113" s="103">
        <v>38</v>
      </c>
      <c r="AF113" s="104">
        <v>1</v>
      </c>
      <c r="AG113" s="105">
        <v>2.6</v>
      </c>
      <c r="AH113" s="102">
        <v>139</v>
      </c>
      <c r="AI113" s="103">
        <v>132</v>
      </c>
      <c r="AJ113" s="104">
        <v>7</v>
      </c>
      <c r="AK113" s="105">
        <v>5</v>
      </c>
      <c r="AL113" s="102">
        <v>178</v>
      </c>
      <c r="AM113" s="103">
        <v>170</v>
      </c>
      <c r="AN113" s="104">
        <v>8</v>
      </c>
      <c r="AO113" s="105">
        <v>4.5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</row>
    <row r="114" spans="1:68" s="16" customFormat="1" ht="1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C114" s="3">
        <v>20</v>
      </c>
      <c r="AD114" s="102">
        <v>44</v>
      </c>
      <c r="AE114" s="103">
        <v>44</v>
      </c>
      <c r="AF114" s="104">
        <v>0</v>
      </c>
      <c r="AG114" s="105">
        <v>0</v>
      </c>
      <c r="AH114" s="102">
        <v>120</v>
      </c>
      <c r="AI114" s="103">
        <v>112</v>
      </c>
      <c r="AJ114" s="104">
        <v>8</v>
      </c>
      <c r="AK114" s="105">
        <v>6.7</v>
      </c>
      <c r="AL114" s="102">
        <v>164</v>
      </c>
      <c r="AM114" s="103">
        <v>156</v>
      </c>
      <c r="AN114" s="104">
        <v>8</v>
      </c>
      <c r="AO114" s="105">
        <v>4.9000000000000004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</row>
    <row r="115" spans="1:68" s="16" customFormat="1" ht="1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C115" s="3">
        <v>21</v>
      </c>
      <c r="AD115" s="102">
        <v>38</v>
      </c>
      <c r="AE115" s="103">
        <v>37</v>
      </c>
      <c r="AF115" s="104">
        <v>1</v>
      </c>
      <c r="AG115" s="105">
        <v>2.6</v>
      </c>
      <c r="AH115" s="102">
        <v>110</v>
      </c>
      <c r="AI115" s="103">
        <v>107</v>
      </c>
      <c r="AJ115" s="104">
        <v>3</v>
      </c>
      <c r="AK115" s="105">
        <v>2.7</v>
      </c>
      <c r="AL115" s="102">
        <v>148</v>
      </c>
      <c r="AM115" s="103">
        <v>144</v>
      </c>
      <c r="AN115" s="104">
        <v>4</v>
      </c>
      <c r="AO115" s="105">
        <v>2.7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</row>
    <row r="116" spans="1:68" s="16" customFormat="1" ht="1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</row>
    <row r="117" spans="1:68" s="16" customFormat="1" ht="1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C117" s="108" t="s">
        <v>128</v>
      </c>
      <c r="AD117" s="3">
        <f>SUM(AD101:AD112)</f>
        <v>685</v>
      </c>
      <c r="AE117" s="3">
        <f t="shared" ref="AE117:AN117" si="90">SUM(AE101:AE112)</f>
        <v>675</v>
      </c>
      <c r="AF117" s="3">
        <f t="shared" si="90"/>
        <v>10</v>
      </c>
      <c r="AG117" s="109">
        <f>AF117/AD117</f>
        <v>1.4598540145985401E-2</v>
      </c>
      <c r="AH117" s="3">
        <f t="shared" ref="AH117" si="91">SUM(AH101:AH112)</f>
        <v>3776</v>
      </c>
      <c r="AI117" s="3">
        <f t="shared" si="90"/>
        <v>3689</v>
      </c>
      <c r="AJ117" s="3">
        <f t="shared" si="90"/>
        <v>87</v>
      </c>
      <c r="AK117" s="109">
        <f t="shared" ref="AK117" si="92">AJ117/AH117</f>
        <v>2.3040254237288137E-2</v>
      </c>
      <c r="AL117" s="3">
        <f t="shared" ref="AL117" si="93">SUM(AL101:AL112)</f>
        <v>4461</v>
      </c>
      <c r="AM117" s="3">
        <f t="shared" si="90"/>
        <v>4364</v>
      </c>
      <c r="AN117" s="3">
        <f t="shared" si="90"/>
        <v>97</v>
      </c>
      <c r="AO117" s="109">
        <f t="shared" ref="AO117" si="94">AN117/AL117</f>
        <v>2.1744003586639766E-2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</row>
    <row r="118" spans="1:68" s="16" customFormat="1" ht="1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</row>
    <row r="119" spans="1:68" s="16" customFormat="1" ht="1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</row>
    <row r="120" spans="1:68" s="16" customFormat="1" ht="1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</row>
    <row r="121" spans="1:68" s="16" customFormat="1" ht="1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</row>
    <row r="122" spans="1:68" s="16" customFormat="1" ht="1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</row>
    <row r="123" spans="1:68" s="16" customFormat="1" ht="1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</row>
    <row r="124" spans="1:68" s="16" customFormat="1" ht="1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</row>
    <row r="125" spans="1:68" s="16" customFormat="1" ht="1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5"/>
      <c r="V125" s="14"/>
      <c r="W125" s="14"/>
      <c r="X125" s="14"/>
      <c r="Y125" s="14"/>
      <c r="Z125" s="14"/>
      <c r="AA125" s="14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</row>
    <row r="126" spans="1:68" s="16" customFormat="1" ht="1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</row>
    <row r="127" spans="1:68" s="16" customFormat="1" ht="1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</row>
    <row r="128" spans="1:68" s="16" customFormat="1" ht="1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</row>
    <row r="129" spans="1:68" s="13" customFormat="1" ht="15" customHeight="1">
      <c r="A129" s="86" t="s">
        <v>47</v>
      </c>
      <c r="B129" s="110">
        <v>22</v>
      </c>
      <c r="C129" s="110">
        <v>23</v>
      </c>
      <c r="D129" s="110">
        <v>0</v>
      </c>
      <c r="E129" s="110">
        <v>1</v>
      </c>
      <c r="F129" s="110">
        <v>2</v>
      </c>
      <c r="G129" s="110">
        <v>3</v>
      </c>
      <c r="H129" s="110">
        <v>4</v>
      </c>
      <c r="I129" s="110">
        <v>5</v>
      </c>
      <c r="J129" s="110">
        <v>6</v>
      </c>
      <c r="K129" s="110">
        <v>7</v>
      </c>
      <c r="L129" s="110">
        <v>8</v>
      </c>
      <c r="M129" s="110">
        <v>9</v>
      </c>
      <c r="N129" s="110">
        <v>10</v>
      </c>
      <c r="O129" s="110">
        <v>11</v>
      </c>
      <c r="P129" s="110">
        <v>12</v>
      </c>
      <c r="Q129" s="110">
        <v>13</v>
      </c>
      <c r="R129" s="110">
        <v>14</v>
      </c>
      <c r="S129" s="110">
        <v>15</v>
      </c>
      <c r="T129" s="110">
        <v>16</v>
      </c>
      <c r="U129" s="110">
        <v>17</v>
      </c>
      <c r="V129" s="110">
        <v>18</v>
      </c>
      <c r="W129" s="110">
        <v>19</v>
      </c>
      <c r="X129" s="110">
        <v>20</v>
      </c>
      <c r="Y129" s="111">
        <v>21</v>
      </c>
      <c r="Z129" s="114" t="s">
        <v>48</v>
      </c>
      <c r="AA129" s="68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</row>
    <row r="130" spans="1:68" s="13" customFormat="1" ht="15" customHeight="1">
      <c r="A130" s="87" t="s">
        <v>49</v>
      </c>
      <c r="B130" s="106">
        <f t="shared" ref="B130:Y130" si="95">SUM(B131:B132)</f>
        <v>66</v>
      </c>
      <c r="C130" s="106">
        <f t="shared" si="95"/>
        <v>38</v>
      </c>
      <c r="D130" s="106">
        <f t="shared" si="95"/>
        <v>24</v>
      </c>
      <c r="E130" s="106">
        <f t="shared" si="95"/>
        <v>20</v>
      </c>
      <c r="F130" s="106">
        <f t="shared" si="95"/>
        <v>31</v>
      </c>
      <c r="G130" s="106">
        <f t="shared" si="95"/>
        <v>18</v>
      </c>
      <c r="H130" s="106">
        <f t="shared" si="95"/>
        <v>28</v>
      </c>
      <c r="I130" s="106">
        <f t="shared" si="95"/>
        <v>51</v>
      </c>
      <c r="J130" s="106">
        <f t="shared" si="95"/>
        <v>70</v>
      </c>
      <c r="K130" s="106">
        <f t="shared" si="95"/>
        <v>219</v>
      </c>
      <c r="L130" s="106">
        <f t="shared" si="95"/>
        <v>320</v>
      </c>
      <c r="M130" s="106">
        <f t="shared" si="95"/>
        <v>344</v>
      </c>
      <c r="N130" s="106">
        <f t="shared" si="95"/>
        <v>339</v>
      </c>
      <c r="O130" s="106">
        <f t="shared" si="95"/>
        <v>329</v>
      </c>
      <c r="P130" s="106">
        <f t="shared" si="95"/>
        <v>323</v>
      </c>
      <c r="Q130" s="106">
        <f t="shared" si="95"/>
        <v>334</v>
      </c>
      <c r="R130" s="106">
        <f t="shared" si="95"/>
        <v>333</v>
      </c>
      <c r="S130" s="106">
        <f t="shared" si="95"/>
        <v>346</v>
      </c>
      <c r="T130" s="106">
        <f t="shared" si="95"/>
        <v>317</v>
      </c>
      <c r="U130" s="106">
        <f t="shared" si="95"/>
        <v>286</v>
      </c>
      <c r="V130" s="106">
        <f t="shared" si="95"/>
        <v>286</v>
      </c>
      <c r="W130" s="106">
        <f t="shared" si="95"/>
        <v>139</v>
      </c>
      <c r="X130" s="106">
        <f t="shared" si="95"/>
        <v>120</v>
      </c>
      <c r="Y130" s="112">
        <f t="shared" si="95"/>
        <v>110</v>
      </c>
      <c r="Z130" s="115">
        <f>SUM(B130:Y130)</f>
        <v>4491</v>
      </c>
      <c r="AA130" s="82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</row>
    <row r="131" spans="1:68" s="13" customFormat="1" ht="15" customHeight="1">
      <c r="A131" s="87" t="s">
        <v>44</v>
      </c>
      <c r="B131" s="106">
        <f>SUM(断面別!$I$64,断面別!$K$64)</f>
        <v>64</v>
      </c>
      <c r="C131" s="106">
        <f>SUM(断面別!$I$65,断面別!$K$65)</f>
        <v>37</v>
      </c>
      <c r="D131" s="106">
        <f>SUM(断面別!$I$66,断面別!$K$66)</f>
        <v>19</v>
      </c>
      <c r="E131" s="106">
        <f>SUM(断面別!$I$67,断面別!$K$67)</f>
        <v>19</v>
      </c>
      <c r="F131" s="106">
        <f>SUM(断面別!$I$68,断面別!$K$68)</f>
        <v>30</v>
      </c>
      <c r="G131" s="106">
        <f>SUM(断面別!$I$69,断面別!$K$69)</f>
        <v>15</v>
      </c>
      <c r="H131" s="106">
        <f>SUM(断面別!$I$70,断面別!$K$70)</f>
        <v>27</v>
      </c>
      <c r="I131" s="106">
        <f>SUM(断面別!$I$71,断面別!$K$71)</f>
        <v>47</v>
      </c>
      <c r="J131" s="106">
        <f>SUM(断面別!$I$72,断面別!$K$72)</f>
        <v>63</v>
      </c>
      <c r="K131" s="106">
        <f>SUM(断面別!$I$79,断面別!$K$79)</f>
        <v>212</v>
      </c>
      <c r="L131" s="106">
        <f>SUM(断面別!$I$86,断面別!$K$86)</f>
        <v>316</v>
      </c>
      <c r="M131" s="106">
        <f>SUM(断面別!$I$87,断面別!$K$87)</f>
        <v>339</v>
      </c>
      <c r="N131" s="106">
        <f>SUM(断面別!$I$88,断面別!$K$88)</f>
        <v>333</v>
      </c>
      <c r="O131" s="106">
        <f>SUM(断面別!$I$89,断面別!$K$89)</f>
        <v>324</v>
      </c>
      <c r="P131" s="106">
        <f>SUM(断面別!$I$90,断面別!$K$90)</f>
        <v>318</v>
      </c>
      <c r="Q131" s="106">
        <f>SUM(断面別!$I$91,断面別!$K$91)</f>
        <v>316</v>
      </c>
      <c r="R131" s="106">
        <f>SUM(断面別!$I$92,断面別!$K$92)</f>
        <v>321</v>
      </c>
      <c r="S131" s="106">
        <f>SUM(断面別!$I$93,断面別!$K$93)</f>
        <v>332</v>
      </c>
      <c r="T131" s="106">
        <f>SUM(断面別!$I$94,断面別!$K$94)</f>
        <v>315</v>
      </c>
      <c r="U131" s="106">
        <f>SUM(断面別!$I$101,断面別!$K$101)</f>
        <v>281</v>
      </c>
      <c r="V131" s="106">
        <f>SUM(断面別!$I$108,断面別!$K$108)</f>
        <v>282</v>
      </c>
      <c r="W131" s="106">
        <f>SUM(断面別!$I$109,断面別!$K$109)</f>
        <v>132</v>
      </c>
      <c r="X131" s="106">
        <f>SUM(断面別!$I$110,断面別!$K$110)</f>
        <v>112</v>
      </c>
      <c r="Y131" s="112">
        <f>SUM(断面別!$I$111,断面別!$K$111)</f>
        <v>107</v>
      </c>
      <c r="Z131" s="115">
        <f>SUM(B131:Y131)</f>
        <v>4361</v>
      </c>
      <c r="AA131" s="82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</row>
    <row r="132" spans="1:68" s="13" customFormat="1" ht="15" customHeight="1">
      <c r="A132" s="87" t="s">
        <v>45</v>
      </c>
      <c r="B132" s="106">
        <f>SUM(断面別!$J$64,断面別!$L$64)</f>
        <v>2</v>
      </c>
      <c r="C132" s="106">
        <f>SUM(断面別!$J$65,断面別!$L$65)</f>
        <v>1</v>
      </c>
      <c r="D132" s="106">
        <f>SUM(断面別!$J$66,断面別!$L$66)</f>
        <v>5</v>
      </c>
      <c r="E132" s="106">
        <f>SUM(断面別!$J$67,断面別!$L$67)</f>
        <v>1</v>
      </c>
      <c r="F132" s="106">
        <f>SUM(断面別!$J$68,断面別!$L$68)</f>
        <v>1</v>
      </c>
      <c r="G132" s="106">
        <f>SUM(断面別!$J$69,断面別!$L$69)</f>
        <v>3</v>
      </c>
      <c r="H132" s="106">
        <f>SUM(断面別!$J$70,断面別!$L$70)</f>
        <v>1</v>
      </c>
      <c r="I132" s="106">
        <f>SUM(断面別!$J$71,断面別!$L$71)</f>
        <v>4</v>
      </c>
      <c r="J132" s="106">
        <f>SUM(断面別!$J$72,断面別!$L$72)</f>
        <v>7</v>
      </c>
      <c r="K132" s="106">
        <f>SUM(断面別!$J$79,断面別!$L$79)</f>
        <v>7</v>
      </c>
      <c r="L132" s="106">
        <f>SUM(断面別!$J$86,断面別!$L$86)</f>
        <v>4</v>
      </c>
      <c r="M132" s="106">
        <f>SUM(断面別!$J$87,断面別!$L$87)</f>
        <v>5</v>
      </c>
      <c r="N132" s="106">
        <f>SUM(断面別!$J$88,断面別!$L$88)</f>
        <v>6</v>
      </c>
      <c r="O132" s="106">
        <f>SUM(断面別!$J$89,断面別!$L$89)</f>
        <v>5</v>
      </c>
      <c r="P132" s="106">
        <f>SUM(断面別!$J$90,断面別!$L$90)</f>
        <v>5</v>
      </c>
      <c r="Q132" s="106">
        <f>SUM(断面別!$J$91,断面別!$L$91)</f>
        <v>18</v>
      </c>
      <c r="R132" s="106">
        <f>SUM(断面別!$J$92,断面別!$L$92)</f>
        <v>12</v>
      </c>
      <c r="S132" s="106">
        <f>SUM(断面別!$J$93,断面別!$L$93)</f>
        <v>14</v>
      </c>
      <c r="T132" s="106">
        <f>SUM(断面別!$J$94,断面別!$L$94)</f>
        <v>2</v>
      </c>
      <c r="U132" s="106">
        <f>SUM(断面別!$J$101,断面別!$L$101)</f>
        <v>5</v>
      </c>
      <c r="V132" s="106">
        <f>SUM(断面別!$J$108,断面別!$L$108)</f>
        <v>4</v>
      </c>
      <c r="W132" s="106">
        <f>SUM(断面別!$J$109,断面別!$L$109)</f>
        <v>7</v>
      </c>
      <c r="X132" s="106">
        <f>SUM(断面別!$J$110,断面別!$L$110)</f>
        <v>8</v>
      </c>
      <c r="Y132" s="112">
        <f>SUM(断面別!$J$111,断面別!$L$111)</f>
        <v>3</v>
      </c>
      <c r="Z132" s="115">
        <f>SUM(B132:Y132)</f>
        <v>130</v>
      </c>
      <c r="AA132" s="82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</row>
    <row r="133" spans="1:68" s="13" customFormat="1" ht="15" customHeight="1">
      <c r="A133" s="88" t="s">
        <v>46</v>
      </c>
      <c r="B133" s="107">
        <f>IF(B132=0,0,ROUND(B132/B130*100,1))</f>
        <v>3</v>
      </c>
      <c r="C133" s="107">
        <f t="shared" ref="C133" si="96">IF(C132=0,0,ROUND(C132/C130*100,1))</f>
        <v>2.6</v>
      </c>
      <c r="D133" s="107">
        <f t="shared" ref="D133" si="97">IF(D132=0,0,ROUND(D132/D130*100,1))</f>
        <v>20.8</v>
      </c>
      <c r="E133" s="107">
        <f t="shared" ref="E133" si="98">IF(E132=0,0,ROUND(E132/E130*100,1))</f>
        <v>5</v>
      </c>
      <c r="F133" s="107">
        <f t="shared" ref="F133" si="99">IF(F132=0,0,ROUND(F132/F130*100,1))</f>
        <v>3.2</v>
      </c>
      <c r="G133" s="107">
        <f t="shared" ref="G133" si="100">IF(G132=0,0,ROUND(G132/G130*100,1))</f>
        <v>16.7</v>
      </c>
      <c r="H133" s="107">
        <f t="shared" ref="H133" si="101">IF(H132=0,0,ROUND(H132/H130*100,1))</f>
        <v>3.6</v>
      </c>
      <c r="I133" s="107">
        <f t="shared" ref="I133" si="102">IF(I132=0,0,ROUND(I132/I130*100,1))</f>
        <v>7.8</v>
      </c>
      <c r="J133" s="107">
        <f t="shared" ref="J133" si="103">IF(J132=0,0,ROUND(J132/J130*100,1))</f>
        <v>10</v>
      </c>
      <c r="K133" s="107">
        <f t="shared" ref="K133" si="104">IF(K132=0,0,ROUND(K132/K130*100,1))</f>
        <v>3.2</v>
      </c>
      <c r="L133" s="107">
        <f t="shared" ref="L133" si="105">IF(L132=0,0,ROUND(L132/L130*100,1))</f>
        <v>1.3</v>
      </c>
      <c r="M133" s="107">
        <f t="shared" ref="M133" si="106">IF(M132=0,0,ROUND(M132/M130*100,1))</f>
        <v>1.5</v>
      </c>
      <c r="N133" s="107">
        <f t="shared" ref="N133" si="107">IF(N132=0,0,ROUND(N132/N130*100,1))</f>
        <v>1.8</v>
      </c>
      <c r="O133" s="107">
        <f t="shared" ref="O133" si="108">IF(O132=0,0,ROUND(O132/O130*100,1))</f>
        <v>1.5</v>
      </c>
      <c r="P133" s="107">
        <f t="shared" ref="P133" si="109">IF(P132=0,0,ROUND(P132/P130*100,1))</f>
        <v>1.5</v>
      </c>
      <c r="Q133" s="107">
        <f t="shared" ref="Q133" si="110">IF(Q132=0,0,ROUND(Q132/Q130*100,1))</f>
        <v>5.4</v>
      </c>
      <c r="R133" s="107">
        <f t="shared" ref="R133" si="111">IF(R132=0,0,ROUND(R132/R130*100,1))</f>
        <v>3.6</v>
      </c>
      <c r="S133" s="107">
        <f t="shared" ref="S133" si="112">IF(S132=0,0,ROUND(S132/S130*100,1))</f>
        <v>4</v>
      </c>
      <c r="T133" s="107">
        <f t="shared" ref="T133" si="113">IF(T132=0,0,ROUND(T132/T130*100,1))</f>
        <v>0.6</v>
      </c>
      <c r="U133" s="107">
        <f t="shared" ref="U133" si="114">IF(U132=0,0,ROUND(U132/U130*100,1))</f>
        <v>1.7</v>
      </c>
      <c r="V133" s="107">
        <f t="shared" ref="V133" si="115">IF(V132=0,0,ROUND(V132/V130*100,1))</f>
        <v>1.4</v>
      </c>
      <c r="W133" s="107">
        <f t="shared" ref="W133" si="116">IF(W132=0,0,ROUND(W132/W130*100,1))</f>
        <v>5</v>
      </c>
      <c r="X133" s="107">
        <f t="shared" ref="X133" si="117">IF(X132=0,0,ROUND(X132/X130*100,1))</f>
        <v>6.7</v>
      </c>
      <c r="Y133" s="113">
        <f t="shared" ref="Y133" si="118">IF(Y132=0,0,ROUND(Y132/Y130*100,1))</f>
        <v>2.7</v>
      </c>
      <c r="Z133" s="116">
        <f t="shared" ref="Z133" si="119">IF(Z132=0,0,ROUND(Z132/Z130*100,1))</f>
        <v>2.9</v>
      </c>
      <c r="AA133" s="8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</row>
    <row r="134" spans="1:68" s="16" customFormat="1" ht="1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5"/>
      <c r="V134" s="14"/>
      <c r="W134" s="14"/>
      <c r="X134" s="14"/>
      <c r="Y134" s="14"/>
      <c r="Z134" s="14"/>
      <c r="AA134" s="14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</row>
    <row r="135" spans="1:68" s="16" customFormat="1" ht="1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</row>
    <row r="136" spans="1:68" s="16" customFormat="1" ht="1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</row>
    <row r="137" spans="1:68" s="16" customFormat="1" ht="1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</row>
    <row r="138" spans="1:68" s="16" customFormat="1" ht="1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</row>
    <row r="139" spans="1:68" s="16" customFormat="1" ht="1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</row>
    <row r="140" spans="1:68" s="16" customFormat="1" ht="1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</row>
    <row r="141" spans="1:68" s="16" customFormat="1" ht="1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</row>
    <row r="142" spans="1:68" s="16" customFormat="1" ht="1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</row>
    <row r="143" spans="1:68" s="16" customFormat="1" ht="1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</row>
    <row r="144" spans="1:68" s="16" customFormat="1" ht="1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</row>
    <row r="145" spans="1:68" s="16" customFormat="1" ht="1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</row>
    <row r="146" spans="1:68" s="16" customFormat="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</row>
    <row r="147" spans="1:68" s="16" customFormat="1" ht="1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</row>
    <row r="148" spans="1:68" s="16" customFormat="1" ht="1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5"/>
      <c r="V148" s="14"/>
      <c r="W148" s="14"/>
      <c r="X148" s="14"/>
      <c r="Y148" s="14"/>
      <c r="Z148" s="14"/>
      <c r="AA148" s="14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</row>
    <row r="149" spans="1:68" s="16" customFormat="1" ht="1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</row>
    <row r="150" spans="1:68" s="16" customFormat="1" ht="1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</row>
    <row r="151" spans="1:68" s="16" customFormat="1" ht="1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</row>
    <row r="152" spans="1:68" s="13" customFormat="1" ht="15" customHeight="1">
      <c r="A152" s="86" t="s">
        <v>47</v>
      </c>
      <c r="B152" s="117">
        <v>22</v>
      </c>
      <c r="C152" s="110">
        <v>23</v>
      </c>
      <c r="D152" s="110">
        <v>0</v>
      </c>
      <c r="E152" s="110">
        <v>1</v>
      </c>
      <c r="F152" s="110">
        <v>2</v>
      </c>
      <c r="G152" s="110">
        <v>3</v>
      </c>
      <c r="H152" s="110">
        <v>4</v>
      </c>
      <c r="I152" s="110">
        <v>5</v>
      </c>
      <c r="J152" s="110">
        <v>6</v>
      </c>
      <c r="K152" s="110">
        <v>7</v>
      </c>
      <c r="L152" s="110">
        <v>8</v>
      </c>
      <c r="M152" s="110">
        <v>9</v>
      </c>
      <c r="N152" s="110">
        <v>10</v>
      </c>
      <c r="O152" s="110">
        <v>11</v>
      </c>
      <c r="P152" s="110">
        <v>12</v>
      </c>
      <c r="Q152" s="110">
        <v>13</v>
      </c>
      <c r="R152" s="110">
        <v>14</v>
      </c>
      <c r="S152" s="110">
        <v>15</v>
      </c>
      <c r="T152" s="110">
        <v>16</v>
      </c>
      <c r="U152" s="110">
        <v>17</v>
      </c>
      <c r="V152" s="110">
        <v>18</v>
      </c>
      <c r="W152" s="110">
        <v>19</v>
      </c>
      <c r="X152" s="110">
        <v>20</v>
      </c>
      <c r="Y152" s="111">
        <v>21</v>
      </c>
      <c r="Z152" s="114" t="s">
        <v>48</v>
      </c>
      <c r="AA152" s="68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</row>
    <row r="153" spans="1:68" s="13" customFormat="1" ht="15" customHeight="1">
      <c r="A153" s="87" t="s">
        <v>49</v>
      </c>
      <c r="B153" s="106">
        <f t="shared" ref="B153:Y153" si="120">SUM(B154:B155)</f>
        <v>121</v>
      </c>
      <c r="C153" s="106">
        <f t="shared" si="120"/>
        <v>76</v>
      </c>
      <c r="D153" s="106">
        <f t="shared" si="120"/>
        <v>35</v>
      </c>
      <c r="E153" s="106">
        <f t="shared" si="120"/>
        <v>31</v>
      </c>
      <c r="F153" s="106">
        <f t="shared" si="120"/>
        <v>43</v>
      </c>
      <c r="G153" s="106">
        <f t="shared" si="120"/>
        <v>23</v>
      </c>
      <c r="H153" s="106">
        <f t="shared" si="120"/>
        <v>34</v>
      </c>
      <c r="I153" s="106">
        <f t="shared" si="120"/>
        <v>68</v>
      </c>
      <c r="J153" s="106">
        <f t="shared" si="120"/>
        <v>89</v>
      </c>
      <c r="K153" s="106">
        <f t="shared" si="120"/>
        <v>255</v>
      </c>
      <c r="L153" s="106">
        <f t="shared" si="120"/>
        <v>377</v>
      </c>
      <c r="M153" s="106">
        <f t="shared" si="120"/>
        <v>395</v>
      </c>
      <c r="N153" s="106">
        <f t="shared" si="120"/>
        <v>386</v>
      </c>
      <c r="O153" s="106">
        <f t="shared" si="120"/>
        <v>403</v>
      </c>
      <c r="P153" s="106">
        <f t="shared" si="120"/>
        <v>384</v>
      </c>
      <c r="Q153" s="106">
        <f t="shared" si="120"/>
        <v>391</v>
      </c>
      <c r="R153" s="106">
        <f t="shared" si="120"/>
        <v>392</v>
      </c>
      <c r="S153" s="106">
        <f t="shared" si="120"/>
        <v>396</v>
      </c>
      <c r="T153" s="106">
        <f t="shared" si="120"/>
        <v>384</v>
      </c>
      <c r="U153" s="106">
        <f t="shared" si="120"/>
        <v>342</v>
      </c>
      <c r="V153" s="106">
        <f t="shared" si="120"/>
        <v>356</v>
      </c>
      <c r="W153" s="106">
        <f t="shared" si="120"/>
        <v>178</v>
      </c>
      <c r="X153" s="106">
        <f t="shared" si="120"/>
        <v>164</v>
      </c>
      <c r="Y153" s="112">
        <f t="shared" si="120"/>
        <v>148</v>
      </c>
      <c r="Z153" s="115">
        <f>SUM(B153:Y153)</f>
        <v>5471</v>
      </c>
      <c r="AA153" s="82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</row>
    <row r="154" spans="1:68" s="13" customFormat="1" ht="15" customHeight="1">
      <c r="A154" s="87" t="s">
        <v>44</v>
      </c>
      <c r="B154" s="106">
        <f t="shared" ref="B154:J154" si="121">SUM(B108,B131)</f>
        <v>117</v>
      </c>
      <c r="C154" s="106">
        <f t="shared" si="121"/>
        <v>74</v>
      </c>
      <c r="D154" s="106">
        <f t="shared" si="121"/>
        <v>30</v>
      </c>
      <c r="E154" s="106">
        <f t="shared" si="121"/>
        <v>29</v>
      </c>
      <c r="F154" s="106">
        <f t="shared" si="121"/>
        <v>42</v>
      </c>
      <c r="G154" s="106">
        <f t="shared" si="121"/>
        <v>20</v>
      </c>
      <c r="H154" s="106">
        <f t="shared" si="121"/>
        <v>32</v>
      </c>
      <c r="I154" s="106">
        <f t="shared" si="121"/>
        <v>63</v>
      </c>
      <c r="J154" s="106">
        <f t="shared" si="121"/>
        <v>82</v>
      </c>
      <c r="K154" s="106">
        <f>SUM(K108,K131)</f>
        <v>244</v>
      </c>
      <c r="L154" s="106">
        <f t="shared" ref="L154:Y154" si="122">SUM(L108,L131)</f>
        <v>372</v>
      </c>
      <c r="M154" s="106">
        <f t="shared" si="122"/>
        <v>389</v>
      </c>
      <c r="N154" s="106">
        <f t="shared" si="122"/>
        <v>378</v>
      </c>
      <c r="O154" s="106">
        <f t="shared" si="122"/>
        <v>398</v>
      </c>
      <c r="P154" s="106">
        <f t="shared" si="122"/>
        <v>379</v>
      </c>
      <c r="Q154" s="106">
        <f t="shared" si="122"/>
        <v>373</v>
      </c>
      <c r="R154" s="106">
        <f t="shared" si="122"/>
        <v>380</v>
      </c>
      <c r="S154" s="106">
        <f t="shared" si="122"/>
        <v>381</v>
      </c>
      <c r="T154" s="106">
        <f t="shared" si="122"/>
        <v>382</v>
      </c>
      <c r="U154" s="106">
        <f t="shared" si="122"/>
        <v>337</v>
      </c>
      <c r="V154" s="106">
        <f t="shared" si="122"/>
        <v>351</v>
      </c>
      <c r="W154" s="106">
        <f t="shared" si="122"/>
        <v>170</v>
      </c>
      <c r="X154" s="106">
        <f t="shared" si="122"/>
        <v>156</v>
      </c>
      <c r="Y154" s="112">
        <f t="shared" si="122"/>
        <v>144</v>
      </c>
      <c r="Z154" s="115">
        <f>SUM(B154:Y154)</f>
        <v>5323</v>
      </c>
      <c r="AA154" s="82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</row>
    <row r="155" spans="1:68" s="13" customFormat="1" ht="15" customHeight="1">
      <c r="A155" s="87" t="s">
        <v>45</v>
      </c>
      <c r="B155" s="106">
        <f t="shared" ref="B155:Y155" si="123">SUM(B109,B132)</f>
        <v>4</v>
      </c>
      <c r="C155" s="106">
        <f t="shared" si="123"/>
        <v>2</v>
      </c>
      <c r="D155" s="106">
        <f t="shared" si="123"/>
        <v>5</v>
      </c>
      <c r="E155" s="106">
        <f t="shared" si="123"/>
        <v>2</v>
      </c>
      <c r="F155" s="106">
        <f t="shared" si="123"/>
        <v>1</v>
      </c>
      <c r="G155" s="106">
        <f t="shared" si="123"/>
        <v>3</v>
      </c>
      <c r="H155" s="106">
        <f t="shared" si="123"/>
        <v>2</v>
      </c>
      <c r="I155" s="106">
        <f t="shared" si="123"/>
        <v>5</v>
      </c>
      <c r="J155" s="106">
        <f t="shared" si="123"/>
        <v>7</v>
      </c>
      <c r="K155" s="106">
        <f t="shared" si="123"/>
        <v>11</v>
      </c>
      <c r="L155" s="106">
        <f t="shared" si="123"/>
        <v>5</v>
      </c>
      <c r="M155" s="106">
        <f t="shared" si="123"/>
        <v>6</v>
      </c>
      <c r="N155" s="106">
        <f t="shared" si="123"/>
        <v>8</v>
      </c>
      <c r="O155" s="106">
        <f t="shared" si="123"/>
        <v>5</v>
      </c>
      <c r="P155" s="106">
        <f t="shared" si="123"/>
        <v>5</v>
      </c>
      <c r="Q155" s="106">
        <f t="shared" si="123"/>
        <v>18</v>
      </c>
      <c r="R155" s="106">
        <f t="shared" si="123"/>
        <v>12</v>
      </c>
      <c r="S155" s="106">
        <f t="shared" si="123"/>
        <v>15</v>
      </c>
      <c r="T155" s="106">
        <f t="shared" si="123"/>
        <v>2</v>
      </c>
      <c r="U155" s="106">
        <f t="shared" si="123"/>
        <v>5</v>
      </c>
      <c r="V155" s="106">
        <f t="shared" si="123"/>
        <v>5</v>
      </c>
      <c r="W155" s="106">
        <f t="shared" si="123"/>
        <v>8</v>
      </c>
      <c r="X155" s="106">
        <f t="shared" si="123"/>
        <v>8</v>
      </c>
      <c r="Y155" s="112">
        <f t="shared" si="123"/>
        <v>4</v>
      </c>
      <c r="Z155" s="115">
        <f>SUM(B155:Y155)</f>
        <v>148</v>
      </c>
      <c r="AA155" s="82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</row>
    <row r="156" spans="1:68" s="13" customFormat="1" ht="15.95" customHeight="1">
      <c r="A156" s="88" t="s">
        <v>46</v>
      </c>
      <c r="B156" s="107">
        <f>IF(B155=0,0,ROUND(B155/B153*100,1))</f>
        <v>3.3</v>
      </c>
      <c r="C156" s="107">
        <f t="shared" ref="C156" si="124">IF(C155=0,0,ROUND(C155/C153*100,1))</f>
        <v>2.6</v>
      </c>
      <c r="D156" s="107">
        <f t="shared" ref="D156" si="125">IF(D155=0,0,ROUND(D155/D153*100,1))</f>
        <v>14.3</v>
      </c>
      <c r="E156" s="107">
        <f t="shared" ref="E156" si="126">IF(E155=0,0,ROUND(E155/E153*100,1))</f>
        <v>6.5</v>
      </c>
      <c r="F156" s="107">
        <f t="shared" ref="F156" si="127">IF(F155=0,0,ROUND(F155/F153*100,1))</f>
        <v>2.2999999999999998</v>
      </c>
      <c r="G156" s="107">
        <f t="shared" ref="G156" si="128">IF(G155=0,0,ROUND(G155/G153*100,1))</f>
        <v>13</v>
      </c>
      <c r="H156" s="107">
        <f t="shared" ref="H156" si="129">IF(H155=0,0,ROUND(H155/H153*100,1))</f>
        <v>5.9</v>
      </c>
      <c r="I156" s="107">
        <f t="shared" ref="I156" si="130">IF(I155=0,0,ROUND(I155/I153*100,1))</f>
        <v>7.4</v>
      </c>
      <c r="J156" s="107">
        <f t="shared" ref="J156" si="131">IF(J155=0,0,ROUND(J155/J153*100,1))</f>
        <v>7.9</v>
      </c>
      <c r="K156" s="107">
        <f t="shared" ref="K156" si="132">IF(K155=0,0,ROUND(K155/K153*100,1))</f>
        <v>4.3</v>
      </c>
      <c r="L156" s="107">
        <f t="shared" ref="L156" si="133">IF(L155=0,0,ROUND(L155/L153*100,1))</f>
        <v>1.3</v>
      </c>
      <c r="M156" s="107">
        <f t="shared" ref="M156" si="134">IF(M155=0,0,ROUND(M155/M153*100,1))</f>
        <v>1.5</v>
      </c>
      <c r="N156" s="107">
        <f t="shared" ref="N156" si="135">IF(N155=0,0,ROUND(N155/N153*100,1))</f>
        <v>2.1</v>
      </c>
      <c r="O156" s="107">
        <f t="shared" ref="O156" si="136">IF(O155=0,0,ROUND(O155/O153*100,1))</f>
        <v>1.2</v>
      </c>
      <c r="P156" s="107">
        <f t="shared" ref="P156" si="137">IF(P155=0,0,ROUND(P155/P153*100,1))</f>
        <v>1.3</v>
      </c>
      <c r="Q156" s="107">
        <f t="shared" ref="Q156" si="138">IF(Q155=0,0,ROUND(Q155/Q153*100,1))</f>
        <v>4.5999999999999996</v>
      </c>
      <c r="R156" s="107">
        <f t="shared" ref="R156" si="139">IF(R155=0,0,ROUND(R155/R153*100,1))</f>
        <v>3.1</v>
      </c>
      <c r="S156" s="107">
        <f t="shared" ref="S156" si="140">IF(S155=0,0,ROUND(S155/S153*100,1))</f>
        <v>3.8</v>
      </c>
      <c r="T156" s="107">
        <f t="shared" ref="T156" si="141">IF(T155=0,0,ROUND(T155/T153*100,1))</f>
        <v>0.5</v>
      </c>
      <c r="U156" s="107">
        <f t="shared" ref="U156" si="142">IF(U155=0,0,ROUND(U155/U153*100,1))</f>
        <v>1.5</v>
      </c>
      <c r="V156" s="107">
        <f t="shared" ref="V156" si="143">IF(V155=0,0,ROUND(V155/V153*100,1))</f>
        <v>1.4</v>
      </c>
      <c r="W156" s="107">
        <f t="shared" ref="W156" si="144">IF(W155=0,0,ROUND(W155/W153*100,1))</f>
        <v>4.5</v>
      </c>
      <c r="X156" s="107">
        <f t="shared" ref="X156" si="145">IF(X155=0,0,ROUND(X155/X153*100,1))</f>
        <v>4.9000000000000004</v>
      </c>
      <c r="Y156" s="113">
        <f t="shared" ref="Y156" si="146">IF(Y155=0,0,ROUND(Y155/Y153*100,1))</f>
        <v>2.7</v>
      </c>
      <c r="Z156" s="116">
        <f t="shared" ref="Z156" si="147">IF(Z155=0,0,ROUND(Z155/Z153*100,1))</f>
        <v>2.7</v>
      </c>
      <c r="AA156" s="8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</row>
    <row r="157" spans="1:68" s="17" customFormat="1" ht="18.75" customHeight="1"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</row>
    <row r="158" spans="1:68" s="17" customFormat="1" ht="11.25" customHeight="1"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</row>
    <row r="159" spans="1:68" s="10" customFormat="1" ht="15" customHeight="1"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81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</row>
    <row r="160" spans="1:68" s="10" customFormat="1" ht="15" customHeight="1"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81"/>
      <c r="AC160" s="3"/>
      <c r="AD160" s="3" t="s">
        <v>80</v>
      </c>
      <c r="AE160" s="3"/>
      <c r="AF160" s="3"/>
      <c r="AG160" s="3"/>
      <c r="AH160" s="3" t="s">
        <v>81</v>
      </c>
      <c r="AI160" s="3"/>
      <c r="AJ160" s="3"/>
      <c r="AK160" s="3"/>
      <c r="AL160" s="3" t="s">
        <v>82</v>
      </c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</row>
    <row r="161" spans="1:68" s="10" customFormat="1" ht="15" customHeight="1"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81"/>
      <c r="AC161" s="89"/>
      <c r="AD161" s="90" t="s">
        <v>49</v>
      </c>
      <c r="AE161" s="89" t="s">
        <v>44</v>
      </c>
      <c r="AF161" s="91" t="s">
        <v>45</v>
      </c>
      <c r="AG161" s="92" t="s">
        <v>46</v>
      </c>
      <c r="AH161" s="90" t="s">
        <v>49</v>
      </c>
      <c r="AI161" s="89" t="s">
        <v>44</v>
      </c>
      <c r="AJ161" s="89" t="s">
        <v>45</v>
      </c>
      <c r="AK161" s="92" t="s">
        <v>46</v>
      </c>
      <c r="AL161" s="90" t="s">
        <v>49</v>
      </c>
      <c r="AM161" s="89" t="s">
        <v>44</v>
      </c>
      <c r="AN161" s="89" t="s">
        <v>45</v>
      </c>
      <c r="AO161" s="92" t="s">
        <v>46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</row>
    <row r="162" spans="1:68" s="10" customFormat="1" ht="15" customHeight="1"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81"/>
      <c r="AC162" s="3">
        <v>22</v>
      </c>
      <c r="AD162" s="102">
        <f t="array" ref="AD162:AG185">TRANSPOSE(B177:Y180)</f>
        <v>59</v>
      </c>
      <c r="AE162" s="103">
        <v>58</v>
      </c>
      <c r="AF162" s="104">
        <v>1</v>
      </c>
      <c r="AG162" s="105">
        <v>1.7</v>
      </c>
      <c r="AH162" s="102">
        <f t="array" ref="AH162:AK185">TRANSPOSE(B200:Y203)</f>
        <v>61</v>
      </c>
      <c r="AI162" s="103">
        <v>56</v>
      </c>
      <c r="AJ162" s="104">
        <v>5</v>
      </c>
      <c r="AK162" s="105">
        <v>8.1999999999999993</v>
      </c>
      <c r="AL162" s="102">
        <f t="array" ref="AL162:AO185">TRANSPOSE(B223:Y226)</f>
        <v>120</v>
      </c>
      <c r="AM162" s="103">
        <v>114</v>
      </c>
      <c r="AN162" s="104">
        <v>6</v>
      </c>
      <c r="AO162" s="105">
        <v>5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</row>
    <row r="163" spans="1:68" s="10" customFormat="1" ht="15" customHeight="1"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81"/>
      <c r="AC163" s="3">
        <v>23</v>
      </c>
      <c r="AD163" s="102">
        <v>30</v>
      </c>
      <c r="AE163" s="103">
        <v>29</v>
      </c>
      <c r="AF163" s="104">
        <v>1</v>
      </c>
      <c r="AG163" s="105">
        <v>3.3</v>
      </c>
      <c r="AH163" s="102">
        <v>39</v>
      </c>
      <c r="AI163" s="103">
        <v>38</v>
      </c>
      <c r="AJ163" s="104">
        <v>1</v>
      </c>
      <c r="AK163" s="105">
        <v>2.6</v>
      </c>
      <c r="AL163" s="102">
        <v>69</v>
      </c>
      <c r="AM163" s="103">
        <v>67</v>
      </c>
      <c r="AN163" s="104">
        <v>2</v>
      </c>
      <c r="AO163" s="105">
        <v>2.9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</row>
    <row r="164" spans="1:68" s="10" customFormat="1" ht="15" customHeight="1"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81"/>
      <c r="AC164" s="3">
        <v>0</v>
      </c>
      <c r="AD164" s="102">
        <v>26</v>
      </c>
      <c r="AE164" s="103">
        <v>24</v>
      </c>
      <c r="AF164" s="104">
        <v>2</v>
      </c>
      <c r="AG164" s="105">
        <v>7.7</v>
      </c>
      <c r="AH164" s="102">
        <v>27</v>
      </c>
      <c r="AI164" s="103">
        <v>26</v>
      </c>
      <c r="AJ164" s="104">
        <v>1</v>
      </c>
      <c r="AK164" s="105">
        <v>3.7</v>
      </c>
      <c r="AL164" s="102">
        <v>53</v>
      </c>
      <c r="AM164" s="103">
        <v>50</v>
      </c>
      <c r="AN164" s="104">
        <v>3</v>
      </c>
      <c r="AO164" s="105">
        <v>5.7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</row>
    <row r="165" spans="1:68" s="10" customFormat="1" ht="15" customHeight="1"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81"/>
      <c r="AC165" s="3">
        <v>1</v>
      </c>
      <c r="AD165" s="102">
        <v>17</v>
      </c>
      <c r="AE165" s="103">
        <v>16</v>
      </c>
      <c r="AF165" s="104">
        <v>1</v>
      </c>
      <c r="AG165" s="105">
        <v>5.9</v>
      </c>
      <c r="AH165" s="102">
        <v>26</v>
      </c>
      <c r="AI165" s="103">
        <v>25</v>
      </c>
      <c r="AJ165" s="104">
        <v>1</v>
      </c>
      <c r="AK165" s="105">
        <v>3.8</v>
      </c>
      <c r="AL165" s="102">
        <v>43</v>
      </c>
      <c r="AM165" s="103">
        <v>41</v>
      </c>
      <c r="AN165" s="104">
        <v>2</v>
      </c>
      <c r="AO165" s="105">
        <v>4.7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</row>
    <row r="166" spans="1:68" s="10" customFormat="1" ht="15" customHeight="1"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81"/>
      <c r="AC166" s="3">
        <v>2</v>
      </c>
      <c r="AD166" s="102">
        <v>8</v>
      </c>
      <c r="AE166" s="103">
        <v>8</v>
      </c>
      <c r="AF166" s="104">
        <v>0</v>
      </c>
      <c r="AG166" s="105">
        <v>0</v>
      </c>
      <c r="AH166" s="102">
        <v>8</v>
      </c>
      <c r="AI166" s="103">
        <v>8</v>
      </c>
      <c r="AJ166" s="104">
        <v>0</v>
      </c>
      <c r="AK166" s="105">
        <v>0</v>
      </c>
      <c r="AL166" s="102">
        <v>16</v>
      </c>
      <c r="AM166" s="103">
        <v>16</v>
      </c>
      <c r="AN166" s="104">
        <v>0</v>
      </c>
      <c r="AO166" s="105">
        <v>0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</row>
    <row r="167" spans="1:68" s="10" customFormat="1" ht="15" customHeight="1"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81"/>
      <c r="AC167" s="3">
        <v>3</v>
      </c>
      <c r="AD167" s="102">
        <v>6</v>
      </c>
      <c r="AE167" s="103">
        <v>4</v>
      </c>
      <c r="AF167" s="104">
        <v>2</v>
      </c>
      <c r="AG167" s="105">
        <v>33.299999999999997</v>
      </c>
      <c r="AH167" s="102">
        <v>12</v>
      </c>
      <c r="AI167" s="103">
        <v>11</v>
      </c>
      <c r="AJ167" s="104">
        <v>1</v>
      </c>
      <c r="AK167" s="105">
        <v>8.3000000000000007</v>
      </c>
      <c r="AL167" s="102">
        <v>18</v>
      </c>
      <c r="AM167" s="103">
        <v>15</v>
      </c>
      <c r="AN167" s="104">
        <v>3</v>
      </c>
      <c r="AO167" s="105">
        <v>16.7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</row>
    <row r="168" spans="1:68" s="10" customFormat="1" ht="15" customHeight="1"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81"/>
      <c r="AC168" s="3">
        <v>4</v>
      </c>
      <c r="AD168" s="102">
        <v>12</v>
      </c>
      <c r="AE168" s="103">
        <v>12</v>
      </c>
      <c r="AF168" s="104">
        <v>0</v>
      </c>
      <c r="AG168" s="105">
        <v>0</v>
      </c>
      <c r="AH168" s="102">
        <v>18</v>
      </c>
      <c r="AI168" s="103">
        <v>18</v>
      </c>
      <c r="AJ168" s="104">
        <v>0</v>
      </c>
      <c r="AK168" s="105">
        <v>0</v>
      </c>
      <c r="AL168" s="102">
        <v>30</v>
      </c>
      <c r="AM168" s="103">
        <v>30</v>
      </c>
      <c r="AN168" s="104">
        <v>0</v>
      </c>
      <c r="AO168" s="105">
        <v>0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</row>
    <row r="169" spans="1:68" s="10" customFormat="1" ht="15" customHeight="1"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81"/>
      <c r="AC169" s="3">
        <v>5</v>
      </c>
      <c r="AD169" s="102">
        <v>27</v>
      </c>
      <c r="AE169" s="103">
        <v>25</v>
      </c>
      <c r="AF169" s="104">
        <v>2</v>
      </c>
      <c r="AG169" s="105">
        <v>7.4</v>
      </c>
      <c r="AH169" s="102">
        <v>25</v>
      </c>
      <c r="AI169" s="103">
        <v>25</v>
      </c>
      <c r="AJ169" s="104">
        <v>0</v>
      </c>
      <c r="AK169" s="105">
        <v>0</v>
      </c>
      <c r="AL169" s="102">
        <v>52</v>
      </c>
      <c r="AM169" s="103">
        <v>50</v>
      </c>
      <c r="AN169" s="104">
        <v>2</v>
      </c>
      <c r="AO169" s="105">
        <v>3.8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</row>
    <row r="170" spans="1:68" s="10" customFormat="1" ht="15" customHeight="1"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81"/>
      <c r="AC170" s="3">
        <v>6</v>
      </c>
      <c r="AD170" s="102">
        <v>49</v>
      </c>
      <c r="AE170" s="103">
        <v>42</v>
      </c>
      <c r="AF170" s="104">
        <v>7</v>
      </c>
      <c r="AG170" s="105">
        <v>14.3</v>
      </c>
      <c r="AH170" s="102">
        <v>46</v>
      </c>
      <c r="AI170" s="103">
        <v>44</v>
      </c>
      <c r="AJ170" s="104">
        <v>2</v>
      </c>
      <c r="AK170" s="105">
        <v>4.3</v>
      </c>
      <c r="AL170" s="102">
        <v>95</v>
      </c>
      <c r="AM170" s="103">
        <v>86</v>
      </c>
      <c r="AN170" s="104">
        <v>9</v>
      </c>
      <c r="AO170" s="105">
        <v>9.5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</row>
    <row r="171" spans="1:68" s="10" customFormat="1" ht="15" customHeight="1"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81"/>
      <c r="AC171" s="3">
        <v>7</v>
      </c>
      <c r="AD171" s="102">
        <v>93</v>
      </c>
      <c r="AE171" s="103">
        <v>89</v>
      </c>
      <c r="AF171" s="104">
        <v>4</v>
      </c>
      <c r="AG171" s="105">
        <v>4.3</v>
      </c>
      <c r="AH171" s="102">
        <v>127</v>
      </c>
      <c r="AI171" s="103">
        <v>115</v>
      </c>
      <c r="AJ171" s="104">
        <v>12</v>
      </c>
      <c r="AK171" s="105">
        <v>9.4</v>
      </c>
      <c r="AL171" s="102">
        <v>220</v>
      </c>
      <c r="AM171" s="103">
        <v>204</v>
      </c>
      <c r="AN171" s="104">
        <v>16</v>
      </c>
      <c r="AO171" s="105">
        <v>7.3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</row>
    <row r="172" spans="1:68" s="10" customFormat="1" ht="15" customHeight="1"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2"/>
      <c r="V172" s="11"/>
      <c r="W172" s="11"/>
      <c r="X172" s="11"/>
      <c r="Y172" s="11"/>
      <c r="Z172" s="11"/>
      <c r="AA172" s="81"/>
      <c r="AC172" s="3">
        <v>8</v>
      </c>
      <c r="AD172" s="102">
        <v>160</v>
      </c>
      <c r="AE172" s="103">
        <v>148</v>
      </c>
      <c r="AF172" s="104">
        <v>12</v>
      </c>
      <c r="AG172" s="105">
        <v>7.5</v>
      </c>
      <c r="AH172" s="102">
        <v>169</v>
      </c>
      <c r="AI172" s="103">
        <v>162</v>
      </c>
      <c r="AJ172" s="104">
        <v>7</v>
      </c>
      <c r="AK172" s="105">
        <v>4.0999999999999996</v>
      </c>
      <c r="AL172" s="102">
        <v>329</v>
      </c>
      <c r="AM172" s="103">
        <v>310</v>
      </c>
      <c r="AN172" s="104">
        <v>19</v>
      </c>
      <c r="AO172" s="105">
        <v>5.8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</row>
    <row r="173" spans="1:68" s="10" customFormat="1" ht="15" customHeight="1"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81"/>
      <c r="AC173" s="3">
        <v>9</v>
      </c>
      <c r="AD173" s="102">
        <v>157</v>
      </c>
      <c r="AE173" s="103">
        <v>144</v>
      </c>
      <c r="AF173" s="104">
        <v>13</v>
      </c>
      <c r="AG173" s="105">
        <v>8.3000000000000007</v>
      </c>
      <c r="AH173" s="102">
        <v>225</v>
      </c>
      <c r="AI173" s="103">
        <v>218</v>
      </c>
      <c r="AJ173" s="104">
        <v>7</v>
      </c>
      <c r="AK173" s="105">
        <v>3.1</v>
      </c>
      <c r="AL173" s="102">
        <v>382</v>
      </c>
      <c r="AM173" s="103">
        <v>362</v>
      </c>
      <c r="AN173" s="104">
        <v>20</v>
      </c>
      <c r="AO173" s="105">
        <v>5.2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</row>
    <row r="174" spans="1:68" s="10" customFormat="1" ht="15" customHeight="1"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81"/>
      <c r="AC174" s="3">
        <v>10</v>
      </c>
      <c r="AD174" s="102">
        <v>184</v>
      </c>
      <c r="AE174" s="103">
        <v>176</v>
      </c>
      <c r="AF174" s="104">
        <v>8</v>
      </c>
      <c r="AG174" s="105">
        <v>4.3</v>
      </c>
      <c r="AH174" s="102">
        <v>229</v>
      </c>
      <c r="AI174" s="103">
        <v>216</v>
      </c>
      <c r="AJ174" s="104">
        <v>13</v>
      </c>
      <c r="AK174" s="105">
        <v>5.7</v>
      </c>
      <c r="AL174" s="102">
        <v>413</v>
      </c>
      <c r="AM174" s="103">
        <v>392</v>
      </c>
      <c r="AN174" s="104">
        <v>21</v>
      </c>
      <c r="AO174" s="105">
        <v>5.0999999999999996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</row>
    <row r="175" spans="1:68" s="10" customFormat="1" ht="15" customHeight="1"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81"/>
      <c r="AC175" s="3">
        <v>11</v>
      </c>
      <c r="AD175" s="102">
        <v>210</v>
      </c>
      <c r="AE175" s="103">
        <v>200</v>
      </c>
      <c r="AF175" s="104">
        <v>10</v>
      </c>
      <c r="AG175" s="105">
        <v>4.8</v>
      </c>
      <c r="AH175" s="102">
        <v>190</v>
      </c>
      <c r="AI175" s="103">
        <v>184</v>
      </c>
      <c r="AJ175" s="104">
        <v>6</v>
      </c>
      <c r="AK175" s="105">
        <v>3.2</v>
      </c>
      <c r="AL175" s="102">
        <v>400</v>
      </c>
      <c r="AM175" s="103">
        <v>384</v>
      </c>
      <c r="AN175" s="104">
        <v>16</v>
      </c>
      <c r="AO175" s="105">
        <v>4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</row>
    <row r="176" spans="1:68" s="13" customFormat="1" ht="15" customHeight="1">
      <c r="A176" s="86" t="s">
        <v>47</v>
      </c>
      <c r="B176" s="117">
        <v>22</v>
      </c>
      <c r="C176" s="110">
        <v>23</v>
      </c>
      <c r="D176" s="110">
        <v>0</v>
      </c>
      <c r="E176" s="110">
        <v>1</v>
      </c>
      <c r="F176" s="110">
        <v>2</v>
      </c>
      <c r="G176" s="110">
        <v>3</v>
      </c>
      <c r="H176" s="110">
        <v>4</v>
      </c>
      <c r="I176" s="110">
        <v>5</v>
      </c>
      <c r="J176" s="110">
        <v>6</v>
      </c>
      <c r="K176" s="110">
        <v>7</v>
      </c>
      <c r="L176" s="110">
        <v>8</v>
      </c>
      <c r="M176" s="110">
        <v>9</v>
      </c>
      <c r="N176" s="110">
        <v>10</v>
      </c>
      <c r="O176" s="110">
        <v>11</v>
      </c>
      <c r="P176" s="110">
        <v>12</v>
      </c>
      <c r="Q176" s="110">
        <v>13</v>
      </c>
      <c r="R176" s="110">
        <v>14</v>
      </c>
      <c r="S176" s="110">
        <v>15</v>
      </c>
      <c r="T176" s="110">
        <v>16</v>
      </c>
      <c r="U176" s="110">
        <v>17</v>
      </c>
      <c r="V176" s="110">
        <v>18</v>
      </c>
      <c r="W176" s="110">
        <v>19</v>
      </c>
      <c r="X176" s="110">
        <v>20</v>
      </c>
      <c r="Y176" s="111">
        <v>21</v>
      </c>
      <c r="Z176" s="114" t="s">
        <v>48</v>
      </c>
      <c r="AA176" s="68"/>
      <c r="AC176" s="3">
        <v>12</v>
      </c>
      <c r="AD176" s="102">
        <v>190</v>
      </c>
      <c r="AE176" s="103">
        <v>185</v>
      </c>
      <c r="AF176" s="104">
        <v>5</v>
      </c>
      <c r="AG176" s="105">
        <v>2.6</v>
      </c>
      <c r="AH176" s="102">
        <v>194</v>
      </c>
      <c r="AI176" s="103">
        <v>187</v>
      </c>
      <c r="AJ176" s="104">
        <v>7</v>
      </c>
      <c r="AK176" s="105">
        <v>3.6</v>
      </c>
      <c r="AL176" s="102">
        <v>384</v>
      </c>
      <c r="AM176" s="103">
        <v>372</v>
      </c>
      <c r="AN176" s="104">
        <v>12</v>
      </c>
      <c r="AO176" s="105">
        <v>3.1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</row>
    <row r="177" spans="1:68" s="13" customFormat="1" ht="15" customHeight="1">
      <c r="A177" s="87" t="s">
        <v>49</v>
      </c>
      <c r="B177" s="106">
        <f t="shared" ref="B177:Y177" si="148">SUM(B178:B179)</f>
        <v>59</v>
      </c>
      <c r="C177" s="106">
        <f t="shared" si="148"/>
        <v>30</v>
      </c>
      <c r="D177" s="106">
        <f t="shared" si="148"/>
        <v>26</v>
      </c>
      <c r="E177" s="106">
        <f t="shared" si="148"/>
        <v>17</v>
      </c>
      <c r="F177" s="106">
        <f t="shared" si="148"/>
        <v>8</v>
      </c>
      <c r="G177" s="106">
        <f t="shared" si="148"/>
        <v>6</v>
      </c>
      <c r="H177" s="106">
        <f t="shared" si="148"/>
        <v>12</v>
      </c>
      <c r="I177" s="106">
        <f t="shared" si="148"/>
        <v>27</v>
      </c>
      <c r="J177" s="106">
        <f t="shared" si="148"/>
        <v>49</v>
      </c>
      <c r="K177" s="106">
        <f t="shared" si="148"/>
        <v>93</v>
      </c>
      <c r="L177" s="106">
        <f t="shared" si="148"/>
        <v>160</v>
      </c>
      <c r="M177" s="106">
        <f t="shared" si="148"/>
        <v>157</v>
      </c>
      <c r="N177" s="106">
        <f t="shared" si="148"/>
        <v>184</v>
      </c>
      <c r="O177" s="106">
        <f t="shared" si="148"/>
        <v>210</v>
      </c>
      <c r="P177" s="106">
        <f t="shared" si="148"/>
        <v>190</v>
      </c>
      <c r="Q177" s="106">
        <f t="shared" si="148"/>
        <v>217</v>
      </c>
      <c r="R177" s="106">
        <f t="shared" si="148"/>
        <v>229</v>
      </c>
      <c r="S177" s="106">
        <f t="shared" si="148"/>
        <v>232</v>
      </c>
      <c r="T177" s="106">
        <f t="shared" si="148"/>
        <v>264</v>
      </c>
      <c r="U177" s="106">
        <f t="shared" si="148"/>
        <v>357</v>
      </c>
      <c r="V177" s="106">
        <f t="shared" si="148"/>
        <v>346</v>
      </c>
      <c r="W177" s="106">
        <f t="shared" si="148"/>
        <v>163</v>
      </c>
      <c r="X177" s="106">
        <f t="shared" si="148"/>
        <v>89</v>
      </c>
      <c r="Y177" s="112">
        <f t="shared" si="148"/>
        <v>62</v>
      </c>
      <c r="Z177" s="115">
        <f>SUM(B177:Y177)</f>
        <v>3187</v>
      </c>
      <c r="AA177" s="82"/>
      <c r="AC177" s="3">
        <v>13</v>
      </c>
      <c r="AD177" s="102">
        <v>217</v>
      </c>
      <c r="AE177" s="103">
        <v>204</v>
      </c>
      <c r="AF177" s="104">
        <v>13</v>
      </c>
      <c r="AG177" s="105">
        <v>6</v>
      </c>
      <c r="AH177" s="102">
        <v>186</v>
      </c>
      <c r="AI177" s="103">
        <v>180</v>
      </c>
      <c r="AJ177" s="104">
        <v>6</v>
      </c>
      <c r="AK177" s="105">
        <v>3.2</v>
      </c>
      <c r="AL177" s="102">
        <v>403</v>
      </c>
      <c r="AM177" s="103">
        <v>384</v>
      </c>
      <c r="AN177" s="104">
        <v>19</v>
      </c>
      <c r="AO177" s="105">
        <v>4.7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</row>
    <row r="178" spans="1:68" s="13" customFormat="1" ht="15" customHeight="1">
      <c r="A178" s="87" t="s">
        <v>44</v>
      </c>
      <c r="B178" s="106">
        <f>SUM(断面別!$B$117,断面別!$D$117)</f>
        <v>58</v>
      </c>
      <c r="C178" s="106">
        <f>SUM(断面別!$B$118,断面別!$D$118)</f>
        <v>29</v>
      </c>
      <c r="D178" s="106">
        <f>SUM(断面別!$B$119,断面別!$D$119)</f>
        <v>24</v>
      </c>
      <c r="E178" s="106">
        <f>SUM(断面別!$B$120,断面別!$D$120)</f>
        <v>16</v>
      </c>
      <c r="F178" s="106">
        <f>SUM(断面別!$B$121,断面別!$D$121)</f>
        <v>8</v>
      </c>
      <c r="G178" s="106">
        <f>SUM(断面別!$B$122,断面別!$D$122)</f>
        <v>4</v>
      </c>
      <c r="H178" s="106">
        <f>SUM(断面別!$B$123,断面別!$D$123)</f>
        <v>12</v>
      </c>
      <c r="I178" s="106">
        <f>SUM(断面別!$B$124,断面別!$D$124)</f>
        <v>25</v>
      </c>
      <c r="J178" s="106">
        <f>SUM(断面別!$B$125,断面別!$D$125)</f>
        <v>42</v>
      </c>
      <c r="K178" s="106">
        <f>SUM(断面別!$B$132,断面別!$D$132)</f>
        <v>89</v>
      </c>
      <c r="L178" s="106">
        <f>SUM(断面別!$B$139,断面別!$D$139)</f>
        <v>148</v>
      </c>
      <c r="M178" s="106">
        <f>SUM(断面別!$B$140,断面別!$D$140)</f>
        <v>144</v>
      </c>
      <c r="N178" s="106">
        <f>SUM(断面別!$B$141,断面別!$D$141)</f>
        <v>176</v>
      </c>
      <c r="O178" s="106">
        <f>SUM(断面別!$B$142,断面別!$D$142)</f>
        <v>200</v>
      </c>
      <c r="P178" s="106">
        <f>SUM(断面別!$B$143,断面別!$D$143)</f>
        <v>185</v>
      </c>
      <c r="Q178" s="106">
        <f>SUM(断面別!$B$144,断面別!$D$144)</f>
        <v>204</v>
      </c>
      <c r="R178" s="106">
        <f>SUM(断面別!$B$145,断面別!$D$145)</f>
        <v>223</v>
      </c>
      <c r="S178" s="106">
        <f>SUM(断面別!$B$146,断面別!$D$146)</f>
        <v>223</v>
      </c>
      <c r="T178" s="106">
        <f>SUM(断面別!$B$147,断面別!$D$147)</f>
        <v>254</v>
      </c>
      <c r="U178" s="106">
        <f>SUM(断面別!$B$154,断面別!$D$154)</f>
        <v>351</v>
      </c>
      <c r="V178" s="106">
        <f>SUM(断面別!$B$161,断面別!$D$161)</f>
        <v>333</v>
      </c>
      <c r="W178" s="106">
        <f>SUM(断面別!$B$162,断面別!$D$162)</f>
        <v>156</v>
      </c>
      <c r="X178" s="106">
        <f>SUM(断面別!$B$163,断面別!$D$163)</f>
        <v>84</v>
      </c>
      <c r="Y178" s="112">
        <f>SUM(断面別!$B$164,断面別!$D$164)</f>
        <v>57</v>
      </c>
      <c r="Z178" s="115">
        <f>SUM(B178:Y178)</f>
        <v>3045</v>
      </c>
      <c r="AA178" s="82"/>
      <c r="AC178" s="3">
        <v>14</v>
      </c>
      <c r="AD178" s="102">
        <v>229</v>
      </c>
      <c r="AE178" s="103">
        <v>223</v>
      </c>
      <c r="AF178" s="104">
        <v>6</v>
      </c>
      <c r="AG178" s="105">
        <v>2.6</v>
      </c>
      <c r="AH178" s="102">
        <v>187</v>
      </c>
      <c r="AI178" s="103">
        <v>183</v>
      </c>
      <c r="AJ178" s="104">
        <v>4</v>
      </c>
      <c r="AK178" s="105">
        <v>2.1</v>
      </c>
      <c r="AL178" s="102">
        <v>416</v>
      </c>
      <c r="AM178" s="103">
        <v>406</v>
      </c>
      <c r="AN178" s="104">
        <v>10</v>
      </c>
      <c r="AO178" s="105">
        <v>2.4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</row>
    <row r="179" spans="1:68" s="13" customFormat="1" ht="15" customHeight="1">
      <c r="A179" s="87" t="s">
        <v>45</v>
      </c>
      <c r="B179" s="106">
        <f>SUM(断面別!$C$117,断面別!$E$117)</f>
        <v>1</v>
      </c>
      <c r="C179" s="106">
        <f>SUM(断面別!$C$118,断面別!$E$118)</f>
        <v>1</v>
      </c>
      <c r="D179" s="106">
        <f>SUM(断面別!$C$119,断面別!$E$119)</f>
        <v>2</v>
      </c>
      <c r="E179" s="106">
        <f>SUM(断面別!$C$120,断面別!$E$120)</f>
        <v>1</v>
      </c>
      <c r="F179" s="106">
        <f>SUM(断面別!$C$121,断面別!$E$121)</f>
        <v>0</v>
      </c>
      <c r="G179" s="106">
        <f>SUM(断面別!$C$122,断面別!$E$122)</f>
        <v>2</v>
      </c>
      <c r="H179" s="106">
        <f>SUM(断面別!$C$123,断面別!$E$123)</f>
        <v>0</v>
      </c>
      <c r="I179" s="106">
        <f>SUM(断面別!$C$124,断面別!$E$124)</f>
        <v>2</v>
      </c>
      <c r="J179" s="106">
        <f>SUM(断面別!$C$125,断面別!$E$125)</f>
        <v>7</v>
      </c>
      <c r="K179" s="106">
        <f>SUM(断面別!$C$132,断面別!$E$132)</f>
        <v>4</v>
      </c>
      <c r="L179" s="106">
        <f>SUM(断面別!$C$139,断面別!$E$139)</f>
        <v>12</v>
      </c>
      <c r="M179" s="106">
        <f>SUM(断面別!$C$140,断面別!$E$140)</f>
        <v>13</v>
      </c>
      <c r="N179" s="106">
        <f>SUM(断面別!$C$141,断面別!$E$141)</f>
        <v>8</v>
      </c>
      <c r="O179" s="106">
        <f>SUM(断面別!$C$142,断面別!$E$142)</f>
        <v>10</v>
      </c>
      <c r="P179" s="106">
        <f>SUM(断面別!$C$143,断面別!$E$143)</f>
        <v>5</v>
      </c>
      <c r="Q179" s="106">
        <f>SUM(断面別!$C$144,断面別!$E$144)</f>
        <v>13</v>
      </c>
      <c r="R179" s="106">
        <f>SUM(断面別!$C$145,断面別!$E$145)</f>
        <v>6</v>
      </c>
      <c r="S179" s="106">
        <f>SUM(断面別!$C$146,断面別!$E$146)</f>
        <v>9</v>
      </c>
      <c r="T179" s="106">
        <f>SUM(断面別!$C$147,断面別!$E$147)</f>
        <v>10</v>
      </c>
      <c r="U179" s="106">
        <f>SUM(断面別!$C$154,断面別!$E$154)</f>
        <v>6</v>
      </c>
      <c r="V179" s="106">
        <f>SUM(断面別!$C$161,断面別!$E$161)</f>
        <v>13</v>
      </c>
      <c r="W179" s="106">
        <f>SUM(断面別!$C$162,断面別!$E$162)</f>
        <v>7</v>
      </c>
      <c r="X179" s="106">
        <f>SUM(断面別!$C$163,断面別!$E$163)</f>
        <v>5</v>
      </c>
      <c r="Y179" s="112">
        <f>SUM(断面別!$C$164,断面別!$E$164)</f>
        <v>5</v>
      </c>
      <c r="Z179" s="115">
        <f>SUM(B179:Y179)</f>
        <v>142</v>
      </c>
      <c r="AA179" s="82"/>
      <c r="AC179" s="3">
        <v>15</v>
      </c>
      <c r="AD179" s="102">
        <v>232</v>
      </c>
      <c r="AE179" s="103">
        <v>223</v>
      </c>
      <c r="AF179" s="104">
        <v>9</v>
      </c>
      <c r="AG179" s="105">
        <v>3.9</v>
      </c>
      <c r="AH179" s="102">
        <v>180</v>
      </c>
      <c r="AI179" s="103">
        <v>175</v>
      </c>
      <c r="AJ179" s="104">
        <v>5</v>
      </c>
      <c r="AK179" s="105">
        <v>2.8</v>
      </c>
      <c r="AL179" s="102">
        <v>412</v>
      </c>
      <c r="AM179" s="103">
        <v>398</v>
      </c>
      <c r="AN179" s="104">
        <v>14</v>
      </c>
      <c r="AO179" s="105">
        <v>3.4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</row>
    <row r="180" spans="1:68" s="13" customFormat="1" ht="15" customHeight="1">
      <c r="A180" s="88" t="s">
        <v>46</v>
      </c>
      <c r="B180" s="107">
        <f>IF(B179=0,0,ROUND(B179/B177*100,1))</f>
        <v>1.7</v>
      </c>
      <c r="C180" s="107">
        <f t="shared" ref="C180" si="149">IF(C179=0,0,ROUND(C179/C177*100,1))</f>
        <v>3.3</v>
      </c>
      <c r="D180" s="107">
        <f t="shared" ref="D180" si="150">IF(D179=0,0,ROUND(D179/D177*100,1))</f>
        <v>7.7</v>
      </c>
      <c r="E180" s="107">
        <f t="shared" ref="E180" si="151">IF(E179=0,0,ROUND(E179/E177*100,1))</f>
        <v>5.9</v>
      </c>
      <c r="F180" s="107">
        <f t="shared" ref="F180" si="152">IF(F179=0,0,ROUND(F179/F177*100,1))</f>
        <v>0</v>
      </c>
      <c r="G180" s="107">
        <f t="shared" ref="G180" si="153">IF(G179=0,0,ROUND(G179/G177*100,1))</f>
        <v>33.299999999999997</v>
      </c>
      <c r="H180" s="107">
        <f t="shared" ref="H180" si="154">IF(H179=0,0,ROUND(H179/H177*100,1))</f>
        <v>0</v>
      </c>
      <c r="I180" s="107">
        <f t="shared" ref="I180" si="155">IF(I179=0,0,ROUND(I179/I177*100,1))</f>
        <v>7.4</v>
      </c>
      <c r="J180" s="107">
        <f t="shared" ref="J180" si="156">IF(J179=0,0,ROUND(J179/J177*100,1))</f>
        <v>14.3</v>
      </c>
      <c r="K180" s="107">
        <f t="shared" ref="K180" si="157">IF(K179=0,0,ROUND(K179/K177*100,1))</f>
        <v>4.3</v>
      </c>
      <c r="L180" s="107">
        <f t="shared" ref="L180" si="158">IF(L179=0,0,ROUND(L179/L177*100,1))</f>
        <v>7.5</v>
      </c>
      <c r="M180" s="107">
        <f t="shared" ref="M180" si="159">IF(M179=0,0,ROUND(M179/M177*100,1))</f>
        <v>8.3000000000000007</v>
      </c>
      <c r="N180" s="107">
        <f t="shared" ref="N180" si="160">IF(N179=0,0,ROUND(N179/N177*100,1))</f>
        <v>4.3</v>
      </c>
      <c r="O180" s="107">
        <f t="shared" ref="O180" si="161">IF(O179=0,0,ROUND(O179/O177*100,1))</f>
        <v>4.8</v>
      </c>
      <c r="P180" s="107">
        <f t="shared" ref="P180" si="162">IF(P179=0,0,ROUND(P179/P177*100,1))</f>
        <v>2.6</v>
      </c>
      <c r="Q180" s="107">
        <f t="shared" ref="Q180" si="163">IF(Q179=0,0,ROUND(Q179/Q177*100,1))</f>
        <v>6</v>
      </c>
      <c r="R180" s="107">
        <f t="shared" ref="R180" si="164">IF(R179=0,0,ROUND(R179/R177*100,1))</f>
        <v>2.6</v>
      </c>
      <c r="S180" s="107">
        <f t="shared" ref="S180" si="165">IF(S179=0,0,ROUND(S179/S177*100,1))</f>
        <v>3.9</v>
      </c>
      <c r="T180" s="107">
        <f t="shared" ref="T180" si="166">IF(T179=0,0,ROUND(T179/T177*100,1))</f>
        <v>3.8</v>
      </c>
      <c r="U180" s="107">
        <f t="shared" ref="U180" si="167">IF(U179=0,0,ROUND(U179/U177*100,1))</f>
        <v>1.7</v>
      </c>
      <c r="V180" s="107">
        <f t="shared" ref="V180" si="168">IF(V179=0,0,ROUND(V179/V177*100,1))</f>
        <v>3.8</v>
      </c>
      <c r="W180" s="107">
        <f t="shared" ref="W180" si="169">IF(W179=0,0,ROUND(W179/W177*100,1))</f>
        <v>4.3</v>
      </c>
      <c r="X180" s="107">
        <f t="shared" ref="X180" si="170">IF(X179=0,0,ROUND(X179/X177*100,1))</f>
        <v>5.6</v>
      </c>
      <c r="Y180" s="113">
        <f t="shared" ref="Y180" si="171">IF(Y179=0,0,ROUND(Y179/Y177*100,1))</f>
        <v>8.1</v>
      </c>
      <c r="Z180" s="116">
        <f t="shared" ref="Z180" si="172">IF(Z179=0,0,ROUND(Z179/Z177*100,1))</f>
        <v>4.5</v>
      </c>
      <c r="AA180" s="83"/>
      <c r="AC180" s="3">
        <v>16</v>
      </c>
      <c r="AD180" s="102">
        <v>264</v>
      </c>
      <c r="AE180" s="103">
        <v>254</v>
      </c>
      <c r="AF180" s="104">
        <v>10</v>
      </c>
      <c r="AG180" s="105">
        <v>3.8</v>
      </c>
      <c r="AH180" s="102">
        <v>206</v>
      </c>
      <c r="AI180" s="103">
        <v>204</v>
      </c>
      <c r="AJ180" s="104">
        <v>2</v>
      </c>
      <c r="AK180" s="105">
        <v>1</v>
      </c>
      <c r="AL180" s="102">
        <v>470</v>
      </c>
      <c r="AM180" s="103">
        <v>458</v>
      </c>
      <c r="AN180" s="104">
        <v>12</v>
      </c>
      <c r="AO180" s="105">
        <v>2.6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</row>
    <row r="181" spans="1:68" s="16" customFormat="1" ht="1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5"/>
      <c r="V181" s="14"/>
      <c r="W181" s="14"/>
      <c r="X181" s="14"/>
      <c r="Y181" s="14"/>
      <c r="Z181" s="14"/>
      <c r="AA181" s="14"/>
      <c r="AC181" s="3">
        <v>17</v>
      </c>
      <c r="AD181" s="102">
        <v>357</v>
      </c>
      <c r="AE181" s="103">
        <v>351</v>
      </c>
      <c r="AF181" s="104">
        <v>6</v>
      </c>
      <c r="AG181" s="105">
        <v>1.7</v>
      </c>
      <c r="AH181" s="102">
        <v>194</v>
      </c>
      <c r="AI181" s="103">
        <v>186</v>
      </c>
      <c r="AJ181" s="104">
        <v>8</v>
      </c>
      <c r="AK181" s="105">
        <v>4.0999999999999996</v>
      </c>
      <c r="AL181" s="102">
        <v>551</v>
      </c>
      <c r="AM181" s="103">
        <v>537</v>
      </c>
      <c r="AN181" s="104">
        <v>14</v>
      </c>
      <c r="AO181" s="105">
        <v>2.5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</row>
    <row r="182" spans="1:68" s="16" customFormat="1" ht="1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C182" s="3">
        <v>18</v>
      </c>
      <c r="AD182" s="102">
        <v>346</v>
      </c>
      <c r="AE182" s="103">
        <v>333</v>
      </c>
      <c r="AF182" s="104">
        <v>13</v>
      </c>
      <c r="AG182" s="105">
        <v>3.8</v>
      </c>
      <c r="AH182" s="102">
        <v>146</v>
      </c>
      <c r="AI182" s="103">
        <v>139</v>
      </c>
      <c r="AJ182" s="104">
        <v>7</v>
      </c>
      <c r="AK182" s="105">
        <v>4.8</v>
      </c>
      <c r="AL182" s="102">
        <v>492</v>
      </c>
      <c r="AM182" s="103">
        <v>472</v>
      </c>
      <c r="AN182" s="104">
        <v>20</v>
      </c>
      <c r="AO182" s="105">
        <v>4.0999999999999996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</row>
    <row r="183" spans="1:68" s="16" customFormat="1" ht="1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C183" s="3">
        <v>19</v>
      </c>
      <c r="AD183" s="102">
        <v>163</v>
      </c>
      <c r="AE183" s="103">
        <v>156</v>
      </c>
      <c r="AF183" s="104">
        <v>7</v>
      </c>
      <c r="AG183" s="105">
        <v>4.3</v>
      </c>
      <c r="AH183" s="102">
        <v>93</v>
      </c>
      <c r="AI183" s="103">
        <v>85</v>
      </c>
      <c r="AJ183" s="104">
        <v>8</v>
      </c>
      <c r="AK183" s="105">
        <v>8.6</v>
      </c>
      <c r="AL183" s="102">
        <v>256</v>
      </c>
      <c r="AM183" s="103">
        <v>241</v>
      </c>
      <c r="AN183" s="104">
        <v>15</v>
      </c>
      <c r="AO183" s="105">
        <v>5.9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</row>
    <row r="184" spans="1:68" s="16" customFormat="1" ht="1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C184" s="3">
        <v>20</v>
      </c>
      <c r="AD184" s="102">
        <v>89</v>
      </c>
      <c r="AE184" s="103">
        <v>84</v>
      </c>
      <c r="AF184" s="104">
        <v>5</v>
      </c>
      <c r="AG184" s="105">
        <v>5.6</v>
      </c>
      <c r="AH184" s="102">
        <v>76</v>
      </c>
      <c r="AI184" s="103">
        <v>74</v>
      </c>
      <c r="AJ184" s="104">
        <v>2</v>
      </c>
      <c r="AK184" s="105">
        <v>2.6</v>
      </c>
      <c r="AL184" s="102">
        <v>165</v>
      </c>
      <c r="AM184" s="103">
        <v>158</v>
      </c>
      <c r="AN184" s="104">
        <v>7</v>
      </c>
      <c r="AO184" s="105">
        <v>4.2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</row>
    <row r="185" spans="1:68" s="16" customFormat="1" ht="1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C185" s="3">
        <v>21</v>
      </c>
      <c r="AD185" s="102">
        <v>62</v>
      </c>
      <c r="AE185" s="103">
        <v>57</v>
      </c>
      <c r="AF185" s="104">
        <v>5</v>
      </c>
      <c r="AG185" s="105">
        <v>8.1</v>
      </c>
      <c r="AH185" s="102">
        <v>60</v>
      </c>
      <c r="AI185" s="103">
        <v>55</v>
      </c>
      <c r="AJ185" s="104">
        <v>5</v>
      </c>
      <c r="AK185" s="105">
        <v>8.3000000000000007</v>
      </c>
      <c r="AL185" s="102">
        <v>122</v>
      </c>
      <c r="AM185" s="103">
        <v>112</v>
      </c>
      <c r="AN185" s="104">
        <v>10</v>
      </c>
      <c r="AO185" s="105">
        <v>8.1999999999999993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</row>
    <row r="186" spans="1:68" s="16" customFormat="1" ht="1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</row>
    <row r="187" spans="1:68" s="16" customFormat="1" ht="1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C187" s="108" t="s">
        <v>128</v>
      </c>
      <c r="AD187" s="3">
        <f>SUM(AD171:AD182)</f>
        <v>2639</v>
      </c>
      <c r="AE187" s="3">
        <f t="shared" ref="AE187:AN187" si="173">SUM(AE171:AE182)</f>
        <v>2530</v>
      </c>
      <c r="AF187" s="3">
        <f t="shared" si="173"/>
        <v>109</v>
      </c>
      <c r="AG187" s="109">
        <f>AF187/AD187</f>
        <v>4.1303524062144749E-2</v>
      </c>
      <c r="AH187" s="3">
        <f t="shared" ref="AH187" si="174">SUM(AH171:AH182)</f>
        <v>2233</v>
      </c>
      <c r="AI187" s="3">
        <f t="shared" si="173"/>
        <v>2149</v>
      </c>
      <c r="AJ187" s="3">
        <f t="shared" si="173"/>
        <v>84</v>
      </c>
      <c r="AK187" s="109">
        <f t="shared" ref="AK187" si="175">AJ187/AH187</f>
        <v>3.7617554858934171E-2</v>
      </c>
      <c r="AL187" s="3">
        <f t="shared" ref="AL187" si="176">SUM(AL171:AL182)</f>
        <v>4872</v>
      </c>
      <c r="AM187" s="3">
        <f t="shared" si="173"/>
        <v>4679</v>
      </c>
      <c r="AN187" s="3">
        <f t="shared" si="173"/>
        <v>193</v>
      </c>
      <c r="AO187" s="109">
        <f t="shared" ref="AO187" si="177">AN187/AL187</f>
        <v>3.9614121510673235E-2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</row>
    <row r="188" spans="1:68" s="16" customFormat="1" ht="1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</row>
    <row r="189" spans="1:68" s="16" customFormat="1" ht="1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</row>
    <row r="190" spans="1:68" s="16" customFormat="1" ht="15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</row>
    <row r="191" spans="1:68" s="16" customFormat="1" ht="15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</row>
    <row r="192" spans="1:68" s="16" customFormat="1" ht="15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</row>
    <row r="193" spans="1:68" s="16" customFormat="1" ht="15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</row>
    <row r="194" spans="1:68" s="16" customFormat="1" ht="15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</row>
    <row r="195" spans="1:68" s="16" customFormat="1" ht="15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5"/>
      <c r="V195" s="14"/>
      <c r="W195" s="14"/>
      <c r="X195" s="14"/>
      <c r="Y195" s="14"/>
      <c r="Z195" s="14"/>
      <c r="AA195" s="14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</row>
    <row r="196" spans="1:68" s="16" customFormat="1" ht="15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</row>
    <row r="197" spans="1:68" s="16" customFormat="1" ht="15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</row>
    <row r="198" spans="1:68" s="16" customFormat="1" ht="15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</row>
    <row r="199" spans="1:68" s="13" customFormat="1" ht="15" customHeight="1">
      <c r="A199" s="86" t="s">
        <v>47</v>
      </c>
      <c r="B199" s="117">
        <v>22</v>
      </c>
      <c r="C199" s="110">
        <v>23</v>
      </c>
      <c r="D199" s="110">
        <v>0</v>
      </c>
      <c r="E199" s="110">
        <v>1</v>
      </c>
      <c r="F199" s="110">
        <v>2</v>
      </c>
      <c r="G199" s="110">
        <v>3</v>
      </c>
      <c r="H199" s="110">
        <v>4</v>
      </c>
      <c r="I199" s="110">
        <v>5</v>
      </c>
      <c r="J199" s="110">
        <v>6</v>
      </c>
      <c r="K199" s="110">
        <v>7</v>
      </c>
      <c r="L199" s="110">
        <v>8</v>
      </c>
      <c r="M199" s="110">
        <v>9</v>
      </c>
      <c r="N199" s="110">
        <v>10</v>
      </c>
      <c r="O199" s="110">
        <v>11</v>
      </c>
      <c r="P199" s="110">
        <v>12</v>
      </c>
      <c r="Q199" s="110">
        <v>13</v>
      </c>
      <c r="R199" s="110">
        <v>14</v>
      </c>
      <c r="S199" s="110">
        <v>15</v>
      </c>
      <c r="T199" s="110">
        <v>16</v>
      </c>
      <c r="U199" s="110">
        <v>17</v>
      </c>
      <c r="V199" s="110">
        <v>18</v>
      </c>
      <c r="W199" s="110">
        <v>19</v>
      </c>
      <c r="X199" s="110">
        <v>20</v>
      </c>
      <c r="Y199" s="111">
        <v>21</v>
      </c>
      <c r="Z199" s="114" t="s">
        <v>48</v>
      </c>
      <c r="AA199" s="68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</row>
    <row r="200" spans="1:68" s="13" customFormat="1" ht="15" customHeight="1">
      <c r="A200" s="87" t="s">
        <v>49</v>
      </c>
      <c r="B200" s="106">
        <f t="shared" ref="B200:Y200" si="178">SUM(B201:B202)</f>
        <v>61</v>
      </c>
      <c r="C200" s="106">
        <f t="shared" si="178"/>
        <v>39</v>
      </c>
      <c r="D200" s="106">
        <f t="shared" si="178"/>
        <v>27</v>
      </c>
      <c r="E200" s="106">
        <f t="shared" si="178"/>
        <v>26</v>
      </c>
      <c r="F200" s="106">
        <f t="shared" si="178"/>
        <v>8</v>
      </c>
      <c r="G200" s="106">
        <f t="shared" si="178"/>
        <v>12</v>
      </c>
      <c r="H200" s="106">
        <f t="shared" si="178"/>
        <v>18</v>
      </c>
      <c r="I200" s="106">
        <f t="shared" si="178"/>
        <v>25</v>
      </c>
      <c r="J200" s="106">
        <f t="shared" si="178"/>
        <v>46</v>
      </c>
      <c r="K200" s="106">
        <f t="shared" si="178"/>
        <v>127</v>
      </c>
      <c r="L200" s="106">
        <f t="shared" si="178"/>
        <v>169</v>
      </c>
      <c r="M200" s="106">
        <f t="shared" si="178"/>
        <v>225</v>
      </c>
      <c r="N200" s="106">
        <f t="shared" si="178"/>
        <v>229</v>
      </c>
      <c r="O200" s="106">
        <f t="shared" si="178"/>
        <v>190</v>
      </c>
      <c r="P200" s="106">
        <f t="shared" si="178"/>
        <v>194</v>
      </c>
      <c r="Q200" s="106">
        <f t="shared" si="178"/>
        <v>186</v>
      </c>
      <c r="R200" s="106">
        <f t="shared" si="178"/>
        <v>187</v>
      </c>
      <c r="S200" s="106">
        <f t="shared" si="178"/>
        <v>180</v>
      </c>
      <c r="T200" s="106">
        <f t="shared" si="178"/>
        <v>206</v>
      </c>
      <c r="U200" s="106">
        <f t="shared" si="178"/>
        <v>194</v>
      </c>
      <c r="V200" s="106">
        <f t="shared" si="178"/>
        <v>146</v>
      </c>
      <c r="W200" s="106">
        <f t="shared" si="178"/>
        <v>93</v>
      </c>
      <c r="X200" s="106">
        <f t="shared" si="178"/>
        <v>76</v>
      </c>
      <c r="Y200" s="112">
        <f t="shared" si="178"/>
        <v>60</v>
      </c>
      <c r="Z200" s="115">
        <f>SUM(B200:Y200)</f>
        <v>2724</v>
      </c>
      <c r="AA200" s="82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</row>
    <row r="201" spans="1:68" s="13" customFormat="1" ht="15" customHeight="1">
      <c r="A201" s="87" t="s">
        <v>44</v>
      </c>
      <c r="B201" s="106">
        <f>SUM(断面別!$I$117,断面別!$K$117)</f>
        <v>56</v>
      </c>
      <c r="C201" s="106">
        <f>SUM(断面別!$I$118,断面別!$K$118)</f>
        <v>38</v>
      </c>
      <c r="D201" s="106">
        <f>SUM(断面別!$I$119,断面別!$K$119)</f>
        <v>26</v>
      </c>
      <c r="E201" s="106">
        <f>SUM(断面別!$I$120,断面別!$K$120)</f>
        <v>25</v>
      </c>
      <c r="F201" s="106">
        <f>SUM(断面別!$I$121,断面別!$K$121)</f>
        <v>8</v>
      </c>
      <c r="G201" s="106">
        <f>SUM(断面別!$I$122,断面別!$K$122)</f>
        <v>11</v>
      </c>
      <c r="H201" s="106">
        <f>SUM(断面別!$I$123,断面別!$K$123)</f>
        <v>18</v>
      </c>
      <c r="I201" s="106">
        <f>SUM(断面別!$I$124,断面別!$K$124)</f>
        <v>25</v>
      </c>
      <c r="J201" s="106">
        <f>SUM(断面別!$I$125,断面別!$K$125)</f>
        <v>44</v>
      </c>
      <c r="K201" s="106">
        <f>SUM(断面別!$I$132,断面別!$K$132)</f>
        <v>115</v>
      </c>
      <c r="L201" s="106">
        <f>SUM(断面別!$I$139,断面別!$K$139)</f>
        <v>162</v>
      </c>
      <c r="M201" s="106">
        <f>SUM(断面別!$I$140,断面別!$K$140)</f>
        <v>218</v>
      </c>
      <c r="N201" s="106">
        <f>SUM(断面別!$I$141,断面別!$K$141)</f>
        <v>216</v>
      </c>
      <c r="O201" s="106">
        <f>SUM(断面別!$I$142,断面別!$K$142)</f>
        <v>184</v>
      </c>
      <c r="P201" s="106">
        <f>SUM(断面別!$I$143,断面別!$K$143)</f>
        <v>187</v>
      </c>
      <c r="Q201" s="106">
        <f>SUM(断面別!$I$144,断面別!$K$144)</f>
        <v>180</v>
      </c>
      <c r="R201" s="106">
        <f>SUM(断面別!$I$145,断面別!$K$145)</f>
        <v>183</v>
      </c>
      <c r="S201" s="106">
        <f>SUM(断面別!$I$146,断面別!$K$146)</f>
        <v>175</v>
      </c>
      <c r="T201" s="106">
        <f>SUM(断面別!$I$147,断面別!$K$147)</f>
        <v>204</v>
      </c>
      <c r="U201" s="106">
        <f>SUM(断面別!$I$154,断面別!$K$154)</f>
        <v>186</v>
      </c>
      <c r="V201" s="106">
        <f>SUM(断面別!$I$161,断面別!$K$161)</f>
        <v>139</v>
      </c>
      <c r="W201" s="106">
        <f>SUM(断面別!$I$162,断面別!$K$162)</f>
        <v>85</v>
      </c>
      <c r="X201" s="106">
        <f>SUM(断面別!$I$163,断面別!$K$163)</f>
        <v>74</v>
      </c>
      <c r="Y201" s="112">
        <f>SUM(断面別!$I$164,断面別!$K$164)</f>
        <v>55</v>
      </c>
      <c r="Z201" s="115">
        <f>SUM(B201:Y201)</f>
        <v>2614</v>
      </c>
      <c r="AA201" s="82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</row>
    <row r="202" spans="1:68" s="13" customFormat="1" ht="15" customHeight="1">
      <c r="A202" s="87" t="s">
        <v>45</v>
      </c>
      <c r="B202" s="106">
        <f>SUM(断面別!$J$117,断面別!$L$117)</f>
        <v>5</v>
      </c>
      <c r="C202" s="106">
        <f>SUM(断面別!$J$118,断面別!$L$118)</f>
        <v>1</v>
      </c>
      <c r="D202" s="106">
        <f>SUM(断面別!$J$119,断面別!$L$119)</f>
        <v>1</v>
      </c>
      <c r="E202" s="106">
        <f>SUM(断面別!$J$120,断面別!$L$120)</f>
        <v>1</v>
      </c>
      <c r="F202" s="106">
        <f>SUM(断面別!$J$121,断面別!$L$121)</f>
        <v>0</v>
      </c>
      <c r="G202" s="106">
        <f>SUM(断面別!$J$122,断面別!$L$122)</f>
        <v>1</v>
      </c>
      <c r="H202" s="106">
        <f>SUM(断面別!$J$123,断面別!$L$123)</f>
        <v>0</v>
      </c>
      <c r="I202" s="106">
        <f>SUM(断面別!$J$124,断面別!$L$124)</f>
        <v>0</v>
      </c>
      <c r="J202" s="106">
        <f>SUM(断面別!$J$125,断面別!$L$125)</f>
        <v>2</v>
      </c>
      <c r="K202" s="106">
        <f>SUM(断面別!$J$132,断面別!$L$132)</f>
        <v>12</v>
      </c>
      <c r="L202" s="106">
        <f>SUM(断面別!$J$139,断面別!$L$139)</f>
        <v>7</v>
      </c>
      <c r="M202" s="106">
        <f>SUM(断面別!$J$140,断面別!$L$140)</f>
        <v>7</v>
      </c>
      <c r="N202" s="106">
        <f>SUM(断面別!$J$141,断面別!$L$141)</f>
        <v>13</v>
      </c>
      <c r="O202" s="106">
        <f>SUM(断面別!$J$142,断面別!$L$142)</f>
        <v>6</v>
      </c>
      <c r="P202" s="106">
        <f>SUM(断面別!$J$143,断面別!$L$143)</f>
        <v>7</v>
      </c>
      <c r="Q202" s="106">
        <f>SUM(断面別!$J$144,断面別!$L$144)</f>
        <v>6</v>
      </c>
      <c r="R202" s="106">
        <f>SUM(断面別!$J$145,断面別!$L$145)</f>
        <v>4</v>
      </c>
      <c r="S202" s="106">
        <f>SUM(断面別!$J$146,断面別!$L$146)</f>
        <v>5</v>
      </c>
      <c r="T202" s="106">
        <f>SUM(断面別!$J$147,断面別!$L$147)</f>
        <v>2</v>
      </c>
      <c r="U202" s="106">
        <f>SUM(断面別!$J$154,断面別!$L$154)</f>
        <v>8</v>
      </c>
      <c r="V202" s="106">
        <f>SUM(断面別!$J$161,断面別!$L$161)</f>
        <v>7</v>
      </c>
      <c r="W202" s="106">
        <f>SUM(断面別!$J$162,断面別!$L$162)</f>
        <v>8</v>
      </c>
      <c r="X202" s="106">
        <f>SUM(断面別!$J$163,断面別!$L$163)</f>
        <v>2</v>
      </c>
      <c r="Y202" s="112">
        <f>SUM(断面別!$J$164,断面別!$L$164)</f>
        <v>5</v>
      </c>
      <c r="Z202" s="115">
        <f>SUM(B202:Y202)</f>
        <v>110</v>
      </c>
      <c r="AA202" s="82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</row>
    <row r="203" spans="1:68" s="13" customFormat="1" ht="15" customHeight="1">
      <c r="A203" s="88" t="s">
        <v>46</v>
      </c>
      <c r="B203" s="118">
        <f>IF(B202=0,0,ROUND(B202/B200*100,1))</f>
        <v>8.1999999999999993</v>
      </c>
      <c r="C203" s="118">
        <f t="shared" ref="C203" si="179">IF(C202=0,0,ROUND(C202/C200*100,1))</f>
        <v>2.6</v>
      </c>
      <c r="D203" s="118">
        <f t="shared" ref="D203" si="180">IF(D202=0,0,ROUND(D202/D200*100,1))</f>
        <v>3.7</v>
      </c>
      <c r="E203" s="118">
        <f t="shared" ref="E203" si="181">IF(E202=0,0,ROUND(E202/E200*100,1))</f>
        <v>3.8</v>
      </c>
      <c r="F203" s="118">
        <f t="shared" ref="F203" si="182">IF(F202=0,0,ROUND(F202/F200*100,1))</f>
        <v>0</v>
      </c>
      <c r="G203" s="118">
        <f t="shared" ref="G203" si="183">IF(G202=0,0,ROUND(G202/G200*100,1))</f>
        <v>8.3000000000000007</v>
      </c>
      <c r="H203" s="118">
        <f t="shared" ref="H203" si="184">IF(H202=0,0,ROUND(H202/H200*100,1))</f>
        <v>0</v>
      </c>
      <c r="I203" s="118">
        <f t="shared" ref="I203" si="185">IF(I202=0,0,ROUND(I202/I200*100,1))</f>
        <v>0</v>
      </c>
      <c r="J203" s="118">
        <f t="shared" ref="J203" si="186">IF(J202=0,0,ROUND(J202/J200*100,1))</f>
        <v>4.3</v>
      </c>
      <c r="K203" s="118">
        <f t="shared" ref="K203" si="187">IF(K202=0,0,ROUND(K202/K200*100,1))</f>
        <v>9.4</v>
      </c>
      <c r="L203" s="118">
        <f t="shared" ref="L203" si="188">IF(L202=0,0,ROUND(L202/L200*100,1))</f>
        <v>4.0999999999999996</v>
      </c>
      <c r="M203" s="118">
        <f t="shared" ref="M203" si="189">IF(M202=0,0,ROUND(M202/M200*100,1))</f>
        <v>3.1</v>
      </c>
      <c r="N203" s="118">
        <f t="shared" ref="N203" si="190">IF(N202=0,0,ROUND(N202/N200*100,1))</f>
        <v>5.7</v>
      </c>
      <c r="O203" s="118">
        <f t="shared" ref="O203" si="191">IF(O202=0,0,ROUND(O202/O200*100,1))</f>
        <v>3.2</v>
      </c>
      <c r="P203" s="118">
        <f t="shared" ref="P203" si="192">IF(P202=0,0,ROUND(P202/P200*100,1))</f>
        <v>3.6</v>
      </c>
      <c r="Q203" s="118">
        <f t="shared" ref="Q203" si="193">IF(Q202=0,0,ROUND(Q202/Q200*100,1))</f>
        <v>3.2</v>
      </c>
      <c r="R203" s="118">
        <f t="shared" ref="R203" si="194">IF(R202=0,0,ROUND(R202/R200*100,1))</f>
        <v>2.1</v>
      </c>
      <c r="S203" s="118">
        <f t="shared" ref="S203" si="195">IF(S202=0,0,ROUND(S202/S200*100,1))</f>
        <v>2.8</v>
      </c>
      <c r="T203" s="118">
        <f t="shared" ref="T203" si="196">IF(T202=0,0,ROUND(T202/T200*100,1))</f>
        <v>1</v>
      </c>
      <c r="U203" s="118">
        <f t="shared" ref="U203" si="197">IF(U202=0,0,ROUND(U202/U200*100,1))</f>
        <v>4.0999999999999996</v>
      </c>
      <c r="V203" s="118">
        <f t="shared" ref="V203" si="198">IF(V202=0,0,ROUND(V202/V200*100,1))</f>
        <v>4.8</v>
      </c>
      <c r="W203" s="118">
        <f t="shared" ref="W203" si="199">IF(W202=0,0,ROUND(W202/W200*100,1))</f>
        <v>8.6</v>
      </c>
      <c r="X203" s="118">
        <f t="shared" ref="X203" si="200">IF(X202=0,0,ROUND(X202/X200*100,1))</f>
        <v>2.6</v>
      </c>
      <c r="Y203" s="119">
        <f t="shared" ref="Y203" si="201">IF(Y202=0,0,ROUND(Y202/Y200*100,1))</f>
        <v>8.3000000000000007</v>
      </c>
      <c r="Z203" s="120">
        <f t="shared" ref="Z203" si="202">IF(Z202=0,0,ROUND(Z202/Z200*100,1))</f>
        <v>4</v>
      </c>
      <c r="AA203" s="8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</row>
    <row r="204" spans="1:68" s="16" customFormat="1" ht="15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5"/>
      <c r="V204" s="14"/>
      <c r="W204" s="14"/>
      <c r="X204" s="14"/>
      <c r="Y204" s="14"/>
      <c r="Z204" s="14"/>
      <c r="AA204" s="14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</row>
    <row r="205" spans="1:68" s="16" customFormat="1" ht="1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</row>
    <row r="206" spans="1:68" s="16" customFormat="1" ht="15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</row>
    <row r="207" spans="1:68" s="16" customFormat="1" ht="15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</row>
    <row r="208" spans="1:68" s="16" customFormat="1" ht="15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</row>
    <row r="209" spans="1:68" s="16" customFormat="1" ht="15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</row>
    <row r="210" spans="1:68" s="16" customFormat="1" ht="15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</row>
    <row r="211" spans="1:68" s="16" customFormat="1" ht="15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</row>
    <row r="212" spans="1:68" s="16" customFormat="1" ht="15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</row>
    <row r="213" spans="1:68" s="16" customFormat="1" ht="1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</row>
    <row r="214" spans="1:68" s="16" customFormat="1" ht="1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</row>
    <row r="215" spans="1:68" s="16" customFormat="1" ht="15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</row>
    <row r="216" spans="1:68" s="16" customFormat="1" ht="15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</row>
    <row r="217" spans="1:68" s="16" customFormat="1" ht="15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</row>
    <row r="218" spans="1:68" s="16" customFormat="1" ht="15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5"/>
      <c r="V218" s="14"/>
      <c r="W218" s="14"/>
      <c r="X218" s="14"/>
      <c r="Y218" s="14"/>
      <c r="Z218" s="14"/>
      <c r="AA218" s="14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</row>
    <row r="219" spans="1:68" s="16" customFormat="1" ht="15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</row>
    <row r="220" spans="1:68" s="16" customFormat="1" ht="15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</row>
    <row r="221" spans="1:68" s="16" customFormat="1" ht="15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</row>
    <row r="222" spans="1:68" s="13" customFormat="1" ht="15" customHeight="1">
      <c r="A222" s="86" t="s">
        <v>47</v>
      </c>
      <c r="B222" s="117">
        <v>22</v>
      </c>
      <c r="C222" s="110">
        <v>23</v>
      </c>
      <c r="D222" s="110">
        <v>0</v>
      </c>
      <c r="E222" s="110">
        <v>1</v>
      </c>
      <c r="F222" s="110">
        <v>2</v>
      </c>
      <c r="G222" s="110">
        <v>3</v>
      </c>
      <c r="H222" s="110">
        <v>4</v>
      </c>
      <c r="I222" s="110">
        <v>5</v>
      </c>
      <c r="J222" s="110">
        <v>6</v>
      </c>
      <c r="K222" s="110">
        <v>7</v>
      </c>
      <c r="L222" s="110">
        <v>8</v>
      </c>
      <c r="M222" s="110">
        <v>9</v>
      </c>
      <c r="N222" s="110">
        <v>10</v>
      </c>
      <c r="O222" s="110">
        <v>11</v>
      </c>
      <c r="P222" s="110">
        <v>12</v>
      </c>
      <c r="Q222" s="110">
        <v>13</v>
      </c>
      <c r="R222" s="110">
        <v>14</v>
      </c>
      <c r="S222" s="110">
        <v>15</v>
      </c>
      <c r="T222" s="110">
        <v>16</v>
      </c>
      <c r="U222" s="110">
        <v>17</v>
      </c>
      <c r="V222" s="110">
        <v>18</v>
      </c>
      <c r="W222" s="110">
        <v>19</v>
      </c>
      <c r="X222" s="110">
        <v>20</v>
      </c>
      <c r="Y222" s="111">
        <v>21</v>
      </c>
      <c r="Z222" s="114" t="s">
        <v>48</v>
      </c>
      <c r="AA222" s="68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</row>
    <row r="223" spans="1:68" s="13" customFormat="1" ht="15" customHeight="1">
      <c r="A223" s="87" t="s">
        <v>49</v>
      </c>
      <c r="B223" s="106">
        <f t="shared" ref="B223:Y223" si="203">SUM(B224:B225)</f>
        <v>120</v>
      </c>
      <c r="C223" s="106">
        <f t="shared" si="203"/>
        <v>69</v>
      </c>
      <c r="D223" s="106">
        <f t="shared" si="203"/>
        <v>53</v>
      </c>
      <c r="E223" s="106">
        <f t="shared" si="203"/>
        <v>43</v>
      </c>
      <c r="F223" s="106">
        <f t="shared" si="203"/>
        <v>16</v>
      </c>
      <c r="G223" s="106">
        <f t="shared" si="203"/>
        <v>18</v>
      </c>
      <c r="H223" s="106">
        <f t="shared" si="203"/>
        <v>30</v>
      </c>
      <c r="I223" s="106">
        <f t="shared" si="203"/>
        <v>52</v>
      </c>
      <c r="J223" s="106">
        <f t="shared" si="203"/>
        <v>95</v>
      </c>
      <c r="K223" s="106">
        <f t="shared" si="203"/>
        <v>220</v>
      </c>
      <c r="L223" s="106">
        <f t="shared" si="203"/>
        <v>329</v>
      </c>
      <c r="M223" s="106">
        <f t="shared" si="203"/>
        <v>382</v>
      </c>
      <c r="N223" s="106">
        <f t="shared" si="203"/>
        <v>413</v>
      </c>
      <c r="O223" s="106">
        <f t="shared" si="203"/>
        <v>400</v>
      </c>
      <c r="P223" s="106">
        <f t="shared" si="203"/>
        <v>384</v>
      </c>
      <c r="Q223" s="106">
        <f t="shared" si="203"/>
        <v>403</v>
      </c>
      <c r="R223" s="106">
        <f t="shared" si="203"/>
        <v>416</v>
      </c>
      <c r="S223" s="106">
        <f t="shared" si="203"/>
        <v>412</v>
      </c>
      <c r="T223" s="106">
        <f t="shared" si="203"/>
        <v>470</v>
      </c>
      <c r="U223" s="106">
        <f t="shared" si="203"/>
        <v>551</v>
      </c>
      <c r="V223" s="106">
        <f t="shared" si="203"/>
        <v>492</v>
      </c>
      <c r="W223" s="106">
        <f t="shared" si="203"/>
        <v>256</v>
      </c>
      <c r="X223" s="106">
        <f t="shared" si="203"/>
        <v>165</v>
      </c>
      <c r="Y223" s="112">
        <f t="shared" si="203"/>
        <v>122</v>
      </c>
      <c r="Z223" s="115">
        <f>SUM(B223:Y223)</f>
        <v>5911</v>
      </c>
      <c r="AA223" s="82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</row>
    <row r="224" spans="1:68" s="13" customFormat="1" ht="15" customHeight="1">
      <c r="A224" s="87" t="s">
        <v>44</v>
      </c>
      <c r="B224" s="106">
        <f t="shared" ref="B224:J224" si="204">SUM(B178,B201)</f>
        <v>114</v>
      </c>
      <c r="C224" s="106">
        <f t="shared" si="204"/>
        <v>67</v>
      </c>
      <c r="D224" s="106">
        <f t="shared" si="204"/>
        <v>50</v>
      </c>
      <c r="E224" s="106">
        <f t="shared" si="204"/>
        <v>41</v>
      </c>
      <c r="F224" s="106">
        <f t="shared" si="204"/>
        <v>16</v>
      </c>
      <c r="G224" s="106">
        <f t="shared" si="204"/>
        <v>15</v>
      </c>
      <c r="H224" s="106">
        <f t="shared" si="204"/>
        <v>30</v>
      </c>
      <c r="I224" s="106">
        <f t="shared" si="204"/>
        <v>50</v>
      </c>
      <c r="J224" s="106">
        <f t="shared" si="204"/>
        <v>86</v>
      </c>
      <c r="K224" s="106">
        <f>SUM(K178,K201)</f>
        <v>204</v>
      </c>
      <c r="L224" s="106">
        <f t="shared" ref="L224:Y224" si="205">SUM(L178,L201)</f>
        <v>310</v>
      </c>
      <c r="M224" s="106">
        <f t="shared" si="205"/>
        <v>362</v>
      </c>
      <c r="N224" s="106">
        <f t="shared" si="205"/>
        <v>392</v>
      </c>
      <c r="O224" s="106">
        <f t="shared" si="205"/>
        <v>384</v>
      </c>
      <c r="P224" s="106">
        <f t="shared" si="205"/>
        <v>372</v>
      </c>
      <c r="Q224" s="106">
        <f t="shared" si="205"/>
        <v>384</v>
      </c>
      <c r="R224" s="106">
        <f t="shared" si="205"/>
        <v>406</v>
      </c>
      <c r="S224" s="106">
        <f t="shared" si="205"/>
        <v>398</v>
      </c>
      <c r="T224" s="106">
        <f t="shared" si="205"/>
        <v>458</v>
      </c>
      <c r="U224" s="106">
        <f t="shared" si="205"/>
        <v>537</v>
      </c>
      <c r="V224" s="106">
        <f t="shared" si="205"/>
        <v>472</v>
      </c>
      <c r="W224" s="106">
        <f t="shared" si="205"/>
        <v>241</v>
      </c>
      <c r="X224" s="106">
        <f t="shared" si="205"/>
        <v>158</v>
      </c>
      <c r="Y224" s="112">
        <f t="shared" si="205"/>
        <v>112</v>
      </c>
      <c r="Z224" s="115">
        <f>SUM(B224:Y224)</f>
        <v>5659</v>
      </c>
      <c r="AA224" s="82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</row>
    <row r="225" spans="1:68" s="13" customFormat="1" ht="15" customHeight="1">
      <c r="A225" s="87" t="s">
        <v>45</v>
      </c>
      <c r="B225" s="106">
        <f t="shared" ref="B225:Y225" si="206">SUM(B179,B202)</f>
        <v>6</v>
      </c>
      <c r="C225" s="106">
        <f t="shared" si="206"/>
        <v>2</v>
      </c>
      <c r="D225" s="106">
        <f t="shared" si="206"/>
        <v>3</v>
      </c>
      <c r="E225" s="106">
        <f t="shared" si="206"/>
        <v>2</v>
      </c>
      <c r="F225" s="106">
        <f t="shared" si="206"/>
        <v>0</v>
      </c>
      <c r="G225" s="106">
        <f t="shared" si="206"/>
        <v>3</v>
      </c>
      <c r="H225" s="106">
        <f t="shared" si="206"/>
        <v>0</v>
      </c>
      <c r="I225" s="106">
        <f t="shared" si="206"/>
        <v>2</v>
      </c>
      <c r="J225" s="106">
        <f t="shared" si="206"/>
        <v>9</v>
      </c>
      <c r="K225" s="106">
        <f t="shared" si="206"/>
        <v>16</v>
      </c>
      <c r="L225" s="106">
        <f t="shared" si="206"/>
        <v>19</v>
      </c>
      <c r="M225" s="106">
        <f t="shared" si="206"/>
        <v>20</v>
      </c>
      <c r="N225" s="106">
        <f t="shared" si="206"/>
        <v>21</v>
      </c>
      <c r="O225" s="106">
        <f t="shared" si="206"/>
        <v>16</v>
      </c>
      <c r="P225" s="106">
        <f t="shared" si="206"/>
        <v>12</v>
      </c>
      <c r="Q225" s="106">
        <f t="shared" si="206"/>
        <v>19</v>
      </c>
      <c r="R225" s="106">
        <f t="shared" si="206"/>
        <v>10</v>
      </c>
      <c r="S225" s="106">
        <f t="shared" si="206"/>
        <v>14</v>
      </c>
      <c r="T225" s="106">
        <f t="shared" si="206"/>
        <v>12</v>
      </c>
      <c r="U225" s="106">
        <f t="shared" si="206"/>
        <v>14</v>
      </c>
      <c r="V225" s="106">
        <f t="shared" si="206"/>
        <v>20</v>
      </c>
      <c r="W225" s="106">
        <f t="shared" si="206"/>
        <v>15</v>
      </c>
      <c r="X225" s="106">
        <f t="shared" si="206"/>
        <v>7</v>
      </c>
      <c r="Y225" s="112">
        <f t="shared" si="206"/>
        <v>10</v>
      </c>
      <c r="Z225" s="115">
        <f>SUM(B225:Y225)</f>
        <v>252</v>
      </c>
      <c r="AA225" s="82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</row>
    <row r="226" spans="1:68" s="13" customFormat="1" ht="15.95" customHeight="1">
      <c r="A226" s="88" t="s">
        <v>46</v>
      </c>
      <c r="B226" s="107">
        <f>IF(B225=0,0,ROUND(B225/B223*100,1))</f>
        <v>5</v>
      </c>
      <c r="C226" s="107">
        <f t="shared" ref="C226" si="207">IF(C225=0,0,ROUND(C225/C223*100,1))</f>
        <v>2.9</v>
      </c>
      <c r="D226" s="107">
        <f t="shared" ref="D226" si="208">IF(D225=0,0,ROUND(D225/D223*100,1))</f>
        <v>5.7</v>
      </c>
      <c r="E226" s="107">
        <f t="shared" ref="E226" si="209">IF(E225=0,0,ROUND(E225/E223*100,1))</f>
        <v>4.7</v>
      </c>
      <c r="F226" s="107">
        <f t="shared" ref="F226" si="210">IF(F225=0,0,ROUND(F225/F223*100,1))</f>
        <v>0</v>
      </c>
      <c r="G226" s="107">
        <f t="shared" ref="G226" si="211">IF(G225=0,0,ROUND(G225/G223*100,1))</f>
        <v>16.7</v>
      </c>
      <c r="H226" s="107">
        <f t="shared" ref="H226" si="212">IF(H225=0,0,ROUND(H225/H223*100,1))</f>
        <v>0</v>
      </c>
      <c r="I226" s="107">
        <f t="shared" ref="I226" si="213">IF(I225=0,0,ROUND(I225/I223*100,1))</f>
        <v>3.8</v>
      </c>
      <c r="J226" s="107">
        <f t="shared" ref="J226" si="214">IF(J225=0,0,ROUND(J225/J223*100,1))</f>
        <v>9.5</v>
      </c>
      <c r="K226" s="107">
        <f t="shared" ref="K226" si="215">IF(K225=0,0,ROUND(K225/K223*100,1))</f>
        <v>7.3</v>
      </c>
      <c r="L226" s="107">
        <f t="shared" ref="L226" si="216">IF(L225=0,0,ROUND(L225/L223*100,1))</f>
        <v>5.8</v>
      </c>
      <c r="M226" s="107">
        <f t="shared" ref="M226" si="217">IF(M225=0,0,ROUND(M225/M223*100,1))</f>
        <v>5.2</v>
      </c>
      <c r="N226" s="107">
        <f t="shared" ref="N226" si="218">IF(N225=0,0,ROUND(N225/N223*100,1))</f>
        <v>5.0999999999999996</v>
      </c>
      <c r="O226" s="107">
        <f t="shared" ref="O226" si="219">IF(O225=0,0,ROUND(O225/O223*100,1))</f>
        <v>4</v>
      </c>
      <c r="P226" s="107">
        <f t="shared" ref="P226" si="220">IF(P225=0,0,ROUND(P225/P223*100,1))</f>
        <v>3.1</v>
      </c>
      <c r="Q226" s="107">
        <f t="shared" ref="Q226" si="221">IF(Q225=0,0,ROUND(Q225/Q223*100,1))</f>
        <v>4.7</v>
      </c>
      <c r="R226" s="107">
        <f t="shared" ref="R226" si="222">IF(R225=0,0,ROUND(R225/R223*100,1))</f>
        <v>2.4</v>
      </c>
      <c r="S226" s="107">
        <f t="shared" ref="S226" si="223">IF(S225=0,0,ROUND(S225/S223*100,1))</f>
        <v>3.4</v>
      </c>
      <c r="T226" s="107">
        <f t="shared" ref="T226" si="224">IF(T225=0,0,ROUND(T225/T223*100,1))</f>
        <v>2.6</v>
      </c>
      <c r="U226" s="107">
        <f t="shared" ref="U226" si="225">IF(U225=0,0,ROUND(U225/U223*100,1))</f>
        <v>2.5</v>
      </c>
      <c r="V226" s="107">
        <f t="shared" ref="V226" si="226">IF(V225=0,0,ROUND(V225/V223*100,1))</f>
        <v>4.0999999999999996</v>
      </c>
      <c r="W226" s="107">
        <f t="shared" ref="W226" si="227">IF(W225=0,0,ROUND(W225/W223*100,1))</f>
        <v>5.9</v>
      </c>
      <c r="X226" s="107">
        <f t="shared" ref="X226" si="228">IF(X225=0,0,ROUND(X225/X223*100,1))</f>
        <v>4.2</v>
      </c>
      <c r="Y226" s="113">
        <f t="shared" ref="Y226" si="229">IF(Y225=0,0,ROUND(Y225/Y223*100,1))</f>
        <v>8.1999999999999993</v>
      </c>
      <c r="Z226" s="116">
        <f t="shared" ref="Z226" si="230">IF(Z225=0,0,ROUND(Z225/Z223*100,1))</f>
        <v>4.3</v>
      </c>
      <c r="AA226" s="8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</row>
    <row r="227" spans="1:68" s="17" customFormat="1"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</row>
    <row r="228" spans="1:68" s="17" customFormat="1"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</row>
    <row r="229" spans="1:68" s="10" customFormat="1" ht="15" customHeight="1"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81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</row>
    <row r="230" spans="1:68" s="10" customFormat="1" ht="15" customHeight="1"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81"/>
      <c r="AC230" s="3"/>
      <c r="AD230" s="3" t="s">
        <v>83</v>
      </c>
      <c r="AE230" s="3"/>
      <c r="AF230" s="3"/>
      <c r="AG230" s="3"/>
      <c r="AH230" s="3" t="s">
        <v>84</v>
      </c>
      <c r="AI230" s="3"/>
      <c r="AJ230" s="3"/>
      <c r="AK230" s="3"/>
      <c r="AL230" s="3" t="s">
        <v>85</v>
      </c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</row>
    <row r="231" spans="1:68" s="10" customFormat="1" ht="15" customHeight="1"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81"/>
      <c r="AC231" s="89"/>
      <c r="AD231" s="90" t="s">
        <v>49</v>
      </c>
      <c r="AE231" s="89" t="s">
        <v>44</v>
      </c>
      <c r="AF231" s="91" t="s">
        <v>45</v>
      </c>
      <c r="AG231" s="92" t="s">
        <v>46</v>
      </c>
      <c r="AH231" s="90" t="s">
        <v>49</v>
      </c>
      <c r="AI231" s="89" t="s">
        <v>44</v>
      </c>
      <c r="AJ231" s="89" t="s">
        <v>45</v>
      </c>
      <c r="AK231" s="92" t="s">
        <v>46</v>
      </c>
      <c r="AL231" s="90" t="s">
        <v>49</v>
      </c>
      <c r="AM231" s="89" t="s">
        <v>44</v>
      </c>
      <c r="AN231" s="89" t="s">
        <v>45</v>
      </c>
      <c r="AO231" s="92" t="s">
        <v>46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</row>
    <row r="232" spans="1:68" s="10" customFormat="1" ht="15" customHeight="1"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81"/>
      <c r="AC232" s="3">
        <v>22</v>
      </c>
      <c r="AD232" s="102">
        <f t="array" ref="AD232:AG255">TRANSPOSE(B247:Y250)</f>
        <v>135</v>
      </c>
      <c r="AE232" s="103">
        <v>130</v>
      </c>
      <c r="AF232" s="104">
        <v>5</v>
      </c>
      <c r="AG232" s="105">
        <v>3.7</v>
      </c>
      <c r="AH232" s="102">
        <f t="array" ref="AH232:AK255">TRANSPOSE(B270:Y273)</f>
        <v>129</v>
      </c>
      <c r="AI232" s="103">
        <v>125</v>
      </c>
      <c r="AJ232" s="104">
        <v>4</v>
      </c>
      <c r="AK232" s="105">
        <v>3.1</v>
      </c>
      <c r="AL232" s="102">
        <f t="array" ref="AL232:AO255">TRANSPOSE(B293:Y296)</f>
        <v>264</v>
      </c>
      <c r="AM232" s="103">
        <v>255</v>
      </c>
      <c r="AN232" s="104">
        <v>9</v>
      </c>
      <c r="AO232" s="105">
        <v>3.4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</row>
    <row r="233" spans="1:68" s="10" customFormat="1" ht="15" customHeight="1"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81"/>
      <c r="AC233" s="3">
        <v>23</v>
      </c>
      <c r="AD233" s="102">
        <v>100</v>
      </c>
      <c r="AE233" s="103">
        <v>99</v>
      </c>
      <c r="AF233" s="104">
        <v>1</v>
      </c>
      <c r="AG233" s="105">
        <v>1</v>
      </c>
      <c r="AH233" s="102">
        <v>106</v>
      </c>
      <c r="AI233" s="103">
        <v>104</v>
      </c>
      <c r="AJ233" s="104">
        <v>2</v>
      </c>
      <c r="AK233" s="105">
        <v>1.9</v>
      </c>
      <c r="AL233" s="102">
        <v>206</v>
      </c>
      <c r="AM233" s="103">
        <v>203</v>
      </c>
      <c r="AN233" s="104">
        <v>3</v>
      </c>
      <c r="AO233" s="105">
        <v>1.5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</row>
    <row r="234" spans="1:68" s="10" customFormat="1" ht="15" customHeight="1"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81"/>
      <c r="AC234" s="3">
        <v>0</v>
      </c>
      <c r="AD234" s="102">
        <v>60</v>
      </c>
      <c r="AE234" s="103">
        <v>59</v>
      </c>
      <c r="AF234" s="104">
        <v>1</v>
      </c>
      <c r="AG234" s="105">
        <v>1.7</v>
      </c>
      <c r="AH234" s="102">
        <v>57</v>
      </c>
      <c r="AI234" s="103">
        <v>57</v>
      </c>
      <c r="AJ234" s="104">
        <v>0</v>
      </c>
      <c r="AK234" s="105">
        <v>0</v>
      </c>
      <c r="AL234" s="102">
        <v>117</v>
      </c>
      <c r="AM234" s="103">
        <v>116</v>
      </c>
      <c r="AN234" s="104">
        <v>1</v>
      </c>
      <c r="AO234" s="105">
        <v>0.9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</row>
    <row r="235" spans="1:68" s="10" customFormat="1" ht="15" customHeight="1"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81"/>
      <c r="AC235" s="3">
        <v>1</v>
      </c>
      <c r="AD235" s="102">
        <v>44</v>
      </c>
      <c r="AE235" s="103">
        <v>43</v>
      </c>
      <c r="AF235" s="104">
        <v>1</v>
      </c>
      <c r="AG235" s="105">
        <v>2.2999999999999998</v>
      </c>
      <c r="AH235" s="102">
        <v>42</v>
      </c>
      <c r="AI235" s="103">
        <v>40</v>
      </c>
      <c r="AJ235" s="104">
        <v>2</v>
      </c>
      <c r="AK235" s="105">
        <v>4.8</v>
      </c>
      <c r="AL235" s="102">
        <v>86</v>
      </c>
      <c r="AM235" s="103">
        <v>83</v>
      </c>
      <c r="AN235" s="104">
        <v>3</v>
      </c>
      <c r="AO235" s="105">
        <v>3.5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</row>
    <row r="236" spans="1:68" s="10" customFormat="1" ht="15" customHeight="1"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81"/>
      <c r="AC236" s="3">
        <v>2</v>
      </c>
      <c r="AD236" s="102">
        <v>26</v>
      </c>
      <c r="AE236" s="103">
        <v>25</v>
      </c>
      <c r="AF236" s="104">
        <v>1</v>
      </c>
      <c r="AG236" s="105">
        <v>3.8</v>
      </c>
      <c r="AH236" s="102">
        <v>26</v>
      </c>
      <c r="AI236" s="103">
        <v>25</v>
      </c>
      <c r="AJ236" s="104">
        <v>1</v>
      </c>
      <c r="AK236" s="105">
        <v>3.8</v>
      </c>
      <c r="AL236" s="102">
        <v>52</v>
      </c>
      <c r="AM236" s="103">
        <v>50</v>
      </c>
      <c r="AN236" s="104">
        <v>2</v>
      </c>
      <c r="AO236" s="105">
        <v>3.8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</row>
    <row r="237" spans="1:68" s="10" customFormat="1" ht="15" customHeight="1"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81"/>
      <c r="AC237" s="3">
        <v>3</v>
      </c>
      <c r="AD237" s="102">
        <v>21</v>
      </c>
      <c r="AE237" s="103">
        <v>19</v>
      </c>
      <c r="AF237" s="104">
        <v>2</v>
      </c>
      <c r="AG237" s="105">
        <v>9.5</v>
      </c>
      <c r="AH237" s="102">
        <v>13</v>
      </c>
      <c r="AI237" s="103">
        <v>11</v>
      </c>
      <c r="AJ237" s="104">
        <v>2</v>
      </c>
      <c r="AK237" s="105">
        <v>15.4</v>
      </c>
      <c r="AL237" s="102">
        <v>34</v>
      </c>
      <c r="AM237" s="103">
        <v>30</v>
      </c>
      <c r="AN237" s="104">
        <v>4</v>
      </c>
      <c r="AO237" s="105">
        <v>11.8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</row>
    <row r="238" spans="1:68" s="10" customFormat="1" ht="15" customHeight="1"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81"/>
      <c r="AC238" s="3">
        <v>4</v>
      </c>
      <c r="AD238" s="102">
        <v>31</v>
      </c>
      <c r="AE238" s="103">
        <v>28</v>
      </c>
      <c r="AF238" s="104">
        <v>3</v>
      </c>
      <c r="AG238" s="105">
        <v>9.6999999999999993</v>
      </c>
      <c r="AH238" s="102">
        <v>28</v>
      </c>
      <c r="AI238" s="103">
        <v>25</v>
      </c>
      <c r="AJ238" s="104">
        <v>3</v>
      </c>
      <c r="AK238" s="105">
        <v>10.7</v>
      </c>
      <c r="AL238" s="102">
        <v>59</v>
      </c>
      <c r="AM238" s="103">
        <v>53</v>
      </c>
      <c r="AN238" s="104">
        <v>6</v>
      </c>
      <c r="AO238" s="105">
        <v>10.199999999999999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</row>
    <row r="239" spans="1:68" s="10" customFormat="1" ht="15" customHeight="1"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81"/>
      <c r="AC239" s="3">
        <v>5</v>
      </c>
      <c r="AD239" s="102">
        <v>61</v>
      </c>
      <c r="AE239" s="103">
        <v>60</v>
      </c>
      <c r="AF239" s="104">
        <v>1</v>
      </c>
      <c r="AG239" s="105">
        <v>1.6</v>
      </c>
      <c r="AH239" s="102">
        <v>59</v>
      </c>
      <c r="AI239" s="103">
        <v>56</v>
      </c>
      <c r="AJ239" s="104">
        <v>3</v>
      </c>
      <c r="AK239" s="105">
        <v>5.0999999999999996</v>
      </c>
      <c r="AL239" s="102">
        <v>120</v>
      </c>
      <c r="AM239" s="103">
        <v>116</v>
      </c>
      <c r="AN239" s="104">
        <v>4</v>
      </c>
      <c r="AO239" s="105">
        <v>3.3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</row>
    <row r="240" spans="1:68" s="10" customFormat="1" ht="15" customHeight="1"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81"/>
      <c r="AC240" s="3">
        <v>6</v>
      </c>
      <c r="AD240" s="102">
        <v>104</v>
      </c>
      <c r="AE240" s="103">
        <v>95</v>
      </c>
      <c r="AF240" s="104">
        <v>9</v>
      </c>
      <c r="AG240" s="105">
        <v>8.6999999999999993</v>
      </c>
      <c r="AH240" s="102">
        <v>102</v>
      </c>
      <c r="AI240" s="103">
        <v>97</v>
      </c>
      <c r="AJ240" s="104">
        <v>5</v>
      </c>
      <c r="AK240" s="105">
        <v>4.9000000000000004</v>
      </c>
      <c r="AL240" s="102">
        <v>206</v>
      </c>
      <c r="AM240" s="103">
        <v>192</v>
      </c>
      <c r="AN240" s="104">
        <v>14</v>
      </c>
      <c r="AO240" s="105">
        <v>6.8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</row>
    <row r="241" spans="1:68" s="10" customFormat="1" ht="15" customHeight="1"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81"/>
      <c r="AC241" s="3">
        <v>7</v>
      </c>
      <c r="AD241" s="102">
        <v>221</v>
      </c>
      <c r="AE241" s="103">
        <v>204</v>
      </c>
      <c r="AF241" s="104">
        <v>17</v>
      </c>
      <c r="AG241" s="105">
        <v>7.7</v>
      </c>
      <c r="AH241" s="102">
        <v>204</v>
      </c>
      <c r="AI241" s="103">
        <v>192</v>
      </c>
      <c r="AJ241" s="104">
        <v>12</v>
      </c>
      <c r="AK241" s="105">
        <v>5.9</v>
      </c>
      <c r="AL241" s="102">
        <v>425</v>
      </c>
      <c r="AM241" s="103">
        <v>396</v>
      </c>
      <c r="AN241" s="104">
        <v>29</v>
      </c>
      <c r="AO241" s="105">
        <v>6.8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</row>
    <row r="242" spans="1:68" s="10" customFormat="1" ht="15" customHeight="1"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2"/>
      <c r="V242" s="11"/>
      <c r="W242" s="11"/>
      <c r="X242" s="11"/>
      <c r="Y242" s="11"/>
      <c r="Z242" s="11"/>
      <c r="AA242" s="81"/>
      <c r="AC242" s="3">
        <v>8</v>
      </c>
      <c r="AD242" s="102">
        <v>313</v>
      </c>
      <c r="AE242" s="103">
        <v>302</v>
      </c>
      <c r="AF242" s="104">
        <v>11</v>
      </c>
      <c r="AG242" s="105">
        <v>3.5</v>
      </c>
      <c r="AH242" s="102">
        <v>247</v>
      </c>
      <c r="AI242" s="103">
        <v>238</v>
      </c>
      <c r="AJ242" s="104">
        <v>9</v>
      </c>
      <c r="AK242" s="105">
        <v>3.6</v>
      </c>
      <c r="AL242" s="102">
        <v>560</v>
      </c>
      <c r="AM242" s="103">
        <v>540</v>
      </c>
      <c r="AN242" s="104">
        <v>20</v>
      </c>
      <c r="AO242" s="105">
        <v>3.6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</row>
    <row r="243" spans="1:68" s="10" customFormat="1" ht="15" customHeight="1"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81"/>
      <c r="AC243" s="3">
        <v>9</v>
      </c>
      <c r="AD243" s="102">
        <v>397</v>
      </c>
      <c r="AE243" s="103">
        <v>381</v>
      </c>
      <c r="AF243" s="104">
        <v>16</v>
      </c>
      <c r="AG243" s="105">
        <v>4</v>
      </c>
      <c r="AH243" s="102">
        <v>234</v>
      </c>
      <c r="AI243" s="103">
        <v>224</v>
      </c>
      <c r="AJ243" s="104">
        <v>10</v>
      </c>
      <c r="AK243" s="105">
        <v>4.3</v>
      </c>
      <c r="AL243" s="102">
        <v>631</v>
      </c>
      <c r="AM243" s="103">
        <v>605</v>
      </c>
      <c r="AN243" s="104">
        <v>26</v>
      </c>
      <c r="AO243" s="105">
        <v>4.0999999999999996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</row>
    <row r="244" spans="1:68" s="10" customFormat="1" ht="15" customHeight="1"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81"/>
      <c r="AC244" s="3">
        <v>10</v>
      </c>
      <c r="AD244" s="102">
        <v>396</v>
      </c>
      <c r="AE244" s="103">
        <v>383</v>
      </c>
      <c r="AF244" s="104">
        <v>13</v>
      </c>
      <c r="AG244" s="105">
        <v>3.3</v>
      </c>
      <c r="AH244" s="102">
        <v>284</v>
      </c>
      <c r="AI244" s="103">
        <v>273</v>
      </c>
      <c r="AJ244" s="104">
        <v>11</v>
      </c>
      <c r="AK244" s="105">
        <v>3.9</v>
      </c>
      <c r="AL244" s="102">
        <v>680</v>
      </c>
      <c r="AM244" s="103">
        <v>656</v>
      </c>
      <c r="AN244" s="104">
        <v>24</v>
      </c>
      <c r="AO244" s="105">
        <v>3.5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</row>
    <row r="245" spans="1:68" s="10" customFormat="1" ht="15" customHeight="1"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81"/>
      <c r="AC245" s="3">
        <v>11</v>
      </c>
      <c r="AD245" s="102">
        <v>351</v>
      </c>
      <c r="AE245" s="103">
        <v>341</v>
      </c>
      <c r="AF245" s="104">
        <v>10</v>
      </c>
      <c r="AG245" s="105">
        <v>2.8</v>
      </c>
      <c r="AH245" s="102">
        <v>279</v>
      </c>
      <c r="AI245" s="103">
        <v>273</v>
      </c>
      <c r="AJ245" s="104">
        <v>6</v>
      </c>
      <c r="AK245" s="105">
        <v>2.2000000000000002</v>
      </c>
      <c r="AL245" s="102">
        <v>630</v>
      </c>
      <c r="AM245" s="103">
        <v>614</v>
      </c>
      <c r="AN245" s="104">
        <v>16</v>
      </c>
      <c r="AO245" s="105">
        <v>2.5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</row>
    <row r="246" spans="1:68" s="13" customFormat="1" ht="15" customHeight="1">
      <c r="A246" s="86" t="s">
        <v>47</v>
      </c>
      <c r="B246" s="117">
        <v>22</v>
      </c>
      <c r="C246" s="110">
        <v>23</v>
      </c>
      <c r="D246" s="110">
        <v>0</v>
      </c>
      <c r="E246" s="110">
        <v>1</v>
      </c>
      <c r="F246" s="110">
        <v>2</v>
      </c>
      <c r="G246" s="110">
        <v>3</v>
      </c>
      <c r="H246" s="110">
        <v>4</v>
      </c>
      <c r="I246" s="110">
        <v>5</v>
      </c>
      <c r="J246" s="110">
        <v>6</v>
      </c>
      <c r="K246" s="110">
        <v>7</v>
      </c>
      <c r="L246" s="110">
        <v>8</v>
      </c>
      <c r="M246" s="110">
        <v>9</v>
      </c>
      <c r="N246" s="110">
        <v>10</v>
      </c>
      <c r="O246" s="110">
        <v>11</v>
      </c>
      <c r="P246" s="110">
        <v>12</v>
      </c>
      <c r="Q246" s="110">
        <v>13</v>
      </c>
      <c r="R246" s="110">
        <v>14</v>
      </c>
      <c r="S246" s="110">
        <v>15</v>
      </c>
      <c r="T246" s="110">
        <v>16</v>
      </c>
      <c r="U246" s="110">
        <v>17</v>
      </c>
      <c r="V246" s="110">
        <v>18</v>
      </c>
      <c r="W246" s="110">
        <v>19</v>
      </c>
      <c r="X246" s="110">
        <v>20</v>
      </c>
      <c r="Y246" s="111">
        <v>21</v>
      </c>
      <c r="Z246" s="114" t="s">
        <v>48</v>
      </c>
      <c r="AA246" s="68"/>
      <c r="AC246" s="3">
        <v>12</v>
      </c>
      <c r="AD246" s="102">
        <v>305</v>
      </c>
      <c r="AE246" s="103">
        <v>292</v>
      </c>
      <c r="AF246" s="104">
        <v>13</v>
      </c>
      <c r="AG246" s="105">
        <v>4.3</v>
      </c>
      <c r="AH246" s="102">
        <v>295</v>
      </c>
      <c r="AI246" s="103">
        <v>285</v>
      </c>
      <c r="AJ246" s="104">
        <v>10</v>
      </c>
      <c r="AK246" s="105">
        <v>3.4</v>
      </c>
      <c r="AL246" s="102">
        <v>600</v>
      </c>
      <c r="AM246" s="103">
        <v>577</v>
      </c>
      <c r="AN246" s="104">
        <v>23</v>
      </c>
      <c r="AO246" s="105">
        <v>3.8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</row>
    <row r="247" spans="1:68" s="13" customFormat="1" ht="15" customHeight="1">
      <c r="A247" s="87" t="s">
        <v>49</v>
      </c>
      <c r="B247" s="106">
        <f t="shared" ref="B247:Y247" si="231">SUM(B248:B249)</f>
        <v>135</v>
      </c>
      <c r="C247" s="106">
        <f t="shared" si="231"/>
        <v>100</v>
      </c>
      <c r="D247" s="106">
        <f t="shared" si="231"/>
        <v>60</v>
      </c>
      <c r="E247" s="106">
        <f t="shared" si="231"/>
        <v>44</v>
      </c>
      <c r="F247" s="106">
        <f t="shared" si="231"/>
        <v>26</v>
      </c>
      <c r="G247" s="106">
        <f t="shared" si="231"/>
        <v>21</v>
      </c>
      <c r="H247" s="106">
        <f t="shared" si="231"/>
        <v>31</v>
      </c>
      <c r="I247" s="106">
        <f t="shared" si="231"/>
        <v>61</v>
      </c>
      <c r="J247" s="106">
        <f t="shared" si="231"/>
        <v>104</v>
      </c>
      <c r="K247" s="106">
        <f t="shared" si="231"/>
        <v>221</v>
      </c>
      <c r="L247" s="106">
        <f t="shared" si="231"/>
        <v>313</v>
      </c>
      <c r="M247" s="106">
        <f t="shared" si="231"/>
        <v>397</v>
      </c>
      <c r="N247" s="106">
        <f t="shared" si="231"/>
        <v>396</v>
      </c>
      <c r="O247" s="106">
        <f t="shared" si="231"/>
        <v>351</v>
      </c>
      <c r="P247" s="106">
        <f t="shared" si="231"/>
        <v>305</v>
      </c>
      <c r="Q247" s="106">
        <f t="shared" si="231"/>
        <v>387</v>
      </c>
      <c r="R247" s="106">
        <f t="shared" si="231"/>
        <v>399</v>
      </c>
      <c r="S247" s="106">
        <f t="shared" si="231"/>
        <v>412</v>
      </c>
      <c r="T247" s="106">
        <f t="shared" si="231"/>
        <v>477</v>
      </c>
      <c r="U247" s="106">
        <f t="shared" si="231"/>
        <v>483</v>
      </c>
      <c r="V247" s="106">
        <f t="shared" si="231"/>
        <v>410</v>
      </c>
      <c r="W247" s="106">
        <f t="shared" si="231"/>
        <v>200</v>
      </c>
      <c r="X247" s="106">
        <f t="shared" si="231"/>
        <v>145</v>
      </c>
      <c r="Y247" s="112">
        <f t="shared" si="231"/>
        <v>158</v>
      </c>
      <c r="Z247" s="115">
        <f>SUM(B247:Y247)</f>
        <v>5636</v>
      </c>
      <c r="AA247" s="82"/>
      <c r="AC247" s="3">
        <v>13</v>
      </c>
      <c r="AD247" s="102">
        <v>387</v>
      </c>
      <c r="AE247" s="103">
        <v>357</v>
      </c>
      <c r="AF247" s="104">
        <v>30</v>
      </c>
      <c r="AG247" s="105">
        <v>7.8</v>
      </c>
      <c r="AH247" s="102">
        <v>259</v>
      </c>
      <c r="AI247" s="103">
        <v>249</v>
      </c>
      <c r="AJ247" s="104">
        <v>10</v>
      </c>
      <c r="AK247" s="105">
        <v>3.9</v>
      </c>
      <c r="AL247" s="102">
        <v>646</v>
      </c>
      <c r="AM247" s="103">
        <v>606</v>
      </c>
      <c r="AN247" s="104">
        <v>40</v>
      </c>
      <c r="AO247" s="105">
        <v>6.2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</row>
    <row r="248" spans="1:68" s="13" customFormat="1" ht="15" customHeight="1">
      <c r="A248" s="87" t="s">
        <v>44</v>
      </c>
      <c r="B248" s="106">
        <f>SUM(断面別!$B$170,断面別!$D$170)</f>
        <v>130</v>
      </c>
      <c r="C248" s="106">
        <f>SUM(断面別!$B$171,断面別!$D$171)</f>
        <v>99</v>
      </c>
      <c r="D248" s="106">
        <f>SUM(断面別!$B$172,断面別!$D$172)</f>
        <v>59</v>
      </c>
      <c r="E248" s="106">
        <f>SUM(断面別!$B$173,断面別!$D$173)</f>
        <v>43</v>
      </c>
      <c r="F248" s="106">
        <f>SUM(断面別!$B$174,断面別!$D$174)</f>
        <v>25</v>
      </c>
      <c r="G248" s="106">
        <f>SUM(断面別!$B$175,断面別!$D$175)</f>
        <v>19</v>
      </c>
      <c r="H248" s="106">
        <f>SUM(断面別!$B$176,断面別!$D$176)</f>
        <v>28</v>
      </c>
      <c r="I248" s="106">
        <f>SUM(断面別!$B$177,断面別!$D$177)</f>
        <v>60</v>
      </c>
      <c r="J248" s="106">
        <f>SUM(断面別!$B$178,断面別!$D$178)</f>
        <v>95</v>
      </c>
      <c r="K248" s="106">
        <f>SUM(断面別!$B$185,断面別!$D$185)</f>
        <v>204</v>
      </c>
      <c r="L248" s="106">
        <f>SUM(断面別!$B$192,断面別!$D$192)</f>
        <v>302</v>
      </c>
      <c r="M248" s="106">
        <f>SUM(断面別!$B$193,断面別!$D$193)</f>
        <v>381</v>
      </c>
      <c r="N248" s="106">
        <f>SUM(断面別!$B$194,断面別!$D$194)</f>
        <v>383</v>
      </c>
      <c r="O248" s="106">
        <f>SUM(断面別!$B$195,断面別!$D$195)</f>
        <v>341</v>
      </c>
      <c r="P248" s="106">
        <f>SUM(断面別!$B$196,断面別!$D$196)</f>
        <v>292</v>
      </c>
      <c r="Q248" s="106">
        <f>SUM(断面別!$B$197,断面別!$D$197)</f>
        <v>357</v>
      </c>
      <c r="R248" s="106">
        <f>SUM(断面別!$B$198,断面別!$D$198)</f>
        <v>377</v>
      </c>
      <c r="S248" s="106">
        <f>SUM(断面別!$B$199,断面別!$D$199)</f>
        <v>403</v>
      </c>
      <c r="T248" s="106">
        <f>SUM(断面別!$B$200,断面別!$D$200)</f>
        <v>467</v>
      </c>
      <c r="U248" s="106">
        <f>SUM(断面別!$B$207,断面別!$D$207)</f>
        <v>468</v>
      </c>
      <c r="V248" s="106">
        <f>SUM(断面別!$B$214,断面別!$D$214)</f>
        <v>393</v>
      </c>
      <c r="W248" s="106">
        <f>SUM(断面別!$B$215,断面別!$D$215)</f>
        <v>186</v>
      </c>
      <c r="X248" s="106">
        <f>SUM(断面別!$B$216,断面別!$D$216)</f>
        <v>135</v>
      </c>
      <c r="Y248" s="112">
        <f>SUM(断面別!$B$217,断面別!$D$217)</f>
        <v>153</v>
      </c>
      <c r="Z248" s="115">
        <f>SUM(B248:Y248)</f>
        <v>5400</v>
      </c>
      <c r="AA248" s="82"/>
      <c r="AC248" s="3">
        <v>14</v>
      </c>
      <c r="AD248" s="102">
        <v>399</v>
      </c>
      <c r="AE248" s="103">
        <v>377</v>
      </c>
      <c r="AF248" s="104">
        <v>22</v>
      </c>
      <c r="AG248" s="105">
        <v>5.5</v>
      </c>
      <c r="AH248" s="102">
        <v>265</v>
      </c>
      <c r="AI248" s="103">
        <v>258</v>
      </c>
      <c r="AJ248" s="104">
        <v>7</v>
      </c>
      <c r="AK248" s="105">
        <v>2.6</v>
      </c>
      <c r="AL248" s="102">
        <v>664</v>
      </c>
      <c r="AM248" s="103">
        <v>635</v>
      </c>
      <c r="AN248" s="104">
        <v>29</v>
      </c>
      <c r="AO248" s="105">
        <v>4.4000000000000004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</row>
    <row r="249" spans="1:68" s="13" customFormat="1" ht="15" customHeight="1">
      <c r="A249" s="87" t="s">
        <v>45</v>
      </c>
      <c r="B249" s="106">
        <f>SUM(断面別!$C$170,断面別!$E$170)</f>
        <v>5</v>
      </c>
      <c r="C249" s="106">
        <f>SUM(断面別!$C$171,断面別!$E$171)</f>
        <v>1</v>
      </c>
      <c r="D249" s="106">
        <f>SUM(断面別!$C$172,断面別!$E$172)</f>
        <v>1</v>
      </c>
      <c r="E249" s="106">
        <f>SUM(断面別!$C$173,断面別!$E$173)</f>
        <v>1</v>
      </c>
      <c r="F249" s="106">
        <f>SUM(断面別!$C$174,断面別!$E$174)</f>
        <v>1</v>
      </c>
      <c r="G249" s="106">
        <f>SUM(断面別!$C$175,断面別!$E$175)</f>
        <v>2</v>
      </c>
      <c r="H249" s="106">
        <f>SUM(断面別!$C$176,断面別!$E$176)</f>
        <v>3</v>
      </c>
      <c r="I249" s="106">
        <f>SUM(断面別!$C$177,断面別!$E$177)</f>
        <v>1</v>
      </c>
      <c r="J249" s="106">
        <f>SUM(断面別!$C$178,断面別!$E$178)</f>
        <v>9</v>
      </c>
      <c r="K249" s="106">
        <f>SUM(断面別!$C$185,断面別!$E$185)</f>
        <v>17</v>
      </c>
      <c r="L249" s="106">
        <f>SUM(断面別!$C$192,断面別!$E$192)</f>
        <v>11</v>
      </c>
      <c r="M249" s="106">
        <f>SUM(断面別!$C$193,断面別!$E$193)</f>
        <v>16</v>
      </c>
      <c r="N249" s="106">
        <f>SUM(断面別!$C$194,断面別!$E$194)</f>
        <v>13</v>
      </c>
      <c r="O249" s="106">
        <f>SUM(断面別!$C$195,断面別!$E$195)</f>
        <v>10</v>
      </c>
      <c r="P249" s="106">
        <f>SUM(断面別!$C$196,断面別!$E$196)</f>
        <v>13</v>
      </c>
      <c r="Q249" s="106">
        <f>SUM(断面別!$C$197,断面別!$E$197)</f>
        <v>30</v>
      </c>
      <c r="R249" s="106">
        <f>SUM(断面別!$C$198,断面別!$E$198)</f>
        <v>22</v>
      </c>
      <c r="S249" s="106">
        <f>SUM(断面別!$C$199,断面別!$E$199)</f>
        <v>9</v>
      </c>
      <c r="T249" s="106">
        <f>SUM(断面別!$C$200,断面別!$E$200)</f>
        <v>10</v>
      </c>
      <c r="U249" s="106">
        <f>SUM(断面別!$C$207,断面別!$E$207)</f>
        <v>15</v>
      </c>
      <c r="V249" s="106">
        <f>SUM(断面別!$C$214,断面別!$E$214)</f>
        <v>17</v>
      </c>
      <c r="W249" s="106">
        <f>SUM(断面別!$C$215,断面別!$E$215)</f>
        <v>14</v>
      </c>
      <c r="X249" s="106">
        <f>SUM(断面別!$C$216,断面別!$E$216)</f>
        <v>10</v>
      </c>
      <c r="Y249" s="112">
        <f>SUM(断面別!$C$217,断面別!$E$217)</f>
        <v>5</v>
      </c>
      <c r="Z249" s="115">
        <f>SUM(B249:Y249)</f>
        <v>236</v>
      </c>
      <c r="AA249" s="82"/>
      <c r="AC249" s="3">
        <v>15</v>
      </c>
      <c r="AD249" s="102">
        <v>412</v>
      </c>
      <c r="AE249" s="103">
        <v>403</v>
      </c>
      <c r="AF249" s="104">
        <v>9</v>
      </c>
      <c r="AG249" s="105">
        <v>2.2000000000000002</v>
      </c>
      <c r="AH249" s="102">
        <v>273</v>
      </c>
      <c r="AI249" s="103">
        <v>264</v>
      </c>
      <c r="AJ249" s="104">
        <v>9</v>
      </c>
      <c r="AK249" s="105">
        <v>3.3</v>
      </c>
      <c r="AL249" s="102">
        <v>685</v>
      </c>
      <c r="AM249" s="103">
        <v>667</v>
      </c>
      <c r="AN249" s="104">
        <v>18</v>
      </c>
      <c r="AO249" s="105">
        <v>2.6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</row>
    <row r="250" spans="1:68" s="13" customFormat="1" ht="15" customHeight="1">
      <c r="A250" s="88" t="s">
        <v>46</v>
      </c>
      <c r="B250" s="107">
        <f>IF(B249=0,0,ROUND(B249/B247*100,1))</f>
        <v>3.7</v>
      </c>
      <c r="C250" s="107">
        <f t="shared" ref="C250" si="232">IF(C249=0,0,ROUND(C249/C247*100,1))</f>
        <v>1</v>
      </c>
      <c r="D250" s="107">
        <f t="shared" ref="D250" si="233">IF(D249=0,0,ROUND(D249/D247*100,1))</f>
        <v>1.7</v>
      </c>
      <c r="E250" s="107">
        <f t="shared" ref="E250" si="234">IF(E249=0,0,ROUND(E249/E247*100,1))</f>
        <v>2.2999999999999998</v>
      </c>
      <c r="F250" s="107">
        <f t="shared" ref="F250" si="235">IF(F249=0,0,ROUND(F249/F247*100,1))</f>
        <v>3.8</v>
      </c>
      <c r="G250" s="107">
        <f t="shared" ref="G250" si="236">IF(G249=0,0,ROUND(G249/G247*100,1))</f>
        <v>9.5</v>
      </c>
      <c r="H250" s="107">
        <f t="shared" ref="H250" si="237">IF(H249=0,0,ROUND(H249/H247*100,1))</f>
        <v>9.6999999999999993</v>
      </c>
      <c r="I250" s="107">
        <f t="shared" ref="I250" si="238">IF(I249=0,0,ROUND(I249/I247*100,1))</f>
        <v>1.6</v>
      </c>
      <c r="J250" s="107">
        <f t="shared" ref="J250" si="239">IF(J249=0,0,ROUND(J249/J247*100,1))</f>
        <v>8.6999999999999993</v>
      </c>
      <c r="K250" s="107">
        <f t="shared" ref="K250" si="240">IF(K249=0,0,ROUND(K249/K247*100,1))</f>
        <v>7.7</v>
      </c>
      <c r="L250" s="107">
        <f t="shared" ref="L250" si="241">IF(L249=0,0,ROUND(L249/L247*100,1))</f>
        <v>3.5</v>
      </c>
      <c r="M250" s="107">
        <f t="shared" ref="M250" si="242">IF(M249=0,0,ROUND(M249/M247*100,1))</f>
        <v>4</v>
      </c>
      <c r="N250" s="107">
        <f t="shared" ref="N250" si="243">IF(N249=0,0,ROUND(N249/N247*100,1))</f>
        <v>3.3</v>
      </c>
      <c r="O250" s="107">
        <f t="shared" ref="O250" si="244">IF(O249=0,0,ROUND(O249/O247*100,1))</f>
        <v>2.8</v>
      </c>
      <c r="P250" s="107">
        <f t="shared" ref="P250" si="245">IF(P249=0,0,ROUND(P249/P247*100,1))</f>
        <v>4.3</v>
      </c>
      <c r="Q250" s="107">
        <f t="shared" ref="Q250" si="246">IF(Q249=0,0,ROUND(Q249/Q247*100,1))</f>
        <v>7.8</v>
      </c>
      <c r="R250" s="107">
        <f t="shared" ref="R250" si="247">IF(R249=0,0,ROUND(R249/R247*100,1))</f>
        <v>5.5</v>
      </c>
      <c r="S250" s="107">
        <f t="shared" ref="S250" si="248">IF(S249=0,0,ROUND(S249/S247*100,1))</f>
        <v>2.2000000000000002</v>
      </c>
      <c r="T250" s="107">
        <f t="shared" ref="T250" si="249">IF(T249=0,0,ROUND(T249/T247*100,1))</f>
        <v>2.1</v>
      </c>
      <c r="U250" s="107">
        <f t="shared" ref="U250" si="250">IF(U249=0,0,ROUND(U249/U247*100,1))</f>
        <v>3.1</v>
      </c>
      <c r="V250" s="107">
        <f t="shared" ref="V250" si="251">IF(V249=0,0,ROUND(V249/V247*100,1))</f>
        <v>4.0999999999999996</v>
      </c>
      <c r="W250" s="107">
        <f t="shared" ref="W250" si="252">IF(W249=0,0,ROUND(W249/W247*100,1))</f>
        <v>7</v>
      </c>
      <c r="X250" s="107">
        <f t="shared" ref="X250" si="253">IF(X249=0,0,ROUND(X249/X247*100,1))</f>
        <v>6.9</v>
      </c>
      <c r="Y250" s="113">
        <f t="shared" ref="Y250" si="254">IF(Y249=0,0,ROUND(Y249/Y247*100,1))</f>
        <v>3.2</v>
      </c>
      <c r="Z250" s="116">
        <f t="shared" ref="Z250" si="255">IF(Z249=0,0,ROUND(Z249/Z247*100,1))</f>
        <v>4.2</v>
      </c>
      <c r="AA250" s="83"/>
      <c r="AC250" s="3">
        <v>16</v>
      </c>
      <c r="AD250" s="102">
        <v>477</v>
      </c>
      <c r="AE250" s="103">
        <v>467</v>
      </c>
      <c r="AF250" s="104">
        <v>10</v>
      </c>
      <c r="AG250" s="105">
        <v>2.1</v>
      </c>
      <c r="AH250" s="102">
        <v>280</v>
      </c>
      <c r="AI250" s="103">
        <v>272</v>
      </c>
      <c r="AJ250" s="104">
        <v>8</v>
      </c>
      <c r="AK250" s="105">
        <v>2.9</v>
      </c>
      <c r="AL250" s="102">
        <v>757</v>
      </c>
      <c r="AM250" s="103">
        <v>739</v>
      </c>
      <c r="AN250" s="104">
        <v>18</v>
      </c>
      <c r="AO250" s="105">
        <v>2.4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</row>
    <row r="251" spans="1:68" s="16" customFormat="1" ht="15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5"/>
      <c r="V251" s="14"/>
      <c r="W251" s="14"/>
      <c r="X251" s="14"/>
      <c r="Y251" s="14"/>
      <c r="Z251" s="14"/>
      <c r="AA251" s="14"/>
      <c r="AC251" s="3">
        <v>17</v>
      </c>
      <c r="AD251" s="102">
        <v>483</v>
      </c>
      <c r="AE251" s="103">
        <v>468</v>
      </c>
      <c r="AF251" s="104">
        <v>15</v>
      </c>
      <c r="AG251" s="105">
        <v>3.1</v>
      </c>
      <c r="AH251" s="102">
        <v>269</v>
      </c>
      <c r="AI251" s="103">
        <v>259</v>
      </c>
      <c r="AJ251" s="104">
        <v>10</v>
      </c>
      <c r="AK251" s="105">
        <v>3.7</v>
      </c>
      <c r="AL251" s="102">
        <v>752</v>
      </c>
      <c r="AM251" s="103">
        <v>727</v>
      </c>
      <c r="AN251" s="104">
        <v>25</v>
      </c>
      <c r="AO251" s="105">
        <v>3.3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</row>
    <row r="252" spans="1:68" s="16" customFormat="1" ht="15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C252" s="3">
        <v>18</v>
      </c>
      <c r="AD252" s="102">
        <v>410</v>
      </c>
      <c r="AE252" s="103">
        <v>393</v>
      </c>
      <c r="AF252" s="104">
        <v>17</v>
      </c>
      <c r="AG252" s="105">
        <v>4.0999999999999996</v>
      </c>
      <c r="AH252" s="102">
        <v>247</v>
      </c>
      <c r="AI252" s="103">
        <v>240</v>
      </c>
      <c r="AJ252" s="104">
        <v>7</v>
      </c>
      <c r="AK252" s="105">
        <v>2.8</v>
      </c>
      <c r="AL252" s="102">
        <v>657</v>
      </c>
      <c r="AM252" s="103">
        <v>633</v>
      </c>
      <c r="AN252" s="104">
        <v>24</v>
      </c>
      <c r="AO252" s="105">
        <v>3.7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</row>
    <row r="253" spans="1:68" s="16" customFormat="1" ht="15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C253" s="3">
        <v>19</v>
      </c>
      <c r="AD253" s="102">
        <v>200</v>
      </c>
      <c r="AE253" s="103">
        <v>186</v>
      </c>
      <c r="AF253" s="104">
        <v>14</v>
      </c>
      <c r="AG253" s="105">
        <v>7</v>
      </c>
      <c r="AH253" s="102">
        <v>172</v>
      </c>
      <c r="AI253" s="103">
        <v>164</v>
      </c>
      <c r="AJ253" s="104">
        <v>8</v>
      </c>
      <c r="AK253" s="105">
        <v>4.7</v>
      </c>
      <c r="AL253" s="102">
        <v>372</v>
      </c>
      <c r="AM253" s="103">
        <v>350</v>
      </c>
      <c r="AN253" s="104">
        <v>22</v>
      </c>
      <c r="AO253" s="105">
        <v>5.9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</row>
    <row r="254" spans="1:68" s="16" customFormat="1" ht="15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C254" s="3">
        <v>20</v>
      </c>
      <c r="AD254" s="102">
        <v>145</v>
      </c>
      <c r="AE254" s="103">
        <v>135</v>
      </c>
      <c r="AF254" s="104">
        <v>10</v>
      </c>
      <c r="AG254" s="105">
        <v>6.9</v>
      </c>
      <c r="AH254" s="102">
        <v>153</v>
      </c>
      <c r="AI254" s="103">
        <v>148</v>
      </c>
      <c r="AJ254" s="104">
        <v>5</v>
      </c>
      <c r="AK254" s="105">
        <v>3.3</v>
      </c>
      <c r="AL254" s="102">
        <v>298</v>
      </c>
      <c r="AM254" s="103">
        <v>283</v>
      </c>
      <c r="AN254" s="104">
        <v>15</v>
      </c>
      <c r="AO254" s="105">
        <v>5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</row>
    <row r="255" spans="1:68" s="16" customFormat="1" ht="15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C255" s="3">
        <v>21</v>
      </c>
      <c r="AD255" s="102">
        <v>158</v>
      </c>
      <c r="AE255" s="103">
        <v>153</v>
      </c>
      <c r="AF255" s="104">
        <v>5</v>
      </c>
      <c r="AG255" s="105">
        <v>3.2</v>
      </c>
      <c r="AH255" s="102">
        <v>123</v>
      </c>
      <c r="AI255" s="103">
        <v>119</v>
      </c>
      <c r="AJ255" s="104">
        <v>4</v>
      </c>
      <c r="AK255" s="105">
        <v>3.3</v>
      </c>
      <c r="AL255" s="102">
        <v>281</v>
      </c>
      <c r="AM255" s="103">
        <v>272</v>
      </c>
      <c r="AN255" s="104">
        <v>9</v>
      </c>
      <c r="AO255" s="105">
        <v>3.2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</row>
    <row r="256" spans="1:68" s="16" customFormat="1" ht="15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</row>
    <row r="257" spans="1:68" s="16" customFormat="1" ht="15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C257" s="108" t="s">
        <v>128</v>
      </c>
      <c r="AD257" s="3">
        <f>SUM(AD241:AD252)</f>
        <v>4551</v>
      </c>
      <c r="AE257" s="3">
        <f t="shared" ref="AE257:AN257" si="256">SUM(AE241:AE252)</f>
        <v>4368</v>
      </c>
      <c r="AF257" s="3">
        <f t="shared" si="256"/>
        <v>183</v>
      </c>
      <c r="AG257" s="109">
        <f>AF257/AD257</f>
        <v>4.0210942649967038E-2</v>
      </c>
      <c r="AH257" s="3">
        <f t="shared" ref="AH257" si="257">SUM(AH241:AH252)</f>
        <v>3136</v>
      </c>
      <c r="AI257" s="3">
        <f t="shared" si="256"/>
        <v>3027</v>
      </c>
      <c r="AJ257" s="3">
        <f t="shared" si="256"/>
        <v>109</v>
      </c>
      <c r="AK257" s="109">
        <f t="shared" ref="AK257" si="258">AJ257/AH257</f>
        <v>3.475765306122449E-2</v>
      </c>
      <c r="AL257" s="3">
        <f t="shared" ref="AL257" si="259">SUM(AL241:AL252)</f>
        <v>7687</v>
      </c>
      <c r="AM257" s="3">
        <f t="shared" si="256"/>
        <v>7395</v>
      </c>
      <c r="AN257" s="3">
        <f t="shared" si="256"/>
        <v>292</v>
      </c>
      <c r="AO257" s="109">
        <f t="shared" ref="AO257" si="260">AN257/AL257</f>
        <v>3.798621048523481E-2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</row>
    <row r="258" spans="1:68" s="16" customFormat="1" ht="15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</row>
    <row r="259" spans="1:68" s="16" customFormat="1" ht="15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</row>
    <row r="260" spans="1:68" s="16" customFormat="1" ht="15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</row>
    <row r="261" spans="1:68" s="16" customFormat="1" ht="15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</row>
    <row r="262" spans="1:68" s="16" customFormat="1" ht="15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</row>
    <row r="263" spans="1:68" s="16" customFormat="1" ht="15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</row>
    <row r="264" spans="1:68" s="16" customFormat="1" ht="15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</row>
    <row r="265" spans="1:68" s="16" customFormat="1" ht="15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5"/>
      <c r="V265" s="14"/>
      <c r="W265" s="14"/>
      <c r="X265" s="14"/>
      <c r="Y265" s="14"/>
      <c r="Z265" s="14"/>
      <c r="AA265" s="14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</row>
    <row r="266" spans="1:68" s="16" customFormat="1" ht="15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</row>
    <row r="267" spans="1:68" s="16" customFormat="1" ht="15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</row>
    <row r="268" spans="1:68" s="16" customFormat="1" ht="15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</row>
    <row r="269" spans="1:68" s="13" customFormat="1" ht="15" customHeight="1">
      <c r="A269" s="86" t="s">
        <v>47</v>
      </c>
      <c r="B269" s="117">
        <v>22</v>
      </c>
      <c r="C269" s="110">
        <v>23</v>
      </c>
      <c r="D269" s="110">
        <v>0</v>
      </c>
      <c r="E269" s="110">
        <v>1</v>
      </c>
      <c r="F269" s="110">
        <v>2</v>
      </c>
      <c r="G269" s="110">
        <v>3</v>
      </c>
      <c r="H269" s="110">
        <v>4</v>
      </c>
      <c r="I269" s="110">
        <v>5</v>
      </c>
      <c r="J269" s="110">
        <v>6</v>
      </c>
      <c r="K269" s="110">
        <v>7</v>
      </c>
      <c r="L269" s="110">
        <v>8</v>
      </c>
      <c r="M269" s="110">
        <v>9</v>
      </c>
      <c r="N269" s="110">
        <v>10</v>
      </c>
      <c r="O269" s="110">
        <v>11</v>
      </c>
      <c r="P269" s="110">
        <v>12</v>
      </c>
      <c r="Q269" s="110">
        <v>13</v>
      </c>
      <c r="R269" s="110">
        <v>14</v>
      </c>
      <c r="S269" s="110">
        <v>15</v>
      </c>
      <c r="T269" s="110">
        <v>16</v>
      </c>
      <c r="U269" s="110">
        <v>17</v>
      </c>
      <c r="V269" s="110">
        <v>18</v>
      </c>
      <c r="W269" s="110">
        <v>19</v>
      </c>
      <c r="X269" s="110">
        <v>20</v>
      </c>
      <c r="Y269" s="111">
        <v>21</v>
      </c>
      <c r="Z269" s="114" t="s">
        <v>48</v>
      </c>
      <c r="AA269" s="68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</row>
    <row r="270" spans="1:68" s="13" customFormat="1" ht="15" customHeight="1">
      <c r="A270" s="87" t="s">
        <v>49</v>
      </c>
      <c r="B270" s="106">
        <f t="shared" ref="B270:Y270" si="261">SUM(B271:B272)</f>
        <v>129</v>
      </c>
      <c r="C270" s="106">
        <f t="shared" si="261"/>
        <v>106</v>
      </c>
      <c r="D270" s="106">
        <f t="shared" si="261"/>
        <v>57</v>
      </c>
      <c r="E270" s="106">
        <f t="shared" si="261"/>
        <v>42</v>
      </c>
      <c r="F270" s="106">
        <f t="shared" si="261"/>
        <v>26</v>
      </c>
      <c r="G270" s="106">
        <f t="shared" si="261"/>
        <v>13</v>
      </c>
      <c r="H270" s="106">
        <f t="shared" si="261"/>
        <v>28</v>
      </c>
      <c r="I270" s="106">
        <f t="shared" si="261"/>
        <v>59</v>
      </c>
      <c r="J270" s="106">
        <f t="shared" si="261"/>
        <v>102</v>
      </c>
      <c r="K270" s="106">
        <f t="shared" si="261"/>
        <v>204</v>
      </c>
      <c r="L270" s="106">
        <f t="shared" si="261"/>
        <v>247</v>
      </c>
      <c r="M270" s="106">
        <f t="shared" si="261"/>
        <v>234</v>
      </c>
      <c r="N270" s="106">
        <f t="shared" si="261"/>
        <v>284</v>
      </c>
      <c r="O270" s="106">
        <f t="shared" si="261"/>
        <v>279</v>
      </c>
      <c r="P270" s="106">
        <f t="shared" si="261"/>
        <v>295</v>
      </c>
      <c r="Q270" s="106">
        <f t="shared" si="261"/>
        <v>259</v>
      </c>
      <c r="R270" s="106">
        <f t="shared" si="261"/>
        <v>265</v>
      </c>
      <c r="S270" s="106">
        <f t="shared" si="261"/>
        <v>273</v>
      </c>
      <c r="T270" s="106">
        <f t="shared" si="261"/>
        <v>280</v>
      </c>
      <c r="U270" s="106">
        <f t="shared" si="261"/>
        <v>269</v>
      </c>
      <c r="V270" s="106">
        <f t="shared" si="261"/>
        <v>247</v>
      </c>
      <c r="W270" s="106">
        <f t="shared" si="261"/>
        <v>172</v>
      </c>
      <c r="X270" s="106">
        <f t="shared" si="261"/>
        <v>153</v>
      </c>
      <c r="Y270" s="112">
        <f t="shared" si="261"/>
        <v>123</v>
      </c>
      <c r="Z270" s="115">
        <f>SUM(B270:Y270)</f>
        <v>4146</v>
      </c>
      <c r="AA270" s="82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</row>
    <row r="271" spans="1:68" s="13" customFormat="1" ht="15" customHeight="1">
      <c r="A271" s="87" t="s">
        <v>44</v>
      </c>
      <c r="B271" s="106">
        <f>SUM(断面別!$I$170,断面別!$K$170)</f>
        <v>125</v>
      </c>
      <c r="C271" s="106">
        <f>SUM(断面別!$I$171,断面別!$K$171)</f>
        <v>104</v>
      </c>
      <c r="D271" s="106">
        <f>SUM(断面別!$I$172,断面別!$K$172)</f>
        <v>57</v>
      </c>
      <c r="E271" s="106">
        <f>SUM(断面別!$I$173,断面別!$K$173)</f>
        <v>40</v>
      </c>
      <c r="F271" s="106">
        <f>SUM(断面別!$I$174,断面別!$K$174)</f>
        <v>25</v>
      </c>
      <c r="G271" s="106">
        <f>SUM(断面別!$I$175,断面別!$K$175)</f>
        <v>11</v>
      </c>
      <c r="H271" s="106">
        <f>SUM(断面別!$I$176,断面別!$K$176)</f>
        <v>25</v>
      </c>
      <c r="I271" s="106">
        <f>SUM(断面別!$I$177,断面別!$K$177)</f>
        <v>56</v>
      </c>
      <c r="J271" s="106">
        <f>SUM(断面別!$I$178,断面別!$K$178)</f>
        <v>97</v>
      </c>
      <c r="K271" s="106">
        <f>SUM(断面別!$I$185,断面別!$K$185)</f>
        <v>192</v>
      </c>
      <c r="L271" s="106">
        <f>SUM(断面別!$I$192,断面別!$K$192)</f>
        <v>238</v>
      </c>
      <c r="M271" s="106">
        <f>SUM(断面別!$I$193,断面別!$K$193)</f>
        <v>224</v>
      </c>
      <c r="N271" s="106">
        <f>SUM(断面別!$I$194,断面別!$K$194)</f>
        <v>273</v>
      </c>
      <c r="O271" s="106">
        <f>SUM(断面別!$I$195,断面別!$K$195)</f>
        <v>273</v>
      </c>
      <c r="P271" s="106">
        <f>SUM(断面別!$I$196,断面別!$K$196)</f>
        <v>285</v>
      </c>
      <c r="Q271" s="106">
        <f>SUM(断面別!$I$197,断面別!$K$197)</f>
        <v>249</v>
      </c>
      <c r="R271" s="106">
        <f>SUM(断面別!$I$198,断面別!$K$198)</f>
        <v>258</v>
      </c>
      <c r="S271" s="106">
        <f>SUM(断面別!$I$199,断面別!$K$199)</f>
        <v>264</v>
      </c>
      <c r="T271" s="106">
        <f>SUM(断面別!$I$200,断面別!$K$200)</f>
        <v>272</v>
      </c>
      <c r="U271" s="106">
        <f>SUM(断面別!$I$207,断面別!$K$207)</f>
        <v>259</v>
      </c>
      <c r="V271" s="106">
        <f>SUM(断面別!$I$214,断面別!$K$214)</f>
        <v>240</v>
      </c>
      <c r="W271" s="106">
        <f>SUM(断面別!$I$215,断面別!$K$215)</f>
        <v>164</v>
      </c>
      <c r="X271" s="106">
        <f>SUM(断面別!$I$216,断面別!$K$216)</f>
        <v>148</v>
      </c>
      <c r="Y271" s="112">
        <f>SUM(断面別!$I$217,断面別!$K$217)</f>
        <v>119</v>
      </c>
      <c r="Z271" s="115">
        <f>SUM(B271:Y271)</f>
        <v>3998</v>
      </c>
      <c r="AA271" s="82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</row>
    <row r="272" spans="1:68" s="13" customFormat="1" ht="15" customHeight="1">
      <c r="A272" s="87" t="s">
        <v>45</v>
      </c>
      <c r="B272" s="106">
        <f>SUM(断面別!$J$170,断面別!$L$170)</f>
        <v>4</v>
      </c>
      <c r="C272" s="106">
        <f>SUM(断面別!$J$171,断面別!$L$171)</f>
        <v>2</v>
      </c>
      <c r="D272" s="106">
        <f>SUM(断面別!$J$172,断面別!$L$172)</f>
        <v>0</v>
      </c>
      <c r="E272" s="106">
        <f>SUM(断面別!$J$173,断面別!$L$173)</f>
        <v>2</v>
      </c>
      <c r="F272" s="106">
        <f>SUM(断面別!$J$174,断面別!$L$174)</f>
        <v>1</v>
      </c>
      <c r="G272" s="106">
        <f>SUM(断面別!$J$175,断面別!$L$175)</f>
        <v>2</v>
      </c>
      <c r="H272" s="106">
        <f>SUM(断面別!$J$176,断面別!$L$176)</f>
        <v>3</v>
      </c>
      <c r="I272" s="106">
        <f>SUM(断面別!$J$177,断面別!$L$177)</f>
        <v>3</v>
      </c>
      <c r="J272" s="106">
        <f>SUM(断面別!$J$178,断面別!$L$178)</f>
        <v>5</v>
      </c>
      <c r="K272" s="106">
        <f>SUM(断面別!$J$185,断面別!$L$185)</f>
        <v>12</v>
      </c>
      <c r="L272" s="106">
        <f>SUM(断面別!$J$192,断面別!$L$192)</f>
        <v>9</v>
      </c>
      <c r="M272" s="106">
        <f>SUM(断面別!$J$193,断面別!$L$193)</f>
        <v>10</v>
      </c>
      <c r="N272" s="106">
        <f>SUM(断面別!$J$194,断面別!$L$194)</f>
        <v>11</v>
      </c>
      <c r="O272" s="106">
        <f>SUM(断面別!$J$195,断面別!$L$195)</f>
        <v>6</v>
      </c>
      <c r="P272" s="106">
        <f>SUM(断面別!$J$196,断面別!$L$196)</f>
        <v>10</v>
      </c>
      <c r="Q272" s="106">
        <f>SUM(断面別!$J$197,断面別!$L$197)</f>
        <v>10</v>
      </c>
      <c r="R272" s="106">
        <f>SUM(断面別!$J$198,断面別!$L$198)</f>
        <v>7</v>
      </c>
      <c r="S272" s="106">
        <f>SUM(断面別!$J$199,断面別!$L$199)</f>
        <v>9</v>
      </c>
      <c r="T272" s="106">
        <f>SUM(断面別!$J$200,断面別!$L$200)</f>
        <v>8</v>
      </c>
      <c r="U272" s="106">
        <f>SUM(断面別!$J$207,断面別!$L$207)</f>
        <v>10</v>
      </c>
      <c r="V272" s="106">
        <f>SUM(断面別!$J$214,断面別!$L$214)</f>
        <v>7</v>
      </c>
      <c r="W272" s="106">
        <f>SUM(断面別!$J$215,断面別!$L$215)</f>
        <v>8</v>
      </c>
      <c r="X272" s="106">
        <f>SUM(断面別!$J$216,断面別!$L$216)</f>
        <v>5</v>
      </c>
      <c r="Y272" s="112">
        <f>SUM(断面別!$J$217,断面別!$L$217)</f>
        <v>4</v>
      </c>
      <c r="Z272" s="115">
        <f>SUM(B272:Y272)</f>
        <v>148</v>
      </c>
      <c r="AA272" s="82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</row>
    <row r="273" spans="1:68" s="13" customFormat="1" ht="15" customHeight="1">
      <c r="A273" s="88" t="s">
        <v>46</v>
      </c>
      <c r="B273" s="107">
        <f>IF(B272=0,0,ROUND(B272/B270*100,1))</f>
        <v>3.1</v>
      </c>
      <c r="C273" s="107">
        <f t="shared" ref="C273" si="262">IF(C272=0,0,ROUND(C272/C270*100,1))</f>
        <v>1.9</v>
      </c>
      <c r="D273" s="107">
        <f t="shared" ref="D273" si="263">IF(D272=0,0,ROUND(D272/D270*100,1))</f>
        <v>0</v>
      </c>
      <c r="E273" s="107">
        <f t="shared" ref="E273" si="264">IF(E272=0,0,ROUND(E272/E270*100,1))</f>
        <v>4.8</v>
      </c>
      <c r="F273" s="107">
        <f t="shared" ref="F273" si="265">IF(F272=0,0,ROUND(F272/F270*100,1))</f>
        <v>3.8</v>
      </c>
      <c r="G273" s="107">
        <f t="shared" ref="G273" si="266">IF(G272=0,0,ROUND(G272/G270*100,1))</f>
        <v>15.4</v>
      </c>
      <c r="H273" s="107">
        <f t="shared" ref="H273" si="267">IF(H272=0,0,ROUND(H272/H270*100,1))</f>
        <v>10.7</v>
      </c>
      <c r="I273" s="107">
        <f t="shared" ref="I273" si="268">IF(I272=0,0,ROUND(I272/I270*100,1))</f>
        <v>5.0999999999999996</v>
      </c>
      <c r="J273" s="107">
        <f t="shared" ref="J273" si="269">IF(J272=0,0,ROUND(J272/J270*100,1))</f>
        <v>4.9000000000000004</v>
      </c>
      <c r="K273" s="107">
        <f t="shared" ref="K273" si="270">IF(K272=0,0,ROUND(K272/K270*100,1))</f>
        <v>5.9</v>
      </c>
      <c r="L273" s="107">
        <f t="shared" ref="L273" si="271">IF(L272=0,0,ROUND(L272/L270*100,1))</f>
        <v>3.6</v>
      </c>
      <c r="M273" s="107">
        <f t="shared" ref="M273" si="272">IF(M272=0,0,ROUND(M272/M270*100,1))</f>
        <v>4.3</v>
      </c>
      <c r="N273" s="107">
        <f t="shared" ref="N273" si="273">IF(N272=0,0,ROUND(N272/N270*100,1))</f>
        <v>3.9</v>
      </c>
      <c r="O273" s="107">
        <f t="shared" ref="O273" si="274">IF(O272=0,0,ROUND(O272/O270*100,1))</f>
        <v>2.2000000000000002</v>
      </c>
      <c r="P273" s="107">
        <f t="shared" ref="P273" si="275">IF(P272=0,0,ROUND(P272/P270*100,1))</f>
        <v>3.4</v>
      </c>
      <c r="Q273" s="107">
        <f t="shared" ref="Q273" si="276">IF(Q272=0,0,ROUND(Q272/Q270*100,1))</f>
        <v>3.9</v>
      </c>
      <c r="R273" s="107">
        <f t="shared" ref="R273" si="277">IF(R272=0,0,ROUND(R272/R270*100,1))</f>
        <v>2.6</v>
      </c>
      <c r="S273" s="107">
        <f t="shared" ref="S273" si="278">IF(S272=0,0,ROUND(S272/S270*100,1))</f>
        <v>3.3</v>
      </c>
      <c r="T273" s="107">
        <f t="shared" ref="T273" si="279">IF(T272=0,0,ROUND(T272/T270*100,1))</f>
        <v>2.9</v>
      </c>
      <c r="U273" s="107">
        <f t="shared" ref="U273" si="280">IF(U272=0,0,ROUND(U272/U270*100,1))</f>
        <v>3.7</v>
      </c>
      <c r="V273" s="107">
        <f t="shared" ref="V273" si="281">IF(V272=0,0,ROUND(V272/V270*100,1))</f>
        <v>2.8</v>
      </c>
      <c r="W273" s="107">
        <f t="shared" ref="W273" si="282">IF(W272=0,0,ROUND(W272/W270*100,1))</f>
        <v>4.7</v>
      </c>
      <c r="X273" s="107">
        <f t="shared" ref="X273" si="283">IF(X272=0,0,ROUND(X272/X270*100,1))</f>
        <v>3.3</v>
      </c>
      <c r="Y273" s="113">
        <f t="shared" ref="Y273" si="284">IF(Y272=0,0,ROUND(Y272/Y270*100,1))</f>
        <v>3.3</v>
      </c>
      <c r="Z273" s="116">
        <f t="shared" ref="Z273" si="285">IF(Z272=0,0,ROUND(Z272/Z270*100,1))</f>
        <v>3.6</v>
      </c>
      <c r="AA273" s="8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</row>
    <row r="274" spans="1:68" s="16" customFormat="1" ht="15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5"/>
      <c r="V274" s="14"/>
      <c r="W274" s="14"/>
      <c r="X274" s="14"/>
      <c r="Y274" s="14"/>
      <c r="Z274" s="14"/>
      <c r="AA274" s="14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</row>
    <row r="275" spans="1:68" s="16" customFormat="1" ht="15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</row>
    <row r="276" spans="1:68" s="16" customFormat="1" ht="15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</row>
    <row r="277" spans="1:68" s="16" customFormat="1" ht="15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</row>
    <row r="278" spans="1:68" s="16" customFormat="1" ht="15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</row>
    <row r="279" spans="1:68" s="16" customFormat="1" ht="15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</row>
    <row r="280" spans="1:68" s="16" customFormat="1" ht="15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</row>
    <row r="281" spans="1:68" s="16" customFormat="1" ht="15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</row>
    <row r="282" spans="1:68" s="16" customFormat="1" ht="15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</row>
    <row r="283" spans="1:68" s="16" customFormat="1" ht="15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</row>
    <row r="284" spans="1:68" s="16" customFormat="1" ht="15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</row>
    <row r="285" spans="1:68" s="16" customFormat="1" ht="15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</row>
    <row r="286" spans="1:68" s="16" customFormat="1" ht="15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</row>
    <row r="287" spans="1:68" s="16" customFormat="1" ht="15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</row>
    <row r="288" spans="1:68" s="16" customFormat="1" ht="15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5"/>
      <c r="V288" s="14"/>
      <c r="W288" s="14"/>
      <c r="X288" s="14"/>
      <c r="Y288" s="14"/>
      <c r="Z288" s="14"/>
      <c r="AA288" s="14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</row>
    <row r="289" spans="1:68" s="16" customFormat="1" ht="15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</row>
    <row r="290" spans="1:68" s="16" customFormat="1" ht="15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</row>
    <row r="291" spans="1:68" s="16" customFormat="1" ht="15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</row>
    <row r="292" spans="1:68" s="13" customFormat="1" ht="15" customHeight="1">
      <c r="A292" s="86" t="s">
        <v>47</v>
      </c>
      <c r="B292" s="117">
        <v>22</v>
      </c>
      <c r="C292" s="110">
        <v>23</v>
      </c>
      <c r="D292" s="110">
        <v>0</v>
      </c>
      <c r="E292" s="110">
        <v>1</v>
      </c>
      <c r="F292" s="110">
        <v>2</v>
      </c>
      <c r="G292" s="110">
        <v>3</v>
      </c>
      <c r="H292" s="110">
        <v>4</v>
      </c>
      <c r="I292" s="110">
        <v>5</v>
      </c>
      <c r="J292" s="110">
        <v>6</v>
      </c>
      <c r="K292" s="110">
        <v>7</v>
      </c>
      <c r="L292" s="110">
        <v>8</v>
      </c>
      <c r="M292" s="110">
        <v>9</v>
      </c>
      <c r="N292" s="110">
        <v>10</v>
      </c>
      <c r="O292" s="110">
        <v>11</v>
      </c>
      <c r="P292" s="110">
        <v>12</v>
      </c>
      <c r="Q292" s="110">
        <v>13</v>
      </c>
      <c r="R292" s="110">
        <v>14</v>
      </c>
      <c r="S292" s="110">
        <v>15</v>
      </c>
      <c r="T292" s="110">
        <v>16</v>
      </c>
      <c r="U292" s="110">
        <v>17</v>
      </c>
      <c r="V292" s="110">
        <v>18</v>
      </c>
      <c r="W292" s="110">
        <v>19</v>
      </c>
      <c r="X292" s="110">
        <v>20</v>
      </c>
      <c r="Y292" s="111">
        <v>21</v>
      </c>
      <c r="Z292" s="114" t="s">
        <v>48</v>
      </c>
      <c r="AA292" s="68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</row>
    <row r="293" spans="1:68" s="13" customFormat="1" ht="15" customHeight="1">
      <c r="A293" s="87" t="s">
        <v>49</v>
      </c>
      <c r="B293" s="106">
        <f t="shared" ref="B293:Y293" si="286">SUM(B294:B295)</f>
        <v>264</v>
      </c>
      <c r="C293" s="106">
        <f t="shared" si="286"/>
        <v>206</v>
      </c>
      <c r="D293" s="106">
        <f t="shared" si="286"/>
        <v>117</v>
      </c>
      <c r="E293" s="106">
        <f t="shared" si="286"/>
        <v>86</v>
      </c>
      <c r="F293" s="106">
        <f t="shared" si="286"/>
        <v>52</v>
      </c>
      <c r="G293" s="106">
        <f t="shared" si="286"/>
        <v>34</v>
      </c>
      <c r="H293" s="106">
        <f t="shared" si="286"/>
        <v>59</v>
      </c>
      <c r="I293" s="106">
        <f t="shared" si="286"/>
        <v>120</v>
      </c>
      <c r="J293" s="106">
        <f t="shared" si="286"/>
        <v>206</v>
      </c>
      <c r="K293" s="106">
        <f t="shared" si="286"/>
        <v>425</v>
      </c>
      <c r="L293" s="106">
        <f t="shared" si="286"/>
        <v>560</v>
      </c>
      <c r="M293" s="106">
        <f t="shared" si="286"/>
        <v>631</v>
      </c>
      <c r="N293" s="106">
        <f t="shared" si="286"/>
        <v>680</v>
      </c>
      <c r="O293" s="106">
        <f t="shared" si="286"/>
        <v>630</v>
      </c>
      <c r="P293" s="106">
        <f t="shared" si="286"/>
        <v>600</v>
      </c>
      <c r="Q293" s="106">
        <f t="shared" si="286"/>
        <v>646</v>
      </c>
      <c r="R293" s="106">
        <f t="shared" si="286"/>
        <v>664</v>
      </c>
      <c r="S293" s="106">
        <f t="shared" si="286"/>
        <v>685</v>
      </c>
      <c r="T293" s="106">
        <f t="shared" si="286"/>
        <v>757</v>
      </c>
      <c r="U293" s="106">
        <f t="shared" si="286"/>
        <v>752</v>
      </c>
      <c r="V293" s="106">
        <f t="shared" si="286"/>
        <v>657</v>
      </c>
      <c r="W293" s="106">
        <f t="shared" si="286"/>
        <v>372</v>
      </c>
      <c r="X293" s="106">
        <f t="shared" si="286"/>
        <v>298</v>
      </c>
      <c r="Y293" s="112">
        <f t="shared" si="286"/>
        <v>281</v>
      </c>
      <c r="Z293" s="115">
        <f>SUM(B293:Y293)</f>
        <v>9782</v>
      </c>
      <c r="AA293" s="82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</row>
    <row r="294" spans="1:68" s="13" customFormat="1" ht="15" customHeight="1">
      <c r="A294" s="87" t="s">
        <v>44</v>
      </c>
      <c r="B294" s="106">
        <f t="shared" ref="B294:J294" si="287">SUM(B248,B271)</f>
        <v>255</v>
      </c>
      <c r="C294" s="106">
        <f t="shared" si="287"/>
        <v>203</v>
      </c>
      <c r="D294" s="106">
        <f t="shared" si="287"/>
        <v>116</v>
      </c>
      <c r="E294" s="106">
        <f t="shared" si="287"/>
        <v>83</v>
      </c>
      <c r="F294" s="106">
        <f t="shared" si="287"/>
        <v>50</v>
      </c>
      <c r="G294" s="106">
        <f t="shared" si="287"/>
        <v>30</v>
      </c>
      <c r="H294" s="106">
        <f t="shared" si="287"/>
        <v>53</v>
      </c>
      <c r="I294" s="106">
        <f t="shared" si="287"/>
        <v>116</v>
      </c>
      <c r="J294" s="106">
        <f t="shared" si="287"/>
        <v>192</v>
      </c>
      <c r="K294" s="106">
        <f>SUM(K248,K271)</f>
        <v>396</v>
      </c>
      <c r="L294" s="106">
        <f t="shared" ref="L294:Y294" si="288">SUM(L248,L271)</f>
        <v>540</v>
      </c>
      <c r="M294" s="106">
        <f t="shared" si="288"/>
        <v>605</v>
      </c>
      <c r="N294" s="106">
        <f t="shared" si="288"/>
        <v>656</v>
      </c>
      <c r="O294" s="106">
        <f t="shared" si="288"/>
        <v>614</v>
      </c>
      <c r="P294" s="106">
        <f t="shared" si="288"/>
        <v>577</v>
      </c>
      <c r="Q294" s="106">
        <f t="shared" si="288"/>
        <v>606</v>
      </c>
      <c r="R294" s="106">
        <f t="shared" si="288"/>
        <v>635</v>
      </c>
      <c r="S294" s="106">
        <f t="shared" si="288"/>
        <v>667</v>
      </c>
      <c r="T294" s="106">
        <f t="shared" si="288"/>
        <v>739</v>
      </c>
      <c r="U294" s="106">
        <f t="shared" si="288"/>
        <v>727</v>
      </c>
      <c r="V294" s="106">
        <f t="shared" si="288"/>
        <v>633</v>
      </c>
      <c r="W294" s="106">
        <f t="shared" si="288"/>
        <v>350</v>
      </c>
      <c r="X294" s="106">
        <f t="shared" si="288"/>
        <v>283</v>
      </c>
      <c r="Y294" s="112">
        <f t="shared" si="288"/>
        <v>272</v>
      </c>
      <c r="Z294" s="115">
        <f>SUM(B294:Y294)</f>
        <v>9398</v>
      </c>
      <c r="AA294" s="82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</row>
    <row r="295" spans="1:68" s="13" customFormat="1" ht="15" customHeight="1">
      <c r="A295" s="87" t="s">
        <v>45</v>
      </c>
      <c r="B295" s="106">
        <f t="shared" ref="B295:Y295" si="289">SUM(B249,B272)</f>
        <v>9</v>
      </c>
      <c r="C295" s="106">
        <f t="shared" si="289"/>
        <v>3</v>
      </c>
      <c r="D295" s="106">
        <f t="shared" si="289"/>
        <v>1</v>
      </c>
      <c r="E295" s="106">
        <f t="shared" si="289"/>
        <v>3</v>
      </c>
      <c r="F295" s="106">
        <f t="shared" si="289"/>
        <v>2</v>
      </c>
      <c r="G295" s="106">
        <f t="shared" si="289"/>
        <v>4</v>
      </c>
      <c r="H295" s="106">
        <f t="shared" si="289"/>
        <v>6</v>
      </c>
      <c r="I295" s="106">
        <f t="shared" si="289"/>
        <v>4</v>
      </c>
      <c r="J295" s="106">
        <f t="shared" si="289"/>
        <v>14</v>
      </c>
      <c r="K295" s="106">
        <f t="shared" si="289"/>
        <v>29</v>
      </c>
      <c r="L295" s="106">
        <f t="shared" si="289"/>
        <v>20</v>
      </c>
      <c r="M295" s="106">
        <f t="shared" si="289"/>
        <v>26</v>
      </c>
      <c r="N295" s="106">
        <f t="shared" si="289"/>
        <v>24</v>
      </c>
      <c r="O295" s="106">
        <f t="shared" si="289"/>
        <v>16</v>
      </c>
      <c r="P295" s="106">
        <f t="shared" si="289"/>
        <v>23</v>
      </c>
      <c r="Q295" s="106">
        <f t="shared" si="289"/>
        <v>40</v>
      </c>
      <c r="R295" s="106">
        <f t="shared" si="289"/>
        <v>29</v>
      </c>
      <c r="S295" s="106">
        <f t="shared" si="289"/>
        <v>18</v>
      </c>
      <c r="T295" s="106">
        <f t="shared" si="289"/>
        <v>18</v>
      </c>
      <c r="U295" s="106">
        <f t="shared" si="289"/>
        <v>25</v>
      </c>
      <c r="V295" s="106">
        <f t="shared" si="289"/>
        <v>24</v>
      </c>
      <c r="W295" s="106">
        <f t="shared" si="289"/>
        <v>22</v>
      </c>
      <c r="X295" s="106">
        <f t="shared" si="289"/>
        <v>15</v>
      </c>
      <c r="Y295" s="112">
        <f t="shared" si="289"/>
        <v>9</v>
      </c>
      <c r="Z295" s="115">
        <f>SUM(B295:Y295)</f>
        <v>384</v>
      </c>
      <c r="AA295" s="82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</row>
    <row r="296" spans="1:68" s="13" customFormat="1" ht="15.95" customHeight="1">
      <c r="A296" s="88" t="s">
        <v>46</v>
      </c>
      <c r="B296" s="107">
        <f>IF(B295=0,0,ROUND(B295/B293*100,1))</f>
        <v>3.4</v>
      </c>
      <c r="C296" s="107">
        <f t="shared" ref="C296" si="290">IF(C295=0,0,ROUND(C295/C293*100,1))</f>
        <v>1.5</v>
      </c>
      <c r="D296" s="107">
        <f t="shared" ref="D296" si="291">IF(D295=0,0,ROUND(D295/D293*100,1))</f>
        <v>0.9</v>
      </c>
      <c r="E296" s="107">
        <f t="shared" ref="E296" si="292">IF(E295=0,0,ROUND(E295/E293*100,1))</f>
        <v>3.5</v>
      </c>
      <c r="F296" s="107">
        <f t="shared" ref="F296" si="293">IF(F295=0,0,ROUND(F295/F293*100,1))</f>
        <v>3.8</v>
      </c>
      <c r="G296" s="107">
        <f t="shared" ref="G296" si="294">IF(G295=0,0,ROUND(G295/G293*100,1))</f>
        <v>11.8</v>
      </c>
      <c r="H296" s="107">
        <f t="shared" ref="H296" si="295">IF(H295=0,0,ROUND(H295/H293*100,1))</f>
        <v>10.199999999999999</v>
      </c>
      <c r="I296" s="107">
        <f t="shared" ref="I296" si="296">IF(I295=0,0,ROUND(I295/I293*100,1))</f>
        <v>3.3</v>
      </c>
      <c r="J296" s="107">
        <f t="shared" ref="J296" si="297">IF(J295=0,0,ROUND(J295/J293*100,1))</f>
        <v>6.8</v>
      </c>
      <c r="K296" s="107">
        <f t="shared" ref="K296" si="298">IF(K295=0,0,ROUND(K295/K293*100,1))</f>
        <v>6.8</v>
      </c>
      <c r="L296" s="107">
        <f t="shared" ref="L296" si="299">IF(L295=0,0,ROUND(L295/L293*100,1))</f>
        <v>3.6</v>
      </c>
      <c r="M296" s="107">
        <f t="shared" ref="M296" si="300">IF(M295=0,0,ROUND(M295/M293*100,1))</f>
        <v>4.0999999999999996</v>
      </c>
      <c r="N296" s="107">
        <f t="shared" ref="N296" si="301">IF(N295=0,0,ROUND(N295/N293*100,1))</f>
        <v>3.5</v>
      </c>
      <c r="O296" s="107">
        <f t="shared" ref="O296" si="302">IF(O295=0,0,ROUND(O295/O293*100,1))</f>
        <v>2.5</v>
      </c>
      <c r="P296" s="107">
        <f t="shared" ref="P296" si="303">IF(P295=0,0,ROUND(P295/P293*100,1))</f>
        <v>3.8</v>
      </c>
      <c r="Q296" s="107">
        <f t="shared" ref="Q296" si="304">IF(Q295=0,0,ROUND(Q295/Q293*100,1))</f>
        <v>6.2</v>
      </c>
      <c r="R296" s="107">
        <f t="shared" ref="R296" si="305">IF(R295=0,0,ROUND(R295/R293*100,1))</f>
        <v>4.4000000000000004</v>
      </c>
      <c r="S296" s="107">
        <f t="shared" ref="S296" si="306">IF(S295=0,0,ROUND(S295/S293*100,1))</f>
        <v>2.6</v>
      </c>
      <c r="T296" s="107">
        <f t="shared" ref="T296" si="307">IF(T295=0,0,ROUND(T295/T293*100,1))</f>
        <v>2.4</v>
      </c>
      <c r="U296" s="107">
        <f t="shared" ref="U296" si="308">IF(U295=0,0,ROUND(U295/U293*100,1))</f>
        <v>3.3</v>
      </c>
      <c r="V296" s="107">
        <f t="shared" ref="V296" si="309">IF(V295=0,0,ROUND(V295/V293*100,1))</f>
        <v>3.7</v>
      </c>
      <c r="W296" s="107">
        <f t="shared" ref="W296" si="310">IF(W295=0,0,ROUND(W295/W293*100,1))</f>
        <v>5.9</v>
      </c>
      <c r="X296" s="107">
        <f t="shared" ref="X296" si="311">IF(X295=0,0,ROUND(X295/X293*100,1))</f>
        <v>5</v>
      </c>
      <c r="Y296" s="113">
        <f t="shared" ref="Y296" si="312">IF(Y295=0,0,ROUND(Y295/Y293*100,1))</f>
        <v>3.2</v>
      </c>
      <c r="Z296" s="116">
        <f t="shared" ref="Z296" si="313">IF(Z295=0,0,ROUND(Z295/Z293*100,1))</f>
        <v>3.9</v>
      </c>
      <c r="AA296" s="8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</row>
    <row r="297" spans="1:68" s="17" customFormat="1"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</row>
    <row r="298" spans="1:68" s="17" customFormat="1"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</row>
    <row r="299" spans="1:68" s="10" customFormat="1" ht="15" customHeight="1"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81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</row>
    <row r="300" spans="1:68" s="10" customFormat="1" ht="15" customHeight="1"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81"/>
      <c r="AC300" s="3"/>
      <c r="AD300" s="3" t="s">
        <v>86</v>
      </c>
      <c r="AE300" s="3"/>
      <c r="AF300" s="3"/>
      <c r="AG300" s="3"/>
      <c r="AH300" s="3" t="s">
        <v>87</v>
      </c>
      <c r="AI300" s="3"/>
      <c r="AJ300" s="3"/>
      <c r="AK300" s="3"/>
      <c r="AL300" s="3" t="s">
        <v>88</v>
      </c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</row>
    <row r="301" spans="1:68" s="10" customFormat="1" ht="15" customHeight="1"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81"/>
      <c r="AC301" s="89"/>
      <c r="AD301" s="90" t="s">
        <v>49</v>
      </c>
      <c r="AE301" s="89" t="s">
        <v>44</v>
      </c>
      <c r="AF301" s="91" t="s">
        <v>45</v>
      </c>
      <c r="AG301" s="92" t="s">
        <v>46</v>
      </c>
      <c r="AH301" s="90" t="s">
        <v>49</v>
      </c>
      <c r="AI301" s="89" t="s">
        <v>44</v>
      </c>
      <c r="AJ301" s="89" t="s">
        <v>45</v>
      </c>
      <c r="AK301" s="92" t="s">
        <v>46</v>
      </c>
      <c r="AL301" s="90" t="s">
        <v>49</v>
      </c>
      <c r="AM301" s="89" t="s">
        <v>44</v>
      </c>
      <c r="AN301" s="89" t="s">
        <v>45</v>
      </c>
      <c r="AO301" s="92" t="s">
        <v>46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</row>
    <row r="302" spans="1:68" s="10" customFormat="1" ht="15" customHeight="1"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81"/>
      <c r="AC302" s="3">
        <v>22</v>
      </c>
      <c r="AD302" s="102">
        <f t="array" ref="AD302:AG325">TRANSPOSE(B317:Y320)</f>
        <v>49</v>
      </c>
      <c r="AE302" s="103">
        <v>46</v>
      </c>
      <c r="AF302" s="104">
        <v>3</v>
      </c>
      <c r="AG302" s="105">
        <v>6.1</v>
      </c>
      <c r="AH302" s="102">
        <f t="array" ref="AH302:AK325">TRANSPOSE(B340:Y343)</f>
        <v>50</v>
      </c>
      <c r="AI302" s="103">
        <v>47</v>
      </c>
      <c r="AJ302" s="104">
        <v>3</v>
      </c>
      <c r="AK302" s="105">
        <v>6</v>
      </c>
      <c r="AL302" s="102">
        <f t="array" ref="AL302:AO325">TRANSPOSE(B363:Y366)</f>
        <v>99</v>
      </c>
      <c r="AM302" s="103">
        <v>93</v>
      </c>
      <c r="AN302" s="104">
        <v>6</v>
      </c>
      <c r="AO302" s="105">
        <v>6.1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</row>
    <row r="303" spans="1:68" s="10" customFormat="1" ht="15" customHeight="1"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81"/>
      <c r="AC303" s="3">
        <v>23</v>
      </c>
      <c r="AD303" s="102">
        <v>20</v>
      </c>
      <c r="AE303" s="103">
        <v>18</v>
      </c>
      <c r="AF303" s="104">
        <v>2</v>
      </c>
      <c r="AG303" s="105">
        <v>10</v>
      </c>
      <c r="AH303" s="102">
        <v>30</v>
      </c>
      <c r="AI303" s="103">
        <v>30</v>
      </c>
      <c r="AJ303" s="104">
        <v>0</v>
      </c>
      <c r="AK303" s="105">
        <v>0</v>
      </c>
      <c r="AL303" s="102">
        <v>50</v>
      </c>
      <c r="AM303" s="103">
        <v>48</v>
      </c>
      <c r="AN303" s="104">
        <v>2</v>
      </c>
      <c r="AO303" s="105">
        <v>4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</row>
    <row r="304" spans="1:68" s="10" customFormat="1" ht="15" customHeight="1"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81"/>
      <c r="AC304" s="3">
        <v>0</v>
      </c>
      <c r="AD304" s="102">
        <v>19</v>
      </c>
      <c r="AE304" s="103">
        <v>18</v>
      </c>
      <c r="AF304" s="104">
        <v>1</v>
      </c>
      <c r="AG304" s="105">
        <v>5.3</v>
      </c>
      <c r="AH304" s="102">
        <v>20</v>
      </c>
      <c r="AI304" s="103">
        <v>20</v>
      </c>
      <c r="AJ304" s="104">
        <v>0</v>
      </c>
      <c r="AK304" s="105">
        <v>0</v>
      </c>
      <c r="AL304" s="102">
        <v>39</v>
      </c>
      <c r="AM304" s="103">
        <v>38</v>
      </c>
      <c r="AN304" s="104">
        <v>1</v>
      </c>
      <c r="AO304" s="105">
        <v>2.6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</row>
    <row r="305" spans="1:68" s="10" customFormat="1" ht="15" customHeight="1"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81"/>
      <c r="AC305" s="3">
        <v>1</v>
      </c>
      <c r="AD305" s="102">
        <v>17</v>
      </c>
      <c r="AE305" s="103">
        <v>16</v>
      </c>
      <c r="AF305" s="104">
        <v>1</v>
      </c>
      <c r="AG305" s="105">
        <v>5.9</v>
      </c>
      <c r="AH305" s="102">
        <v>8</v>
      </c>
      <c r="AI305" s="103">
        <v>8</v>
      </c>
      <c r="AJ305" s="104">
        <v>0</v>
      </c>
      <c r="AK305" s="105">
        <v>0</v>
      </c>
      <c r="AL305" s="102">
        <v>25</v>
      </c>
      <c r="AM305" s="103">
        <v>24</v>
      </c>
      <c r="AN305" s="104">
        <v>1</v>
      </c>
      <c r="AO305" s="105">
        <v>4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</row>
    <row r="306" spans="1:68" s="10" customFormat="1" ht="15" customHeight="1"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81"/>
      <c r="AC306" s="3">
        <v>2</v>
      </c>
      <c r="AD306" s="102">
        <v>12</v>
      </c>
      <c r="AE306" s="103">
        <v>12</v>
      </c>
      <c r="AF306" s="104">
        <v>0</v>
      </c>
      <c r="AG306" s="105">
        <v>0</v>
      </c>
      <c r="AH306" s="102">
        <v>8</v>
      </c>
      <c r="AI306" s="103">
        <v>8</v>
      </c>
      <c r="AJ306" s="104">
        <v>0</v>
      </c>
      <c r="AK306" s="105">
        <v>0</v>
      </c>
      <c r="AL306" s="102">
        <v>20</v>
      </c>
      <c r="AM306" s="103">
        <v>20</v>
      </c>
      <c r="AN306" s="104">
        <v>0</v>
      </c>
      <c r="AO306" s="105">
        <v>0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</row>
    <row r="307" spans="1:68" s="10" customFormat="1" ht="15" customHeight="1"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81"/>
      <c r="AC307" s="3">
        <v>3</v>
      </c>
      <c r="AD307" s="102">
        <v>5</v>
      </c>
      <c r="AE307" s="103">
        <v>5</v>
      </c>
      <c r="AF307" s="104">
        <v>0</v>
      </c>
      <c r="AG307" s="105">
        <v>0</v>
      </c>
      <c r="AH307" s="102">
        <v>5</v>
      </c>
      <c r="AI307" s="103">
        <v>5</v>
      </c>
      <c r="AJ307" s="104">
        <v>0</v>
      </c>
      <c r="AK307" s="105">
        <v>0</v>
      </c>
      <c r="AL307" s="102">
        <v>10</v>
      </c>
      <c r="AM307" s="103">
        <v>10</v>
      </c>
      <c r="AN307" s="104">
        <v>0</v>
      </c>
      <c r="AO307" s="105">
        <v>0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</row>
    <row r="308" spans="1:68" s="10" customFormat="1" ht="15" customHeight="1"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81"/>
      <c r="AC308" s="3">
        <v>4</v>
      </c>
      <c r="AD308" s="102">
        <v>15</v>
      </c>
      <c r="AE308" s="103">
        <v>15</v>
      </c>
      <c r="AF308" s="104">
        <v>0</v>
      </c>
      <c r="AG308" s="105">
        <v>0</v>
      </c>
      <c r="AH308" s="102">
        <v>8</v>
      </c>
      <c r="AI308" s="103">
        <v>8</v>
      </c>
      <c r="AJ308" s="104">
        <v>0</v>
      </c>
      <c r="AK308" s="105">
        <v>0</v>
      </c>
      <c r="AL308" s="102">
        <v>23</v>
      </c>
      <c r="AM308" s="103">
        <v>23</v>
      </c>
      <c r="AN308" s="104">
        <v>0</v>
      </c>
      <c r="AO308" s="105">
        <v>0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</row>
    <row r="309" spans="1:68" s="10" customFormat="1" ht="15" customHeight="1"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81"/>
      <c r="AC309" s="3">
        <v>5</v>
      </c>
      <c r="AD309" s="102">
        <v>25</v>
      </c>
      <c r="AE309" s="103">
        <v>25</v>
      </c>
      <c r="AF309" s="104">
        <v>0</v>
      </c>
      <c r="AG309" s="105">
        <v>0</v>
      </c>
      <c r="AH309" s="102">
        <v>14</v>
      </c>
      <c r="AI309" s="103">
        <v>13</v>
      </c>
      <c r="AJ309" s="104">
        <v>1</v>
      </c>
      <c r="AK309" s="105">
        <v>7.1</v>
      </c>
      <c r="AL309" s="102">
        <v>39</v>
      </c>
      <c r="AM309" s="103">
        <v>38</v>
      </c>
      <c r="AN309" s="104">
        <v>1</v>
      </c>
      <c r="AO309" s="105">
        <v>2.6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</row>
    <row r="310" spans="1:68" s="10" customFormat="1" ht="15" customHeight="1"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81"/>
      <c r="AC310" s="3">
        <v>6</v>
      </c>
      <c r="AD310" s="102">
        <v>59</v>
      </c>
      <c r="AE310" s="103">
        <v>52</v>
      </c>
      <c r="AF310" s="104">
        <v>7</v>
      </c>
      <c r="AG310" s="105">
        <v>11.9</v>
      </c>
      <c r="AH310" s="102">
        <v>50</v>
      </c>
      <c r="AI310" s="103">
        <v>46</v>
      </c>
      <c r="AJ310" s="104">
        <v>4</v>
      </c>
      <c r="AK310" s="105">
        <v>8</v>
      </c>
      <c r="AL310" s="102">
        <v>109</v>
      </c>
      <c r="AM310" s="103">
        <v>98</v>
      </c>
      <c r="AN310" s="104">
        <v>11</v>
      </c>
      <c r="AO310" s="105">
        <v>10.1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</row>
    <row r="311" spans="1:68" s="10" customFormat="1" ht="15" customHeight="1"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81"/>
      <c r="AC311" s="3">
        <v>7</v>
      </c>
      <c r="AD311" s="102">
        <v>110</v>
      </c>
      <c r="AE311" s="103">
        <v>101</v>
      </c>
      <c r="AF311" s="104">
        <v>9</v>
      </c>
      <c r="AG311" s="105">
        <v>8.1999999999999993</v>
      </c>
      <c r="AH311" s="102">
        <v>84</v>
      </c>
      <c r="AI311" s="103">
        <v>76</v>
      </c>
      <c r="AJ311" s="104">
        <v>8</v>
      </c>
      <c r="AK311" s="105">
        <v>9.5</v>
      </c>
      <c r="AL311" s="102">
        <v>194</v>
      </c>
      <c r="AM311" s="103">
        <v>177</v>
      </c>
      <c r="AN311" s="104">
        <v>17</v>
      </c>
      <c r="AO311" s="105">
        <v>8.8000000000000007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</row>
    <row r="312" spans="1:68" s="10" customFormat="1" ht="15" customHeight="1"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2"/>
      <c r="V312" s="11"/>
      <c r="W312" s="11"/>
      <c r="X312" s="11"/>
      <c r="Y312" s="11"/>
      <c r="Z312" s="11"/>
      <c r="AA312" s="81"/>
      <c r="AC312" s="3">
        <v>8</v>
      </c>
      <c r="AD312" s="102">
        <v>151</v>
      </c>
      <c r="AE312" s="103">
        <v>141</v>
      </c>
      <c r="AF312" s="104">
        <v>10</v>
      </c>
      <c r="AG312" s="105">
        <v>6.6</v>
      </c>
      <c r="AH312" s="102">
        <v>164</v>
      </c>
      <c r="AI312" s="103">
        <v>154</v>
      </c>
      <c r="AJ312" s="104">
        <v>10</v>
      </c>
      <c r="AK312" s="105">
        <v>6.1</v>
      </c>
      <c r="AL312" s="102">
        <v>315</v>
      </c>
      <c r="AM312" s="103">
        <v>295</v>
      </c>
      <c r="AN312" s="104">
        <v>20</v>
      </c>
      <c r="AO312" s="105">
        <v>6.3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</row>
    <row r="313" spans="1:68" s="10" customFormat="1" ht="15" customHeight="1"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81"/>
      <c r="AC313" s="3">
        <v>9</v>
      </c>
      <c r="AD313" s="102">
        <v>175</v>
      </c>
      <c r="AE313" s="103">
        <v>169</v>
      </c>
      <c r="AF313" s="104">
        <v>6</v>
      </c>
      <c r="AG313" s="105">
        <v>3.4</v>
      </c>
      <c r="AH313" s="102">
        <v>130</v>
      </c>
      <c r="AI313" s="103">
        <v>120</v>
      </c>
      <c r="AJ313" s="104">
        <v>10</v>
      </c>
      <c r="AK313" s="105">
        <v>7.7</v>
      </c>
      <c r="AL313" s="102">
        <v>305</v>
      </c>
      <c r="AM313" s="103">
        <v>289</v>
      </c>
      <c r="AN313" s="104">
        <v>16</v>
      </c>
      <c r="AO313" s="105">
        <v>5.2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</row>
    <row r="314" spans="1:68" s="10" customFormat="1" ht="15" customHeight="1"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81"/>
      <c r="AC314" s="3">
        <v>10</v>
      </c>
      <c r="AD314" s="102">
        <v>167</v>
      </c>
      <c r="AE314" s="103">
        <v>161</v>
      </c>
      <c r="AF314" s="104">
        <v>6</v>
      </c>
      <c r="AG314" s="105">
        <v>3.6</v>
      </c>
      <c r="AH314" s="102">
        <v>174</v>
      </c>
      <c r="AI314" s="103">
        <v>161</v>
      </c>
      <c r="AJ314" s="104">
        <v>13</v>
      </c>
      <c r="AK314" s="105">
        <v>7.5</v>
      </c>
      <c r="AL314" s="102">
        <v>341</v>
      </c>
      <c r="AM314" s="103">
        <v>322</v>
      </c>
      <c r="AN314" s="104">
        <v>19</v>
      </c>
      <c r="AO314" s="105">
        <v>5.6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</row>
    <row r="315" spans="1:68" s="10" customFormat="1" ht="15" customHeight="1"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81"/>
      <c r="AC315" s="3">
        <v>11</v>
      </c>
      <c r="AD315" s="102">
        <v>133</v>
      </c>
      <c r="AE315" s="103">
        <v>125</v>
      </c>
      <c r="AF315" s="104">
        <v>8</v>
      </c>
      <c r="AG315" s="105">
        <v>6</v>
      </c>
      <c r="AH315" s="102">
        <v>205</v>
      </c>
      <c r="AI315" s="103">
        <v>198</v>
      </c>
      <c r="AJ315" s="104">
        <v>7</v>
      </c>
      <c r="AK315" s="105">
        <v>3.4</v>
      </c>
      <c r="AL315" s="102">
        <v>338</v>
      </c>
      <c r="AM315" s="103">
        <v>323</v>
      </c>
      <c r="AN315" s="104">
        <v>15</v>
      </c>
      <c r="AO315" s="105">
        <v>4.4000000000000004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</row>
    <row r="316" spans="1:68" s="13" customFormat="1" ht="15" customHeight="1">
      <c r="A316" s="86" t="s">
        <v>47</v>
      </c>
      <c r="B316" s="117">
        <v>22</v>
      </c>
      <c r="C316" s="110">
        <v>23</v>
      </c>
      <c r="D316" s="110">
        <v>0</v>
      </c>
      <c r="E316" s="110">
        <v>1</v>
      </c>
      <c r="F316" s="110">
        <v>2</v>
      </c>
      <c r="G316" s="110">
        <v>3</v>
      </c>
      <c r="H316" s="110">
        <v>4</v>
      </c>
      <c r="I316" s="110">
        <v>5</v>
      </c>
      <c r="J316" s="110">
        <v>6</v>
      </c>
      <c r="K316" s="110">
        <v>7</v>
      </c>
      <c r="L316" s="110">
        <v>8</v>
      </c>
      <c r="M316" s="110">
        <v>9</v>
      </c>
      <c r="N316" s="110">
        <v>10</v>
      </c>
      <c r="O316" s="110">
        <v>11</v>
      </c>
      <c r="P316" s="110">
        <v>12</v>
      </c>
      <c r="Q316" s="110">
        <v>13</v>
      </c>
      <c r="R316" s="110">
        <v>14</v>
      </c>
      <c r="S316" s="110">
        <v>15</v>
      </c>
      <c r="T316" s="110">
        <v>16</v>
      </c>
      <c r="U316" s="110">
        <v>17</v>
      </c>
      <c r="V316" s="110">
        <v>18</v>
      </c>
      <c r="W316" s="110">
        <v>19</v>
      </c>
      <c r="X316" s="110">
        <v>20</v>
      </c>
      <c r="Y316" s="111">
        <v>21</v>
      </c>
      <c r="Z316" s="114" t="s">
        <v>48</v>
      </c>
      <c r="AA316" s="68"/>
      <c r="AC316" s="3">
        <v>12</v>
      </c>
      <c r="AD316" s="102">
        <v>115</v>
      </c>
      <c r="AE316" s="103">
        <v>110</v>
      </c>
      <c r="AF316" s="104">
        <v>5</v>
      </c>
      <c r="AG316" s="105">
        <v>4.3</v>
      </c>
      <c r="AH316" s="102">
        <v>205</v>
      </c>
      <c r="AI316" s="103">
        <v>198</v>
      </c>
      <c r="AJ316" s="104">
        <v>7</v>
      </c>
      <c r="AK316" s="105">
        <v>3.4</v>
      </c>
      <c r="AL316" s="102">
        <v>320</v>
      </c>
      <c r="AM316" s="103">
        <v>308</v>
      </c>
      <c r="AN316" s="104">
        <v>12</v>
      </c>
      <c r="AO316" s="105">
        <v>3.8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</row>
    <row r="317" spans="1:68" s="13" customFormat="1" ht="15" customHeight="1">
      <c r="A317" s="87" t="s">
        <v>49</v>
      </c>
      <c r="B317" s="106">
        <f t="shared" ref="B317:Y317" si="314">SUM(B318:B319)</f>
        <v>49</v>
      </c>
      <c r="C317" s="106">
        <f t="shared" si="314"/>
        <v>20</v>
      </c>
      <c r="D317" s="106">
        <f t="shared" si="314"/>
        <v>19</v>
      </c>
      <c r="E317" s="106">
        <f t="shared" si="314"/>
        <v>17</v>
      </c>
      <c r="F317" s="106">
        <f t="shared" si="314"/>
        <v>12</v>
      </c>
      <c r="G317" s="106">
        <f t="shared" si="314"/>
        <v>5</v>
      </c>
      <c r="H317" s="106">
        <f t="shared" si="314"/>
        <v>15</v>
      </c>
      <c r="I317" s="106">
        <f t="shared" si="314"/>
        <v>25</v>
      </c>
      <c r="J317" s="106">
        <f t="shared" si="314"/>
        <v>59</v>
      </c>
      <c r="K317" s="106">
        <f t="shared" si="314"/>
        <v>110</v>
      </c>
      <c r="L317" s="106">
        <f t="shared" si="314"/>
        <v>151</v>
      </c>
      <c r="M317" s="106">
        <f t="shared" si="314"/>
        <v>175</v>
      </c>
      <c r="N317" s="106">
        <f t="shared" si="314"/>
        <v>167</v>
      </c>
      <c r="O317" s="106">
        <f t="shared" si="314"/>
        <v>133</v>
      </c>
      <c r="P317" s="106">
        <f t="shared" si="314"/>
        <v>115</v>
      </c>
      <c r="Q317" s="106">
        <f t="shared" si="314"/>
        <v>154</v>
      </c>
      <c r="R317" s="106">
        <f t="shared" si="314"/>
        <v>138</v>
      </c>
      <c r="S317" s="106">
        <f t="shared" si="314"/>
        <v>132</v>
      </c>
      <c r="T317" s="106">
        <f t="shared" si="314"/>
        <v>184</v>
      </c>
      <c r="U317" s="106">
        <f t="shared" si="314"/>
        <v>147</v>
      </c>
      <c r="V317" s="106">
        <f t="shared" si="314"/>
        <v>141</v>
      </c>
      <c r="W317" s="106">
        <f t="shared" si="314"/>
        <v>78</v>
      </c>
      <c r="X317" s="106">
        <f t="shared" si="314"/>
        <v>39</v>
      </c>
      <c r="Y317" s="112">
        <f t="shared" si="314"/>
        <v>47</v>
      </c>
      <c r="Z317" s="115">
        <f>SUM(B317:Y317)</f>
        <v>2132</v>
      </c>
      <c r="AA317" s="82"/>
      <c r="AC317" s="3">
        <v>13</v>
      </c>
      <c r="AD317" s="102">
        <v>154</v>
      </c>
      <c r="AE317" s="103">
        <v>139</v>
      </c>
      <c r="AF317" s="104">
        <v>15</v>
      </c>
      <c r="AG317" s="105">
        <v>9.6999999999999993</v>
      </c>
      <c r="AH317" s="102">
        <v>183</v>
      </c>
      <c r="AI317" s="103">
        <v>169</v>
      </c>
      <c r="AJ317" s="104">
        <v>14</v>
      </c>
      <c r="AK317" s="105">
        <v>7.7</v>
      </c>
      <c r="AL317" s="102">
        <v>337</v>
      </c>
      <c r="AM317" s="103">
        <v>308</v>
      </c>
      <c r="AN317" s="104">
        <v>29</v>
      </c>
      <c r="AO317" s="105">
        <v>8.6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</row>
    <row r="318" spans="1:68" s="13" customFormat="1" ht="15" customHeight="1">
      <c r="A318" s="87" t="s">
        <v>44</v>
      </c>
      <c r="B318" s="106">
        <f>SUM(断面別!$B$223,断面別!$D$223)</f>
        <v>46</v>
      </c>
      <c r="C318" s="106">
        <f>SUM(断面別!$B$224,断面別!$D$224)</f>
        <v>18</v>
      </c>
      <c r="D318" s="106">
        <f>SUM(断面別!$B$225,断面別!$D$225)</f>
        <v>18</v>
      </c>
      <c r="E318" s="106">
        <f>SUM(断面別!$B$226,断面別!$D$226)</f>
        <v>16</v>
      </c>
      <c r="F318" s="106">
        <f>SUM(断面別!$B$227,断面別!$D$227)</f>
        <v>12</v>
      </c>
      <c r="G318" s="106">
        <f>SUM(断面別!$B$228,断面別!$D$228)</f>
        <v>5</v>
      </c>
      <c r="H318" s="106">
        <f>SUM(断面別!$B$229,断面別!$D$229)</f>
        <v>15</v>
      </c>
      <c r="I318" s="106">
        <f>SUM(断面別!$B$230,断面別!$D$230)</f>
        <v>25</v>
      </c>
      <c r="J318" s="106">
        <f>SUM(断面別!$B$231,断面別!$D$231)</f>
        <v>52</v>
      </c>
      <c r="K318" s="106">
        <f>SUM(断面別!$B$238,断面別!$D$238)</f>
        <v>101</v>
      </c>
      <c r="L318" s="106">
        <f>SUM(断面別!$B$245,断面別!$D$245)</f>
        <v>141</v>
      </c>
      <c r="M318" s="106">
        <f>SUM(断面別!$B$246,断面別!$D$246)</f>
        <v>169</v>
      </c>
      <c r="N318" s="106">
        <f>SUM(断面別!$B$247,断面別!$D$247)</f>
        <v>161</v>
      </c>
      <c r="O318" s="106">
        <f>SUM(断面別!$B$248,断面別!$D$248)</f>
        <v>125</v>
      </c>
      <c r="P318" s="106">
        <f>SUM(断面別!$B$249,断面別!$D$249)</f>
        <v>110</v>
      </c>
      <c r="Q318" s="106">
        <f>SUM(断面別!$B$250,断面別!$D$250)</f>
        <v>139</v>
      </c>
      <c r="R318" s="106">
        <f>SUM(断面別!$B$251,断面別!$D$251)</f>
        <v>125</v>
      </c>
      <c r="S318" s="106">
        <f>SUM(断面別!$B$252,断面別!$D$252)</f>
        <v>121</v>
      </c>
      <c r="T318" s="106">
        <f>SUM(断面別!$B$253,断面別!$D$253)</f>
        <v>180</v>
      </c>
      <c r="U318" s="106">
        <f>SUM(断面別!$B$260,断面別!$D$260)</f>
        <v>138</v>
      </c>
      <c r="V318" s="106">
        <f>SUM(断面別!$B$267,断面別!$D$267)</f>
        <v>131</v>
      </c>
      <c r="W318" s="106">
        <f>SUM(断面別!$B$268,断面別!$D$268)</f>
        <v>70</v>
      </c>
      <c r="X318" s="106">
        <f>SUM(断面別!$B$269,断面別!$D$269)</f>
        <v>35</v>
      </c>
      <c r="Y318" s="112">
        <f>SUM(断面別!$B$270,断面別!$D$270)</f>
        <v>41</v>
      </c>
      <c r="Z318" s="115">
        <f>SUM(B318:Y318)</f>
        <v>1994</v>
      </c>
      <c r="AA318" s="82"/>
      <c r="AC318" s="3">
        <v>14</v>
      </c>
      <c r="AD318" s="102">
        <v>138</v>
      </c>
      <c r="AE318" s="103">
        <v>125</v>
      </c>
      <c r="AF318" s="104">
        <v>13</v>
      </c>
      <c r="AG318" s="105">
        <v>9.4</v>
      </c>
      <c r="AH318" s="102">
        <v>189</v>
      </c>
      <c r="AI318" s="103">
        <v>179</v>
      </c>
      <c r="AJ318" s="104">
        <v>10</v>
      </c>
      <c r="AK318" s="105">
        <v>5.3</v>
      </c>
      <c r="AL318" s="102">
        <v>327</v>
      </c>
      <c r="AM318" s="103">
        <v>304</v>
      </c>
      <c r="AN318" s="104">
        <v>23</v>
      </c>
      <c r="AO318" s="105">
        <v>7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</row>
    <row r="319" spans="1:68" s="13" customFormat="1" ht="15" customHeight="1">
      <c r="A319" s="87" t="s">
        <v>45</v>
      </c>
      <c r="B319" s="106">
        <f>SUM(断面別!$C$223,断面別!$E$223)</f>
        <v>3</v>
      </c>
      <c r="C319" s="106">
        <f>SUM(断面別!$C$224,断面別!$E$224)</f>
        <v>2</v>
      </c>
      <c r="D319" s="106">
        <f>SUM(断面別!$C$225,断面別!$E$225)</f>
        <v>1</v>
      </c>
      <c r="E319" s="106">
        <f>SUM(断面別!$C$226,断面別!$E$226)</f>
        <v>1</v>
      </c>
      <c r="F319" s="106">
        <f>SUM(断面別!$C$227,断面別!$E$227)</f>
        <v>0</v>
      </c>
      <c r="G319" s="106">
        <f>SUM(断面別!$C$228,断面別!$E$228)</f>
        <v>0</v>
      </c>
      <c r="H319" s="106">
        <f>SUM(断面別!$C$229,断面別!$E$229)</f>
        <v>0</v>
      </c>
      <c r="I319" s="106">
        <f>SUM(断面別!$C$230,断面別!$E$230)</f>
        <v>0</v>
      </c>
      <c r="J319" s="106">
        <f>SUM(断面別!$C$231,断面別!$E$231)</f>
        <v>7</v>
      </c>
      <c r="K319" s="106">
        <f>SUM(断面別!$C$238,断面別!$E$238)</f>
        <v>9</v>
      </c>
      <c r="L319" s="106">
        <f>SUM(断面別!$C$245,断面別!$E$245)</f>
        <v>10</v>
      </c>
      <c r="M319" s="106">
        <f>SUM(断面別!$C$246,断面別!$E$246)</f>
        <v>6</v>
      </c>
      <c r="N319" s="106">
        <f>SUM(断面別!$C$247,断面別!$E$247)</f>
        <v>6</v>
      </c>
      <c r="O319" s="106">
        <f>SUM(断面別!$C$248,断面別!$E$248)</f>
        <v>8</v>
      </c>
      <c r="P319" s="106">
        <f>SUM(断面別!$C$249,断面別!$E$249)</f>
        <v>5</v>
      </c>
      <c r="Q319" s="106">
        <f>SUM(断面別!$C$250,断面別!$E$250)</f>
        <v>15</v>
      </c>
      <c r="R319" s="106">
        <f>SUM(断面別!$C$251,断面別!$E$251)</f>
        <v>13</v>
      </c>
      <c r="S319" s="106">
        <f>SUM(断面別!$C$252,断面別!$E$252)</f>
        <v>11</v>
      </c>
      <c r="T319" s="106">
        <f>SUM(断面別!$C$253,断面別!$E$253)</f>
        <v>4</v>
      </c>
      <c r="U319" s="106">
        <f>SUM(断面別!$C$260,断面別!$E$260)</f>
        <v>9</v>
      </c>
      <c r="V319" s="106">
        <f>SUM(断面別!$C$267,断面別!$E$267)</f>
        <v>10</v>
      </c>
      <c r="W319" s="106">
        <f>SUM(断面別!$C$268,断面別!$E$268)</f>
        <v>8</v>
      </c>
      <c r="X319" s="106">
        <f>SUM(断面別!$C$269,断面別!$E$269)</f>
        <v>4</v>
      </c>
      <c r="Y319" s="112">
        <f>SUM(断面別!$C$270,断面別!$E$270)</f>
        <v>6</v>
      </c>
      <c r="Z319" s="115">
        <f>SUM(B319:Y319)</f>
        <v>138</v>
      </c>
      <c r="AA319" s="82"/>
      <c r="AC319" s="3">
        <v>15</v>
      </c>
      <c r="AD319" s="102">
        <v>132</v>
      </c>
      <c r="AE319" s="103">
        <v>121</v>
      </c>
      <c r="AF319" s="104">
        <v>11</v>
      </c>
      <c r="AG319" s="105">
        <v>8.3000000000000007</v>
      </c>
      <c r="AH319" s="102">
        <v>125</v>
      </c>
      <c r="AI319" s="103">
        <v>117</v>
      </c>
      <c r="AJ319" s="104">
        <v>8</v>
      </c>
      <c r="AK319" s="105">
        <v>6.4</v>
      </c>
      <c r="AL319" s="102">
        <v>257</v>
      </c>
      <c r="AM319" s="103">
        <v>238</v>
      </c>
      <c r="AN319" s="104">
        <v>19</v>
      </c>
      <c r="AO319" s="105">
        <v>7.4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</row>
    <row r="320" spans="1:68" s="13" customFormat="1" ht="15" customHeight="1">
      <c r="A320" s="88" t="s">
        <v>46</v>
      </c>
      <c r="B320" s="107">
        <f>IF(B319=0,0,ROUND(B319/B317*100,1))</f>
        <v>6.1</v>
      </c>
      <c r="C320" s="107">
        <f t="shared" ref="C320" si="315">IF(C319=0,0,ROUND(C319/C317*100,1))</f>
        <v>10</v>
      </c>
      <c r="D320" s="107">
        <f t="shared" ref="D320" si="316">IF(D319=0,0,ROUND(D319/D317*100,1))</f>
        <v>5.3</v>
      </c>
      <c r="E320" s="107">
        <f t="shared" ref="E320" si="317">IF(E319=0,0,ROUND(E319/E317*100,1))</f>
        <v>5.9</v>
      </c>
      <c r="F320" s="107">
        <f t="shared" ref="F320" si="318">IF(F319=0,0,ROUND(F319/F317*100,1))</f>
        <v>0</v>
      </c>
      <c r="G320" s="107">
        <f t="shared" ref="G320" si="319">IF(G319=0,0,ROUND(G319/G317*100,1))</f>
        <v>0</v>
      </c>
      <c r="H320" s="107">
        <f t="shared" ref="H320" si="320">IF(H319=0,0,ROUND(H319/H317*100,1))</f>
        <v>0</v>
      </c>
      <c r="I320" s="107">
        <f t="shared" ref="I320" si="321">IF(I319=0,0,ROUND(I319/I317*100,1))</f>
        <v>0</v>
      </c>
      <c r="J320" s="107">
        <f t="shared" ref="J320" si="322">IF(J319=0,0,ROUND(J319/J317*100,1))</f>
        <v>11.9</v>
      </c>
      <c r="K320" s="107">
        <f t="shared" ref="K320" si="323">IF(K319=0,0,ROUND(K319/K317*100,1))</f>
        <v>8.1999999999999993</v>
      </c>
      <c r="L320" s="107">
        <f t="shared" ref="L320" si="324">IF(L319=0,0,ROUND(L319/L317*100,1))</f>
        <v>6.6</v>
      </c>
      <c r="M320" s="107">
        <f t="shared" ref="M320" si="325">IF(M319=0,0,ROUND(M319/M317*100,1))</f>
        <v>3.4</v>
      </c>
      <c r="N320" s="107">
        <f t="shared" ref="N320" si="326">IF(N319=0,0,ROUND(N319/N317*100,1))</f>
        <v>3.6</v>
      </c>
      <c r="O320" s="107">
        <f t="shared" ref="O320" si="327">IF(O319=0,0,ROUND(O319/O317*100,1))</f>
        <v>6</v>
      </c>
      <c r="P320" s="107">
        <f t="shared" ref="P320" si="328">IF(P319=0,0,ROUND(P319/P317*100,1))</f>
        <v>4.3</v>
      </c>
      <c r="Q320" s="107">
        <f t="shared" ref="Q320" si="329">IF(Q319=0,0,ROUND(Q319/Q317*100,1))</f>
        <v>9.6999999999999993</v>
      </c>
      <c r="R320" s="107">
        <f t="shared" ref="R320" si="330">IF(R319=0,0,ROUND(R319/R317*100,1))</f>
        <v>9.4</v>
      </c>
      <c r="S320" s="107">
        <f t="shared" ref="S320" si="331">IF(S319=0,0,ROUND(S319/S317*100,1))</f>
        <v>8.3000000000000007</v>
      </c>
      <c r="T320" s="107">
        <f t="shared" ref="T320" si="332">IF(T319=0,0,ROUND(T319/T317*100,1))</f>
        <v>2.2000000000000002</v>
      </c>
      <c r="U320" s="107">
        <f t="shared" ref="U320" si="333">IF(U319=0,0,ROUND(U319/U317*100,1))</f>
        <v>6.1</v>
      </c>
      <c r="V320" s="107">
        <f t="shared" ref="V320" si="334">IF(V319=0,0,ROUND(V319/V317*100,1))</f>
        <v>7.1</v>
      </c>
      <c r="W320" s="107">
        <f t="shared" ref="W320" si="335">IF(W319=0,0,ROUND(W319/W317*100,1))</f>
        <v>10.3</v>
      </c>
      <c r="X320" s="107">
        <f t="shared" ref="X320" si="336">IF(X319=0,0,ROUND(X319/X317*100,1))</f>
        <v>10.3</v>
      </c>
      <c r="Y320" s="113">
        <f t="shared" ref="Y320" si="337">IF(Y319=0,0,ROUND(Y319/Y317*100,1))</f>
        <v>12.8</v>
      </c>
      <c r="Z320" s="116">
        <f t="shared" ref="Z320" si="338">IF(Z319=0,0,ROUND(Z319/Z317*100,1))</f>
        <v>6.5</v>
      </c>
      <c r="AA320" s="83"/>
      <c r="AC320" s="3">
        <v>16</v>
      </c>
      <c r="AD320" s="102">
        <v>184</v>
      </c>
      <c r="AE320" s="103">
        <v>180</v>
      </c>
      <c r="AF320" s="104">
        <v>4</v>
      </c>
      <c r="AG320" s="105">
        <v>2.2000000000000002</v>
      </c>
      <c r="AH320" s="102">
        <v>170</v>
      </c>
      <c r="AI320" s="103">
        <v>162</v>
      </c>
      <c r="AJ320" s="104">
        <v>8</v>
      </c>
      <c r="AK320" s="105">
        <v>4.7</v>
      </c>
      <c r="AL320" s="102">
        <v>354</v>
      </c>
      <c r="AM320" s="103">
        <v>342</v>
      </c>
      <c r="AN320" s="104">
        <v>12</v>
      </c>
      <c r="AO320" s="105">
        <v>3.4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</row>
    <row r="321" spans="1:68" s="16" customFormat="1" ht="15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5"/>
      <c r="V321" s="14"/>
      <c r="W321" s="14"/>
      <c r="X321" s="14"/>
      <c r="Y321" s="14"/>
      <c r="Z321" s="14"/>
      <c r="AA321" s="14"/>
      <c r="AC321" s="3">
        <v>17</v>
      </c>
      <c r="AD321" s="102">
        <v>147</v>
      </c>
      <c r="AE321" s="103">
        <v>138</v>
      </c>
      <c r="AF321" s="104">
        <v>9</v>
      </c>
      <c r="AG321" s="105">
        <v>6.1</v>
      </c>
      <c r="AH321" s="102">
        <v>237</v>
      </c>
      <c r="AI321" s="103">
        <v>220</v>
      </c>
      <c r="AJ321" s="104">
        <v>17</v>
      </c>
      <c r="AK321" s="105">
        <v>7.2</v>
      </c>
      <c r="AL321" s="102">
        <v>384</v>
      </c>
      <c r="AM321" s="103">
        <v>358</v>
      </c>
      <c r="AN321" s="104">
        <v>26</v>
      </c>
      <c r="AO321" s="105">
        <v>6.8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</row>
    <row r="322" spans="1:68" s="16" customFormat="1" ht="15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C322" s="3">
        <v>18</v>
      </c>
      <c r="AD322" s="102">
        <v>141</v>
      </c>
      <c r="AE322" s="103">
        <v>131</v>
      </c>
      <c r="AF322" s="104">
        <v>10</v>
      </c>
      <c r="AG322" s="105">
        <v>7.1</v>
      </c>
      <c r="AH322" s="102">
        <v>157</v>
      </c>
      <c r="AI322" s="103">
        <v>145</v>
      </c>
      <c r="AJ322" s="104">
        <v>12</v>
      </c>
      <c r="AK322" s="105">
        <v>7.6</v>
      </c>
      <c r="AL322" s="102">
        <v>298</v>
      </c>
      <c r="AM322" s="103">
        <v>276</v>
      </c>
      <c r="AN322" s="104">
        <v>22</v>
      </c>
      <c r="AO322" s="105">
        <v>7.4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</row>
    <row r="323" spans="1:68" s="16" customFormat="1" ht="15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C323" s="3">
        <v>19</v>
      </c>
      <c r="AD323" s="102">
        <v>78</v>
      </c>
      <c r="AE323" s="103">
        <v>70</v>
      </c>
      <c r="AF323" s="104">
        <v>8</v>
      </c>
      <c r="AG323" s="105">
        <v>10.3</v>
      </c>
      <c r="AH323" s="102">
        <v>122</v>
      </c>
      <c r="AI323" s="103">
        <v>115</v>
      </c>
      <c r="AJ323" s="104">
        <v>7</v>
      </c>
      <c r="AK323" s="105">
        <v>5.7</v>
      </c>
      <c r="AL323" s="102">
        <v>200</v>
      </c>
      <c r="AM323" s="103">
        <v>185</v>
      </c>
      <c r="AN323" s="104">
        <v>15</v>
      </c>
      <c r="AO323" s="105">
        <v>7.5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</row>
    <row r="324" spans="1:68" s="16" customFormat="1" ht="15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C324" s="3">
        <v>20</v>
      </c>
      <c r="AD324" s="102">
        <v>39</v>
      </c>
      <c r="AE324" s="103">
        <v>35</v>
      </c>
      <c r="AF324" s="104">
        <v>4</v>
      </c>
      <c r="AG324" s="105">
        <v>10.3</v>
      </c>
      <c r="AH324" s="102">
        <v>77</v>
      </c>
      <c r="AI324" s="103">
        <v>70</v>
      </c>
      <c r="AJ324" s="104">
        <v>7</v>
      </c>
      <c r="AK324" s="105">
        <v>9.1</v>
      </c>
      <c r="AL324" s="102">
        <v>116</v>
      </c>
      <c r="AM324" s="103">
        <v>105</v>
      </c>
      <c r="AN324" s="104">
        <v>11</v>
      </c>
      <c r="AO324" s="105">
        <v>9.5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</row>
    <row r="325" spans="1:68" s="16" customFormat="1" ht="15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C325" s="3">
        <v>21</v>
      </c>
      <c r="AD325" s="102">
        <v>47</v>
      </c>
      <c r="AE325" s="103">
        <v>41</v>
      </c>
      <c r="AF325" s="104">
        <v>6</v>
      </c>
      <c r="AG325" s="105">
        <v>12.8</v>
      </c>
      <c r="AH325" s="102">
        <v>36</v>
      </c>
      <c r="AI325" s="103">
        <v>31</v>
      </c>
      <c r="AJ325" s="104">
        <v>5</v>
      </c>
      <c r="AK325" s="105">
        <v>13.9</v>
      </c>
      <c r="AL325" s="102">
        <v>83</v>
      </c>
      <c r="AM325" s="103">
        <v>72</v>
      </c>
      <c r="AN325" s="104">
        <v>11</v>
      </c>
      <c r="AO325" s="105">
        <v>13.3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</row>
    <row r="326" spans="1:68" s="16" customFormat="1" ht="15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</row>
    <row r="327" spans="1:68" s="16" customFormat="1" ht="15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C327" s="108" t="s">
        <v>128</v>
      </c>
      <c r="AD327" s="3">
        <f>SUM(AD311:AD322)</f>
        <v>1747</v>
      </c>
      <c r="AE327" s="3">
        <f t="shared" ref="AE327:AN327" si="339">SUM(AE311:AE322)</f>
        <v>1641</v>
      </c>
      <c r="AF327" s="3">
        <f t="shared" si="339"/>
        <v>106</v>
      </c>
      <c r="AG327" s="109">
        <f>AF327/AD327</f>
        <v>6.067544361763022E-2</v>
      </c>
      <c r="AH327" s="3">
        <f t="shared" ref="AH327" si="340">SUM(AH311:AH322)</f>
        <v>2023</v>
      </c>
      <c r="AI327" s="3">
        <f t="shared" si="339"/>
        <v>1899</v>
      </c>
      <c r="AJ327" s="3">
        <f t="shared" si="339"/>
        <v>124</v>
      </c>
      <c r="AK327" s="109">
        <f t="shared" ref="AK327" si="341">AJ327/AH327</f>
        <v>6.1295106277805239E-2</v>
      </c>
      <c r="AL327" s="3">
        <f t="shared" ref="AL327" si="342">SUM(AL311:AL322)</f>
        <v>3770</v>
      </c>
      <c r="AM327" s="3">
        <f t="shared" si="339"/>
        <v>3540</v>
      </c>
      <c r="AN327" s="3">
        <f t="shared" si="339"/>
        <v>230</v>
      </c>
      <c r="AO327" s="109">
        <f t="shared" ref="AO327" si="343">AN327/AL327</f>
        <v>6.1007957559681698E-2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</row>
    <row r="328" spans="1:68" s="16" customFormat="1" ht="15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</row>
    <row r="329" spans="1:68" s="16" customFormat="1" ht="15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</row>
    <row r="330" spans="1:68" s="16" customFormat="1" ht="15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</row>
    <row r="331" spans="1:68" s="16" customFormat="1" ht="15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</row>
    <row r="332" spans="1:68" s="16" customFormat="1" ht="15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</row>
    <row r="333" spans="1:68" s="16" customFormat="1" ht="15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</row>
    <row r="334" spans="1:68" s="16" customFormat="1" ht="15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</row>
    <row r="335" spans="1:68" s="16" customFormat="1" ht="15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5"/>
      <c r="V335" s="14"/>
      <c r="W335" s="14"/>
      <c r="X335" s="14"/>
      <c r="Y335" s="14"/>
      <c r="Z335" s="14"/>
      <c r="AA335" s="14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</row>
    <row r="336" spans="1:68" s="16" customFormat="1" ht="15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</row>
    <row r="337" spans="1:68" s="16" customFormat="1" ht="15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</row>
    <row r="338" spans="1:68" s="16" customFormat="1" ht="15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</row>
    <row r="339" spans="1:68" s="13" customFormat="1" ht="15" customHeight="1">
      <c r="A339" s="86" t="s">
        <v>47</v>
      </c>
      <c r="B339" s="117">
        <v>22</v>
      </c>
      <c r="C339" s="110">
        <v>23</v>
      </c>
      <c r="D339" s="110">
        <v>0</v>
      </c>
      <c r="E339" s="110">
        <v>1</v>
      </c>
      <c r="F339" s="110">
        <v>2</v>
      </c>
      <c r="G339" s="110">
        <v>3</v>
      </c>
      <c r="H339" s="110">
        <v>4</v>
      </c>
      <c r="I339" s="110">
        <v>5</v>
      </c>
      <c r="J339" s="110">
        <v>6</v>
      </c>
      <c r="K339" s="110">
        <v>7</v>
      </c>
      <c r="L339" s="110">
        <v>8</v>
      </c>
      <c r="M339" s="110">
        <v>9</v>
      </c>
      <c r="N339" s="110">
        <v>10</v>
      </c>
      <c r="O339" s="110">
        <v>11</v>
      </c>
      <c r="P339" s="110">
        <v>12</v>
      </c>
      <c r="Q339" s="110">
        <v>13</v>
      </c>
      <c r="R339" s="110">
        <v>14</v>
      </c>
      <c r="S339" s="110">
        <v>15</v>
      </c>
      <c r="T339" s="110">
        <v>16</v>
      </c>
      <c r="U339" s="110">
        <v>17</v>
      </c>
      <c r="V339" s="110">
        <v>18</v>
      </c>
      <c r="W339" s="110">
        <v>19</v>
      </c>
      <c r="X339" s="110">
        <v>20</v>
      </c>
      <c r="Y339" s="111">
        <v>21</v>
      </c>
      <c r="Z339" s="114" t="s">
        <v>48</v>
      </c>
      <c r="AA339" s="68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</row>
    <row r="340" spans="1:68" s="13" customFormat="1" ht="15" customHeight="1">
      <c r="A340" s="87" t="s">
        <v>49</v>
      </c>
      <c r="B340" s="106">
        <f t="shared" ref="B340:Y340" si="344">SUM(B341:B342)</f>
        <v>50</v>
      </c>
      <c r="C340" s="106">
        <f t="shared" si="344"/>
        <v>30</v>
      </c>
      <c r="D340" s="106">
        <f t="shared" si="344"/>
        <v>20</v>
      </c>
      <c r="E340" s="106">
        <f t="shared" si="344"/>
        <v>8</v>
      </c>
      <c r="F340" s="106">
        <f t="shared" si="344"/>
        <v>8</v>
      </c>
      <c r="G340" s="106">
        <f t="shared" si="344"/>
        <v>5</v>
      </c>
      <c r="H340" s="106">
        <f t="shared" si="344"/>
        <v>8</v>
      </c>
      <c r="I340" s="106">
        <f t="shared" si="344"/>
        <v>14</v>
      </c>
      <c r="J340" s="106">
        <f t="shared" si="344"/>
        <v>50</v>
      </c>
      <c r="K340" s="106">
        <f t="shared" si="344"/>
        <v>84</v>
      </c>
      <c r="L340" s="106">
        <f t="shared" si="344"/>
        <v>164</v>
      </c>
      <c r="M340" s="106">
        <f t="shared" si="344"/>
        <v>130</v>
      </c>
      <c r="N340" s="106">
        <f t="shared" si="344"/>
        <v>174</v>
      </c>
      <c r="O340" s="106">
        <f t="shared" si="344"/>
        <v>205</v>
      </c>
      <c r="P340" s="106">
        <f t="shared" si="344"/>
        <v>205</v>
      </c>
      <c r="Q340" s="106">
        <f t="shared" si="344"/>
        <v>183</v>
      </c>
      <c r="R340" s="106">
        <f t="shared" si="344"/>
        <v>189</v>
      </c>
      <c r="S340" s="106">
        <f t="shared" si="344"/>
        <v>125</v>
      </c>
      <c r="T340" s="106">
        <f t="shared" si="344"/>
        <v>170</v>
      </c>
      <c r="U340" s="106">
        <f t="shared" si="344"/>
        <v>237</v>
      </c>
      <c r="V340" s="106">
        <f t="shared" si="344"/>
        <v>157</v>
      </c>
      <c r="W340" s="106">
        <f t="shared" si="344"/>
        <v>122</v>
      </c>
      <c r="X340" s="106">
        <f t="shared" si="344"/>
        <v>77</v>
      </c>
      <c r="Y340" s="112">
        <f t="shared" si="344"/>
        <v>36</v>
      </c>
      <c r="Z340" s="115">
        <f>SUM(B340:Y340)</f>
        <v>2451</v>
      </c>
      <c r="AA340" s="82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</row>
    <row r="341" spans="1:68" s="13" customFormat="1" ht="15" customHeight="1">
      <c r="A341" s="87" t="s">
        <v>44</v>
      </c>
      <c r="B341" s="106">
        <f>SUM(断面別!$I$223,断面別!$K$223)</f>
        <v>47</v>
      </c>
      <c r="C341" s="106">
        <f>SUM(断面別!$I$224,断面別!$K$224)</f>
        <v>30</v>
      </c>
      <c r="D341" s="106">
        <f>SUM(断面別!$I$225,断面別!$K$225)</f>
        <v>20</v>
      </c>
      <c r="E341" s="106">
        <f>SUM(断面別!$I$226,断面別!$K$226)</f>
        <v>8</v>
      </c>
      <c r="F341" s="106">
        <f>SUM(断面別!$I$227,断面別!$K$227)</f>
        <v>8</v>
      </c>
      <c r="G341" s="106">
        <f>SUM(断面別!$I$228,断面別!$K$228)</f>
        <v>5</v>
      </c>
      <c r="H341" s="106">
        <f>SUM(断面別!$I$229,断面別!$K$229)</f>
        <v>8</v>
      </c>
      <c r="I341" s="106">
        <f>SUM(断面別!$I$230,断面別!$K$230)</f>
        <v>13</v>
      </c>
      <c r="J341" s="106">
        <f>SUM(断面別!$I$231,断面別!$K$231)</f>
        <v>46</v>
      </c>
      <c r="K341" s="106">
        <f>SUM(断面別!$I$238,断面別!$K$238)</f>
        <v>76</v>
      </c>
      <c r="L341" s="106">
        <f>SUM(断面別!$I$245,断面別!$K$245)</f>
        <v>154</v>
      </c>
      <c r="M341" s="106">
        <f>SUM(断面別!$I$246,断面別!$K$246)</f>
        <v>120</v>
      </c>
      <c r="N341" s="106">
        <f>SUM(断面別!$I$247,断面別!$K$247)</f>
        <v>161</v>
      </c>
      <c r="O341" s="106">
        <f>SUM(断面別!$I$248,断面別!$K$248)</f>
        <v>198</v>
      </c>
      <c r="P341" s="106">
        <f>SUM(断面別!$I$249,断面別!$K$249)</f>
        <v>198</v>
      </c>
      <c r="Q341" s="106">
        <f>SUM(断面別!$I$250,断面別!$K$250)</f>
        <v>169</v>
      </c>
      <c r="R341" s="106">
        <f>SUM(断面別!$I$251,断面別!$K$251)</f>
        <v>179</v>
      </c>
      <c r="S341" s="106">
        <f>SUM(断面別!$I$252,断面別!$K$252)</f>
        <v>117</v>
      </c>
      <c r="T341" s="106">
        <f>SUM(断面別!$I$253,断面別!$K$253)</f>
        <v>162</v>
      </c>
      <c r="U341" s="106">
        <f>SUM(断面別!$I$260,断面別!$K$260)</f>
        <v>220</v>
      </c>
      <c r="V341" s="106">
        <f>SUM(断面別!$I$267,断面別!$K$267)</f>
        <v>145</v>
      </c>
      <c r="W341" s="106">
        <f>SUM(断面別!$I$268,断面別!$K$268)</f>
        <v>115</v>
      </c>
      <c r="X341" s="106">
        <f>SUM(断面別!$I$269,断面別!$K$269)</f>
        <v>70</v>
      </c>
      <c r="Y341" s="112">
        <f>SUM(断面別!$I$270,断面別!$K$270)</f>
        <v>31</v>
      </c>
      <c r="Z341" s="115">
        <f>SUM(B341:Y341)</f>
        <v>2300</v>
      </c>
      <c r="AA341" s="82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</row>
    <row r="342" spans="1:68" s="13" customFormat="1" ht="15" customHeight="1">
      <c r="A342" s="87" t="s">
        <v>45</v>
      </c>
      <c r="B342" s="106">
        <f>SUM(断面別!$J$223,断面別!$L$223)</f>
        <v>3</v>
      </c>
      <c r="C342" s="106">
        <f>SUM(断面別!$J$224,断面別!$L$224)</f>
        <v>0</v>
      </c>
      <c r="D342" s="106">
        <f>SUM(断面別!$J$225,断面別!$L$225)</f>
        <v>0</v>
      </c>
      <c r="E342" s="106">
        <f>SUM(断面別!$J$226,断面別!$L$226)</f>
        <v>0</v>
      </c>
      <c r="F342" s="106">
        <f>SUM(断面別!$J$227,断面別!$L$227)</f>
        <v>0</v>
      </c>
      <c r="G342" s="106">
        <f>SUM(断面別!$J$228,断面別!$L$228)</f>
        <v>0</v>
      </c>
      <c r="H342" s="106">
        <f>SUM(断面別!$J$229,断面別!$L$229)</f>
        <v>0</v>
      </c>
      <c r="I342" s="106">
        <f>SUM(断面別!$J$230,断面別!$L$230)</f>
        <v>1</v>
      </c>
      <c r="J342" s="106">
        <f>SUM(断面別!$J$231,断面別!$L$231)</f>
        <v>4</v>
      </c>
      <c r="K342" s="106">
        <f>SUM(断面別!$J$238,断面別!$L$238)</f>
        <v>8</v>
      </c>
      <c r="L342" s="106">
        <f>SUM(断面別!$J$245,断面別!$L$245)</f>
        <v>10</v>
      </c>
      <c r="M342" s="106">
        <f>SUM(断面別!$J$246,断面別!$L$246)</f>
        <v>10</v>
      </c>
      <c r="N342" s="106">
        <f>SUM(断面別!$J$247,断面別!$L$247)</f>
        <v>13</v>
      </c>
      <c r="O342" s="106">
        <f>SUM(断面別!$J$248,断面別!$L$248)</f>
        <v>7</v>
      </c>
      <c r="P342" s="106">
        <f>SUM(断面別!$J$249,断面別!$L$249)</f>
        <v>7</v>
      </c>
      <c r="Q342" s="106">
        <f>SUM(断面別!$J$250,断面別!$L$250)</f>
        <v>14</v>
      </c>
      <c r="R342" s="106">
        <f>SUM(断面別!$J$251,断面別!$L$251)</f>
        <v>10</v>
      </c>
      <c r="S342" s="106">
        <f>SUM(断面別!$J$252,断面別!$L$252)</f>
        <v>8</v>
      </c>
      <c r="T342" s="106">
        <f>SUM(断面別!$J$253,断面別!$L$253)</f>
        <v>8</v>
      </c>
      <c r="U342" s="106">
        <f>SUM(断面別!$J$260,断面別!$L$260)</f>
        <v>17</v>
      </c>
      <c r="V342" s="106">
        <f>SUM(断面別!$J$267,断面別!$L$267)</f>
        <v>12</v>
      </c>
      <c r="W342" s="106">
        <f>SUM(断面別!$J$268,断面別!$L$268)</f>
        <v>7</v>
      </c>
      <c r="X342" s="106">
        <f>SUM(断面別!$J$269,断面別!$L$269)</f>
        <v>7</v>
      </c>
      <c r="Y342" s="112">
        <f>SUM(断面別!$J$270,断面別!$L$270)</f>
        <v>5</v>
      </c>
      <c r="Z342" s="115">
        <f>SUM(B342:Y342)</f>
        <v>151</v>
      </c>
      <c r="AA342" s="82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</row>
    <row r="343" spans="1:68" s="13" customFormat="1" ht="15" customHeight="1">
      <c r="A343" s="88" t="s">
        <v>46</v>
      </c>
      <c r="B343" s="107">
        <f>IF(B342=0,0,ROUND(B342/B340*100,1))</f>
        <v>6</v>
      </c>
      <c r="C343" s="107">
        <f t="shared" ref="C343" si="345">IF(C342=0,0,ROUND(C342/C340*100,1))</f>
        <v>0</v>
      </c>
      <c r="D343" s="107">
        <f t="shared" ref="D343" si="346">IF(D342=0,0,ROUND(D342/D340*100,1))</f>
        <v>0</v>
      </c>
      <c r="E343" s="107">
        <f t="shared" ref="E343" si="347">IF(E342=0,0,ROUND(E342/E340*100,1))</f>
        <v>0</v>
      </c>
      <c r="F343" s="107">
        <f t="shared" ref="F343" si="348">IF(F342=0,0,ROUND(F342/F340*100,1))</f>
        <v>0</v>
      </c>
      <c r="G343" s="107">
        <f t="shared" ref="G343" si="349">IF(G342=0,0,ROUND(G342/G340*100,1))</f>
        <v>0</v>
      </c>
      <c r="H343" s="107">
        <f t="shared" ref="H343" si="350">IF(H342=0,0,ROUND(H342/H340*100,1))</f>
        <v>0</v>
      </c>
      <c r="I343" s="107">
        <f t="shared" ref="I343" si="351">IF(I342=0,0,ROUND(I342/I340*100,1))</f>
        <v>7.1</v>
      </c>
      <c r="J343" s="107">
        <f t="shared" ref="J343" si="352">IF(J342=0,0,ROUND(J342/J340*100,1))</f>
        <v>8</v>
      </c>
      <c r="K343" s="107">
        <f t="shared" ref="K343" si="353">IF(K342=0,0,ROUND(K342/K340*100,1))</f>
        <v>9.5</v>
      </c>
      <c r="L343" s="107">
        <f t="shared" ref="L343" si="354">IF(L342=0,0,ROUND(L342/L340*100,1))</f>
        <v>6.1</v>
      </c>
      <c r="M343" s="107">
        <f t="shared" ref="M343" si="355">IF(M342=0,0,ROUND(M342/M340*100,1))</f>
        <v>7.7</v>
      </c>
      <c r="N343" s="107">
        <f t="shared" ref="N343" si="356">IF(N342=0,0,ROUND(N342/N340*100,1))</f>
        <v>7.5</v>
      </c>
      <c r="O343" s="107">
        <f t="shared" ref="O343" si="357">IF(O342=0,0,ROUND(O342/O340*100,1))</f>
        <v>3.4</v>
      </c>
      <c r="P343" s="107">
        <f t="shared" ref="P343" si="358">IF(P342=0,0,ROUND(P342/P340*100,1))</f>
        <v>3.4</v>
      </c>
      <c r="Q343" s="107">
        <f t="shared" ref="Q343" si="359">IF(Q342=0,0,ROUND(Q342/Q340*100,1))</f>
        <v>7.7</v>
      </c>
      <c r="R343" s="107">
        <f t="shared" ref="R343" si="360">IF(R342=0,0,ROUND(R342/R340*100,1))</f>
        <v>5.3</v>
      </c>
      <c r="S343" s="107">
        <f t="shared" ref="S343" si="361">IF(S342=0,0,ROUND(S342/S340*100,1))</f>
        <v>6.4</v>
      </c>
      <c r="T343" s="107">
        <f t="shared" ref="T343" si="362">IF(T342=0,0,ROUND(T342/T340*100,1))</f>
        <v>4.7</v>
      </c>
      <c r="U343" s="107">
        <f t="shared" ref="U343" si="363">IF(U342=0,0,ROUND(U342/U340*100,1))</f>
        <v>7.2</v>
      </c>
      <c r="V343" s="107">
        <f t="shared" ref="V343" si="364">IF(V342=0,0,ROUND(V342/V340*100,1))</f>
        <v>7.6</v>
      </c>
      <c r="W343" s="107">
        <f t="shared" ref="W343" si="365">IF(W342=0,0,ROUND(W342/W340*100,1))</f>
        <v>5.7</v>
      </c>
      <c r="X343" s="107">
        <f t="shared" ref="X343" si="366">IF(X342=0,0,ROUND(X342/X340*100,1))</f>
        <v>9.1</v>
      </c>
      <c r="Y343" s="113">
        <f t="shared" ref="Y343" si="367">IF(Y342=0,0,ROUND(Y342/Y340*100,1))</f>
        <v>13.9</v>
      </c>
      <c r="Z343" s="116">
        <f t="shared" ref="Z343" si="368">IF(Z342=0,0,ROUND(Z342/Z340*100,1))</f>
        <v>6.2</v>
      </c>
      <c r="AA343" s="8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</row>
    <row r="344" spans="1:68" s="16" customFormat="1" ht="15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5"/>
      <c r="V344" s="14"/>
      <c r="W344" s="14"/>
      <c r="X344" s="14"/>
      <c r="Y344" s="14"/>
      <c r="Z344" s="14"/>
      <c r="AA344" s="1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</row>
    <row r="345" spans="1:68" s="16" customFormat="1" ht="15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</row>
    <row r="346" spans="1:68" s="16" customFormat="1" ht="15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</row>
    <row r="347" spans="1:68" s="16" customFormat="1" ht="15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</row>
    <row r="348" spans="1:68" s="16" customFormat="1" ht="15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</row>
    <row r="349" spans="1:68" s="16" customFormat="1" ht="15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</row>
    <row r="350" spans="1:68" s="16" customFormat="1" ht="15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</row>
    <row r="351" spans="1:68" s="16" customFormat="1" ht="15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</row>
    <row r="352" spans="1:68" s="16" customFormat="1" ht="15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</row>
    <row r="353" spans="1:68" s="16" customFormat="1" ht="15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</row>
    <row r="354" spans="1:68" s="16" customFormat="1" ht="15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</row>
    <row r="355" spans="1:68" s="16" customFormat="1" ht="15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</row>
    <row r="356" spans="1:68" s="16" customFormat="1" ht="15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</row>
    <row r="357" spans="1:68" s="16" customFormat="1" ht="15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</row>
    <row r="358" spans="1:68" s="16" customFormat="1" ht="15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5"/>
      <c r="V358" s="14"/>
      <c r="W358" s="14"/>
      <c r="X358" s="14"/>
      <c r="Y358" s="14"/>
      <c r="Z358" s="14"/>
      <c r="AA358" s="14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</row>
    <row r="359" spans="1:68" s="16" customFormat="1" ht="15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</row>
    <row r="360" spans="1:68" s="16" customFormat="1" ht="15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</row>
    <row r="361" spans="1:68" s="16" customFormat="1" ht="15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</row>
    <row r="362" spans="1:68" s="13" customFormat="1" ht="15" customHeight="1">
      <c r="A362" s="86" t="s">
        <v>47</v>
      </c>
      <c r="B362" s="117">
        <v>22</v>
      </c>
      <c r="C362" s="110">
        <v>23</v>
      </c>
      <c r="D362" s="110">
        <v>0</v>
      </c>
      <c r="E362" s="110">
        <v>1</v>
      </c>
      <c r="F362" s="110">
        <v>2</v>
      </c>
      <c r="G362" s="110">
        <v>3</v>
      </c>
      <c r="H362" s="110">
        <v>4</v>
      </c>
      <c r="I362" s="110">
        <v>5</v>
      </c>
      <c r="J362" s="110">
        <v>6</v>
      </c>
      <c r="K362" s="110">
        <v>7</v>
      </c>
      <c r="L362" s="110">
        <v>8</v>
      </c>
      <c r="M362" s="110">
        <v>9</v>
      </c>
      <c r="N362" s="110">
        <v>10</v>
      </c>
      <c r="O362" s="110">
        <v>11</v>
      </c>
      <c r="P362" s="110">
        <v>12</v>
      </c>
      <c r="Q362" s="110">
        <v>13</v>
      </c>
      <c r="R362" s="110">
        <v>14</v>
      </c>
      <c r="S362" s="110">
        <v>15</v>
      </c>
      <c r="T362" s="110">
        <v>16</v>
      </c>
      <c r="U362" s="110">
        <v>17</v>
      </c>
      <c r="V362" s="110">
        <v>18</v>
      </c>
      <c r="W362" s="110">
        <v>19</v>
      </c>
      <c r="X362" s="110">
        <v>20</v>
      </c>
      <c r="Y362" s="111">
        <v>21</v>
      </c>
      <c r="Z362" s="114" t="s">
        <v>48</v>
      </c>
      <c r="AA362" s="68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</row>
    <row r="363" spans="1:68" s="13" customFormat="1" ht="15" customHeight="1">
      <c r="A363" s="87" t="s">
        <v>49</v>
      </c>
      <c r="B363" s="106">
        <f t="shared" ref="B363:Y363" si="369">SUM(B364:B365)</f>
        <v>99</v>
      </c>
      <c r="C363" s="106">
        <f t="shared" si="369"/>
        <v>50</v>
      </c>
      <c r="D363" s="106">
        <f t="shared" si="369"/>
        <v>39</v>
      </c>
      <c r="E363" s="106">
        <f t="shared" si="369"/>
        <v>25</v>
      </c>
      <c r="F363" s="106">
        <f t="shared" si="369"/>
        <v>20</v>
      </c>
      <c r="G363" s="106">
        <f t="shared" si="369"/>
        <v>10</v>
      </c>
      <c r="H363" s="106">
        <f t="shared" si="369"/>
        <v>23</v>
      </c>
      <c r="I363" s="106">
        <f t="shared" si="369"/>
        <v>39</v>
      </c>
      <c r="J363" s="106">
        <f t="shared" si="369"/>
        <v>109</v>
      </c>
      <c r="K363" s="106">
        <f t="shared" si="369"/>
        <v>194</v>
      </c>
      <c r="L363" s="106">
        <f t="shared" si="369"/>
        <v>315</v>
      </c>
      <c r="M363" s="106">
        <f t="shared" si="369"/>
        <v>305</v>
      </c>
      <c r="N363" s="106">
        <f t="shared" si="369"/>
        <v>341</v>
      </c>
      <c r="O363" s="106">
        <f t="shared" si="369"/>
        <v>338</v>
      </c>
      <c r="P363" s="106">
        <f t="shared" si="369"/>
        <v>320</v>
      </c>
      <c r="Q363" s="106">
        <f t="shared" si="369"/>
        <v>337</v>
      </c>
      <c r="R363" s="106">
        <f t="shared" si="369"/>
        <v>327</v>
      </c>
      <c r="S363" s="106">
        <f t="shared" si="369"/>
        <v>257</v>
      </c>
      <c r="T363" s="106">
        <f t="shared" si="369"/>
        <v>354</v>
      </c>
      <c r="U363" s="106">
        <f t="shared" si="369"/>
        <v>384</v>
      </c>
      <c r="V363" s="106">
        <f t="shared" si="369"/>
        <v>298</v>
      </c>
      <c r="W363" s="106">
        <f t="shared" si="369"/>
        <v>200</v>
      </c>
      <c r="X363" s="106">
        <f t="shared" si="369"/>
        <v>116</v>
      </c>
      <c r="Y363" s="112">
        <f t="shared" si="369"/>
        <v>83</v>
      </c>
      <c r="Z363" s="115">
        <f>SUM(B363:Y363)</f>
        <v>4583</v>
      </c>
      <c r="AA363" s="82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</row>
    <row r="364" spans="1:68" s="13" customFormat="1" ht="15" customHeight="1">
      <c r="A364" s="87" t="s">
        <v>44</v>
      </c>
      <c r="B364" s="106">
        <f t="shared" ref="B364:J364" si="370">SUM(B318,B341)</f>
        <v>93</v>
      </c>
      <c r="C364" s="106">
        <f t="shared" si="370"/>
        <v>48</v>
      </c>
      <c r="D364" s="106">
        <f t="shared" si="370"/>
        <v>38</v>
      </c>
      <c r="E364" s="106">
        <f t="shared" si="370"/>
        <v>24</v>
      </c>
      <c r="F364" s="106">
        <f t="shared" si="370"/>
        <v>20</v>
      </c>
      <c r="G364" s="106">
        <f t="shared" si="370"/>
        <v>10</v>
      </c>
      <c r="H364" s="106">
        <f t="shared" si="370"/>
        <v>23</v>
      </c>
      <c r="I364" s="106">
        <f t="shared" si="370"/>
        <v>38</v>
      </c>
      <c r="J364" s="106">
        <f t="shared" si="370"/>
        <v>98</v>
      </c>
      <c r="K364" s="106">
        <f>SUM(K318,K341)</f>
        <v>177</v>
      </c>
      <c r="L364" s="106">
        <f t="shared" ref="L364:Y364" si="371">SUM(L318,L341)</f>
        <v>295</v>
      </c>
      <c r="M364" s="106">
        <f t="shared" si="371"/>
        <v>289</v>
      </c>
      <c r="N364" s="106">
        <f t="shared" si="371"/>
        <v>322</v>
      </c>
      <c r="O364" s="106">
        <f t="shared" si="371"/>
        <v>323</v>
      </c>
      <c r="P364" s="106">
        <f t="shared" si="371"/>
        <v>308</v>
      </c>
      <c r="Q364" s="106">
        <f t="shared" si="371"/>
        <v>308</v>
      </c>
      <c r="R364" s="106">
        <f t="shared" si="371"/>
        <v>304</v>
      </c>
      <c r="S364" s="106">
        <f t="shared" si="371"/>
        <v>238</v>
      </c>
      <c r="T364" s="106">
        <f t="shared" si="371"/>
        <v>342</v>
      </c>
      <c r="U364" s="106">
        <f t="shared" si="371"/>
        <v>358</v>
      </c>
      <c r="V364" s="106">
        <f t="shared" si="371"/>
        <v>276</v>
      </c>
      <c r="W364" s="106">
        <f t="shared" si="371"/>
        <v>185</v>
      </c>
      <c r="X364" s="106">
        <f t="shared" si="371"/>
        <v>105</v>
      </c>
      <c r="Y364" s="112">
        <f t="shared" si="371"/>
        <v>72</v>
      </c>
      <c r="Z364" s="115">
        <f>SUM(B364:Y364)</f>
        <v>4294</v>
      </c>
      <c r="AA364" s="82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</row>
    <row r="365" spans="1:68" s="13" customFormat="1" ht="15" customHeight="1">
      <c r="A365" s="87" t="s">
        <v>45</v>
      </c>
      <c r="B365" s="106">
        <f t="shared" ref="B365:Y365" si="372">SUM(B319,B342)</f>
        <v>6</v>
      </c>
      <c r="C365" s="106">
        <f t="shared" si="372"/>
        <v>2</v>
      </c>
      <c r="D365" s="106">
        <f t="shared" si="372"/>
        <v>1</v>
      </c>
      <c r="E365" s="106">
        <f t="shared" si="372"/>
        <v>1</v>
      </c>
      <c r="F365" s="106">
        <f t="shared" si="372"/>
        <v>0</v>
      </c>
      <c r="G365" s="106">
        <f t="shared" si="372"/>
        <v>0</v>
      </c>
      <c r="H365" s="106">
        <f t="shared" si="372"/>
        <v>0</v>
      </c>
      <c r="I365" s="106">
        <f t="shared" si="372"/>
        <v>1</v>
      </c>
      <c r="J365" s="106">
        <f t="shared" si="372"/>
        <v>11</v>
      </c>
      <c r="K365" s="106">
        <f t="shared" si="372"/>
        <v>17</v>
      </c>
      <c r="L365" s="106">
        <f t="shared" si="372"/>
        <v>20</v>
      </c>
      <c r="M365" s="106">
        <f t="shared" si="372"/>
        <v>16</v>
      </c>
      <c r="N365" s="106">
        <f t="shared" si="372"/>
        <v>19</v>
      </c>
      <c r="O365" s="106">
        <f t="shared" si="372"/>
        <v>15</v>
      </c>
      <c r="P365" s="106">
        <f t="shared" si="372"/>
        <v>12</v>
      </c>
      <c r="Q365" s="106">
        <f t="shared" si="372"/>
        <v>29</v>
      </c>
      <c r="R365" s="106">
        <f t="shared" si="372"/>
        <v>23</v>
      </c>
      <c r="S365" s="106">
        <f t="shared" si="372"/>
        <v>19</v>
      </c>
      <c r="T365" s="106">
        <f t="shared" si="372"/>
        <v>12</v>
      </c>
      <c r="U365" s="106">
        <f t="shared" si="372"/>
        <v>26</v>
      </c>
      <c r="V365" s="106">
        <f t="shared" si="372"/>
        <v>22</v>
      </c>
      <c r="W365" s="106">
        <f t="shared" si="372"/>
        <v>15</v>
      </c>
      <c r="X365" s="106">
        <f t="shared" si="372"/>
        <v>11</v>
      </c>
      <c r="Y365" s="112">
        <f t="shared" si="372"/>
        <v>11</v>
      </c>
      <c r="Z365" s="115">
        <f>SUM(B365:Y365)</f>
        <v>289</v>
      </c>
      <c r="AA365" s="82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</row>
    <row r="366" spans="1:68" s="13" customFormat="1" ht="15.95" customHeight="1">
      <c r="A366" s="88" t="s">
        <v>46</v>
      </c>
      <c r="B366" s="107">
        <f>IF(B365=0,0,ROUND(B365/B363*100,1))</f>
        <v>6.1</v>
      </c>
      <c r="C366" s="107">
        <f t="shared" ref="C366" si="373">IF(C365=0,0,ROUND(C365/C363*100,1))</f>
        <v>4</v>
      </c>
      <c r="D366" s="107">
        <f t="shared" ref="D366" si="374">IF(D365=0,0,ROUND(D365/D363*100,1))</f>
        <v>2.6</v>
      </c>
      <c r="E366" s="107">
        <f t="shared" ref="E366" si="375">IF(E365=0,0,ROUND(E365/E363*100,1))</f>
        <v>4</v>
      </c>
      <c r="F366" s="107">
        <f t="shared" ref="F366" si="376">IF(F365=0,0,ROUND(F365/F363*100,1))</f>
        <v>0</v>
      </c>
      <c r="G366" s="107">
        <f t="shared" ref="G366" si="377">IF(G365=0,0,ROUND(G365/G363*100,1))</f>
        <v>0</v>
      </c>
      <c r="H366" s="107">
        <f t="shared" ref="H366" si="378">IF(H365=0,0,ROUND(H365/H363*100,1))</f>
        <v>0</v>
      </c>
      <c r="I366" s="107">
        <f t="shared" ref="I366" si="379">IF(I365=0,0,ROUND(I365/I363*100,1))</f>
        <v>2.6</v>
      </c>
      <c r="J366" s="107">
        <f t="shared" ref="J366" si="380">IF(J365=0,0,ROUND(J365/J363*100,1))</f>
        <v>10.1</v>
      </c>
      <c r="K366" s="107">
        <f t="shared" ref="K366" si="381">IF(K365=0,0,ROUND(K365/K363*100,1))</f>
        <v>8.8000000000000007</v>
      </c>
      <c r="L366" s="107">
        <f t="shared" ref="L366" si="382">IF(L365=0,0,ROUND(L365/L363*100,1))</f>
        <v>6.3</v>
      </c>
      <c r="M366" s="107">
        <f t="shared" ref="M366" si="383">IF(M365=0,0,ROUND(M365/M363*100,1))</f>
        <v>5.2</v>
      </c>
      <c r="N366" s="107">
        <f t="shared" ref="N366" si="384">IF(N365=0,0,ROUND(N365/N363*100,1))</f>
        <v>5.6</v>
      </c>
      <c r="O366" s="107">
        <f t="shared" ref="O366" si="385">IF(O365=0,0,ROUND(O365/O363*100,1))</f>
        <v>4.4000000000000004</v>
      </c>
      <c r="P366" s="107">
        <f t="shared" ref="P366" si="386">IF(P365=0,0,ROUND(P365/P363*100,1))</f>
        <v>3.8</v>
      </c>
      <c r="Q366" s="107">
        <f t="shared" ref="Q366" si="387">IF(Q365=0,0,ROUND(Q365/Q363*100,1))</f>
        <v>8.6</v>
      </c>
      <c r="R366" s="107">
        <f t="shared" ref="R366" si="388">IF(R365=0,0,ROUND(R365/R363*100,1))</f>
        <v>7</v>
      </c>
      <c r="S366" s="107">
        <f t="shared" ref="S366" si="389">IF(S365=0,0,ROUND(S365/S363*100,1))</f>
        <v>7.4</v>
      </c>
      <c r="T366" s="107">
        <f t="shared" ref="T366" si="390">IF(T365=0,0,ROUND(T365/T363*100,1))</f>
        <v>3.4</v>
      </c>
      <c r="U366" s="107">
        <f t="shared" ref="U366" si="391">IF(U365=0,0,ROUND(U365/U363*100,1))</f>
        <v>6.8</v>
      </c>
      <c r="V366" s="107">
        <f t="shared" ref="V366" si="392">IF(V365=0,0,ROUND(V365/V363*100,1))</f>
        <v>7.4</v>
      </c>
      <c r="W366" s="107">
        <f t="shared" ref="W366" si="393">IF(W365=0,0,ROUND(W365/W363*100,1))</f>
        <v>7.5</v>
      </c>
      <c r="X366" s="107">
        <f t="shared" ref="X366" si="394">IF(X365=0,0,ROUND(X365/X363*100,1))</f>
        <v>9.5</v>
      </c>
      <c r="Y366" s="113">
        <f t="shared" ref="Y366" si="395">IF(Y365=0,0,ROUND(Y365/Y363*100,1))</f>
        <v>13.3</v>
      </c>
      <c r="Z366" s="116">
        <f t="shared" ref="Z366" si="396">IF(Z365=0,0,ROUND(Z365/Z363*100,1))</f>
        <v>6.3</v>
      </c>
      <c r="AA366" s="8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</row>
    <row r="367" spans="1:68" s="17" customFormat="1"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</row>
    <row r="368" spans="1:68" s="17" customFormat="1"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</row>
    <row r="369" spans="29:68" s="17" customFormat="1"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</row>
    <row r="370" spans="29:68" s="17" customFormat="1"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</row>
    <row r="371" spans="29:68" s="17" customFormat="1"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</row>
    <row r="372" spans="29:68" s="17" customFormat="1"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</row>
    <row r="373" spans="29:68" s="17" customFormat="1"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</row>
    <row r="374" spans="29:68" s="17" customFormat="1"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</row>
    <row r="375" spans="29:68" s="17" customFormat="1"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</row>
    <row r="376" spans="29:68" s="17" customFormat="1"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</row>
    <row r="377" spans="29:68" s="17" customFormat="1"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</row>
    <row r="378" spans="29:68" s="17" customFormat="1"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</row>
    <row r="379" spans="29:68" s="17" customFormat="1"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</row>
    <row r="380" spans="29:68" s="17" customFormat="1"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</row>
    <row r="381" spans="29:68" s="17" customFormat="1"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</row>
    <row r="382" spans="29:68" s="17" customFormat="1"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</row>
    <row r="383" spans="29:68" s="17" customFormat="1"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</row>
    <row r="384" spans="29:68" s="17" customFormat="1"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</row>
    <row r="385" spans="29:68" s="17" customFormat="1"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</row>
    <row r="386" spans="29:68" s="17" customFormat="1"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</row>
    <row r="387" spans="29:68" s="17" customFormat="1"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</row>
    <row r="388" spans="29:68" s="17" customFormat="1"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</row>
    <row r="389" spans="29:68" s="17" customFormat="1"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</row>
    <row r="390" spans="29:68" s="17" customFormat="1"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</row>
    <row r="391" spans="29:68" s="17" customFormat="1"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</row>
    <row r="392" spans="29:68" s="17" customFormat="1"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</row>
    <row r="393" spans="29:68" s="17" customFormat="1"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</row>
    <row r="394" spans="29:68" s="17" customFormat="1"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</row>
    <row r="395" spans="29:68" s="17" customFormat="1"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</row>
    <row r="396" spans="29:68" s="17" customFormat="1"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</row>
    <row r="397" spans="29:68" s="17" customFormat="1"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</row>
    <row r="398" spans="29:68" s="17" customFormat="1"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</row>
    <row r="399" spans="29:68" s="17" customFormat="1"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</row>
    <row r="400" spans="29:68" s="17" customFormat="1"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</row>
    <row r="401" spans="29:68" s="17" customFormat="1"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</row>
    <row r="402" spans="29:68" s="17" customFormat="1"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</row>
    <row r="403" spans="29:68" s="17" customFormat="1"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</row>
    <row r="404" spans="29:68" s="17" customFormat="1"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</row>
    <row r="405" spans="29:68" s="17" customFormat="1"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</row>
    <row r="406" spans="29:68" s="17" customFormat="1"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</row>
    <row r="407" spans="29:68" s="17" customFormat="1"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</row>
    <row r="408" spans="29:68" s="17" customFormat="1"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</row>
    <row r="409" spans="29:68" s="17" customFormat="1"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</row>
    <row r="410" spans="29:68" s="17" customFormat="1"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</row>
    <row r="411" spans="29:68" s="17" customFormat="1"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</row>
    <row r="412" spans="29:68" s="17" customFormat="1"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</row>
    <row r="413" spans="29:68" s="17" customFormat="1"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</row>
    <row r="414" spans="29:68" s="17" customFormat="1"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</row>
    <row r="415" spans="29:68" s="17" customFormat="1"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</row>
    <row r="416" spans="29:68" s="17" customFormat="1"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</row>
    <row r="417" spans="29:68" s="17" customFormat="1"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</row>
    <row r="418" spans="29:68" s="17" customFormat="1"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</row>
    <row r="419" spans="29:68" s="17" customFormat="1"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</row>
    <row r="420" spans="29:68" s="17" customFormat="1"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</row>
    <row r="421" spans="29:68" s="17" customFormat="1"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</row>
    <row r="422" spans="29:68" s="17" customFormat="1"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</row>
    <row r="423" spans="29:68" s="17" customFormat="1"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</row>
    <row r="424" spans="29:68" s="17" customFormat="1"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</row>
    <row r="425" spans="29:68" s="17" customFormat="1"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</row>
    <row r="426" spans="29:68" s="17" customFormat="1"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</row>
    <row r="427" spans="29:68" s="17" customFormat="1"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</row>
    <row r="428" spans="29:68" s="17" customFormat="1"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</row>
    <row r="429" spans="29:68" s="17" customFormat="1"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</row>
    <row r="430" spans="29:68" s="17" customFormat="1"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</row>
    <row r="431" spans="29:68" s="17" customFormat="1"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</row>
    <row r="432" spans="29:68" s="17" customFormat="1"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</row>
    <row r="433" spans="29:68" s="17" customFormat="1"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</row>
    <row r="434" spans="29:68" s="17" customFormat="1"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</row>
    <row r="435" spans="29:68" s="17" customFormat="1"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</row>
    <row r="436" spans="29:68" s="17" customFormat="1"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</row>
    <row r="437" spans="29:68" s="17" customFormat="1"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</row>
    <row r="438" spans="29:68" s="17" customFormat="1"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</row>
    <row r="439" spans="29:68" s="17" customFormat="1"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</row>
    <row r="440" spans="29:68" s="17" customFormat="1"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</row>
    <row r="441" spans="29:68" s="17" customFormat="1"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</row>
    <row r="442" spans="29:68" s="17" customFormat="1"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</row>
    <row r="443" spans="29:68" s="17" customFormat="1"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</row>
    <row r="444" spans="29:68" s="17" customFormat="1"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</row>
    <row r="445" spans="29:68" s="17" customFormat="1"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</row>
    <row r="446" spans="29:68" s="17" customFormat="1"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</row>
    <row r="447" spans="29:68" s="17" customFormat="1"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</row>
    <row r="448" spans="29:68" s="17" customFormat="1"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</row>
    <row r="449" spans="29:68" s="17" customFormat="1"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</row>
    <row r="450" spans="29:68" s="17" customFormat="1"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</row>
    <row r="451" spans="29:68" s="17" customFormat="1"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</row>
    <row r="452" spans="29:68" s="17" customFormat="1"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</row>
    <row r="453" spans="29:68" s="17" customFormat="1"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</row>
    <row r="454" spans="29:68" s="17" customFormat="1"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</row>
    <row r="455" spans="29:68" s="17" customFormat="1"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</row>
    <row r="456" spans="29:68" s="17" customFormat="1"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</row>
    <row r="457" spans="29:68" s="17" customFormat="1"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</row>
    <row r="458" spans="29:68" s="17" customFormat="1"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</row>
    <row r="459" spans="29:68" s="17" customFormat="1"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</row>
    <row r="460" spans="29:68" s="17" customFormat="1"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</row>
    <row r="461" spans="29:68" s="17" customFormat="1"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</row>
    <row r="462" spans="29:68" s="17" customFormat="1"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</row>
    <row r="463" spans="29:68" s="17" customFormat="1"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</row>
    <row r="464" spans="29:68" s="17" customFormat="1"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</row>
    <row r="465" spans="29:68" s="17" customFormat="1"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</row>
    <row r="466" spans="29:68" s="17" customFormat="1"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</row>
    <row r="467" spans="29:68" s="17" customFormat="1"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</row>
    <row r="468" spans="29:68" s="17" customFormat="1"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</row>
    <row r="469" spans="29:68" s="17" customFormat="1"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</row>
    <row r="470" spans="29:68" s="17" customFormat="1"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</row>
    <row r="471" spans="29:68" s="17" customFormat="1"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</row>
    <row r="472" spans="29:68" s="17" customFormat="1"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</row>
    <row r="473" spans="29:68" s="17" customFormat="1"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</row>
    <row r="474" spans="29:68" s="17" customFormat="1"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</row>
    <row r="475" spans="29:68" s="17" customFormat="1"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</row>
    <row r="476" spans="29:68" s="17" customFormat="1"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</row>
    <row r="477" spans="29:68" s="17" customFormat="1"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</row>
    <row r="478" spans="29:68" s="17" customFormat="1"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</row>
    <row r="479" spans="29:68" s="17" customFormat="1"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</row>
    <row r="480" spans="29:68" s="17" customFormat="1"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</row>
    <row r="481" spans="29:68" s="17" customFormat="1"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</row>
    <row r="482" spans="29:68" s="17" customFormat="1"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</row>
    <row r="483" spans="29:68" s="17" customFormat="1"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</row>
    <row r="484" spans="29:68" s="17" customFormat="1"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</row>
    <row r="485" spans="29:68" s="17" customFormat="1"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</row>
    <row r="486" spans="29:68" s="17" customFormat="1"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</row>
    <row r="487" spans="29:68" s="17" customFormat="1"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</row>
    <row r="488" spans="29:68" s="17" customFormat="1"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</row>
    <row r="489" spans="29:68" s="17" customFormat="1"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</row>
    <row r="490" spans="29:68" s="17" customFormat="1"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</row>
    <row r="491" spans="29:68" s="17" customFormat="1"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</row>
    <row r="492" spans="29:68" s="17" customFormat="1"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</row>
    <row r="493" spans="29:68" s="17" customFormat="1"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</row>
    <row r="494" spans="29:68" s="17" customFormat="1"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</row>
    <row r="495" spans="29:68" s="17" customFormat="1"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</row>
    <row r="496" spans="29:68" s="17" customFormat="1"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</row>
    <row r="497" spans="29:68" s="17" customFormat="1"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</row>
    <row r="498" spans="29:68" s="17" customFormat="1"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</row>
    <row r="499" spans="29:68" s="17" customFormat="1"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</row>
    <row r="500" spans="29:68" s="17" customFormat="1"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</row>
    <row r="501" spans="29:68" s="17" customFormat="1"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</row>
    <row r="502" spans="29:68" s="17" customFormat="1"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</row>
    <row r="503" spans="29:68" s="17" customFormat="1"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</row>
    <row r="504" spans="29:68" s="17" customFormat="1"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</row>
    <row r="505" spans="29:68" s="17" customFormat="1"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</row>
    <row r="506" spans="29:68" s="17" customFormat="1"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</row>
    <row r="507" spans="29:68" s="17" customFormat="1"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</row>
    <row r="508" spans="29:68" s="17" customFormat="1"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</row>
    <row r="509" spans="29:68" s="17" customFormat="1"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</row>
    <row r="510" spans="29:68" s="17" customFormat="1"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</row>
    <row r="511" spans="29:68" s="17" customFormat="1"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</row>
    <row r="512" spans="29:68" s="17" customFormat="1"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</row>
    <row r="513" spans="29:68" s="17" customFormat="1"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</row>
    <row r="514" spans="29:68" s="17" customFormat="1"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</row>
    <row r="515" spans="29:68" s="17" customFormat="1"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</row>
    <row r="516" spans="29:68" s="17" customFormat="1"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</row>
    <row r="517" spans="29:68" s="17" customFormat="1"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</row>
    <row r="518" spans="29:68" s="17" customFormat="1"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</row>
    <row r="519" spans="29:68" s="17" customFormat="1"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</row>
    <row r="520" spans="29:68" s="17" customFormat="1"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</row>
    <row r="521" spans="29:68" s="17" customFormat="1"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</row>
    <row r="522" spans="29:68" s="17" customFormat="1"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</row>
    <row r="523" spans="29:68" s="17" customFormat="1"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</row>
    <row r="524" spans="29:68" s="17" customFormat="1"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</row>
    <row r="525" spans="29:68" s="17" customFormat="1"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</row>
    <row r="526" spans="29:68" s="17" customFormat="1"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</row>
    <row r="527" spans="29:68" s="17" customFormat="1"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</row>
    <row r="528" spans="29:68" s="17" customFormat="1"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</row>
    <row r="529" spans="29:68" s="17" customFormat="1"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</row>
    <row r="530" spans="29:68" s="17" customFormat="1"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</row>
    <row r="531" spans="29:68" s="17" customFormat="1"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</row>
    <row r="532" spans="29:68" s="17" customFormat="1"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</row>
    <row r="533" spans="29:68" s="17" customFormat="1"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</row>
    <row r="534" spans="29:68" s="17" customFormat="1"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</row>
    <row r="535" spans="29:68" s="17" customFormat="1"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</row>
    <row r="536" spans="29:68" s="17" customFormat="1"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</row>
    <row r="537" spans="29:68" s="17" customFormat="1"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</row>
    <row r="538" spans="29:68" s="17" customFormat="1"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</row>
    <row r="539" spans="29:68" s="17" customFormat="1"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</row>
    <row r="540" spans="29:68" s="17" customFormat="1"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</row>
    <row r="541" spans="29:68" s="17" customFormat="1"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</row>
    <row r="542" spans="29:68" s="17" customFormat="1"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</row>
    <row r="543" spans="29:68" s="17" customFormat="1"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</row>
    <row r="544" spans="29:68" s="17" customFormat="1"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</row>
    <row r="545" spans="29:68" s="17" customFormat="1"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</row>
    <row r="546" spans="29:68" s="17" customFormat="1"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</row>
    <row r="547" spans="29:68" s="17" customFormat="1"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</row>
    <row r="548" spans="29:68" s="17" customFormat="1"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</row>
    <row r="549" spans="29:68" s="17" customFormat="1"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</row>
    <row r="550" spans="29:68" s="17" customFormat="1"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</row>
    <row r="551" spans="29:68" s="17" customFormat="1"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</row>
    <row r="552" spans="29:68" s="17" customFormat="1"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</row>
    <row r="553" spans="29:68" s="17" customFormat="1"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</row>
    <row r="554" spans="29:68" s="17" customFormat="1"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</row>
    <row r="555" spans="29:68" s="17" customFormat="1"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</row>
    <row r="556" spans="29:68" s="17" customFormat="1"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</row>
    <row r="557" spans="29:68" s="17" customFormat="1"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</row>
    <row r="558" spans="29:68" s="17" customFormat="1"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</row>
    <row r="559" spans="29:68" s="17" customFormat="1"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</row>
    <row r="560" spans="29:68" s="17" customFormat="1"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</row>
    <row r="561" spans="29:68" s="17" customFormat="1"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</row>
    <row r="562" spans="29:68" s="17" customFormat="1"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</row>
    <row r="563" spans="29:68" s="17" customFormat="1"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</row>
    <row r="564" spans="29:68" s="17" customFormat="1"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</row>
    <row r="565" spans="29:68" s="17" customFormat="1"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</row>
    <row r="566" spans="29:68" s="17" customFormat="1"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</row>
    <row r="567" spans="29:68" s="17" customFormat="1"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</row>
    <row r="568" spans="29:68" s="17" customFormat="1"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</row>
    <row r="569" spans="29:68" s="17" customFormat="1"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</row>
    <row r="570" spans="29:68" s="17" customFormat="1"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</row>
    <row r="571" spans="29:68" s="17" customFormat="1"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</row>
    <row r="572" spans="29:68" s="17" customFormat="1"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</row>
    <row r="573" spans="29:68" s="17" customFormat="1"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</row>
    <row r="574" spans="29:68" s="17" customFormat="1"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</row>
    <row r="575" spans="29:68" s="17" customFormat="1"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</row>
    <row r="576" spans="29:68" s="17" customFormat="1"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</row>
    <row r="577" spans="29:68" s="17" customFormat="1"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</row>
    <row r="578" spans="29:68" s="17" customFormat="1"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</row>
    <row r="579" spans="29:68" s="17" customFormat="1"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</row>
    <row r="580" spans="29:68" s="17" customFormat="1"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</row>
    <row r="581" spans="29:68" s="17" customFormat="1"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</row>
    <row r="582" spans="29:68" s="17" customFormat="1"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</row>
    <row r="583" spans="29:68" s="17" customFormat="1"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</row>
    <row r="584" spans="29:68" s="17" customFormat="1"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</row>
    <row r="585" spans="29:68" s="17" customFormat="1"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</row>
    <row r="586" spans="29:68" s="17" customFormat="1"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</row>
    <row r="587" spans="29:68" s="17" customFormat="1"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</row>
    <row r="588" spans="29:68" s="17" customFormat="1"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</row>
    <row r="589" spans="29:68" s="17" customFormat="1"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</row>
    <row r="590" spans="29:68" s="17" customFormat="1"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</row>
    <row r="591" spans="29:68" s="17" customFormat="1"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</row>
    <row r="592" spans="29:68" s="17" customFormat="1"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</row>
    <row r="593" spans="29:68" s="17" customFormat="1"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</row>
    <row r="594" spans="29:68" s="17" customFormat="1"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</row>
    <row r="595" spans="29:68" s="17" customFormat="1"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</row>
    <row r="596" spans="29:68" s="17" customFormat="1"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</row>
    <row r="597" spans="29:68" s="17" customFormat="1"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</row>
    <row r="598" spans="29:68" s="17" customFormat="1"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</row>
    <row r="599" spans="29:68" s="17" customFormat="1"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</row>
    <row r="600" spans="29:68" s="17" customFormat="1"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</row>
    <row r="601" spans="29:68" s="17" customFormat="1"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</row>
    <row r="602" spans="29:68" s="17" customFormat="1"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</row>
    <row r="603" spans="29:68" s="17" customFormat="1"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</row>
    <row r="604" spans="29:68" s="17" customFormat="1"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</row>
    <row r="605" spans="29:68" s="17" customFormat="1"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</row>
    <row r="606" spans="29:68" s="17" customFormat="1"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</row>
    <row r="607" spans="29:68" s="17" customFormat="1"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</row>
    <row r="608" spans="29:68" s="17" customFormat="1"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</row>
    <row r="609" spans="29:68" s="17" customFormat="1"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</row>
    <row r="610" spans="29:68" s="17" customFormat="1"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</row>
    <row r="611" spans="29:68" s="17" customFormat="1"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</row>
    <row r="612" spans="29:68" s="17" customFormat="1"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</row>
    <row r="613" spans="29:68" s="17" customFormat="1"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</row>
    <row r="614" spans="29:68" s="17" customFormat="1"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</row>
    <row r="615" spans="29:68" s="17" customFormat="1"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</row>
    <row r="616" spans="29:68" s="17" customFormat="1"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</row>
    <row r="617" spans="29:68" s="17" customFormat="1"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</row>
    <row r="618" spans="29:68" s="17" customFormat="1"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</row>
    <row r="619" spans="29:68" s="17" customFormat="1"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</row>
    <row r="620" spans="29:68" s="17" customFormat="1"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</row>
    <row r="621" spans="29:68" s="17" customFormat="1"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</row>
    <row r="622" spans="29:68" s="17" customFormat="1"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</row>
  </sheetData>
  <phoneticPr fontId="1"/>
  <printOptions horizontalCentered="1" gridLinesSet="0"/>
  <pageMargins left="0.78740157480314965" right="0.39370078740157483" top="0.59055118110236227" bottom="0.47244094488188981" header="0" footer="0"/>
  <pageSetup paperSize="9" scale="60" orientation="portrait" r:id="rId1"/>
  <headerFooter alignWithMargins="0"/>
  <rowBreaks count="4" manualBreakCount="4">
    <brk id="88" max="26" man="1"/>
    <brk id="157" max="26" man="1"/>
    <brk id="227" max="26" man="1"/>
    <brk id="297" max="2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53"/>
  <sheetViews>
    <sheetView showGridLines="0" zoomScaleNormal="100" workbookViewId="0">
      <selection activeCell="A4" sqref="A4"/>
    </sheetView>
  </sheetViews>
  <sheetFormatPr defaultRowHeight="13.5"/>
  <cols>
    <col min="1" max="1" width="11.125" style="147" customWidth="1"/>
    <col min="2" max="2" width="30.5" style="147" customWidth="1"/>
    <col min="3" max="3" width="12.25" style="147" customWidth="1"/>
    <col min="4" max="4" width="28.125" style="147" customWidth="1"/>
    <col min="5" max="16384" width="9" style="147"/>
  </cols>
  <sheetData>
    <row r="1" spans="1:4" ht="36" customHeight="1" thickBot="1">
      <c r="A1" s="169" t="s">
        <v>138</v>
      </c>
      <c r="B1" s="168"/>
      <c r="C1" s="168"/>
      <c r="D1" s="167"/>
    </row>
    <row r="2" spans="1:4" ht="24" customHeight="1" thickBot="1">
      <c r="A2" s="164" t="s">
        <v>137</v>
      </c>
      <c r="B2" s="166" t="s">
        <v>136</v>
      </c>
      <c r="C2" s="162" t="s">
        <v>135</v>
      </c>
      <c r="D2" s="165" t="s">
        <v>134</v>
      </c>
    </row>
    <row r="3" spans="1:4" ht="24" customHeight="1" thickBot="1">
      <c r="A3" s="164" t="s">
        <v>133</v>
      </c>
      <c r="B3" s="163" t="s">
        <v>132</v>
      </c>
      <c r="C3" s="162"/>
      <c r="D3" s="161"/>
    </row>
    <row r="4" spans="1:4">
      <c r="A4" s="160" t="s">
        <v>131</v>
      </c>
      <c r="B4" s="159"/>
      <c r="C4" s="159"/>
      <c r="D4" s="158"/>
    </row>
    <row r="5" spans="1:4">
      <c r="A5" s="153"/>
      <c r="B5" s="152"/>
      <c r="C5" s="152"/>
      <c r="D5" s="151"/>
    </row>
    <row r="6" spans="1:4">
      <c r="A6" s="153"/>
      <c r="B6" s="152"/>
      <c r="C6" s="152"/>
      <c r="D6" s="151"/>
    </row>
    <row r="7" spans="1:4">
      <c r="A7" s="153"/>
      <c r="B7" s="152"/>
      <c r="C7" s="152"/>
      <c r="D7" s="151"/>
    </row>
    <row r="8" spans="1:4">
      <c r="A8" s="153"/>
      <c r="B8" s="152"/>
      <c r="C8" s="152"/>
      <c r="D8" s="151"/>
    </row>
    <row r="9" spans="1:4">
      <c r="A9" s="153"/>
      <c r="B9" s="152"/>
      <c r="C9" s="152"/>
      <c r="D9" s="151"/>
    </row>
    <row r="10" spans="1:4">
      <c r="A10" s="153"/>
      <c r="B10" s="152"/>
      <c r="C10" s="152"/>
      <c r="D10" s="151"/>
    </row>
    <row r="11" spans="1:4">
      <c r="A11" s="153"/>
      <c r="B11" s="152"/>
      <c r="C11" s="152"/>
      <c r="D11" s="151"/>
    </row>
    <row r="12" spans="1:4">
      <c r="A12" s="153"/>
      <c r="B12" s="152"/>
      <c r="C12" s="152"/>
      <c r="D12" s="151"/>
    </row>
    <row r="13" spans="1:4">
      <c r="A13" s="153"/>
      <c r="B13" s="152"/>
      <c r="C13" s="152"/>
      <c r="D13" s="151"/>
    </row>
    <row r="14" spans="1:4">
      <c r="A14" s="153"/>
      <c r="B14" s="152"/>
      <c r="C14" s="152"/>
      <c r="D14" s="151"/>
    </row>
    <row r="15" spans="1:4">
      <c r="A15" s="153"/>
      <c r="B15" s="152"/>
      <c r="C15" s="152"/>
      <c r="D15" s="151"/>
    </row>
    <row r="16" spans="1:4">
      <c r="A16" s="153"/>
      <c r="B16" s="152"/>
      <c r="C16" s="152"/>
      <c r="D16" s="151"/>
    </row>
    <row r="17" spans="1:4">
      <c r="A17" s="153"/>
      <c r="B17" s="152"/>
      <c r="C17" s="152"/>
      <c r="D17" s="151"/>
    </row>
    <row r="18" spans="1:4">
      <c r="A18" s="153"/>
      <c r="B18" s="152"/>
      <c r="C18" s="152"/>
      <c r="D18" s="151"/>
    </row>
    <row r="19" spans="1:4">
      <c r="A19" s="153"/>
      <c r="B19" s="152"/>
      <c r="C19" s="152"/>
      <c r="D19" s="151"/>
    </row>
    <row r="20" spans="1:4">
      <c r="A20" s="153"/>
      <c r="B20" s="152"/>
      <c r="C20" s="152"/>
      <c r="D20" s="151"/>
    </row>
    <row r="21" spans="1:4">
      <c r="A21" s="153"/>
      <c r="B21" s="152"/>
      <c r="C21" s="152"/>
      <c r="D21" s="151"/>
    </row>
    <row r="22" spans="1:4">
      <c r="A22" s="153"/>
      <c r="B22" s="152"/>
      <c r="C22" s="152"/>
      <c r="D22" s="151"/>
    </row>
    <row r="23" spans="1:4">
      <c r="A23" s="153"/>
      <c r="B23" s="152"/>
      <c r="C23" s="152"/>
      <c r="D23" s="151"/>
    </row>
    <row r="24" spans="1:4">
      <c r="A24" s="153"/>
      <c r="B24" s="152"/>
      <c r="C24" s="152"/>
      <c r="D24" s="151"/>
    </row>
    <row r="25" spans="1:4">
      <c r="A25" s="153"/>
      <c r="B25" s="152"/>
      <c r="C25" s="152"/>
      <c r="D25" s="151"/>
    </row>
    <row r="26" spans="1:4">
      <c r="A26" s="153"/>
      <c r="B26" s="152"/>
      <c r="C26" s="152"/>
      <c r="D26" s="151"/>
    </row>
    <row r="27" spans="1:4">
      <c r="A27" s="153"/>
      <c r="B27" s="152"/>
      <c r="C27" s="152"/>
      <c r="D27" s="151"/>
    </row>
    <row r="28" spans="1:4">
      <c r="A28" s="157"/>
      <c r="B28" s="156"/>
      <c r="C28" s="156"/>
      <c r="D28" s="155"/>
    </row>
    <row r="29" spans="1:4">
      <c r="A29" s="154" t="s">
        <v>130</v>
      </c>
      <c r="B29" s="152"/>
      <c r="C29" s="152"/>
      <c r="D29" s="151"/>
    </row>
    <row r="30" spans="1:4">
      <c r="A30" s="153"/>
      <c r="B30" s="152"/>
      <c r="C30" s="152"/>
      <c r="D30" s="151"/>
    </row>
    <row r="31" spans="1:4">
      <c r="A31" s="153"/>
      <c r="B31" s="152"/>
      <c r="C31" s="152"/>
      <c r="D31" s="151"/>
    </row>
    <row r="32" spans="1:4">
      <c r="A32" s="153"/>
      <c r="B32" s="152"/>
      <c r="C32" s="152"/>
      <c r="D32" s="151"/>
    </row>
    <row r="33" spans="1:4">
      <c r="A33" s="153"/>
      <c r="B33" s="152"/>
      <c r="C33" s="152"/>
      <c r="D33" s="151"/>
    </row>
    <row r="34" spans="1:4">
      <c r="A34" s="153"/>
      <c r="B34" s="152"/>
      <c r="C34" s="152"/>
      <c r="D34" s="151"/>
    </row>
    <row r="35" spans="1:4">
      <c r="A35" s="153"/>
      <c r="B35" s="152"/>
      <c r="C35" s="152"/>
      <c r="D35" s="151"/>
    </row>
    <row r="36" spans="1:4">
      <c r="A36" s="153"/>
      <c r="B36" s="152"/>
      <c r="C36" s="152"/>
      <c r="D36" s="151"/>
    </row>
    <row r="37" spans="1:4">
      <c r="A37" s="153"/>
      <c r="B37" s="152"/>
      <c r="C37" s="152"/>
      <c r="D37" s="151"/>
    </row>
    <row r="38" spans="1:4">
      <c r="A38" s="153"/>
      <c r="B38" s="152"/>
      <c r="C38" s="152"/>
      <c r="D38" s="151"/>
    </row>
    <row r="39" spans="1:4">
      <c r="A39" s="153"/>
      <c r="B39" s="152"/>
      <c r="C39" s="152"/>
      <c r="D39" s="151"/>
    </row>
    <row r="40" spans="1:4">
      <c r="A40" s="153"/>
      <c r="B40" s="152"/>
      <c r="C40" s="152"/>
      <c r="D40" s="151"/>
    </row>
    <row r="41" spans="1:4">
      <c r="A41" s="153"/>
      <c r="B41" s="152"/>
      <c r="C41" s="152"/>
      <c r="D41" s="151"/>
    </row>
    <row r="42" spans="1:4">
      <c r="A42" s="153"/>
      <c r="B42" s="152"/>
      <c r="C42" s="152"/>
      <c r="D42" s="151"/>
    </row>
    <row r="43" spans="1:4">
      <c r="A43" s="153"/>
      <c r="B43" s="152"/>
      <c r="C43" s="152"/>
      <c r="D43" s="151"/>
    </row>
    <row r="44" spans="1:4">
      <c r="A44" s="153"/>
      <c r="B44" s="152"/>
      <c r="C44" s="152"/>
      <c r="D44" s="151"/>
    </row>
    <row r="45" spans="1:4">
      <c r="A45" s="153"/>
      <c r="B45" s="152"/>
      <c r="C45" s="152"/>
      <c r="D45" s="151"/>
    </row>
    <row r="46" spans="1:4">
      <c r="A46" s="153"/>
      <c r="B46" s="152"/>
      <c r="C46" s="152"/>
      <c r="D46" s="151"/>
    </row>
    <row r="47" spans="1:4">
      <c r="A47" s="153"/>
      <c r="B47" s="152"/>
      <c r="C47" s="152"/>
      <c r="D47" s="151"/>
    </row>
    <row r="48" spans="1:4">
      <c r="A48" s="153"/>
      <c r="B48" s="152"/>
      <c r="C48" s="152"/>
      <c r="D48" s="151"/>
    </row>
    <row r="49" spans="1:4">
      <c r="A49" s="153"/>
      <c r="B49" s="152"/>
      <c r="C49" s="152"/>
      <c r="D49" s="151"/>
    </row>
    <row r="50" spans="1:4">
      <c r="A50" s="153"/>
      <c r="B50" s="152"/>
      <c r="C50" s="152"/>
      <c r="D50" s="151"/>
    </row>
    <row r="51" spans="1:4">
      <c r="A51" s="153"/>
      <c r="B51" s="152"/>
      <c r="C51" s="152"/>
      <c r="D51" s="151"/>
    </row>
    <row r="52" spans="1:4">
      <c r="A52" s="153"/>
      <c r="B52" s="152"/>
      <c r="C52" s="152"/>
      <c r="D52" s="151"/>
    </row>
    <row r="53" spans="1:4" ht="14.25" thickBot="1">
      <c r="A53" s="150"/>
      <c r="B53" s="149"/>
      <c r="C53" s="149"/>
      <c r="D53" s="148"/>
    </row>
  </sheetData>
  <mergeCells count="1">
    <mergeCell ref="A1:D1"/>
  </mergeCells>
  <phoneticPr fontId="1"/>
  <printOptions horizontalCentered="1"/>
  <pageMargins left="0.98425196850393704" right="0.78740157480314965" top="0.98425196850393704" bottom="0.59055118110236227" header="0.51181102362204722" footer="0.51181102362204722"/>
  <pageSetup paperSize="9" orientation="portrait" verticalDpi="300"/>
  <headerFooter alignWithMargins="0"/>
  <drawing r:id="rId1"/>
  <legacyDrawing r:id="rId2"/>
  <oleObjects>
    <mc:AlternateContent xmlns:mc="http://schemas.openxmlformats.org/markup-compatibility/2006">
      <mc:Choice Requires="x14">
        <oleObject progId="Word.Picture.6" shapeId="4097" r:id="rId3">
          <objectPr defaultSize="0" autoLine="0" autoPict="0" r:id="rId4">
            <anchor moveWithCells="1">
              <from>
                <xdr:col>0</xdr:col>
                <xdr:colOff>38100</xdr:colOff>
                <xdr:row>4</xdr:row>
                <xdr:rowOff>95250</xdr:rowOff>
              </from>
              <to>
                <xdr:col>3</xdr:col>
                <xdr:colOff>2105025</xdr:colOff>
                <xdr:row>27</xdr:row>
                <xdr:rowOff>85725</xdr:rowOff>
              </to>
            </anchor>
          </objectPr>
        </oleObject>
      </mc:Choice>
      <mc:Fallback>
        <oleObject progId="Word.Picture.6" shapeId="4097" r:id="rId3"/>
      </mc:Fallback>
    </mc:AlternateContent>
    <mc:AlternateContent xmlns:mc="http://schemas.openxmlformats.org/markup-compatibility/2006">
      <mc:Choice Requires="x14">
        <oleObject progId="Word.Picture.6" shapeId="4098" r:id="rId5">
          <objectPr defaultSize="0" autoLine="0" autoPict="0" r:id="rId6">
            <anchor moveWithCells="1">
              <from>
                <xdr:col>0</xdr:col>
                <xdr:colOff>38100</xdr:colOff>
                <xdr:row>29</xdr:row>
                <xdr:rowOff>95250</xdr:rowOff>
              </from>
              <to>
                <xdr:col>3</xdr:col>
                <xdr:colOff>2105025</xdr:colOff>
                <xdr:row>52</xdr:row>
                <xdr:rowOff>85725</xdr:rowOff>
              </to>
            </anchor>
          </objectPr>
        </oleObject>
      </mc:Choice>
      <mc:Fallback>
        <oleObject progId="Word.Picture.6" shapeId="4098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方向別</vt:lpstr>
      <vt:lpstr>断面別</vt:lpstr>
      <vt:lpstr>変動図</vt:lpstr>
      <vt:lpstr>流動図</vt:lpstr>
      <vt:lpstr>変動図!Print_Area</vt:lpstr>
      <vt:lpstr>断面別!Print_Titles</vt:lpstr>
      <vt:lpstr>変動図!Print_Titles</vt:lpstr>
      <vt:lpstr>方向別!Print_Titles</vt:lpstr>
      <vt:lpstr>流動図!Print_Titles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伊保橋　昌彦</cp:lastModifiedBy>
  <dcterms:modified xsi:type="dcterms:W3CDTF">2018-08-02T04:06:01Z</dcterms:modified>
</cp:coreProperties>
</file>