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6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37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39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40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41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42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43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44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5870" windowHeight="11760" activeTab="1"/>
  </bookViews>
  <sheets>
    <sheet name="調査地点図(1)" sheetId="325" r:id="rId1"/>
    <sheet name="自動車交通量(交差点計)" sheetId="314" r:id="rId2"/>
    <sheet name="自動車流量図(1)" sheetId="287" r:id="rId3"/>
    <sheet name="自動車流量図(2)" sheetId="326" r:id="rId4"/>
    <sheet name="【方向別】自動車交通量(1)" sheetId="288" r:id="rId5"/>
    <sheet name="【方向別】自動車交通量(2)" sheetId="289" r:id="rId6"/>
    <sheet name="【方向別】自動車交通量(3)" sheetId="290" r:id="rId7"/>
    <sheet name="【方向別】自動車交通量(4)" sheetId="291" r:id="rId8"/>
    <sheet name="【方向別】自動車交通量(5)" sheetId="292" r:id="rId9"/>
    <sheet name="【方向別】自動車交通量(6)" sheetId="293" r:id="rId10"/>
    <sheet name="【方向別】自動車交通量(7)" sheetId="294" r:id="rId11"/>
    <sheet name="【方向別】自動車交通量(8)" sheetId="295" r:id="rId12"/>
    <sheet name="【方向別】自動車交通量(9)" sheetId="296" r:id="rId13"/>
    <sheet name="【方向別】自動車交通量(10)" sheetId="297" r:id="rId14"/>
    <sheet name="【方向別】自動車交通量(11)" sheetId="298" r:id="rId15"/>
    <sheet name="【方向別】自動車交通量(12)" sheetId="299" r:id="rId16"/>
    <sheet name="【方向別】自動車交通量(13)" sheetId="300" r:id="rId17"/>
    <sheet name="【方向別】自動車交通量(14)" sheetId="301" r:id="rId18"/>
    <sheet name="横断構成図" sheetId="322" r:id="rId19"/>
    <sheet name="階梯図" sheetId="321" r:id="rId20"/>
    <sheet name="【断面別】自動車交通量(A断面流入)" sheetId="302" r:id="rId21"/>
    <sheet name="【断面別】自動車交通量(A断面流出)" sheetId="303" r:id="rId22"/>
    <sheet name="【断面別】自動車交通量(A断面計)" sheetId="304" r:id="rId23"/>
    <sheet name="【断面別】自動車交通量(B断面流入)" sheetId="305" r:id="rId24"/>
    <sheet name="【断面別】自動車交通量(B断面流出)" sheetId="306" r:id="rId25"/>
    <sheet name="【断面別】自動車交通量(B断面計)" sheetId="307" r:id="rId26"/>
    <sheet name="【断面別】自動車交通量（C断面流入)" sheetId="308" r:id="rId27"/>
    <sheet name="【断面別】自動車交通量(C断面流出)" sheetId="309" r:id="rId28"/>
    <sheet name="【断面別】自動車交通量(C断面計)" sheetId="310" r:id="rId29"/>
    <sheet name="【断面別】自動車交通量(D断面流入)" sheetId="311" r:id="rId30"/>
    <sheet name="【断面別】自動車交通量(D断面流出)" sheetId="312" r:id="rId31"/>
    <sheet name="【断面別】自動車交通量(D断面計)" sheetId="313" r:id="rId32"/>
    <sheet name="自動車変動図" sheetId="277" r:id="rId33"/>
    <sheet name="自動車変動図(1)" sheetId="274" r:id="rId34"/>
    <sheet name="自動車変動図(2)" sheetId="273" r:id="rId35"/>
    <sheet name="自動車変動図(3)" sheetId="272" r:id="rId36"/>
    <sheet name="自動車変動図(4)" sheetId="271" r:id="rId37"/>
    <sheet name="自動車変動図(5)" sheetId="270" r:id="rId38"/>
    <sheet name="自動車変動図(6)" sheetId="269" r:id="rId39"/>
    <sheet name="自動車変動図(7)" sheetId="268" r:id="rId40"/>
    <sheet name="渋滞長" sheetId="283" r:id="rId41"/>
    <sheet name="渋滞長(1)" sheetId="315" r:id="rId42"/>
    <sheet name="渋滞長(2)" sheetId="316" r:id="rId43"/>
    <sheet name="渋滞長(3)" sheetId="317" r:id="rId44"/>
    <sheet name="渋滞長(4)" sheetId="318" r:id="rId45"/>
    <sheet name="渋滞長(5)" sheetId="319" r:id="rId46"/>
    <sheet name="渋滞長(6)" sheetId="320" r:id="rId47"/>
  </sheets>
  <definedNames>
    <definedName name="_xlnm.Print_Area" localSheetId="22">'【断面別】自動車交通量(A断面計)'!$B$2:$L$52</definedName>
    <definedName name="_xlnm.Print_Area" localSheetId="21">'【断面別】自動車交通量(A断面流出)'!$B$2:$L$52</definedName>
    <definedName name="_xlnm.Print_Area" localSheetId="20">'【断面別】自動車交通量(A断面流入)'!$B$2:$L$52</definedName>
    <definedName name="_xlnm.Print_Area" localSheetId="25">'【断面別】自動車交通量(B断面計)'!$B$2:$L$52</definedName>
    <definedName name="_xlnm.Print_Area" localSheetId="24">'【断面別】自動車交通量(B断面流出)'!$B$2:$L$52</definedName>
    <definedName name="_xlnm.Print_Area" localSheetId="23">'【断面別】自動車交通量(B断面流入)'!$B$2:$L$52</definedName>
    <definedName name="_xlnm.Print_Area" localSheetId="28">'【断面別】自動車交通量(C断面計)'!$B$2:$L$52</definedName>
    <definedName name="_xlnm.Print_Area" localSheetId="27">'【断面別】自動車交通量(C断面流出)'!$B$2:$L$52</definedName>
    <definedName name="_xlnm.Print_Area" localSheetId="26">'【断面別】自動車交通量（C断面流入)'!$B$2:$L$52</definedName>
    <definedName name="_xlnm.Print_Area" localSheetId="31">'【断面別】自動車交通量(D断面計)'!$B$2:$L$52</definedName>
    <definedName name="_xlnm.Print_Area" localSheetId="30">'【断面別】自動車交通量(D断面流出)'!$B$2:$L$52</definedName>
    <definedName name="_xlnm.Print_Area" localSheetId="29">'【断面別】自動車交通量(D断面流入)'!$B$2:$L$52</definedName>
    <definedName name="_xlnm.Print_Area" localSheetId="4">'【方向別】自動車交通量(1)'!$B$2:$L$52</definedName>
    <definedName name="_xlnm.Print_Area" localSheetId="13">'【方向別】自動車交通量(10)'!$B$2:$L$52</definedName>
    <definedName name="_xlnm.Print_Area" localSheetId="14">'【方向別】自動車交通量(11)'!$B$2:$L$52</definedName>
    <definedName name="_xlnm.Print_Area" localSheetId="15">'【方向別】自動車交通量(12)'!$B$2:$L$52</definedName>
    <definedName name="_xlnm.Print_Area" localSheetId="16">'【方向別】自動車交通量(13)'!$B$2:$L$52</definedName>
    <definedName name="_xlnm.Print_Area" localSheetId="17">'【方向別】自動車交通量(14)'!$B$2:$L$52</definedName>
    <definedName name="_xlnm.Print_Area" localSheetId="5">'【方向別】自動車交通量(2)'!$B$2:$L$52</definedName>
    <definedName name="_xlnm.Print_Area" localSheetId="6">'【方向別】自動車交通量(3)'!$B$2:$L$52</definedName>
    <definedName name="_xlnm.Print_Area" localSheetId="7">'【方向別】自動車交通量(4)'!$B$2:$L$52</definedName>
    <definedName name="_xlnm.Print_Area" localSheetId="8">'【方向別】自動車交通量(5)'!$B$2:$L$52</definedName>
    <definedName name="_xlnm.Print_Area" localSheetId="9">'【方向別】自動車交通量(6)'!$B$2:$L$52</definedName>
    <definedName name="_xlnm.Print_Area" localSheetId="10">'【方向別】自動車交通量(7)'!$B$2:$L$52</definedName>
    <definedName name="_xlnm.Print_Area" localSheetId="11">'【方向別】自動車交通量(8)'!$B$2:$L$52</definedName>
    <definedName name="_xlnm.Print_Area" localSheetId="12">'【方向別】自動車交通量(9)'!$B$2:$L$52</definedName>
    <definedName name="_xlnm.Print_Area" localSheetId="18">横断構成図!$A$1:$I$53</definedName>
    <definedName name="_xlnm.Print_Area" localSheetId="19">階梯図!$A$1:$I$45</definedName>
    <definedName name="_xlnm.Print_Area" localSheetId="1">'自動車交通量(交差点計)'!$B$2:$L$52</definedName>
    <definedName name="_xlnm.Print_Area" localSheetId="33">'自動車変動図(1)'!$B$2:$Q$69</definedName>
    <definedName name="_xlnm.Print_Area" localSheetId="34">'自動車変動図(2)'!$B$2:$Q$69</definedName>
    <definedName name="_xlnm.Print_Area" localSheetId="35">'自動車変動図(3)'!$B$2:$Q$69</definedName>
    <definedName name="_xlnm.Print_Area" localSheetId="36">'自動車変動図(4)'!$B$2:$Q$69</definedName>
    <definedName name="_xlnm.Print_Area" localSheetId="37">'自動車変動図(5)'!$B$2:$Q$69</definedName>
    <definedName name="_xlnm.Print_Area" localSheetId="38">'自動車変動図(6)'!$B$2:$Q$69</definedName>
    <definedName name="_xlnm.Print_Area" localSheetId="39">'自動車変動図(7)'!$B$2:$Q$69</definedName>
    <definedName name="_xlnm.Print_Area" localSheetId="2">'自動車流量図(1)'!$B$2:$I$35</definedName>
    <definedName name="_xlnm.Print_Area" localSheetId="3">'自動車流量図(2)'!$B$2:$L$23</definedName>
    <definedName name="_xlnm.Print_Area" localSheetId="41">'渋滞長(1)'!$B$2:$T$52</definedName>
    <definedName name="_xlnm.Print_Area" localSheetId="42">'渋滞長(2)'!$B$2:$T$52</definedName>
    <definedName name="_xlnm.Print_Area" localSheetId="43">'渋滞長(3)'!$B$2:$T$52</definedName>
    <definedName name="_xlnm.Print_Area" localSheetId="44">'渋滞長(4)'!$B$2:$T$52</definedName>
    <definedName name="_xlnm.Print_Area" localSheetId="45">'渋滞長(5)'!$B$2:$T$52</definedName>
    <definedName name="_xlnm.Print_Area" localSheetId="46">'渋滞長(6)'!$B$2:$T$52</definedName>
    <definedName name="_xlnm.Print_Area" localSheetId="0">'調査地点図(1)'!$A$1:$I$30</definedName>
    <definedName name="_xlnm.Print_Titles" localSheetId="22">'【断面別】自動車交通量(A断面計)'!$2:$13</definedName>
    <definedName name="_xlnm.Print_Titles" localSheetId="21">'【断面別】自動車交通量(A断面流出)'!$2:$13</definedName>
    <definedName name="_xlnm.Print_Titles" localSheetId="20">'【断面別】自動車交通量(A断面流入)'!$2:$13</definedName>
    <definedName name="_xlnm.Print_Titles" localSheetId="25">'【断面別】自動車交通量(B断面計)'!$2:$13</definedName>
    <definedName name="_xlnm.Print_Titles" localSheetId="24">'【断面別】自動車交通量(B断面流出)'!$2:$13</definedName>
    <definedName name="_xlnm.Print_Titles" localSheetId="23">'【断面別】自動車交通量(B断面流入)'!$2:$13</definedName>
    <definedName name="_xlnm.Print_Titles" localSheetId="28">'【断面別】自動車交通量(C断面計)'!$2:$13</definedName>
    <definedName name="_xlnm.Print_Titles" localSheetId="27">'【断面別】自動車交通量(C断面流出)'!$2:$13</definedName>
    <definedName name="_xlnm.Print_Titles" localSheetId="26">'【断面別】自動車交通量（C断面流入)'!$2:$13</definedName>
    <definedName name="_xlnm.Print_Titles" localSheetId="31">'【断面別】自動車交通量(D断面計)'!$2:$13</definedName>
    <definedName name="_xlnm.Print_Titles" localSheetId="30">'【断面別】自動車交通量(D断面流出)'!$2:$13</definedName>
    <definedName name="_xlnm.Print_Titles" localSheetId="29">'【断面別】自動車交通量(D断面流入)'!$2:$13</definedName>
    <definedName name="_xlnm.Print_Titles" localSheetId="4">'【方向別】自動車交通量(1)'!$2:$13</definedName>
    <definedName name="_xlnm.Print_Titles" localSheetId="13">'【方向別】自動車交通量(10)'!$2:$13</definedName>
    <definedName name="_xlnm.Print_Titles" localSheetId="14">'【方向別】自動車交通量(11)'!$2:$13</definedName>
    <definedName name="_xlnm.Print_Titles" localSheetId="15">'【方向別】自動車交通量(12)'!$2:$13</definedName>
    <definedName name="_xlnm.Print_Titles" localSheetId="16">'【方向別】自動車交通量(13)'!$2:$13</definedName>
    <definedName name="_xlnm.Print_Titles" localSheetId="17">'【方向別】自動車交通量(14)'!$2:$13</definedName>
    <definedName name="_xlnm.Print_Titles" localSheetId="5">'【方向別】自動車交通量(2)'!$2:$13</definedName>
    <definedName name="_xlnm.Print_Titles" localSheetId="6">'【方向別】自動車交通量(3)'!$2:$13</definedName>
    <definedName name="_xlnm.Print_Titles" localSheetId="7">'【方向別】自動車交通量(4)'!$2:$13</definedName>
    <definedName name="_xlnm.Print_Titles" localSheetId="8">'【方向別】自動車交通量(5)'!$2:$13</definedName>
    <definedName name="_xlnm.Print_Titles" localSheetId="9">'【方向別】自動車交通量(6)'!$2:$13</definedName>
    <definedName name="_xlnm.Print_Titles" localSheetId="10">'【方向別】自動車交通量(7)'!$2:$13</definedName>
    <definedName name="_xlnm.Print_Titles" localSheetId="11">'【方向別】自動車交通量(8)'!$2:$13</definedName>
    <definedName name="_xlnm.Print_Titles" localSheetId="12">'【方向別】自動車交通量(9)'!$2:$13</definedName>
    <definedName name="_xlnm.Print_Titles" localSheetId="1">'自動車交通量(交差点計)'!$2:$13</definedName>
  </definedNames>
  <calcPr calcId="145621"/>
</workbook>
</file>

<file path=xl/calcChain.xml><?xml version="1.0" encoding="utf-8"?>
<calcChain xmlns="http://schemas.openxmlformats.org/spreadsheetml/2006/main">
  <c r="V15" i="320" l="1"/>
  <c r="V16" i="320"/>
  <c r="V17" i="320"/>
  <c r="V18" i="320"/>
  <c r="V19" i="320"/>
  <c r="V20" i="320"/>
  <c r="V21" i="320"/>
  <c r="V22" i="320"/>
  <c r="V23" i="320"/>
  <c r="V24" i="320"/>
  <c r="V25" i="320"/>
  <c r="V26" i="320"/>
  <c r="V27" i="320"/>
  <c r="V28" i="320"/>
  <c r="V29" i="320"/>
  <c r="V30" i="320"/>
  <c r="V31" i="320"/>
  <c r="V32" i="320"/>
  <c r="V33" i="320"/>
  <c r="V34" i="320"/>
  <c r="V35" i="320"/>
  <c r="V36" i="320"/>
  <c r="V37" i="320"/>
  <c r="AA37" i="320"/>
  <c r="V38" i="320"/>
  <c r="V39" i="320"/>
  <c r="V40" i="320"/>
  <c r="V41" i="320"/>
  <c r="V42" i="320"/>
  <c r="V43" i="320"/>
  <c r="V44" i="320"/>
  <c r="V45" i="320"/>
  <c r="V46" i="320"/>
  <c r="V15" i="319"/>
  <c r="V16" i="319"/>
  <c r="V17" i="319"/>
  <c r="V18" i="319"/>
  <c r="V19" i="319"/>
  <c r="V20" i="319"/>
  <c r="V21" i="319"/>
  <c r="V22" i="319"/>
  <c r="V23" i="319"/>
  <c r="V24" i="319"/>
  <c r="V25" i="319"/>
  <c r="V26" i="319"/>
  <c r="V27" i="319"/>
  <c r="V28" i="319"/>
  <c r="V29" i="319"/>
  <c r="V30" i="319"/>
  <c r="V31" i="319"/>
  <c r="V32" i="319"/>
  <c r="V33" i="319"/>
  <c r="V34" i="319"/>
  <c r="V35" i="319"/>
  <c r="V36" i="319"/>
  <c r="V37" i="319"/>
  <c r="AA37" i="319"/>
  <c r="V38" i="319"/>
  <c r="V39" i="319"/>
  <c r="V40" i="319"/>
  <c r="V41" i="319"/>
  <c r="V42" i="319"/>
  <c r="V43" i="319"/>
  <c r="V44" i="319"/>
  <c r="V45" i="319"/>
  <c r="V46" i="319"/>
  <c r="V15" i="318"/>
  <c r="V16" i="318"/>
  <c r="V17" i="318"/>
  <c r="V18" i="318"/>
  <c r="V19" i="318"/>
  <c r="V20" i="318"/>
  <c r="V21" i="318"/>
  <c r="V22" i="318"/>
  <c r="V23" i="318"/>
  <c r="V24" i="318"/>
  <c r="V25" i="318"/>
  <c r="V26" i="318"/>
  <c r="V27" i="318"/>
  <c r="V28" i="318"/>
  <c r="V29" i="318"/>
  <c r="V30" i="318"/>
  <c r="V31" i="318"/>
  <c r="V32" i="318"/>
  <c r="V33" i="318"/>
  <c r="V34" i="318"/>
  <c r="V35" i="318"/>
  <c r="V36" i="318"/>
  <c r="V37" i="318"/>
  <c r="AA37" i="318"/>
  <c r="V38" i="318"/>
  <c r="V39" i="318"/>
  <c r="V40" i="318"/>
  <c r="V41" i="318"/>
  <c r="V42" i="318"/>
  <c r="V43" i="318"/>
  <c r="V44" i="318"/>
  <c r="V45" i="318"/>
  <c r="V46" i="318"/>
  <c r="V15" i="317"/>
  <c r="V16" i="317"/>
  <c r="V17" i="317"/>
  <c r="V18" i="317"/>
  <c r="V19" i="317"/>
  <c r="V20" i="317"/>
  <c r="V21" i="317"/>
  <c r="V22" i="317"/>
  <c r="V23" i="317"/>
  <c r="V24" i="317"/>
  <c r="V25" i="317"/>
  <c r="V26" i="317"/>
  <c r="V27" i="317"/>
  <c r="V28" i="317"/>
  <c r="V29" i="317"/>
  <c r="V30" i="317"/>
  <c r="V31" i="317"/>
  <c r="V32" i="317"/>
  <c r="V33" i="317"/>
  <c r="V34" i="317"/>
  <c r="V35" i="317"/>
  <c r="V36" i="317"/>
  <c r="V37" i="317"/>
  <c r="AA37" i="317"/>
  <c r="V38" i="317"/>
  <c r="V39" i="317"/>
  <c r="V40" i="317"/>
  <c r="V41" i="317"/>
  <c r="V42" i="317"/>
  <c r="V43" i="317"/>
  <c r="V44" i="317"/>
  <c r="V45" i="317"/>
  <c r="V46" i="317"/>
  <c r="V15" i="316"/>
  <c r="V16" i="316"/>
  <c r="V17" i="316"/>
  <c r="V18" i="316"/>
  <c r="V19" i="316"/>
  <c r="V20" i="316"/>
  <c r="V21" i="316"/>
  <c r="V22" i="316"/>
  <c r="V23" i="316"/>
  <c r="V24" i="316"/>
  <c r="V25" i="316"/>
  <c r="V26" i="316"/>
  <c r="V27" i="316"/>
  <c r="V28" i="316"/>
  <c r="V29" i="316"/>
  <c r="V30" i="316"/>
  <c r="V31" i="316"/>
  <c r="V32" i="316"/>
  <c r="V33" i="316"/>
  <c r="V34" i="316"/>
  <c r="V35" i="316"/>
  <c r="V36" i="316"/>
  <c r="V37" i="316"/>
  <c r="AA37" i="316"/>
  <c r="V38" i="316"/>
  <c r="V39" i="316"/>
  <c r="V40" i="316"/>
  <c r="V41" i="316"/>
  <c r="V42" i="316"/>
  <c r="V43" i="316"/>
  <c r="V44" i="316"/>
  <c r="V45" i="316"/>
  <c r="V46" i="316"/>
  <c r="V15" i="315"/>
  <c r="V16" i="315"/>
  <c r="V17" i="315"/>
  <c r="V18" i="315"/>
  <c r="V19" i="315"/>
  <c r="V20" i="315"/>
  <c r="V21" i="315"/>
  <c r="V22" i="315"/>
  <c r="V23" i="315"/>
  <c r="V24" i="315"/>
  <c r="V25" i="315"/>
  <c r="V26" i="315"/>
  <c r="V27" i="315"/>
  <c r="V28" i="315"/>
  <c r="V29" i="315"/>
  <c r="V30" i="315"/>
  <c r="V31" i="315"/>
  <c r="V32" i="315"/>
  <c r="V33" i="315"/>
  <c r="V34" i="315"/>
  <c r="V35" i="315"/>
  <c r="V36" i="315"/>
  <c r="V37" i="315"/>
  <c r="AA37" i="315"/>
  <c r="V38" i="315"/>
  <c r="V39" i="315"/>
  <c r="V40" i="315"/>
  <c r="V41" i="315"/>
  <c r="V42" i="315"/>
  <c r="V43" i="315"/>
  <c r="V44" i="315"/>
  <c r="V45" i="315"/>
  <c r="V46" i="315"/>
  <c r="D16" i="312"/>
  <c r="D22" i="312" s="1"/>
  <c r="E16" i="312"/>
  <c r="F16" i="312"/>
  <c r="G16" i="312"/>
  <c r="H16" i="312"/>
  <c r="D17" i="312"/>
  <c r="E17" i="312"/>
  <c r="H17" i="312"/>
  <c r="F17" i="312"/>
  <c r="I17" i="312" s="1"/>
  <c r="G17" i="312"/>
  <c r="D18" i="312"/>
  <c r="H18" i="312" s="1"/>
  <c r="E18" i="312"/>
  <c r="F18" i="312"/>
  <c r="I18" i="312" s="1"/>
  <c r="G18" i="312"/>
  <c r="D19" i="312"/>
  <c r="E19" i="312"/>
  <c r="F19" i="312"/>
  <c r="G19" i="312"/>
  <c r="I19" i="312"/>
  <c r="H19" i="312"/>
  <c r="D20" i="312"/>
  <c r="E20" i="312"/>
  <c r="H20" i="312" s="1"/>
  <c r="F20" i="312"/>
  <c r="G20" i="312"/>
  <c r="D21" i="312"/>
  <c r="E21" i="312"/>
  <c r="H21" i="312"/>
  <c r="F21" i="312"/>
  <c r="G21" i="312"/>
  <c r="I21" i="312"/>
  <c r="J21" i="312"/>
  <c r="D23" i="312"/>
  <c r="E23" i="312"/>
  <c r="F23" i="312"/>
  <c r="I23" i="312" s="1"/>
  <c r="G23" i="312"/>
  <c r="G29" i="312" s="1"/>
  <c r="H23" i="312"/>
  <c r="D24" i="312"/>
  <c r="H24" i="312" s="1"/>
  <c r="J24" i="312" s="1"/>
  <c r="E24" i="312"/>
  <c r="F24" i="312"/>
  <c r="G24" i="312"/>
  <c r="I24" i="312" s="1"/>
  <c r="D25" i="312"/>
  <c r="E25" i="312"/>
  <c r="H25" i="312"/>
  <c r="F25" i="312"/>
  <c r="G25" i="312"/>
  <c r="I25" i="312" s="1"/>
  <c r="D26" i="312"/>
  <c r="H26" i="312" s="1"/>
  <c r="E26" i="312"/>
  <c r="F26" i="312"/>
  <c r="I26" i="312" s="1"/>
  <c r="G26" i="312"/>
  <c r="D27" i="312"/>
  <c r="E27" i="312"/>
  <c r="F27" i="312"/>
  <c r="G27" i="312"/>
  <c r="I27" i="312"/>
  <c r="H27" i="312"/>
  <c r="D28" i="312"/>
  <c r="E28" i="312"/>
  <c r="F28" i="312"/>
  <c r="G28" i="312"/>
  <c r="H28" i="312"/>
  <c r="D30" i="312"/>
  <c r="H30" i="312" s="1"/>
  <c r="E30" i="312"/>
  <c r="F30" i="312"/>
  <c r="I30" i="312" s="1"/>
  <c r="G30" i="312"/>
  <c r="D31" i="312"/>
  <c r="E31" i="312"/>
  <c r="H31" i="312"/>
  <c r="J31" i="312" s="1"/>
  <c r="F31" i="312"/>
  <c r="G31" i="312"/>
  <c r="I31" i="312"/>
  <c r="D32" i="312"/>
  <c r="E32" i="312"/>
  <c r="H32" i="312" s="1"/>
  <c r="J32" i="312" s="1"/>
  <c r="F32" i="312"/>
  <c r="G32" i="312"/>
  <c r="I32" i="312" s="1"/>
  <c r="D33" i="312"/>
  <c r="H33" i="312" s="1"/>
  <c r="E33" i="312"/>
  <c r="F33" i="312"/>
  <c r="G33" i="312"/>
  <c r="I33" i="312"/>
  <c r="D34" i="312"/>
  <c r="E34" i="312"/>
  <c r="F34" i="312"/>
  <c r="I34" i="312" s="1"/>
  <c r="G34" i="312"/>
  <c r="H34" i="312"/>
  <c r="J34" i="312" s="1"/>
  <c r="D35" i="312"/>
  <c r="E35" i="312"/>
  <c r="H35" i="312"/>
  <c r="J35" i="312" s="1"/>
  <c r="F35" i="312"/>
  <c r="G35" i="312"/>
  <c r="I35" i="312" s="1"/>
  <c r="D36" i="312"/>
  <c r="H36" i="312" s="1"/>
  <c r="E36" i="312"/>
  <c r="F36" i="312"/>
  <c r="I36" i="312" s="1"/>
  <c r="G36" i="312"/>
  <c r="D37" i="312"/>
  <c r="E37" i="312"/>
  <c r="F37" i="312"/>
  <c r="G37" i="312"/>
  <c r="I37" i="312"/>
  <c r="H37" i="312"/>
  <c r="D38" i="312"/>
  <c r="E38" i="312"/>
  <c r="F38" i="312"/>
  <c r="G38" i="312"/>
  <c r="H38" i="312"/>
  <c r="D39" i="312"/>
  <c r="H39" i="312" s="1"/>
  <c r="E39" i="312"/>
  <c r="F39" i="312"/>
  <c r="F44" i="312" s="1"/>
  <c r="I39" i="312"/>
  <c r="G39" i="312"/>
  <c r="D40" i="312"/>
  <c r="E40" i="312"/>
  <c r="E44" i="312" s="1"/>
  <c r="H40" i="312"/>
  <c r="J40" i="312" s="1"/>
  <c r="F40" i="312"/>
  <c r="G40" i="312"/>
  <c r="G44" i="312" s="1"/>
  <c r="I40" i="312"/>
  <c r="D41" i="312"/>
  <c r="E41" i="312"/>
  <c r="F41" i="312"/>
  <c r="I41" i="312" s="1"/>
  <c r="J41" i="312" s="1"/>
  <c r="G41" i="312"/>
  <c r="H41" i="312"/>
  <c r="D42" i="312"/>
  <c r="E42" i="312"/>
  <c r="F42" i="312"/>
  <c r="I42" i="312" s="1"/>
  <c r="G42" i="312"/>
  <c r="H42" i="312"/>
  <c r="D43" i="312"/>
  <c r="H43" i="312" s="1"/>
  <c r="E43" i="312"/>
  <c r="F43" i="312"/>
  <c r="I43" i="312" s="1"/>
  <c r="G43" i="312"/>
  <c r="D45" i="312"/>
  <c r="D51" i="312" s="1"/>
  <c r="E45" i="312"/>
  <c r="F45" i="312"/>
  <c r="G45" i="312"/>
  <c r="I45" i="312" s="1"/>
  <c r="D46" i="312"/>
  <c r="H46" i="312" s="1"/>
  <c r="E46" i="312"/>
  <c r="F46" i="312"/>
  <c r="G46" i="312"/>
  <c r="I46" i="312" s="1"/>
  <c r="D47" i="312"/>
  <c r="E47" i="312"/>
  <c r="H47" i="312" s="1"/>
  <c r="F47" i="312"/>
  <c r="G47" i="312"/>
  <c r="I47" i="312" s="1"/>
  <c r="D48" i="312"/>
  <c r="H48" i="312" s="1"/>
  <c r="E48" i="312"/>
  <c r="F48" i="312"/>
  <c r="I48" i="312" s="1"/>
  <c r="G48" i="312"/>
  <c r="D49" i="312"/>
  <c r="H49" i="312" s="1"/>
  <c r="E49" i="312"/>
  <c r="F49" i="312"/>
  <c r="G49" i="312"/>
  <c r="I49" i="312"/>
  <c r="D50" i="312"/>
  <c r="E50" i="312"/>
  <c r="F50" i="312"/>
  <c r="I50" i="312" s="1"/>
  <c r="G50" i="312"/>
  <c r="H50" i="312"/>
  <c r="J50" i="312" s="1"/>
  <c r="D16" i="311"/>
  <c r="D16" i="313"/>
  <c r="E16" i="311"/>
  <c r="E16" i="313" s="1"/>
  <c r="F16" i="311"/>
  <c r="G16" i="311"/>
  <c r="G16" i="313"/>
  <c r="D17" i="311"/>
  <c r="D17" i="313"/>
  <c r="E17" i="311"/>
  <c r="H17" i="311" s="1"/>
  <c r="F17" i="311"/>
  <c r="F17" i="313"/>
  <c r="G17" i="311"/>
  <c r="G17" i="313" s="1"/>
  <c r="D18" i="311"/>
  <c r="D18" i="313" s="1"/>
  <c r="E18" i="311"/>
  <c r="E18" i="313"/>
  <c r="F18" i="311"/>
  <c r="F22" i="311" s="1"/>
  <c r="G18" i="311"/>
  <c r="G18" i="313"/>
  <c r="D19" i="311"/>
  <c r="D19" i="313" s="1"/>
  <c r="E19" i="311"/>
  <c r="E19" i="313"/>
  <c r="F19" i="311"/>
  <c r="F19" i="313" s="1"/>
  <c r="I19" i="313" s="1"/>
  <c r="G19" i="311"/>
  <c r="G19" i="313" s="1"/>
  <c r="D20" i="311"/>
  <c r="D20" i="313"/>
  <c r="H20" i="313" s="1"/>
  <c r="E20" i="311"/>
  <c r="E20" i="313"/>
  <c r="F20" i="311"/>
  <c r="F20" i="313" s="1"/>
  <c r="G20" i="311"/>
  <c r="G20" i="313"/>
  <c r="H20" i="311"/>
  <c r="D21" i="311"/>
  <c r="D21" i="313" s="1"/>
  <c r="H21" i="313" s="1"/>
  <c r="E21" i="311"/>
  <c r="E21" i="313" s="1"/>
  <c r="F21" i="311"/>
  <c r="F21" i="313"/>
  <c r="G21" i="311"/>
  <c r="G21" i="313" s="1"/>
  <c r="D23" i="311"/>
  <c r="D23" i="313" s="1"/>
  <c r="E23" i="311"/>
  <c r="E23" i="313"/>
  <c r="F23" i="311"/>
  <c r="F23" i="313" s="1"/>
  <c r="G23" i="311"/>
  <c r="G23" i="313"/>
  <c r="I23" i="311"/>
  <c r="D24" i="311"/>
  <c r="D24" i="313" s="1"/>
  <c r="H24" i="313" s="1"/>
  <c r="E24" i="311"/>
  <c r="E24" i="313" s="1"/>
  <c r="F24" i="311"/>
  <c r="F24" i="313"/>
  <c r="G24" i="311"/>
  <c r="G24" i="313" s="1"/>
  <c r="D25" i="311"/>
  <c r="D25" i="313"/>
  <c r="H25" i="313" s="1"/>
  <c r="E25" i="311"/>
  <c r="E25" i="313"/>
  <c r="F25" i="311"/>
  <c r="F25" i="313" s="1"/>
  <c r="G25" i="311"/>
  <c r="G25" i="313"/>
  <c r="H25" i="311"/>
  <c r="D26" i="311"/>
  <c r="D26" i="313" s="1"/>
  <c r="E26" i="311"/>
  <c r="E26" i="313"/>
  <c r="F26" i="311"/>
  <c r="I26" i="311" s="1"/>
  <c r="G26" i="311"/>
  <c r="G26" i="313"/>
  <c r="D27" i="311"/>
  <c r="D27" i="313" s="1"/>
  <c r="E27" i="311"/>
  <c r="E27" i="313"/>
  <c r="F27" i="311"/>
  <c r="F27" i="313" s="1"/>
  <c r="I27" i="313" s="1"/>
  <c r="G27" i="311"/>
  <c r="G27" i="313" s="1"/>
  <c r="D28" i="311"/>
  <c r="D28" i="313"/>
  <c r="H28" i="313" s="1"/>
  <c r="E28" i="311"/>
  <c r="E28" i="313"/>
  <c r="F28" i="311"/>
  <c r="F28" i="313" s="1"/>
  <c r="G28" i="311"/>
  <c r="G28" i="313"/>
  <c r="H28" i="311"/>
  <c r="D30" i="311"/>
  <c r="D30" i="313"/>
  <c r="E30" i="311"/>
  <c r="E30" i="313" s="1"/>
  <c r="F30" i="311"/>
  <c r="G30" i="311"/>
  <c r="G30" i="313"/>
  <c r="D31" i="311"/>
  <c r="D31" i="313" s="1"/>
  <c r="E31" i="311"/>
  <c r="F31" i="311"/>
  <c r="F31" i="313" s="1"/>
  <c r="I31" i="313" s="1"/>
  <c r="G31" i="311"/>
  <c r="G31" i="313"/>
  <c r="D32" i="311"/>
  <c r="D32" i="313"/>
  <c r="E32" i="311"/>
  <c r="H32" i="311" s="1"/>
  <c r="F32" i="311"/>
  <c r="F32" i="313"/>
  <c r="G32" i="311"/>
  <c r="G32" i="313" s="1"/>
  <c r="D33" i="311"/>
  <c r="D33" i="313" s="1"/>
  <c r="H33" i="313" s="1"/>
  <c r="E33" i="311"/>
  <c r="E33" i="313"/>
  <c r="F33" i="311"/>
  <c r="F33" i="313" s="1"/>
  <c r="G33" i="311"/>
  <c r="G33" i="313"/>
  <c r="D34" i="311"/>
  <c r="D34" i="313"/>
  <c r="E34" i="311"/>
  <c r="E34" i="313" s="1"/>
  <c r="F34" i="311"/>
  <c r="G34" i="311"/>
  <c r="G34" i="313"/>
  <c r="D35" i="311"/>
  <c r="D35" i="313" s="1"/>
  <c r="E35" i="311"/>
  <c r="F35" i="311"/>
  <c r="G35" i="311"/>
  <c r="G35" i="313"/>
  <c r="D36" i="311"/>
  <c r="D36" i="313"/>
  <c r="E36" i="311"/>
  <c r="H36" i="311" s="1"/>
  <c r="F36" i="311"/>
  <c r="F36" i="313"/>
  <c r="G36" i="311"/>
  <c r="G36" i="313" s="1"/>
  <c r="D37" i="311"/>
  <c r="E37" i="311"/>
  <c r="E37" i="313"/>
  <c r="F37" i="311"/>
  <c r="F37" i="313" s="1"/>
  <c r="G37" i="311"/>
  <c r="G37" i="313"/>
  <c r="D38" i="311"/>
  <c r="D38" i="313"/>
  <c r="E38" i="311"/>
  <c r="E38" i="313" s="1"/>
  <c r="F38" i="311"/>
  <c r="G38" i="311"/>
  <c r="G38" i="313"/>
  <c r="D39" i="311"/>
  <c r="D39" i="313" s="1"/>
  <c r="E39" i="311"/>
  <c r="F39" i="311"/>
  <c r="F39" i="313" s="1"/>
  <c r="G39" i="311"/>
  <c r="G39" i="313"/>
  <c r="I39" i="311"/>
  <c r="D40" i="311"/>
  <c r="D40" i="313"/>
  <c r="E40" i="311"/>
  <c r="F40" i="311"/>
  <c r="F40" i="313"/>
  <c r="G40" i="311"/>
  <c r="G40" i="313" s="1"/>
  <c r="D41" i="311"/>
  <c r="D41" i="313" s="1"/>
  <c r="H41" i="313" s="1"/>
  <c r="E41" i="311"/>
  <c r="E41" i="313"/>
  <c r="F41" i="311"/>
  <c r="F41" i="313" s="1"/>
  <c r="G41" i="311"/>
  <c r="H41" i="311"/>
  <c r="D42" i="311"/>
  <c r="D42" i="313" s="1"/>
  <c r="E42" i="311"/>
  <c r="E42" i="313"/>
  <c r="F42" i="311"/>
  <c r="G42" i="311"/>
  <c r="G42" i="313"/>
  <c r="D43" i="311"/>
  <c r="D43" i="313"/>
  <c r="E43" i="311"/>
  <c r="F43" i="311"/>
  <c r="F43" i="313"/>
  <c r="I43" i="313"/>
  <c r="G43" i="311"/>
  <c r="G43" i="313"/>
  <c r="I43" i="311"/>
  <c r="D45" i="311"/>
  <c r="E45" i="311"/>
  <c r="E45" i="313" s="1"/>
  <c r="F45" i="311"/>
  <c r="F45" i="313" s="1"/>
  <c r="G45" i="311"/>
  <c r="H45" i="311"/>
  <c r="D46" i="311"/>
  <c r="D46" i="313" s="1"/>
  <c r="E46" i="311"/>
  <c r="E46" i="313"/>
  <c r="F46" i="311"/>
  <c r="I46" i="311" s="1"/>
  <c r="G46" i="311"/>
  <c r="G46" i="313" s="1"/>
  <c r="D47" i="311"/>
  <c r="D47" i="313" s="1"/>
  <c r="H47" i="313"/>
  <c r="J47" i="313" s="1"/>
  <c r="E47" i="311"/>
  <c r="E47" i="313" s="1"/>
  <c r="F47" i="311"/>
  <c r="I47" i="311" s="1"/>
  <c r="F47" i="313"/>
  <c r="I47" i="313" s="1"/>
  <c r="G47" i="311"/>
  <c r="G47" i="313"/>
  <c r="H47" i="311"/>
  <c r="J47" i="311" s="1"/>
  <c r="K47" i="311" s="1"/>
  <c r="D48" i="311"/>
  <c r="H48" i="311" s="1"/>
  <c r="D48" i="313"/>
  <c r="E48" i="311"/>
  <c r="E48" i="313" s="1"/>
  <c r="F48" i="311"/>
  <c r="F48" i="313" s="1"/>
  <c r="G48" i="311"/>
  <c r="D49" i="311"/>
  <c r="D49" i="313" s="1"/>
  <c r="E49" i="311"/>
  <c r="E49" i="313" s="1"/>
  <c r="H49" i="313" s="1"/>
  <c r="F49" i="311"/>
  <c r="G49" i="311"/>
  <c r="G49" i="313"/>
  <c r="D50" i="311"/>
  <c r="D50" i="313"/>
  <c r="E50" i="311"/>
  <c r="F50" i="311"/>
  <c r="F50" i="313" s="1"/>
  <c r="I50" i="313" s="1"/>
  <c r="G50" i="311"/>
  <c r="G50" i="313"/>
  <c r="D16" i="309"/>
  <c r="E16" i="309"/>
  <c r="F16" i="309"/>
  <c r="I16" i="309" s="1"/>
  <c r="G16" i="309"/>
  <c r="D17" i="309"/>
  <c r="E17" i="309"/>
  <c r="H17" i="309" s="1"/>
  <c r="F17" i="309"/>
  <c r="G17" i="309"/>
  <c r="D18" i="309"/>
  <c r="H18" i="309" s="1"/>
  <c r="E18" i="309"/>
  <c r="F18" i="309"/>
  <c r="G18" i="309"/>
  <c r="D19" i="309"/>
  <c r="H19" i="309" s="1"/>
  <c r="E19" i="309"/>
  <c r="F19" i="309"/>
  <c r="I19" i="309"/>
  <c r="J19" i="309"/>
  <c r="G19" i="309"/>
  <c r="D20" i="309"/>
  <c r="E20" i="309"/>
  <c r="H20" i="309" s="1"/>
  <c r="J20" i="309" s="1"/>
  <c r="K20" i="309" s="1"/>
  <c r="F20" i="309"/>
  <c r="I20" i="309" s="1"/>
  <c r="G20" i="309"/>
  <c r="D21" i="309"/>
  <c r="E21" i="309"/>
  <c r="F21" i="309"/>
  <c r="G21" i="309"/>
  <c r="H21" i="309"/>
  <c r="D23" i="309"/>
  <c r="E23" i="309"/>
  <c r="F23" i="309"/>
  <c r="G23" i="309"/>
  <c r="D24" i="309"/>
  <c r="H24" i="309" s="1"/>
  <c r="E24" i="309"/>
  <c r="F24" i="309"/>
  <c r="G24" i="309"/>
  <c r="I24" i="309" s="1"/>
  <c r="J24" i="309" s="1"/>
  <c r="K24" i="309" s="1"/>
  <c r="D25" i="309"/>
  <c r="E25" i="309"/>
  <c r="H25" i="309" s="1"/>
  <c r="J25" i="309" s="1"/>
  <c r="K25" i="309" s="1"/>
  <c r="F25" i="309"/>
  <c r="I25" i="309" s="1"/>
  <c r="G25" i="309"/>
  <c r="D26" i="309"/>
  <c r="E26" i="309"/>
  <c r="F26" i="309"/>
  <c r="I26" i="309" s="1"/>
  <c r="G26" i="309"/>
  <c r="H26" i="309"/>
  <c r="D27" i="309"/>
  <c r="H27" i="309" s="1"/>
  <c r="J27" i="309" s="1"/>
  <c r="E27" i="309"/>
  <c r="F27" i="309"/>
  <c r="I27" i="309"/>
  <c r="G27" i="309"/>
  <c r="D28" i="309"/>
  <c r="E28" i="309"/>
  <c r="F28" i="309"/>
  <c r="I28" i="309" s="1"/>
  <c r="G28" i="309"/>
  <c r="G29" i="309"/>
  <c r="D30" i="309"/>
  <c r="H30" i="309" s="1"/>
  <c r="J30" i="309" s="1"/>
  <c r="K30" i="309" s="1"/>
  <c r="E30" i="309"/>
  <c r="F30" i="309"/>
  <c r="G30" i="309"/>
  <c r="I30" i="309" s="1"/>
  <c r="D31" i="309"/>
  <c r="E31" i="309"/>
  <c r="F31" i="309"/>
  <c r="I31" i="309" s="1"/>
  <c r="G31" i="309"/>
  <c r="D32" i="309"/>
  <c r="E32" i="309"/>
  <c r="F32" i="309"/>
  <c r="I32" i="309" s="1"/>
  <c r="G32" i="309"/>
  <c r="H32" i="309"/>
  <c r="J32" i="309" s="1"/>
  <c r="K32" i="309" s="1"/>
  <c r="D33" i="309"/>
  <c r="H33" i="309" s="1"/>
  <c r="J33" i="309" s="1"/>
  <c r="K33" i="309" s="1"/>
  <c r="E33" i="309"/>
  <c r="F33" i="309"/>
  <c r="G33" i="309"/>
  <c r="I33" i="309"/>
  <c r="D34" i="309"/>
  <c r="E34" i="309"/>
  <c r="F34" i="309"/>
  <c r="G34" i="309"/>
  <c r="H34" i="309"/>
  <c r="D35" i="309"/>
  <c r="E35" i="309"/>
  <c r="H35" i="309"/>
  <c r="J35" i="309" s="1"/>
  <c r="F35" i="309"/>
  <c r="I35" i="309" s="1"/>
  <c r="G35" i="309"/>
  <c r="D36" i="309"/>
  <c r="H36" i="309" s="1"/>
  <c r="J36" i="309" s="1"/>
  <c r="E36" i="309"/>
  <c r="F36" i="309"/>
  <c r="I36" i="309" s="1"/>
  <c r="G36" i="309"/>
  <c r="D37" i="309"/>
  <c r="E37" i="309"/>
  <c r="F37" i="309"/>
  <c r="G37" i="309"/>
  <c r="I37" i="309" s="1"/>
  <c r="H37" i="309"/>
  <c r="D38" i="309"/>
  <c r="E38" i="309"/>
  <c r="H38" i="309" s="1"/>
  <c r="F38" i="309"/>
  <c r="G38" i="309"/>
  <c r="D39" i="309"/>
  <c r="H39" i="309" s="1"/>
  <c r="E39" i="309"/>
  <c r="F39" i="309"/>
  <c r="G39" i="309"/>
  <c r="I39" i="309" s="1"/>
  <c r="D40" i="309"/>
  <c r="E40" i="309"/>
  <c r="H40" i="309" s="1"/>
  <c r="F40" i="309"/>
  <c r="G40" i="309"/>
  <c r="I40" i="309"/>
  <c r="D41" i="309"/>
  <c r="H41" i="309" s="1"/>
  <c r="E41" i="309"/>
  <c r="F41" i="309"/>
  <c r="G41" i="309"/>
  <c r="I41" i="309" s="1"/>
  <c r="D42" i="309"/>
  <c r="E42" i="309"/>
  <c r="H42" i="309" s="1"/>
  <c r="F42" i="309"/>
  <c r="G42" i="309"/>
  <c r="D43" i="309"/>
  <c r="H43" i="309" s="1"/>
  <c r="J43" i="309" s="1"/>
  <c r="E43" i="309"/>
  <c r="F43" i="309"/>
  <c r="G43" i="309"/>
  <c r="I43" i="309"/>
  <c r="D45" i="309"/>
  <c r="E45" i="309"/>
  <c r="H45" i="309" s="1"/>
  <c r="F45" i="309"/>
  <c r="G45" i="309"/>
  <c r="D46" i="309"/>
  <c r="E46" i="309"/>
  <c r="F46" i="309"/>
  <c r="G46" i="309"/>
  <c r="H46" i="309"/>
  <c r="D47" i="309"/>
  <c r="E47" i="309"/>
  <c r="H47" i="309"/>
  <c r="F47" i="309"/>
  <c r="F51" i="309" s="1"/>
  <c r="G47" i="309"/>
  <c r="D48" i="309"/>
  <c r="H48" i="309" s="1"/>
  <c r="J48" i="309" s="1"/>
  <c r="E48" i="309"/>
  <c r="F48" i="309"/>
  <c r="I48" i="309" s="1"/>
  <c r="G48" i="309"/>
  <c r="D49" i="309"/>
  <c r="E49" i="309"/>
  <c r="F49" i="309"/>
  <c r="G49" i="309"/>
  <c r="I49" i="309"/>
  <c r="H49" i="309"/>
  <c r="D50" i="309"/>
  <c r="E50" i="309"/>
  <c r="F50" i="309"/>
  <c r="G50" i="309"/>
  <c r="H50" i="309"/>
  <c r="D16" i="308"/>
  <c r="H16" i="308" s="1"/>
  <c r="E16" i="308"/>
  <c r="F16" i="308"/>
  <c r="F16" i="310"/>
  <c r="G16" i="308"/>
  <c r="G22" i="308" s="1"/>
  <c r="D17" i="308"/>
  <c r="E17" i="308"/>
  <c r="E17" i="310" s="1"/>
  <c r="F17" i="308"/>
  <c r="G17" i="308"/>
  <c r="H17" i="308"/>
  <c r="D18" i="308"/>
  <c r="D18" i="310" s="1"/>
  <c r="E18" i="308"/>
  <c r="F18" i="308"/>
  <c r="F18" i="310" s="1"/>
  <c r="G18" i="308"/>
  <c r="D19" i="308"/>
  <c r="H19" i="308" s="1"/>
  <c r="J19" i="308" s="1"/>
  <c r="K19" i="308" s="1"/>
  <c r="D19" i="310"/>
  <c r="E19" i="308"/>
  <c r="F19" i="308"/>
  <c r="G19" i="308"/>
  <c r="G19" i="310"/>
  <c r="I19" i="308"/>
  <c r="D20" i="308"/>
  <c r="D20" i="310" s="1"/>
  <c r="E20" i="308"/>
  <c r="E20" i="310"/>
  <c r="F20" i="308"/>
  <c r="F20" i="310" s="1"/>
  <c r="G20" i="308"/>
  <c r="I20" i="308" s="1"/>
  <c r="D21" i="308"/>
  <c r="H21" i="308" s="1"/>
  <c r="E21" i="308"/>
  <c r="E21" i="310"/>
  <c r="F21" i="308"/>
  <c r="G21" i="308"/>
  <c r="G21" i="310" s="1"/>
  <c r="E22" i="308"/>
  <c r="D23" i="308"/>
  <c r="D23" i="310"/>
  <c r="E23" i="308"/>
  <c r="H23" i="308" s="1"/>
  <c r="F23" i="308"/>
  <c r="F23" i="310" s="1"/>
  <c r="G23" i="308"/>
  <c r="G23" i="310"/>
  <c r="D24" i="308"/>
  <c r="E24" i="308"/>
  <c r="H24" i="308" s="1"/>
  <c r="E24" i="310"/>
  <c r="F24" i="308"/>
  <c r="F24" i="310" s="1"/>
  <c r="G24" i="308"/>
  <c r="G24" i="310"/>
  <c r="D25" i="308"/>
  <c r="D25" i="310"/>
  <c r="E25" i="308"/>
  <c r="E25" i="310" s="1"/>
  <c r="H25" i="310" s="1"/>
  <c r="F25" i="308"/>
  <c r="G25" i="308"/>
  <c r="G25" i="310" s="1"/>
  <c r="D26" i="308"/>
  <c r="D29" i="308" s="1"/>
  <c r="D26" i="310"/>
  <c r="E26" i="308"/>
  <c r="F26" i="308"/>
  <c r="F26" i="310"/>
  <c r="G26" i="308"/>
  <c r="G26" i="310" s="1"/>
  <c r="D27" i="308"/>
  <c r="D27" i="310"/>
  <c r="E27" i="308"/>
  <c r="E27" i="310" s="1"/>
  <c r="H27" i="310" s="1"/>
  <c r="F27" i="308"/>
  <c r="G27" i="308"/>
  <c r="G27" i="310" s="1"/>
  <c r="I27" i="308"/>
  <c r="D28" i="308"/>
  <c r="D28" i="310" s="1"/>
  <c r="E28" i="308"/>
  <c r="F28" i="308"/>
  <c r="F28" i="310" s="1"/>
  <c r="G28" i="308"/>
  <c r="G28" i="310"/>
  <c r="H28" i="308"/>
  <c r="D30" i="308"/>
  <c r="D30" i="310"/>
  <c r="E30" i="308"/>
  <c r="E30" i="310" s="1"/>
  <c r="F30" i="308"/>
  <c r="F30" i="310"/>
  <c r="G30" i="308"/>
  <c r="G30" i="310" s="1"/>
  <c r="I30" i="310" s="1"/>
  <c r="I30" i="308"/>
  <c r="D31" i="308"/>
  <c r="D31" i="310" s="1"/>
  <c r="H31" i="310" s="1"/>
  <c r="E31" i="308"/>
  <c r="E31" i="310"/>
  <c r="F31" i="308"/>
  <c r="G31" i="308"/>
  <c r="G31" i="310"/>
  <c r="H31" i="308"/>
  <c r="D32" i="308"/>
  <c r="E32" i="308"/>
  <c r="E32" i="310"/>
  <c r="F32" i="308"/>
  <c r="F32" i="310" s="1"/>
  <c r="G32" i="308"/>
  <c r="G32" i="310"/>
  <c r="H32" i="308"/>
  <c r="D33" i="308"/>
  <c r="D33" i="310" s="1"/>
  <c r="E33" i="308"/>
  <c r="E33" i="310"/>
  <c r="F33" i="308"/>
  <c r="F33" i="310" s="1"/>
  <c r="G33" i="308"/>
  <c r="G33" i="310" s="1"/>
  <c r="D34" i="308"/>
  <c r="D34" i="310"/>
  <c r="E34" i="308"/>
  <c r="E34" i="310" s="1"/>
  <c r="F34" i="308"/>
  <c r="G34" i="308"/>
  <c r="I34" i="308" s="1"/>
  <c r="G34" i="310"/>
  <c r="D35" i="308"/>
  <c r="D35" i="310"/>
  <c r="E35" i="308"/>
  <c r="E35" i="310" s="1"/>
  <c r="H35" i="310" s="1"/>
  <c r="F35" i="308"/>
  <c r="F35" i="310"/>
  <c r="G35" i="308"/>
  <c r="G35" i="310" s="1"/>
  <c r="H35" i="308"/>
  <c r="D36" i="308"/>
  <c r="D36" i="310" s="1"/>
  <c r="E36" i="308"/>
  <c r="F36" i="308"/>
  <c r="F36" i="310"/>
  <c r="I36" i="310" s="1"/>
  <c r="G36" i="308"/>
  <c r="G36" i="310"/>
  <c r="H36" i="308"/>
  <c r="D37" i="308"/>
  <c r="D37" i="310" s="1"/>
  <c r="H37" i="310" s="1"/>
  <c r="E37" i="308"/>
  <c r="E37" i="310" s="1"/>
  <c r="F37" i="308"/>
  <c r="G37" i="308"/>
  <c r="G37" i="310"/>
  <c r="D38" i="308"/>
  <c r="D38" i="310" s="1"/>
  <c r="E38" i="308"/>
  <c r="F38" i="308"/>
  <c r="F38" i="310" s="1"/>
  <c r="G38" i="308"/>
  <c r="G38" i="310"/>
  <c r="I38" i="308"/>
  <c r="D39" i="308"/>
  <c r="D39" i="310" s="1"/>
  <c r="H39" i="310" s="1"/>
  <c r="J39" i="310" s="1"/>
  <c r="E39" i="308"/>
  <c r="E39" i="310" s="1"/>
  <c r="F39" i="308"/>
  <c r="F39" i="310"/>
  <c r="I39" i="310" s="1"/>
  <c r="G39" i="308"/>
  <c r="G39" i="310"/>
  <c r="H39" i="308"/>
  <c r="D40" i="308"/>
  <c r="D40" i="310" s="1"/>
  <c r="E40" i="308"/>
  <c r="E40" i="310"/>
  <c r="F40" i="308"/>
  <c r="F40" i="310" s="1"/>
  <c r="G40" i="308"/>
  <c r="G44" i="308" s="1"/>
  <c r="D41" i="308"/>
  <c r="D41" i="310"/>
  <c r="H41" i="310" s="1"/>
  <c r="E41" i="308"/>
  <c r="E41" i="310"/>
  <c r="F41" i="308"/>
  <c r="G41" i="308"/>
  <c r="D42" i="308"/>
  <c r="D42" i="310"/>
  <c r="E42" i="308"/>
  <c r="F42" i="308"/>
  <c r="F42" i="310" s="1"/>
  <c r="G42" i="308"/>
  <c r="I42" i="308" s="1"/>
  <c r="G42" i="310"/>
  <c r="D43" i="308"/>
  <c r="D43" i="310"/>
  <c r="E43" i="308"/>
  <c r="H43" i="308" s="1"/>
  <c r="F43" i="308"/>
  <c r="F43" i="310" s="1"/>
  <c r="G43" i="308"/>
  <c r="G43" i="310" s="1"/>
  <c r="D45" i="308"/>
  <c r="D45" i="310" s="1"/>
  <c r="E45" i="308"/>
  <c r="E45" i="310"/>
  <c r="F45" i="308"/>
  <c r="G45" i="308"/>
  <c r="G45" i="310" s="1"/>
  <c r="D46" i="308"/>
  <c r="D46" i="310"/>
  <c r="E46" i="308"/>
  <c r="F46" i="308"/>
  <c r="F46" i="310"/>
  <c r="G46" i="308"/>
  <c r="G46" i="310" s="1"/>
  <c r="D47" i="308"/>
  <c r="H47" i="308" s="1"/>
  <c r="D47" i="310"/>
  <c r="H47" i="310" s="1"/>
  <c r="E47" i="308"/>
  <c r="E47" i="310"/>
  <c r="F47" i="308"/>
  <c r="F47" i="310" s="1"/>
  <c r="I47" i="310" s="1"/>
  <c r="G47" i="308"/>
  <c r="G47" i="310" s="1"/>
  <c r="D48" i="308"/>
  <c r="H48" i="308" s="1"/>
  <c r="D48" i="310"/>
  <c r="E48" i="308"/>
  <c r="E48" i="310" s="1"/>
  <c r="F48" i="308"/>
  <c r="F48" i="310"/>
  <c r="G48" i="308"/>
  <c r="D49" i="308"/>
  <c r="D49" i="310"/>
  <c r="H49" i="310" s="1"/>
  <c r="E49" i="308"/>
  <c r="E49" i="310"/>
  <c r="F49" i="308"/>
  <c r="G49" i="308"/>
  <c r="G49" i="310" s="1"/>
  <c r="D50" i="308"/>
  <c r="D50" i="310"/>
  <c r="E50" i="308"/>
  <c r="F50" i="308"/>
  <c r="F50" i="310"/>
  <c r="G50" i="308"/>
  <c r="G50" i="310" s="1"/>
  <c r="D16" i="306"/>
  <c r="D22" i="306" s="1"/>
  <c r="E16" i="306"/>
  <c r="F16" i="306"/>
  <c r="G16" i="306"/>
  <c r="I16" i="306"/>
  <c r="D17" i="306"/>
  <c r="E17" i="306"/>
  <c r="F17" i="306"/>
  <c r="I17" i="306" s="1"/>
  <c r="G17" i="306"/>
  <c r="H17" i="306"/>
  <c r="D18" i="306"/>
  <c r="E18" i="306"/>
  <c r="F18" i="306"/>
  <c r="G18" i="306"/>
  <c r="H18" i="306"/>
  <c r="D19" i="306"/>
  <c r="E19" i="306"/>
  <c r="H19" i="306"/>
  <c r="F19" i="306"/>
  <c r="I19" i="306" s="1"/>
  <c r="J19" i="306" s="1"/>
  <c r="G19" i="306"/>
  <c r="D20" i="306"/>
  <c r="H20" i="306" s="1"/>
  <c r="J20" i="306" s="1"/>
  <c r="E20" i="306"/>
  <c r="F20" i="306"/>
  <c r="I20" i="306" s="1"/>
  <c r="G20" i="306"/>
  <c r="D21" i="306"/>
  <c r="H21" i="306" s="1"/>
  <c r="J21" i="306" s="1"/>
  <c r="E21" i="306"/>
  <c r="F21" i="306"/>
  <c r="I21" i="306" s="1"/>
  <c r="G21" i="306"/>
  <c r="D23" i="306"/>
  <c r="H23" i="306" s="1"/>
  <c r="E23" i="306"/>
  <c r="F23" i="306"/>
  <c r="G23" i="306"/>
  <c r="D24" i="306"/>
  <c r="E24" i="306"/>
  <c r="H24" i="306"/>
  <c r="F24" i="306"/>
  <c r="G24" i="306"/>
  <c r="D25" i="306"/>
  <c r="H25" i="306" s="1"/>
  <c r="E25" i="306"/>
  <c r="F25" i="306"/>
  <c r="G25" i="306"/>
  <c r="D26" i="306"/>
  <c r="E26" i="306"/>
  <c r="H26" i="306" s="1"/>
  <c r="F26" i="306"/>
  <c r="G26" i="306"/>
  <c r="D27" i="306"/>
  <c r="H27" i="306" s="1"/>
  <c r="E27" i="306"/>
  <c r="F27" i="306"/>
  <c r="I27" i="306"/>
  <c r="J27" i="306"/>
  <c r="G27" i="306"/>
  <c r="D28" i="306"/>
  <c r="E28" i="306"/>
  <c r="F28" i="306"/>
  <c r="I28" i="306" s="1"/>
  <c r="G28" i="306"/>
  <c r="H28" i="306"/>
  <c r="J28" i="306"/>
  <c r="D30" i="306"/>
  <c r="E30" i="306"/>
  <c r="H30" i="306" s="1"/>
  <c r="F30" i="306"/>
  <c r="G30" i="306"/>
  <c r="D31" i="306"/>
  <c r="H31" i="306" s="1"/>
  <c r="E31" i="306"/>
  <c r="F31" i="306"/>
  <c r="G31" i="306"/>
  <c r="I31" i="306"/>
  <c r="D32" i="306"/>
  <c r="E32" i="306"/>
  <c r="F32" i="306"/>
  <c r="G32" i="306"/>
  <c r="I32" i="306" s="1"/>
  <c r="D33" i="306"/>
  <c r="E33" i="306"/>
  <c r="H33" i="306"/>
  <c r="J33" i="306"/>
  <c r="F33" i="306"/>
  <c r="G33" i="306"/>
  <c r="I33" i="306"/>
  <c r="D34" i="306"/>
  <c r="H34" i="306" s="1"/>
  <c r="E34" i="306"/>
  <c r="F34" i="306"/>
  <c r="I34" i="306"/>
  <c r="J34" i="306"/>
  <c r="G34" i="306"/>
  <c r="D35" i="306"/>
  <c r="E35" i="306"/>
  <c r="F35" i="306"/>
  <c r="I35" i="306"/>
  <c r="G35" i="306"/>
  <c r="D36" i="306"/>
  <c r="E36" i="306"/>
  <c r="H36" i="306"/>
  <c r="F36" i="306"/>
  <c r="G36" i="306"/>
  <c r="I36" i="306" s="1"/>
  <c r="D37" i="306"/>
  <c r="E37" i="306"/>
  <c r="H37" i="306"/>
  <c r="J37" i="306"/>
  <c r="F37" i="306"/>
  <c r="G37" i="306"/>
  <c r="I37" i="306"/>
  <c r="D38" i="306"/>
  <c r="E38" i="306"/>
  <c r="F38" i="306"/>
  <c r="G38" i="306"/>
  <c r="D39" i="306"/>
  <c r="E39" i="306"/>
  <c r="H39" i="306"/>
  <c r="F39" i="306"/>
  <c r="I39" i="306" s="1"/>
  <c r="G39" i="306"/>
  <c r="D40" i="306"/>
  <c r="E40" i="306"/>
  <c r="F40" i="306"/>
  <c r="G40" i="306"/>
  <c r="H40" i="306"/>
  <c r="D41" i="306"/>
  <c r="H41" i="306" s="1"/>
  <c r="E41" i="306"/>
  <c r="F41" i="306"/>
  <c r="G41" i="306"/>
  <c r="D42" i="306"/>
  <c r="E42" i="306"/>
  <c r="F42" i="306"/>
  <c r="G42" i="306"/>
  <c r="D43" i="306"/>
  <c r="H43" i="306" s="1"/>
  <c r="E43" i="306"/>
  <c r="F43" i="306"/>
  <c r="G43" i="306"/>
  <c r="D45" i="306"/>
  <c r="D51" i="306" s="1"/>
  <c r="E45" i="306"/>
  <c r="F45" i="306"/>
  <c r="G45" i="306"/>
  <c r="D46" i="306"/>
  <c r="E46" i="306"/>
  <c r="F46" i="306"/>
  <c r="G46" i="306"/>
  <c r="H46" i="306"/>
  <c r="D47" i="306"/>
  <c r="E47" i="306"/>
  <c r="H47" i="306"/>
  <c r="F47" i="306"/>
  <c r="I47" i="306" s="1"/>
  <c r="G47" i="306"/>
  <c r="D48" i="306"/>
  <c r="H48" i="306" s="1"/>
  <c r="E48" i="306"/>
  <c r="J48" i="306"/>
  <c r="F48" i="306"/>
  <c r="I48" i="306" s="1"/>
  <c r="G48" i="306"/>
  <c r="D49" i="306"/>
  <c r="E49" i="306"/>
  <c r="F49" i="306"/>
  <c r="I49" i="306" s="1"/>
  <c r="G49" i="306"/>
  <c r="D50" i="306"/>
  <c r="E50" i="306"/>
  <c r="H50" i="306" s="1"/>
  <c r="F50" i="306"/>
  <c r="G50" i="306"/>
  <c r="I50" i="306" s="1"/>
  <c r="D16" i="305"/>
  <c r="D16" i="307"/>
  <c r="E16" i="305"/>
  <c r="E16" i="307" s="1"/>
  <c r="F16" i="305"/>
  <c r="F16" i="307"/>
  <c r="G16" i="305"/>
  <c r="G16" i="307" s="1"/>
  <c r="D17" i="305"/>
  <c r="H17" i="305" s="1"/>
  <c r="E17" i="305"/>
  <c r="F17" i="305"/>
  <c r="F17" i="307" s="1"/>
  <c r="G17" i="305"/>
  <c r="I17" i="305"/>
  <c r="J17" i="305" s="1"/>
  <c r="D18" i="305"/>
  <c r="D18" i="307" s="1"/>
  <c r="H18" i="307" s="1"/>
  <c r="E18" i="305"/>
  <c r="E18" i="307"/>
  <c r="F18" i="305"/>
  <c r="F18" i="307" s="1"/>
  <c r="G18" i="305"/>
  <c r="G18" i="307"/>
  <c r="H18" i="305"/>
  <c r="D19" i="305"/>
  <c r="D19" i="307"/>
  <c r="E19" i="305"/>
  <c r="E19" i="307"/>
  <c r="F19" i="305"/>
  <c r="F19" i="307"/>
  <c r="G19" i="305"/>
  <c r="G22" i="305"/>
  <c r="D20" i="305"/>
  <c r="E20" i="305"/>
  <c r="E20" i="307"/>
  <c r="F20" i="305"/>
  <c r="I20" i="305" s="1"/>
  <c r="G20" i="305"/>
  <c r="G20" i="307" s="1"/>
  <c r="D21" i="305"/>
  <c r="D21" i="307" s="1"/>
  <c r="E21" i="305"/>
  <c r="H21" i="305" s="1"/>
  <c r="J21" i="305" s="1"/>
  <c r="F21" i="305"/>
  <c r="F21" i="307"/>
  <c r="G21" i="305"/>
  <c r="I21" i="305" s="1"/>
  <c r="D23" i="305"/>
  <c r="D23" i="307" s="1"/>
  <c r="E23" i="305"/>
  <c r="F23" i="305"/>
  <c r="F23" i="307"/>
  <c r="G23" i="305"/>
  <c r="G23" i="307" s="1"/>
  <c r="D24" i="305"/>
  <c r="D24" i="307"/>
  <c r="E24" i="305"/>
  <c r="E24" i="307" s="1"/>
  <c r="F24" i="305"/>
  <c r="I24" i="305" s="1"/>
  <c r="G24" i="305"/>
  <c r="G24" i="307" s="1"/>
  <c r="D25" i="305"/>
  <c r="H25" i="305" s="1"/>
  <c r="J25" i="305" s="1"/>
  <c r="E25" i="305"/>
  <c r="F25" i="305"/>
  <c r="I25" i="305" s="1"/>
  <c r="G25" i="305"/>
  <c r="D26" i="305"/>
  <c r="H26" i="305" s="1"/>
  <c r="E26" i="305"/>
  <c r="E26" i="307"/>
  <c r="F26" i="305"/>
  <c r="G26" i="305"/>
  <c r="G26" i="307" s="1"/>
  <c r="D27" i="305"/>
  <c r="H27" i="305" s="1"/>
  <c r="D27" i="307"/>
  <c r="E27" i="305"/>
  <c r="E27" i="307" s="1"/>
  <c r="F27" i="305"/>
  <c r="F27" i="307" s="1"/>
  <c r="G27" i="305"/>
  <c r="G27" i="307" s="1"/>
  <c r="D28" i="305"/>
  <c r="E28" i="305"/>
  <c r="E28" i="307" s="1"/>
  <c r="F28" i="305"/>
  <c r="G28" i="305"/>
  <c r="G28" i="307"/>
  <c r="D30" i="305"/>
  <c r="D30" i="307"/>
  <c r="H30" i="307"/>
  <c r="E30" i="305"/>
  <c r="E30" i="307" s="1"/>
  <c r="F30" i="305"/>
  <c r="F30" i="307"/>
  <c r="G30" i="305"/>
  <c r="G30" i="307" s="1"/>
  <c r="H30" i="305"/>
  <c r="D31" i="305"/>
  <c r="D31" i="307"/>
  <c r="E31" i="305"/>
  <c r="F31" i="305"/>
  <c r="F31" i="307" s="1"/>
  <c r="I31" i="307" s="1"/>
  <c r="G31" i="305"/>
  <c r="G31" i="307"/>
  <c r="H31" i="305"/>
  <c r="D32" i="305"/>
  <c r="D32" i="307" s="1"/>
  <c r="E32" i="305"/>
  <c r="E32" i="307" s="1"/>
  <c r="F32" i="305"/>
  <c r="G32" i="305"/>
  <c r="G32" i="307"/>
  <c r="D33" i="305"/>
  <c r="D33" i="307" s="1"/>
  <c r="E33" i="305"/>
  <c r="F33" i="305"/>
  <c r="F33" i="307"/>
  <c r="G33" i="305"/>
  <c r="G33" i="307" s="1"/>
  <c r="I33" i="307" s="1"/>
  <c r="D34" i="305"/>
  <c r="D34" i="307"/>
  <c r="E34" i="305"/>
  <c r="E34" i="307" s="1"/>
  <c r="F34" i="305"/>
  <c r="G34" i="305"/>
  <c r="G34" i="307"/>
  <c r="D35" i="305"/>
  <c r="D35" i="307" s="1"/>
  <c r="E35" i="305"/>
  <c r="E35" i="307" s="1"/>
  <c r="H35" i="307" s="1"/>
  <c r="F35" i="305"/>
  <c r="F35" i="307"/>
  <c r="I35" i="307"/>
  <c r="G35" i="305"/>
  <c r="G35" i="307" s="1"/>
  <c r="D36" i="305"/>
  <c r="D36" i="307"/>
  <c r="E36" i="305"/>
  <c r="E36" i="307"/>
  <c r="F36" i="305"/>
  <c r="I36" i="305"/>
  <c r="G36" i="305"/>
  <c r="D37" i="305"/>
  <c r="H37" i="305" s="1"/>
  <c r="D37" i="307"/>
  <c r="E37" i="305"/>
  <c r="F37" i="305"/>
  <c r="F37" i="307" s="1"/>
  <c r="G37" i="305"/>
  <c r="D38" i="305"/>
  <c r="E38" i="305"/>
  <c r="E38" i="307" s="1"/>
  <c r="F38" i="305"/>
  <c r="F38" i="307" s="1"/>
  <c r="G38" i="305"/>
  <c r="G38" i="307"/>
  <c r="D39" i="305"/>
  <c r="D39" i="307"/>
  <c r="H39" i="307"/>
  <c r="E39" i="305"/>
  <c r="E39" i="307"/>
  <c r="F39" i="305"/>
  <c r="F39" i="307"/>
  <c r="G39" i="305"/>
  <c r="G39" i="307" s="1"/>
  <c r="H39" i="305"/>
  <c r="D40" i="305"/>
  <c r="E40" i="305"/>
  <c r="E40" i="307" s="1"/>
  <c r="F40" i="305"/>
  <c r="G40" i="305"/>
  <c r="G40" i="307" s="1"/>
  <c r="D41" i="305"/>
  <c r="D41" i="307" s="1"/>
  <c r="E41" i="305"/>
  <c r="H41" i="305"/>
  <c r="F41" i="305"/>
  <c r="F41" i="307"/>
  <c r="I41" i="307"/>
  <c r="G41" i="305"/>
  <c r="G41" i="307" s="1"/>
  <c r="D42" i="305"/>
  <c r="H42" i="305" s="1"/>
  <c r="D42" i="307"/>
  <c r="E42" i="305"/>
  <c r="E42" i="307" s="1"/>
  <c r="F42" i="305"/>
  <c r="F42" i="307" s="1"/>
  <c r="G42" i="305"/>
  <c r="G42" i="307" s="1"/>
  <c r="D43" i="305"/>
  <c r="D43" i="307"/>
  <c r="H43" i="307" s="1"/>
  <c r="E43" i="305"/>
  <c r="E43" i="307" s="1"/>
  <c r="F43" i="305"/>
  <c r="F43" i="307"/>
  <c r="I43" i="307" s="1"/>
  <c r="G43" i="305"/>
  <c r="G43" i="307"/>
  <c r="H43" i="305"/>
  <c r="F44" i="305"/>
  <c r="D45" i="305"/>
  <c r="D45" i="307"/>
  <c r="E45" i="305"/>
  <c r="F45" i="305"/>
  <c r="G45" i="305"/>
  <c r="G45" i="307"/>
  <c r="D46" i="305"/>
  <c r="D46" i="307" s="1"/>
  <c r="H46" i="307" s="1"/>
  <c r="E46" i="305"/>
  <c r="E46" i="307"/>
  <c r="F46" i="305"/>
  <c r="G46" i="305"/>
  <c r="G46" i="307" s="1"/>
  <c r="H46" i="305"/>
  <c r="D47" i="305"/>
  <c r="D47" i="307" s="1"/>
  <c r="H47" i="307" s="1"/>
  <c r="E47" i="305"/>
  <c r="E47" i="307"/>
  <c r="F47" i="305"/>
  <c r="F47" i="307" s="1"/>
  <c r="G47" i="305"/>
  <c r="G47" i="307"/>
  <c r="H47" i="305"/>
  <c r="D48" i="305"/>
  <c r="D48" i="307"/>
  <c r="E48" i="305"/>
  <c r="E48" i="307"/>
  <c r="F48" i="305"/>
  <c r="G48" i="305"/>
  <c r="G48" i="307"/>
  <c r="D49" i="305"/>
  <c r="D49" i="307" s="1"/>
  <c r="E49" i="305"/>
  <c r="F49" i="305"/>
  <c r="G49" i="305"/>
  <c r="G49" i="307" s="1"/>
  <c r="I49" i="305"/>
  <c r="D50" i="305"/>
  <c r="H50" i="305" s="1"/>
  <c r="E50" i="305"/>
  <c r="F50" i="305"/>
  <c r="F50" i="307" s="1"/>
  <c r="G50" i="305"/>
  <c r="D16" i="303"/>
  <c r="H16" i="303" s="1"/>
  <c r="E16" i="303"/>
  <c r="F16" i="303"/>
  <c r="G16" i="303"/>
  <c r="I16" i="303"/>
  <c r="D17" i="303"/>
  <c r="E17" i="303"/>
  <c r="H17" i="303" s="1"/>
  <c r="J17" i="303" s="1"/>
  <c r="K17" i="303" s="1"/>
  <c r="F17" i="303"/>
  <c r="I17" i="303" s="1"/>
  <c r="G17" i="303"/>
  <c r="D18" i="303"/>
  <c r="H18" i="303" s="1"/>
  <c r="E18" i="303"/>
  <c r="F18" i="303"/>
  <c r="I18" i="303"/>
  <c r="G18" i="303"/>
  <c r="D19" i="303"/>
  <c r="E19" i="303"/>
  <c r="F19" i="303"/>
  <c r="G19" i="303"/>
  <c r="H19" i="303"/>
  <c r="I19" i="303"/>
  <c r="D20" i="303"/>
  <c r="H20" i="303" s="1"/>
  <c r="E20" i="303"/>
  <c r="F20" i="303"/>
  <c r="G20" i="303"/>
  <c r="I20" i="303" s="1"/>
  <c r="D21" i="303"/>
  <c r="H21" i="303" s="1"/>
  <c r="E21" i="303"/>
  <c r="F21" i="303"/>
  <c r="G21" i="303"/>
  <c r="I21" i="303" s="1"/>
  <c r="D23" i="303"/>
  <c r="E23" i="303"/>
  <c r="H23" i="303" s="1"/>
  <c r="F23" i="303"/>
  <c r="G23" i="303"/>
  <c r="J23" i="303"/>
  <c r="I23" i="303"/>
  <c r="D24" i="303"/>
  <c r="E24" i="303"/>
  <c r="F24" i="303"/>
  <c r="F29" i="303" s="1"/>
  <c r="G24" i="303"/>
  <c r="D25" i="303"/>
  <c r="E25" i="303"/>
  <c r="H25" i="303" s="1"/>
  <c r="F25" i="303"/>
  <c r="G25" i="303"/>
  <c r="D26" i="303"/>
  <c r="H26" i="303" s="1"/>
  <c r="E26" i="303"/>
  <c r="F26" i="303"/>
  <c r="G26" i="303"/>
  <c r="I26" i="303"/>
  <c r="D27" i="303"/>
  <c r="E27" i="303"/>
  <c r="F27" i="303"/>
  <c r="G27" i="303"/>
  <c r="H27" i="303"/>
  <c r="J27" i="303" s="1"/>
  <c r="I27" i="303"/>
  <c r="D28" i="303"/>
  <c r="E28" i="303"/>
  <c r="H28" i="303" s="1"/>
  <c r="F28" i="303"/>
  <c r="G28" i="303"/>
  <c r="I28" i="303" s="1"/>
  <c r="J28" i="303" s="1"/>
  <c r="K28" i="303" s="1"/>
  <c r="D30" i="303"/>
  <c r="H30" i="303" s="1"/>
  <c r="E30" i="303"/>
  <c r="F30" i="303"/>
  <c r="I30" i="303"/>
  <c r="J30" i="303"/>
  <c r="G30" i="303"/>
  <c r="D31" i="303"/>
  <c r="E31" i="303"/>
  <c r="F31" i="303"/>
  <c r="I31" i="303" s="1"/>
  <c r="J31" i="303" s="1"/>
  <c r="G31" i="303"/>
  <c r="H31" i="303"/>
  <c r="D32" i="303"/>
  <c r="E32" i="303"/>
  <c r="F32" i="303"/>
  <c r="G32" i="303"/>
  <c r="H32" i="303"/>
  <c r="D33" i="303"/>
  <c r="H33" i="303" s="1"/>
  <c r="E33" i="303"/>
  <c r="F33" i="303"/>
  <c r="I33" i="303"/>
  <c r="G33" i="303"/>
  <c r="D34" i="303"/>
  <c r="E34" i="303"/>
  <c r="H34" i="303" s="1"/>
  <c r="J34" i="303" s="1"/>
  <c r="F34" i="303"/>
  <c r="G34" i="303"/>
  <c r="I34" i="303" s="1"/>
  <c r="D35" i="303"/>
  <c r="E35" i="303"/>
  <c r="H35" i="303" s="1"/>
  <c r="J35" i="303" s="1"/>
  <c r="F35" i="303"/>
  <c r="I35" i="303" s="1"/>
  <c r="G35" i="303"/>
  <c r="D36" i="303"/>
  <c r="H36" i="303" s="1"/>
  <c r="E36" i="303"/>
  <c r="F36" i="303"/>
  <c r="G36" i="303"/>
  <c r="I36" i="303"/>
  <c r="D37" i="303"/>
  <c r="E37" i="303"/>
  <c r="F37" i="303"/>
  <c r="G37" i="303"/>
  <c r="H37" i="303"/>
  <c r="D38" i="303"/>
  <c r="E38" i="303"/>
  <c r="F38" i="303"/>
  <c r="I38" i="303" s="1"/>
  <c r="G38" i="303"/>
  <c r="D39" i="303"/>
  <c r="D44" i="303"/>
  <c r="E39" i="303"/>
  <c r="F39" i="303"/>
  <c r="G39" i="303"/>
  <c r="H39" i="303"/>
  <c r="J39" i="303" s="1"/>
  <c r="I39" i="303"/>
  <c r="D40" i="303"/>
  <c r="E40" i="303"/>
  <c r="H40" i="303" s="1"/>
  <c r="F40" i="303"/>
  <c r="G40" i="303"/>
  <c r="I40" i="303"/>
  <c r="D41" i="303"/>
  <c r="E41" i="303"/>
  <c r="F41" i="303"/>
  <c r="I41" i="303" s="1"/>
  <c r="J41" i="303" s="1"/>
  <c r="G41" i="303"/>
  <c r="H41" i="303"/>
  <c r="D42" i="303"/>
  <c r="H42" i="303" s="1"/>
  <c r="E42" i="303"/>
  <c r="F42" i="303"/>
  <c r="I42" i="303" s="1"/>
  <c r="G42" i="303"/>
  <c r="D43" i="303"/>
  <c r="E43" i="303"/>
  <c r="F43" i="303"/>
  <c r="G43" i="303"/>
  <c r="E44" i="303"/>
  <c r="D45" i="303"/>
  <c r="H45" i="303" s="1"/>
  <c r="E45" i="303"/>
  <c r="F45" i="303"/>
  <c r="G45" i="303"/>
  <c r="D46" i="303"/>
  <c r="H46" i="303" s="1"/>
  <c r="E46" i="303"/>
  <c r="F46" i="303"/>
  <c r="G46" i="303"/>
  <c r="I46" i="303" s="1"/>
  <c r="D47" i="303"/>
  <c r="E47" i="303"/>
  <c r="H47" i="303" s="1"/>
  <c r="F47" i="303"/>
  <c r="G47" i="303"/>
  <c r="D48" i="303"/>
  <c r="H48" i="303" s="1"/>
  <c r="E48" i="303"/>
  <c r="F48" i="303"/>
  <c r="I48" i="303" s="1"/>
  <c r="G48" i="303"/>
  <c r="D49" i="303"/>
  <c r="E49" i="303"/>
  <c r="E51" i="303" s="1"/>
  <c r="F49" i="303"/>
  <c r="G49" i="303"/>
  <c r="D50" i="303"/>
  <c r="E50" i="303"/>
  <c r="F50" i="303"/>
  <c r="I50" i="303" s="1"/>
  <c r="G50" i="303"/>
  <c r="D51" i="303"/>
  <c r="D16" i="302"/>
  <c r="E16" i="302"/>
  <c r="E16" i="314"/>
  <c r="F16" i="302"/>
  <c r="F22" i="302" s="1"/>
  <c r="G16" i="302"/>
  <c r="H16" i="302"/>
  <c r="D17" i="302"/>
  <c r="E17" i="302"/>
  <c r="F17" i="302"/>
  <c r="I17" i="302" s="1"/>
  <c r="G17" i="302"/>
  <c r="D18" i="302"/>
  <c r="E18" i="302"/>
  <c r="E22" i="302" s="1"/>
  <c r="F18" i="302"/>
  <c r="G18" i="302"/>
  <c r="G18" i="314"/>
  <c r="H18" i="302"/>
  <c r="J18" i="302" s="1"/>
  <c r="I18" i="302"/>
  <c r="D19" i="302"/>
  <c r="E19" i="302"/>
  <c r="F19" i="302"/>
  <c r="I19" i="302" s="1"/>
  <c r="G19" i="302"/>
  <c r="H19" i="302"/>
  <c r="D20" i="302"/>
  <c r="E20" i="302"/>
  <c r="E20" i="314"/>
  <c r="F20" i="302"/>
  <c r="I20" i="302" s="1"/>
  <c r="G20" i="302"/>
  <c r="G22" i="302" s="1"/>
  <c r="H20" i="302"/>
  <c r="D21" i="302"/>
  <c r="D21" i="314" s="1"/>
  <c r="E21" i="302"/>
  <c r="F21" i="302"/>
  <c r="G21" i="302"/>
  <c r="I21" i="302"/>
  <c r="D23" i="302"/>
  <c r="E23" i="302"/>
  <c r="H23" i="302" s="1"/>
  <c r="F23" i="302"/>
  <c r="F23" i="314"/>
  <c r="G23" i="302"/>
  <c r="I23" i="302" s="1"/>
  <c r="D24" i="302"/>
  <c r="D29" i="302" s="1"/>
  <c r="E24" i="302"/>
  <c r="E24" i="314" s="1"/>
  <c r="F24" i="302"/>
  <c r="G24" i="302"/>
  <c r="I24" i="302" s="1"/>
  <c r="D25" i="302"/>
  <c r="D25" i="314"/>
  <c r="E25" i="302"/>
  <c r="F25" i="302"/>
  <c r="G25" i="302"/>
  <c r="D26" i="302"/>
  <c r="E26" i="302"/>
  <c r="F26" i="302"/>
  <c r="I26" i="302" s="1"/>
  <c r="G26" i="302"/>
  <c r="G26" i="314"/>
  <c r="H26" i="302"/>
  <c r="J26" i="302"/>
  <c r="D27" i="302"/>
  <c r="H27" i="302" s="1"/>
  <c r="E27" i="302"/>
  <c r="F27" i="302"/>
  <c r="F27" i="314" s="1"/>
  <c r="G27" i="302"/>
  <c r="D28" i="302"/>
  <c r="E28" i="302"/>
  <c r="E28" i="314" s="1"/>
  <c r="F28" i="302"/>
  <c r="G28" i="302"/>
  <c r="H28" i="302"/>
  <c r="D30" i="302"/>
  <c r="E30" i="302"/>
  <c r="H30" i="302" s="1"/>
  <c r="J30" i="302" s="1"/>
  <c r="F30" i="302"/>
  <c r="G30" i="302"/>
  <c r="G30" i="314" s="1"/>
  <c r="I30" i="302"/>
  <c r="D31" i="302"/>
  <c r="E31" i="302"/>
  <c r="E31" i="314"/>
  <c r="F31" i="302"/>
  <c r="F31" i="314" s="1"/>
  <c r="G31" i="302"/>
  <c r="H31" i="302"/>
  <c r="D32" i="302"/>
  <c r="D32" i="314" s="1"/>
  <c r="H32" i="314" s="1"/>
  <c r="E32" i="302"/>
  <c r="E32" i="314"/>
  <c r="F32" i="302"/>
  <c r="I32" i="302" s="1"/>
  <c r="G32" i="302"/>
  <c r="H32" i="302"/>
  <c r="D33" i="302"/>
  <c r="D33" i="314" s="1"/>
  <c r="E33" i="302"/>
  <c r="H33" i="302"/>
  <c r="F33" i="302"/>
  <c r="G33" i="302"/>
  <c r="G33" i="314"/>
  <c r="I33" i="302"/>
  <c r="J33" i="302" s="1"/>
  <c r="D34" i="302"/>
  <c r="E34" i="302"/>
  <c r="F34" i="302"/>
  <c r="F34" i="314"/>
  <c r="G34" i="302"/>
  <c r="G34" i="314" s="1"/>
  <c r="H34" i="302"/>
  <c r="I34" i="302"/>
  <c r="D35" i="302"/>
  <c r="H35" i="302" s="1"/>
  <c r="J35" i="302" s="1"/>
  <c r="E35" i="302"/>
  <c r="E35" i="314" s="1"/>
  <c r="F35" i="302"/>
  <c r="I35" i="302" s="1"/>
  <c r="F35" i="314"/>
  <c r="G35" i="302"/>
  <c r="D36" i="302"/>
  <c r="E36" i="302"/>
  <c r="E36" i="314"/>
  <c r="F36" i="302"/>
  <c r="G36" i="302"/>
  <c r="I36" i="302" s="1"/>
  <c r="D37" i="302"/>
  <c r="H37" i="302" s="1"/>
  <c r="E37" i="302"/>
  <c r="F37" i="302"/>
  <c r="G37" i="302"/>
  <c r="G37" i="314" s="1"/>
  <c r="D38" i="302"/>
  <c r="D44" i="302"/>
  <c r="E38" i="302"/>
  <c r="E44" i="302" s="1"/>
  <c r="F38" i="302"/>
  <c r="F38" i="314"/>
  <c r="G38" i="302"/>
  <c r="G38" i="314" s="1"/>
  <c r="D39" i="302"/>
  <c r="E39" i="302"/>
  <c r="E39" i="314"/>
  <c r="F39" i="302"/>
  <c r="F39" i="314"/>
  <c r="G39" i="302"/>
  <c r="I39" i="302"/>
  <c r="D40" i="302"/>
  <c r="D40" i="314"/>
  <c r="E40" i="302"/>
  <c r="E40" i="314" s="1"/>
  <c r="F40" i="302"/>
  <c r="G40" i="302"/>
  <c r="D41" i="302"/>
  <c r="D41" i="314"/>
  <c r="E41" i="302"/>
  <c r="H41" i="302" s="1"/>
  <c r="F41" i="302"/>
  <c r="G41" i="302"/>
  <c r="G41" i="314"/>
  <c r="D42" i="302"/>
  <c r="E42" i="302"/>
  <c r="F42" i="302"/>
  <c r="F44" i="302" s="1"/>
  <c r="F42" i="314"/>
  <c r="I42" i="314" s="1"/>
  <c r="G42" i="302"/>
  <c r="G42" i="314"/>
  <c r="I42" i="302"/>
  <c r="D43" i="302"/>
  <c r="E43" i="302"/>
  <c r="E43" i="314"/>
  <c r="F43" i="302"/>
  <c r="I43" i="302" s="1"/>
  <c r="G43" i="302"/>
  <c r="H43" i="302"/>
  <c r="D45" i="302"/>
  <c r="D45" i="314"/>
  <c r="E45" i="302"/>
  <c r="E51" i="302" s="1"/>
  <c r="F45" i="302"/>
  <c r="F51" i="302" s="1"/>
  <c r="G45" i="302"/>
  <c r="D46" i="302"/>
  <c r="E46" i="302"/>
  <c r="F46" i="302"/>
  <c r="G46" i="302"/>
  <c r="G46" i="314" s="1"/>
  <c r="D47" i="302"/>
  <c r="E47" i="302"/>
  <c r="E47" i="314"/>
  <c r="F47" i="302"/>
  <c r="F47" i="314"/>
  <c r="G47" i="302"/>
  <c r="I47" i="302"/>
  <c r="D48" i="302"/>
  <c r="D48" i="314" s="1"/>
  <c r="H48" i="314" s="1"/>
  <c r="E48" i="302"/>
  <c r="E48" i="314"/>
  <c r="F48" i="302"/>
  <c r="G48" i="302"/>
  <c r="I48" i="302" s="1"/>
  <c r="H48" i="302"/>
  <c r="D49" i="302"/>
  <c r="D49" i="314" s="1"/>
  <c r="E49" i="302"/>
  <c r="H49" i="302"/>
  <c r="F49" i="302"/>
  <c r="G49" i="302"/>
  <c r="G49" i="314"/>
  <c r="D50" i="302"/>
  <c r="E50" i="302"/>
  <c r="F50" i="302"/>
  <c r="F50" i="314"/>
  <c r="I50" i="314"/>
  <c r="G50" i="302"/>
  <c r="G50" i="314"/>
  <c r="I50" i="302"/>
  <c r="D51" i="302"/>
  <c r="H16" i="301"/>
  <c r="H22" i="301" s="1"/>
  <c r="I16" i="301"/>
  <c r="J16" i="301"/>
  <c r="K16" i="301" s="1"/>
  <c r="H17" i="301"/>
  <c r="J17" i="301" s="1"/>
  <c r="K17" i="301" s="1"/>
  <c r="I17" i="301"/>
  <c r="H18" i="301"/>
  <c r="J18" i="301"/>
  <c r="I18" i="301"/>
  <c r="H19" i="301"/>
  <c r="I19" i="301"/>
  <c r="H20" i="301"/>
  <c r="J20" i="301" s="1"/>
  <c r="K20" i="301" s="1"/>
  <c r="I20" i="301"/>
  <c r="H21" i="301"/>
  <c r="I21" i="301"/>
  <c r="I22" i="301" s="1"/>
  <c r="D22" i="301"/>
  <c r="D52" i="301" s="1"/>
  <c r="E22" i="301"/>
  <c r="F22" i="301"/>
  <c r="G22" i="301"/>
  <c r="G52" i="301" s="1"/>
  <c r="H23" i="301"/>
  <c r="J23" i="301"/>
  <c r="I23" i="301"/>
  <c r="H24" i="301"/>
  <c r="J24" i="301" s="1"/>
  <c r="K24" i="301" s="1"/>
  <c r="I24" i="301"/>
  <c r="H25" i="301"/>
  <c r="J25" i="301" s="1"/>
  <c r="I25" i="301"/>
  <c r="H26" i="301"/>
  <c r="H29" i="301"/>
  <c r="I26" i="301"/>
  <c r="H27" i="301"/>
  <c r="J27" i="301" s="1"/>
  <c r="I27" i="301"/>
  <c r="H28" i="301"/>
  <c r="I28" i="301"/>
  <c r="J28" i="301" s="1"/>
  <c r="K28" i="301" s="1"/>
  <c r="D29" i="301"/>
  <c r="E29" i="301"/>
  <c r="F29" i="301"/>
  <c r="G29" i="301"/>
  <c r="H30" i="301"/>
  <c r="J30" i="301" s="1"/>
  <c r="I30" i="301"/>
  <c r="H31" i="301"/>
  <c r="J31" i="301"/>
  <c r="I31" i="301"/>
  <c r="H32" i="301"/>
  <c r="I32" i="301"/>
  <c r="J32" i="301"/>
  <c r="K32" i="301" s="1"/>
  <c r="H33" i="301"/>
  <c r="I33" i="301"/>
  <c r="J33" i="301"/>
  <c r="H34" i="301"/>
  <c r="J34" i="301" s="1"/>
  <c r="K34" i="301" s="1"/>
  <c r="I34" i="301"/>
  <c r="H35" i="301"/>
  <c r="J35" i="301" s="1"/>
  <c r="I35" i="301"/>
  <c r="H36" i="301"/>
  <c r="I36" i="301"/>
  <c r="J36" i="301" s="1"/>
  <c r="K36" i="301" s="1"/>
  <c r="H37" i="301"/>
  <c r="I37" i="301"/>
  <c r="J37" i="301" s="1"/>
  <c r="H38" i="301"/>
  <c r="I38" i="301"/>
  <c r="H39" i="301"/>
  <c r="J39" i="301" s="1"/>
  <c r="L39" i="301" s="1"/>
  <c r="I39" i="301"/>
  <c r="H40" i="301"/>
  <c r="J40" i="301" s="1"/>
  <c r="K40" i="301" s="1"/>
  <c r="I40" i="301"/>
  <c r="H41" i="301"/>
  <c r="I41" i="301"/>
  <c r="I44" i="301"/>
  <c r="H42" i="301"/>
  <c r="I42" i="301"/>
  <c r="J42" i="301" s="1"/>
  <c r="H43" i="301"/>
  <c r="J43" i="301" s="1"/>
  <c r="I43" i="301"/>
  <c r="D44" i="301"/>
  <c r="E44" i="301"/>
  <c r="F44" i="301"/>
  <c r="G44" i="301"/>
  <c r="H45" i="301"/>
  <c r="I45" i="301"/>
  <c r="H46" i="301"/>
  <c r="J46" i="301" s="1"/>
  <c r="K46" i="301" s="1"/>
  <c r="I46" i="301"/>
  <c r="H47" i="301"/>
  <c r="J47" i="301"/>
  <c r="I47" i="301"/>
  <c r="H48" i="301"/>
  <c r="I48" i="301"/>
  <c r="J48" i="301"/>
  <c r="K48" i="301" s="1"/>
  <c r="H49" i="301"/>
  <c r="I49" i="301"/>
  <c r="J49" i="301"/>
  <c r="H50" i="301"/>
  <c r="I50" i="301"/>
  <c r="D51" i="301"/>
  <c r="E51" i="301"/>
  <c r="F51" i="301"/>
  <c r="G51" i="301"/>
  <c r="E52" i="301"/>
  <c r="F52" i="301"/>
  <c r="H16" i="300"/>
  <c r="J16" i="300"/>
  <c r="I16" i="300"/>
  <c r="I22" i="300" s="1"/>
  <c r="H17" i="300"/>
  <c r="J17" i="300"/>
  <c r="I17" i="300"/>
  <c r="H18" i="300"/>
  <c r="I18" i="300"/>
  <c r="J18" i="300"/>
  <c r="L18" i="300" s="1"/>
  <c r="H19" i="300"/>
  <c r="I19" i="300"/>
  <c r="J19" i="300" s="1"/>
  <c r="K19" i="300" s="1"/>
  <c r="H20" i="300"/>
  <c r="J20" i="300"/>
  <c r="I20" i="300"/>
  <c r="H21" i="300"/>
  <c r="I21" i="300"/>
  <c r="D22" i="300"/>
  <c r="E22" i="300"/>
  <c r="F22" i="300"/>
  <c r="G22" i="300"/>
  <c r="H23" i="300"/>
  <c r="I23" i="300"/>
  <c r="J23" i="300"/>
  <c r="K23" i="300"/>
  <c r="H24" i="300"/>
  <c r="J24" i="300" s="1"/>
  <c r="I24" i="300"/>
  <c r="H25" i="300"/>
  <c r="H29" i="300" s="1"/>
  <c r="J25" i="300"/>
  <c r="I25" i="300"/>
  <c r="H26" i="300"/>
  <c r="I26" i="300"/>
  <c r="J26" i="300"/>
  <c r="L26" i="300" s="1"/>
  <c r="H27" i="300"/>
  <c r="I27" i="300"/>
  <c r="H28" i="300"/>
  <c r="J28" i="300" s="1"/>
  <c r="K28" i="300" s="1"/>
  <c r="I28" i="300"/>
  <c r="I29" i="300"/>
  <c r="D29" i="300"/>
  <c r="E29" i="300"/>
  <c r="F29" i="300"/>
  <c r="G29" i="300"/>
  <c r="G52" i="300" s="1"/>
  <c r="H30" i="300"/>
  <c r="I30" i="300"/>
  <c r="J30" i="300"/>
  <c r="K30" i="300" s="1"/>
  <c r="H31" i="300"/>
  <c r="I31" i="300"/>
  <c r="J31" i="300"/>
  <c r="K31" i="300" s="1"/>
  <c r="H32" i="300"/>
  <c r="I32" i="300"/>
  <c r="H33" i="300"/>
  <c r="J33" i="300" s="1"/>
  <c r="I33" i="300"/>
  <c r="H34" i="300"/>
  <c r="J34" i="300" s="1"/>
  <c r="I34" i="300"/>
  <c r="H35" i="300"/>
  <c r="I35" i="300"/>
  <c r="H36" i="300"/>
  <c r="J36" i="300"/>
  <c r="I36" i="300"/>
  <c r="H37" i="300"/>
  <c r="J37" i="300" s="1"/>
  <c r="I37" i="300"/>
  <c r="H38" i="300"/>
  <c r="I38" i="300"/>
  <c r="J38" i="300" s="1"/>
  <c r="H39" i="300"/>
  <c r="H44" i="300" s="1"/>
  <c r="I39" i="300"/>
  <c r="H40" i="300"/>
  <c r="J40" i="300"/>
  <c r="I40" i="300"/>
  <c r="H41" i="300"/>
  <c r="I41" i="300"/>
  <c r="J41" i="300" s="1"/>
  <c r="H42" i="300"/>
  <c r="I42" i="300"/>
  <c r="J42" i="300"/>
  <c r="K42" i="300" s="1"/>
  <c r="L42" i="300"/>
  <c r="H43" i="300"/>
  <c r="I43" i="300"/>
  <c r="J43" i="300"/>
  <c r="K43" i="300" s="1"/>
  <c r="D44" i="300"/>
  <c r="E44" i="300"/>
  <c r="F44" i="300"/>
  <c r="F52" i="300" s="1"/>
  <c r="G44" i="300"/>
  <c r="H45" i="300"/>
  <c r="J45" i="300"/>
  <c r="I45" i="300"/>
  <c r="H46" i="300"/>
  <c r="I46" i="300"/>
  <c r="J46" i="300"/>
  <c r="L46" i="300" s="1"/>
  <c r="H47" i="300"/>
  <c r="I47" i="300"/>
  <c r="H48" i="300"/>
  <c r="J48" i="300" s="1"/>
  <c r="I48" i="300"/>
  <c r="H49" i="300"/>
  <c r="J49" i="300" s="1"/>
  <c r="I49" i="300"/>
  <c r="H50" i="300"/>
  <c r="I50" i="300"/>
  <c r="I51" i="300" s="1"/>
  <c r="D51" i="300"/>
  <c r="E51" i="300"/>
  <c r="F51" i="300"/>
  <c r="G51" i="300"/>
  <c r="D52" i="300"/>
  <c r="H16" i="299"/>
  <c r="J16" i="299" s="1"/>
  <c r="I16" i="299"/>
  <c r="H17" i="299"/>
  <c r="I17" i="299"/>
  <c r="J17" i="299" s="1"/>
  <c r="K17" i="299" s="1"/>
  <c r="H18" i="299"/>
  <c r="I18" i="299"/>
  <c r="J18" i="299" s="1"/>
  <c r="K18" i="299" s="1"/>
  <c r="H19" i="299"/>
  <c r="J19" i="299"/>
  <c r="I19" i="299"/>
  <c r="I22" i="299"/>
  <c r="H20" i="299"/>
  <c r="J20" i="299"/>
  <c r="I20" i="299"/>
  <c r="H21" i="299"/>
  <c r="J21" i="299" s="1"/>
  <c r="K21" i="299" s="1"/>
  <c r="I21" i="299"/>
  <c r="D22" i="299"/>
  <c r="E22" i="299"/>
  <c r="F22" i="299"/>
  <c r="F52" i="299" s="1"/>
  <c r="G22" i="299"/>
  <c r="H23" i="299"/>
  <c r="J23" i="299"/>
  <c r="I23" i="299"/>
  <c r="H24" i="299"/>
  <c r="I24" i="299"/>
  <c r="H25" i="299"/>
  <c r="H29" i="299" s="1"/>
  <c r="I25" i="299"/>
  <c r="H26" i="299"/>
  <c r="J26" i="299" s="1"/>
  <c r="K26" i="299" s="1"/>
  <c r="I26" i="299"/>
  <c r="H27" i="299"/>
  <c r="I27" i="299"/>
  <c r="I29" i="299" s="1"/>
  <c r="H28" i="299"/>
  <c r="J28" i="299" s="1"/>
  <c r="I28" i="299"/>
  <c r="D29" i="299"/>
  <c r="E29" i="299"/>
  <c r="F29" i="299"/>
  <c r="G29" i="299"/>
  <c r="H30" i="299"/>
  <c r="J30" i="299" s="1"/>
  <c r="K30" i="299" s="1"/>
  <c r="I30" i="299"/>
  <c r="H31" i="299"/>
  <c r="J31" i="299"/>
  <c r="I31" i="299"/>
  <c r="H32" i="299"/>
  <c r="I32" i="299"/>
  <c r="J32" i="299" s="1"/>
  <c r="H33" i="299"/>
  <c r="I33" i="299"/>
  <c r="J33" i="299"/>
  <c r="K33" i="299"/>
  <c r="H34" i="299"/>
  <c r="I34" i="299"/>
  <c r="J34" i="299"/>
  <c r="K34" i="299"/>
  <c r="H35" i="299"/>
  <c r="J35" i="299" s="1"/>
  <c r="I35" i="299"/>
  <c r="H36" i="299"/>
  <c r="J36" i="299"/>
  <c r="I36" i="299"/>
  <c r="H37" i="299"/>
  <c r="I37" i="299"/>
  <c r="J37" i="299"/>
  <c r="K37" i="299" s="1"/>
  <c r="H38" i="299"/>
  <c r="J38" i="299" s="1"/>
  <c r="I38" i="299"/>
  <c r="K38" i="299"/>
  <c r="H39" i="299"/>
  <c r="J39" i="299" s="1"/>
  <c r="I39" i="299"/>
  <c r="H40" i="299"/>
  <c r="J40" i="299" s="1"/>
  <c r="I40" i="299"/>
  <c r="H41" i="299"/>
  <c r="I41" i="299"/>
  <c r="I44" i="299" s="1"/>
  <c r="H42" i="299"/>
  <c r="I42" i="299"/>
  <c r="J42" i="299" s="1"/>
  <c r="K42" i="299" s="1"/>
  <c r="H43" i="299"/>
  <c r="J43" i="299"/>
  <c r="I43" i="299"/>
  <c r="D44" i="299"/>
  <c r="E44" i="299"/>
  <c r="F44" i="299"/>
  <c r="G44" i="299"/>
  <c r="H45" i="299"/>
  <c r="I45" i="299"/>
  <c r="J45" i="299" s="1"/>
  <c r="K45" i="299" s="1"/>
  <c r="H46" i="299"/>
  <c r="I46" i="299"/>
  <c r="J46" i="299" s="1"/>
  <c r="K46" i="299" s="1"/>
  <c r="H47" i="299"/>
  <c r="J47" i="299"/>
  <c r="I47" i="299"/>
  <c r="H48" i="299"/>
  <c r="I48" i="299"/>
  <c r="H49" i="299"/>
  <c r="J49" i="299" s="1"/>
  <c r="K49" i="299" s="1"/>
  <c r="I49" i="299"/>
  <c r="H50" i="299"/>
  <c r="I50" i="299"/>
  <c r="D51" i="299"/>
  <c r="E51" i="299"/>
  <c r="F51" i="299"/>
  <c r="G51" i="299"/>
  <c r="G52" i="299"/>
  <c r="H16" i="298"/>
  <c r="J16" i="298" s="1"/>
  <c r="K16" i="298" s="1"/>
  <c r="I16" i="298"/>
  <c r="H17" i="298"/>
  <c r="I17" i="298"/>
  <c r="I22" i="298" s="1"/>
  <c r="H18" i="298"/>
  <c r="I18" i="298"/>
  <c r="H19" i="298"/>
  <c r="I19" i="298"/>
  <c r="H20" i="298"/>
  <c r="I20" i="298"/>
  <c r="H21" i="298"/>
  <c r="J21" i="298" s="1"/>
  <c r="I21" i="298"/>
  <c r="D22" i="298"/>
  <c r="E22" i="298"/>
  <c r="E52" i="298" s="1"/>
  <c r="F22" i="298"/>
  <c r="G22" i="298"/>
  <c r="H23" i="298"/>
  <c r="I23" i="298"/>
  <c r="H24" i="298"/>
  <c r="I24" i="298"/>
  <c r="I29" i="298" s="1"/>
  <c r="J24" i="298"/>
  <c r="K24" i="298" s="1"/>
  <c r="H25" i="298"/>
  <c r="I25" i="298"/>
  <c r="J25" i="298"/>
  <c r="H26" i="298"/>
  <c r="J26" i="298" s="1"/>
  <c r="I26" i="298"/>
  <c r="H27" i="298"/>
  <c r="J27" i="298"/>
  <c r="K27" i="298" s="1"/>
  <c r="I27" i="298"/>
  <c r="H28" i="298"/>
  <c r="I28" i="298"/>
  <c r="D29" i="298"/>
  <c r="E29" i="298"/>
  <c r="F29" i="298"/>
  <c r="G29" i="298"/>
  <c r="G52" i="298" s="1"/>
  <c r="H30" i="298"/>
  <c r="I30" i="298"/>
  <c r="H31" i="298"/>
  <c r="J31" i="298" s="1"/>
  <c r="K31" i="298" s="1"/>
  <c r="I31" i="298"/>
  <c r="H32" i="298"/>
  <c r="J32" i="298" s="1"/>
  <c r="K32" i="298" s="1"/>
  <c r="I32" i="298"/>
  <c r="H33" i="298"/>
  <c r="J33" i="298" s="1"/>
  <c r="I33" i="298"/>
  <c r="H34" i="298"/>
  <c r="I34" i="298"/>
  <c r="J34" i="298" s="1"/>
  <c r="H35" i="298"/>
  <c r="I35" i="298"/>
  <c r="H36" i="298"/>
  <c r="J36" i="298"/>
  <c r="I36" i="298"/>
  <c r="H37" i="298"/>
  <c r="I37" i="298"/>
  <c r="J37" i="298"/>
  <c r="K37" i="298" s="1"/>
  <c r="H38" i="298"/>
  <c r="I38" i="298"/>
  <c r="J38" i="298" s="1"/>
  <c r="K38" i="298" s="1"/>
  <c r="H39" i="298"/>
  <c r="I39" i="298"/>
  <c r="J39" i="298" s="1"/>
  <c r="K39" i="298" s="1"/>
  <c r="H40" i="298"/>
  <c r="I40" i="298"/>
  <c r="J40" i="298"/>
  <c r="K40" i="298" s="1"/>
  <c r="H41" i="298"/>
  <c r="H44" i="298" s="1"/>
  <c r="I41" i="298"/>
  <c r="H42" i="298"/>
  <c r="I42" i="298"/>
  <c r="J42" i="298" s="1"/>
  <c r="H43" i="298"/>
  <c r="I43" i="298"/>
  <c r="D44" i="298"/>
  <c r="D52" i="298" s="1"/>
  <c r="E44" i="298"/>
  <c r="F44" i="298"/>
  <c r="G44" i="298"/>
  <c r="H45" i="298"/>
  <c r="J45" i="298" s="1"/>
  <c r="I45" i="298"/>
  <c r="H46" i="298"/>
  <c r="I46" i="298"/>
  <c r="J46" i="298" s="1"/>
  <c r="H47" i="298"/>
  <c r="I47" i="298"/>
  <c r="H48" i="298"/>
  <c r="J48" i="298" s="1"/>
  <c r="K48" i="298" s="1"/>
  <c r="I48" i="298"/>
  <c r="H49" i="298"/>
  <c r="J49" i="298" s="1"/>
  <c r="K49" i="298" s="1"/>
  <c r="I49" i="298"/>
  <c r="H50" i="298"/>
  <c r="I50" i="298"/>
  <c r="J50" i="298" s="1"/>
  <c r="D51" i="298"/>
  <c r="E51" i="298"/>
  <c r="F51" i="298"/>
  <c r="F52" i="298" s="1"/>
  <c r="G51" i="298"/>
  <c r="H16" i="297"/>
  <c r="I16" i="297"/>
  <c r="J16" i="297" s="1"/>
  <c r="H17" i="297"/>
  <c r="H22" i="297" s="1"/>
  <c r="I17" i="297"/>
  <c r="H18" i="297"/>
  <c r="I18" i="297"/>
  <c r="H19" i="297"/>
  <c r="I19" i="297"/>
  <c r="J19" i="297" s="1"/>
  <c r="K19" i="297" s="1"/>
  <c r="H20" i="297"/>
  <c r="I20" i="297"/>
  <c r="J20" i="297" s="1"/>
  <c r="K20" i="297" s="1"/>
  <c r="H21" i="297"/>
  <c r="J21" i="297"/>
  <c r="I21" i="297"/>
  <c r="D22" i="297"/>
  <c r="E22" i="297"/>
  <c r="F22" i="297"/>
  <c r="G22" i="297"/>
  <c r="H23" i="297"/>
  <c r="J23" i="297"/>
  <c r="I23" i="297"/>
  <c r="H24" i="297"/>
  <c r="I24" i="297"/>
  <c r="J24" i="297"/>
  <c r="H25" i="297"/>
  <c r="J25" i="297" s="1"/>
  <c r="I25" i="297"/>
  <c r="H26" i="297"/>
  <c r="I26" i="297"/>
  <c r="H27" i="297"/>
  <c r="I27" i="297"/>
  <c r="J27" i="297" s="1"/>
  <c r="K27" i="297" s="1"/>
  <c r="H28" i="297"/>
  <c r="J28" i="297" s="1"/>
  <c r="K28" i="297" s="1"/>
  <c r="I28" i="297"/>
  <c r="D29" i="297"/>
  <c r="E29" i="297"/>
  <c r="F29" i="297"/>
  <c r="F52" i="297"/>
  <c r="G29" i="297"/>
  <c r="G52" i="297" s="1"/>
  <c r="H30" i="297"/>
  <c r="I30" i="297"/>
  <c r="J30" i="297" s="1"/>
  <c r="K30" i="297" s="1"/>
  <c r="H31" i="297"/>
  <c r="I31" i="297"/>
  <c r="J31" i="297"/>
  <c r="K31" i="297"/>
  <c r="H32" i="297"/>
  <c r="I32" i="297"/>
  <c r="J32" i="297"/>
  <c r="H33" i="297"/>
  <c r="J33" i="297" s="1"/>
  <c r="I33" i="297"/>
  <c r="H34" i="297"/>
  <c r="I34" i="297"/>
  <c r="H35" i="297"/>
  <c r="I35" i="297"/>
  <c r="J35" i="297"/>
  <c r="K35" i="297"/>
  <c r="H36" i="297"/>
  <c r="I36" i="297"/>
  <c r="J36" i="297"/>
  <c r="K36" i="297"/>
  <c r="H37" i="297"/>
  <c r="I37" i="297"/>
  <c r="J37" i="297" s="1"/>
  <c r="H38" i="297"/>
  <c r="I38" i="297"/>
  <c r="H39" i="297"/>
  <c r="I39" i="297"/>
  <c r="J39" i="297" s="1"/>
  <c r="H40" i="297"/>
  <c r="I40" i="297"/>
  <c r="J40" i="297"/>
  <c r="H41" i="297"/>
  <c r="J41" i="297" s="1"/>
  <c r="I41" i="297"/>
  <c r="H42" i="297"/>
  <c r="I42" i="297"/>
  <c r="H43" i="297"/>
  <c r="J43" i="297"/>
  <c r="I43" i="297"/>
  <c r="D44" i="297"/>
  <c r="E44" i="297"/>
  <c r="F44" i="297"/>
  <c r="G44" i="297"/>
  <c r="H45" i="297"/>
  <c r="J45" i="297"/>
  <c r="I45" i="297"/>
  <c r="H46" i="297"/>
  <c r="H51" i="297" s="1"/>
  <c r="I46" i="297"/>
  <c r="H47" i="297"/>
  <c r="J47" i="297" s="1"/>
  <c r="I47" i="297"/>
  <c r="H48" i="297"/>
  <c r="I48" i="297"/>
  <c r="J48" i="297" s="1"/>
  <c r="K48" i="297" s="1"/>
  <c r="H49" i="297"/>
  <c r="I49" i="297"/>
  <c r="J49" i="297" s="1"/>
  <c r="K49" i="297" s="1"/>
  <c r="H50" i="297"/>
  <c r="J50" i="297"/>
  <c r="I50" i="297"/>
  <c r="K50" i="297"/>
  <c r="D51" i="297"/>
  <c r="E51" i="297"/>
  <c r="F51" i="297"/>
  <c r="G51" i="297"/>
  <c r="E52" i="297"/>
  <c r="H16" i="296"/>
  <c r="I16" i="296"/>
  <c r="H17" i="296"/>
  <c r="J17" i="296" s="1"/>
  <c r="K17" i="296" s="1"/>
  <c r="I17" i="296"/>
  <c r="H18" i="296"/>
  <c r="J18" i="296"/>
  <c r="I18" i="296"/>
  <c r="H19" i="296"/>
  <c r="I19" i="296"/>
  <c r="J19" i="296"/>
  <c r="H20" i="296"/>
  <c r="I20" i="296"/>
  <c r="J20" i="296" s="1"/>
  <c r="H21" i="296"/>
  <c r="I21" i="296"/>
  <c r="D22" i="296"/>
  <c r="E22" i="296"/>
  <c r="E52" i="296" s="1"/>
  <c r="F22" i="296"/>
  <c r="F52" i="296" s="1"/>
  <c r="G22" i="296"/>
  <c r="G52" i="296"/>
  <c r="H23" i="296"/>
  <c r="I23" i="296"/>
  <c r="H24" i="296"/>
  <c r="J24" i="296" s="1"/>
  <c r="I24" i="296"/>
  <c r="H25" i="296"/>
  <c r="I25" i="296"/>
  <c r="H26" i="296"/>
  <c r="J26" i="296"/>
  <c r="I26" i="296"/>
  <c r="H27" i="296"/>
  <c r="I27" i="296"/>
  <c r="J27" i="296"/>
  <c r="K27" i="296" s="1"/>
  <c r="H28" i="296"/>
  <c r="H29" i="296" s="1"/>
  <c r="I28" i="296"/>
  <c r="D29" i="296"/>
  <c r="E29" i="296"/>
  <c r="F29" i="296"/>
  <c r="G29" i="296"/>
  <c r="H30" i="296"/>
  <c r="J30" i="296" s="1"/>
  <c r="K30" i="296" s="1"/>
  <c r="I30" i="296"/>
  <c r="H31" i="296"/>
  <c r="I31" i="296"/>
  <c r="H32" i="296"/>
  <c r="I32" i="296"/>
  <c r="J32" i="296"/>
  <c r="H33" i="296"/>
  <c r="I33" i="296"/>
  <c r="H34" i="296"/>
  <c r="I34" i="296"/>
  <c r="H35" i="296"/>
  <c r="J35" i="296" s="1"/>
  <c r="I35" i="296"/>
  <c r="K35" i="296"/>
  <c r="H36" i="296"/>
  <c r="J36" i="296" s="1"/>
  <c r="K36" i="296" s="1"/>
  <c r="I36" i="296"/>
  <c r="H37" i="296"/>
  <c r="J37" i="296"/>
  <c r="K37" i="296" s="1"/>
  <c r="I37" i="296"/>
  <c r="H38" i="296"/>
  <c r="J38" i="296"/>
  <c r="I38" i="296"/>
  <c r="H39" i="296"/>
  <c r="I39" i="296"/>
  <c r="J39" i="296"/>
  <c r="H40" i="296"/>
  <c r="J40" i="296" s="1"/>
  <c r="I40" i="296"/>
  <c r="H41" i="296"/>
  <c r="I41" i="296"/>
  <c r="H42" i="296"/>
  <c r="I42" i="296"/>
  <c r="J42" i="296" s="1"/>
  <c r="H43" i="296"/>
  <c r="J43" i="296" s="1"/>
  <c r="K43" i="296" s="1"/>
  <c r="I43" i="296"/>
  <c r="D44" i="296"/>
  <c r="E44" i="296"/>
  <c r="F44" i="296"/>
  <c r="G44" i="296"/>
  <c r="H45" i="296"/>
  <c r="J45" i="296" s="1"/>
  <c r="K45" i="296" s="1"/>
  <c r="I45" i="296"/>
  <c r="H46" i="296"/>
  <c r="J46" i="296" s="1"/>
  <c r="K46" i="296" s="1"/>
  <c r="I46" i="296"/>
  <c r="H47" i="296"/>
  <c r="J47" i="296" s="1"/>
  <c r="K47" i="296" s="1"/>
  <c r="I47" i="296"/>
  <c r="H48" i="296"/>
  <c r="I48" i="296"/>
  <c r="J48" i="296"/>
  <c r="H49" i="296"/>
  <c r="J49" i="296" s="1"/>
  <c r="I49" i="296"/>
  <c r="H50" i="296"/>
  <c r="J50" i="296"/>
  <c r="I50" i="296"/>
  <c r="D51" i="296"/>
  <c r="E51" i="296"/>
  <c r="F51" i="296"/>
  <c r="G51" i="296"/>
  <c r="H16" i="295"/>
  <c r="J16" i="295"/>
  <c r="I16" i="295"/>
  <c r="H17" i="295"/>
  <c r="J17" i="295"/>
  <c r="I17" i="295"/>
  <c r="H18" i="295"/>
  <c r="I18" i="295"/>
  <c r="I22" i="295" s="1"/>
  <c r="J18" i="295"/>
  <c r="K18" i="295" s="1"/>
  <c r="H19" i="295"/>
  <c r="I19" i="295"/>
  <c r="J19" i="295"/>
  <c r="H20" i="295"/>
  <c r="J20" i="295"/>
  <c r="I20" i="295"/>
  <c r="H21" i="295"/>
  <c r="I21" i="295"/>
  <c r="D22" i="295"/>
  <c r="E22" i="295"/>
  <c r="F22" i="295"/>
  <c r="G22" i="295"/>
  <c r="H23" i="295"/>
  <c r="I23" i="295"/>
  <c r="J23" i="295"/>
  <c r="H24" i="295"/>
  <c r="H29" i="295" s="1"/>
  <c r="I24" i="295"/>
  <c r="H25" i="295"/>
  <c r="J25" i="295" s="1"/>
  <c r="K25" i="295" s="1"/>
  <c r="I25" i="295"/>
  <c r="H26" i="295"/>
  <c r="I26" i="295"/>
  <c r="J26" i="295" s="1"/>
  <c r="K26" i="295" s="1"/>
  <c r="H27" i="295"/>
  <c r="I27" i="295"/>
  <c r="J27" i="295" s="1"/>
  <c r="H28" i="295"/>
  <c r="I28" i="295"/>
  <c r="D29" i="295"/>
  <c r="D52" i="295" s="1"/>
  <c r="E29" i="295"/>
  <c r="F29" i="295"/>
  <c r="G29" i="295"/>
  <c r="G52" i="295"/>
  <c r="H30" i="295"/>
  <c r="I30" i="295"/>
  <c r="J30" i="295"/>
  <c r="K30" i="295"/>
  <c r="H31" i="295"/>
  <c r="I31" i="295"/>
  <c r="J31" i="295"/>
  <c r="H32" i="295"/>
  <c r="J32" i="295" s="1"/>
  <c r="K32" i="295" s="1"/>
  <c r="I32" i="295"/>
  <c r="H33" i="295"/>
  <c r="J33" i="295"/>
  <c r="I33" i="295"/>
  <c r="H34" i="295"/>
  <c r="I34" i="295"/>
  <c r="J34" i="295"/>
  <c r="K34" i="295" s="1"/>
  <c r="H35" i="295"/>
  <c r="I35" i="295"/>
  <c r="J35" i="295"/>
  <c r="H36" i="295"/>
  <c r="J36" i="295" s="1"/>
  <c r="I36" i="295"/>
  <c r="H37" i="295"/>
  <c r="J37" i="295"/>
  <c r="I37" i="295"/>
  <c r="H38" i="295"/>
  <c r="I38" i="295"/>
  <c r="J38" i="295"/>
  <c r="K38" i="295" s="1"/>
  <c r="H39" i="295"/>
  <c r="H44" i="295" s="1"/>
  <c r="I39" i="295"/>
  <c r="J39" i="295"/>
  <c r="H40" i="295"/>
  <c r="J40" i="295"/>
  <c r="I40" i="295"/>
  <c r="H41" i="295"/>
  <c r="I41" i="295"/>
  <c r="H42" i="295"/>
  <c r="J42" i="295" s="1"/>
  <c r="I42" i="295"/>
  <c r="K42" i="295"/>
  <c r="H43" i="295"/>
  <c r="J43" i="295" s="1"/>
  <c r="I43" i="295"/>
  <c r="D44" i="295"/>
  <c r="E44" i="295"/>
  <c r="F44" i="295"/>
  <c r="F52" i="295" s="1"/>
  <c r="G44" i="295"/>
  <c r="H45" i="295"/>
  <c r="J45" i="295"/>
  <c r="K45" i="295" s="1"/>
  <c r="I45" i="295"/>
  <c r="H46" i="295"/>
  <c r="I46" i="295"/>
  <c r="J46" i="295"/>
  <c r="K46" i="295" s="1"/>
  <c r="H47" i="295"/>
  <c r="I47" i="295"/>
  <c r="J47" i="295"/>
  <c r="H48" i="295"/>
  <c r="J48" i="295"/>
  <c r="I48" i="295"/>
  <c r="H49" i="295"/>
  <c r="I49" i="295"/>
  <c r="H50" i="295"/>
  <c r="J50" i="295" s="1"/>
  <c r="I50" i="295"/>
  <c r="K50" i="295"/>
  <c r="D51" i="295"/>
  <c r="E51" i="295"/>
  <c r="F51" i="295"/>
  <c r="G51" i="295"/>
  <c r="I51" i="295"/>
  <c r="H16" i="294"/>
  <c r="I16" i="294"/>
  <c r="J16" i="294" s="1"/>
  <c r="H17" i="294"/>
  <c r="I17" i="294"/>
  <c r="J17" i="294"/>
  <c r="K17" i="294"/>
  <c r="H18" i="294"/>
  <c r="I18" i="294"/>
  <c r="J18" i="294"/>
  <c r="H19" i="294"/>
  <c r="J19" i="294" s="1"/>
  <c r="I19" i="294"/>
  <c r="H20" i="294"/>
  <c r="J20" i="294"/>
  <c r="I20" i="294"/>
  <c r="H21" i="294"/>
  <c r="I21" i="294"/>
  <c r="J21" i="294"/>
  <c r="K21" i="294" s="1"/>
  <c r="D22" i="294"/>
  <c r="E22" i="294"/>
  <c r="F22" i="294"/>
  <c r="G22" i="294"/>
  <c r="H23" i="294"/>
  <c r="J23" i="294" s="1"/>
  <c r="K23" i="294" s="1"/>
  <c r="I23" i="294"/>
  <c r="H24" i="294"/>
  <c r="J24" i="294" s="1"/>
  <c r="I24" i="294"/>
  <c r="H25" i="294"/>
  <c r="J25" i="294" s="1"/>
  <c r="K25" i="294" s="1"/>
  <c r="I25" i="294"/>
  <c r="I29" i="294" s="1"/>
  <c r="H26" i="294"/>
  <c r="J26" i="294" s="1"/>
  <c r="I26" i="294"/>
  <c r="H27" i="294"/>
  <c r="I27" i="294"/>
  <c r="J27" i="294" s="1"/>
  <c r="H28" i="294"/>
  <c r="J28" i="294" s="1"/>
  <c r="I28" i="294"/>
  <c r="D29" i="294"/>
  <c r="D52" i="294" s="1"/>
  <c r="E29" i="294"/>
  <c r="F29" i="294"/>
  <c r="G29" i="294"/>
  <c r="H30" i="294"/>
  <c r="I30" i="294"/>
  <c r="J30" i="294"/>
  <c r="H31" i="294"/>
  <c r="J31" i="294" s="1"/>
  <c r="I31" i="294"/>
  <c r="H32" i="294"/>
  <c r="J32" i="294"/>
  <c r="K32" i="294" s="1"/>
  <c r="I32" i="294"/>
  <c r="H33" i="294"/>
  <c r="I33" i="294"/>
  <c r="J33" i="294"/>
  <c r="K33" i="294" s="1"/>
  <c r="H34" i="294"/>
  <c r="I34" i="294"/>
  <c r="J34" i="294"/>
  <c r="K34" i="294" s="1"/>
  <c r="H35" i="294"/>
  <c r="J35" i="294" s="1"/>
  <c r="I35" i="294"/>
  <c r="H36" i="294"/>
  <c r="J36" i="294" s="1"/>
  <c r="K36" i="294" s="1"/>
  <c r="I36" i="294"/>
  <c r="H37" i="294"/>
  <c r="J37" i="294" s="1"/>
  <c r="K37" i="294" s="1"/>
  <c r="I37" i="294"/>
  <c r="H38" i="294"/>
  <c r="J38" i="294" s="1"/>
  <c r="K38" i="294" s="1"/>
  <c r="I38" i="294"/>
  <c r="H39" i="294"/>
  <c r="I39" i="294"/>
  <c r="H40" i="294"/>
  <c r="J40" i="294" s="1"/>
  <c r="I40" i="294"/>
  <c r="H41" i="294"/>
  <c r="H44" i="294" s="1"/>
  <c r="I41" i="294"/>
  <c r="H42" i="294"/>
  <c r="J42" i="294" s="1"/>
  <c r="I42" i="294"/>
  <c r="H43" i="294"/>
  <c r="J43" i="294"/>
  <c r="I43" i="294"/>
  <c r="D44" i="294"/>
  <c r="E44" i="294"/>
  <c r="F44" i="294"/>
  <c r="F52" i="294" s="1"/>
  <c r="G44" i="294"/>
  <c r="H45" i="294"/>
  <c r="I45" i="294"/>
  <c r="J45" i="294"/>
  <c r="K45" i="294" s="1"/>
  <c r="H46" i="294"/>
  <c r="I46" i="294"/>
  <c r="J46" i="294"/>
  <c r="H47" i="294"/>
  <c r="J47" i="294" s="1"/>
  <c r="I47" i="294"/>
  <c r="H48" i="294"/>
  <c r="H51" i="294" s="1"/>
  <c r="I48" i="294"/>
  <c r="H49" i="294"/>
  <c r="J49" i="294" s="1"/>
  <c r="K49" i="294" s="1"/>
  <c r="I49" i="294"/>
  <c r="H50" i="294"/>
  <c r="J50" i="294" s="1"/>
  <c r="I50" i="294"/>
  <c r="D51" i="294"/>
  <c r="E51" i="294"/>
  <c r="E52" i="294" s="1"/>
  <c r="F51" i="294"/>
  <c r="G51" i="294"/>
  <c r="G52" i="294"/>
  <c r="H16" i="293"/>
  <c r="H22" i="293" s="1"/>
  <c r="I16" i="293"/>
  <c r="J16" i="293"/>
  <c r="K16" i="293"/>
  <c r="H17" i="293"/>
  <c r="I17" i="293"/>
  <c r="J17" i="293"/>
  <c r="H18" i="293"/>
  <c r="J18" i="293" s="1"/>
  <c r="K18" i="293" s="1"/>
  <c r="I18" i="293"/>
  <c r="H19" i="293"/>
  <c r="J19" i="293"/>
  <c r="I19" i="293"/>
  <c r="H20" i="293"/>
  <c r="I20" i="293"/>
  <c r="J20" i="293"/>
  <c r="K20" i="293" s="1"/>
  <c r="H21" i="293"/>
  <c r="I21" i="293"/>
  <c r="J21" i="293"/>
  <c r="D22" i="293"/>
  <c r="D52" i="293" s="1"/>
  <c r="E22" i="293"/>
  <c r="F22" i="293"/>
  <c r="F52" i="293" s="1"/>
  <c r="G22" i="293"/>
  <c r="H23" i="293"/>
  <c r="J23" i="293"/>
  <c r="K23" i="293" s="1"/>
  <c r="I23" i="293"/>
  <c r="H24" i="293"/>
  <c r="J24" i="293" s="1"/>
  <c r="I24" i="293"/>
  <c r="H25" i="293"/>
  <c r="I25" i="293"/>
  <c r="J25" i="293"/>
  <c r="H26" i="293"/>
  <c r="J26" i="293" s="1"/>
  <c r="K26" i="293" s="1"/>
  <c r="I26" i="293"/>
  <c r="H27" i="293"/>
  <c r="J27" i="293" s="1"/>
  <c r="I27" i="293"/>
  <c r="H28" i="293"/>
  <c r="I28" i="293"/>
  <c r="J28" i="293"/>
  <c r="D29" i="293"/>
  <c r="E29" i="293"/>
  <c r="F29" i="293"/>
  <c r="G29" i="293"/>
  <c r="H30" i="293"/>
  <c r="J30" i="293" s="1"/>
  <c r="K30" i="293" s="1"/>
  <c r="I30" i="293"/>
  <c r="H31" i="293"/>
  <c r="J31" i="293" s="1"/>
  <c r="K31" i="293" s="1"/>
  <c r="I31" i="293"/>
  <c r="H32" i="293"/>
  <c r="J32" i="293" s="1"/>
  <c r="I32" i="293"/>
  <c r="H33" i="293"/>
  <c r="J33" i="293" s="1"/>
  <c r="I33" i="293"/>
  <c r="H34" i="293"/>
  <c r="J34" i="293"/>
  <c r="K34" i="293"/>
  <c r="I34" i="293"/>
  <c r="H35" i="293"/>
  <c r="I35" i="293"/>
  <c r="J35" i="293" s="1"/>
  <c r="K35" i="293" s="1"/>
  <c r="H36" i="293"/>
  <c r="I36" i="293"/>
  <c r="J36" i="293"/>
  <c r="H37" i="293"/>
  <c r="I37" i="293"/>
  <c r="J37" i="293"/>
  <c r="H38" i="293"/>
  <c r="J38" i="293" s="1"/>
  <c r="I38" i="293"/>
  <c r="H39" i="293"/>
  <c r="J39" i="293"/>
  <c r="K39" i="293"/>
  <c r="I39" i="293"/>
  <c r="H40" i="293"/>
  <c r="I40" i="293"/>
  <c r="J40" i="293"/>
  <c r="H41" i="293"/>
  <c r="I41" i="293"/>
  <c r="J41" i="293"/>
  <c r="H42" i="293"/>
  <c r="J42" i="293" s="1"/>
  <c r="K42" i="293" s="1"/>
  <c r="I42" i="293"/>
  <c r="H43" i="293"/>
  <c r="J43" i="293" s="1"/>
  <c r="I43" i="293"/>
  <c r="D44" i="293"/>
  <c r="E44" i="293"/>
  <c r="E52" i="293" s="1"/>
  <c r="F44" i="293"/>
  <c r="G44" i="293"/>
  <c r="H45" i="293"/>
  <c r="H51" i="293" s="1"/>
  <c r="I45" i="293"/>
  <c r="H46" i="293"/>
  <c r="I46" i="293"/>
  <c r="H47" i="293"/>
  <c r="J47" i="293"/>
  <c r="K47" i="293" s="1"/>
  <c r="I47" i="293"/>
  <c r="H48" i="293"/>
  <c r="J48" i="293" s="1"/>
  <c r="I48" i="293"/>
  <c r="H49" i="293"/>
  <c r="I49" i="293"/>
  <c r="J49" i="293"/>
  <c r="L49" i="293" s="1"/>
  <c r="H50" i="293"/>
  <c r="I50" i="293"/>
  <c r="D51" i="293"/>
  <c r="E51" i="293"/>
  <c r="F51" i="293"/>
  <c r="G51" i="293"/>
  <c r="H16" i="292"/>
  <c r="J16" i="292" s="1"/>
  <c r="K16" i="292" s="1"/>
  <c r="I16" i="292"/>
  <c r="H17" i="292"/>
  <c r="I17" i="292"/>
  <c r="H18" i="292"/>
  <c r="J18" i="292" s="1"/>
  <c r="I18" i="292"/>
  <c r="H19" i="292"/>
  <c r="I19" i="292"/>
  <c r="J19" i="292"/>
  <c r="K19" i="292"/>
  <c r="H20" i="292"/>
  <c r="I20" i="292"/>
  <c r="J20" i="292"/>
  <c r="K20" i="292"/>
  <c r="H21" i="292"/>
  <c r="I21" i="292"/>
  <c r="J21" i="292"/>
  <c r="K21" i="292"/>
  <c r="D22" i="292"/>
  <c r="E22" i="292"/>
  <c r="F22" i="292"/>
  <c r="F52" i="292" s="1"/>
  <c r="G22" i="292"/>
  <c r="G52" i="292" s="1"/>
  <c r="H23" i="292"/>
  <c r="I23" i="292"/>
  <c r="I29" i="292" s="1"/>
  <c r="H24" i="292"/>
  <c r="J24" i="292" s="1"/>
  <c r="K24" i="292" s="1"/>
  <c r="I24" i="292"/>
  <c r="H25" i="292"/>
  <c r="I25" i="292"/>
  <c r="J25" i="292" s="1"/>
  <c r="K25" i="292" s="1"/>
  <c r="H26" i="292"/>
  <c r="I26" i="292"/>
  <c r="H27" i="292"/>
  <c r="J27" i="292"/>
  <c r="I27" i="292"/>
  <c r="H28" i="292"/>
  <c r="I28" i="292"/>
  <c r="J28" i="292"/>
  <c r="K28" i="292" s="1"/>
  <c r="D29" i="292"/>
  <c r="E29" i="292"/>
  <c r="F29" i="292"/>
  <c r="G29" i="292"/>
  <c r="H30" i="292"/>
  <c r="J30" i="292"/>
  <c r="K30" i="292" s="1"/>
  <c r="I30" i="292"/>
  <c r="H31" i="292"/>
  <c r="J31" i="292"/>
  <c r="K31" i="292" s="1"/>
  <c r="I31" i="292"/>
  <c r="H32" i="292"/>
  <c r="I32" i="292"/>
  <c r="J32" i="292"/>
  <c r="K32" i="292" s="1"/>
  <c r="H33" i="292"/>
  <c r="I33" i="292"/>
  <c r="J33" i="292"/>
  <c r="H34" i="292"/>
  <c r="I34" i="292"/>
  <c r="H35" i="292"/>
  <c r="I35" i="292"/>
  <c r="J35" i="292"/>
  <c r="K35" i="292" s="1"/>
  <c r="H36" i="292"/>
  <c r="I36" i="292"/>
  <c r="J36" i="292"/>
  <c r="K36" i="292" s="1"/>
  <c r="H37" i="292"/>
  <c r="I37" i="292"/>
  <c r="J37" i="292"/>
  <c r="K37" i="292" s="1"/>
  <c r="H38" i="292"/>
  <c r="I38" i="292"/>
  <c r="H39" i="292"/>
  <c r="J39" i="292" s="1"/>
  <c r="K39" i="292" s="1"/>
  <c r="I39" i="292"/>
  <c r="H40" i="292"/>
  <c r="J40" i="292" s="1"/>
  <c r="K40" i="292" s="1"/>
  <c r="I40" i="292"/>
  <c r="H41" i="292"/>
  <c r="J41" i="292"/>
  <c r="K41" i="292" s="1"/>
  <c r="I41" i="292"/>
  <c r="H42" i="292"/>
  <c r="I42" i="292"/>
  <c r="J42" i="292" s="1"/>
  <c r="H43" i="292"/>
  <c r="J43" i="292" s="1"/>
  <c r="I43" i="292"/>
  <c r="D44" i="292"/>
  <c r="E44" i="292"/>
  <c r="F44" i="292"/>
  <c r="G44" i="292"/>
  <c r="I44" i="292"/>
  <c r="H45" i="292"/>
  <c r="J45" i="292" s="1"/>
  <c r="I45" i="292"/>
  <c r="H46" i="292"/>
  <c r="I46" i="292"/>
  <c r="H47" i="292"/>
  <c r="J47" i="292" s="1"/>
  <c r="K47" i="292" s="1"/>
  <c r="I47" i="292"/>
  <c r="H48" i="292"/>
  <c r="J48" i="292" s="1"/>
  <c r="K48" i="292" s="1"/>
  <c r="I48" i="292"/>
  <c r="H49" i="292"/>
  <c r="J49" i="292" s="1"/>
  <c r="I49" i="292"/>
  <c r="H50" i="292"/>
  <c r="J50" i="292"/>
  <c r="K50" i="292" s="1"/>
  <c r="I50" i="292"/>
  <c r="D51" i="292"/>
  <c r="E51" i="292"/>
  <c r="F51" i="292"/>
  <c r="G51" i="292"/>
  <c r="H16" i="291"/>
  <c r="J16" i="291" s="1"/>
  <c r="K16" i="291" s="1"/>
  <c r="I16" i="291"/>
  <c r="H17" i="291"/>
  <c r="J17" i="291"/>
  <c r="K17" i="291" s="1"/>
  <c r="I17" i="291"/>
  <c r="H18" i="291"/>
  <c r="J18" i="291" s="1"/>
  <c r="K18" i="291" s="1"/>
  <c r="I18" i="291"/>
  <c r="H19" i="291"/>
  <c r="I19" i="291"/>
  <c r="I22" i="291" s="1"/>
  <c r="H20" i="291"/>
  <c r="I20" i="291"/>
  <c r="J20" i="291" s="1"/>
  <c r="H21" i="291"/>
  <c r="J21" i="291" s="1"/>
  <c r="I21" i="291"/>
  <c r="D22" i="291"/>
  <c r="D52" i="291" s="1"/>
  <c r="E22" i="291"/>
  <c r="F22" i="291"/>
  <c r="G22" i="291"/>
  <c r="H22" i="291"/>
  <c r="H23" i="291"/>
  <c r="J23" i="291" s="1"/>
  <c r="I23" i="291"/>
  <c r="H24" i="291"/>
  <c r="I24" i="291"/>
  <c r="H25" i="291"/>
  <c r="I25" i="291"/>
  <c r="J25" i="291"/>
  <c r="K25" i="291" s="1"/>
  <c r="H26" i="291"/>
  <c r="I26" i="291"/>
  <c r="J26" i="291"/>
  <c r="K26" i="291"/>
  <c r="H27" i="291"/>
  <c r="J27" i="291" s="1"/>
  <c r="I27" i="291"/>
  <c r="H28" i="291"/>
  <c r="J28" i="291" s="1"/>
  <c r="K28" i="291" s="1"/>
  <c r="I28" i="291"/>
  <c r="D29" i="291"/>
  <c r="E29" i="291"/>
  <c r="F29" i="291"/>
  <c r="G29" i="291"/>
  <c r="H30" i="291"/>
  <c r="J30" i="291" s="1"/>
  <c r="K30" i="291" s="1"/>
  <c r="I30" i="291"/>
  <c r="H31" i="291"/>
  <c r="J31" i="291" s="1"/>
  <c r="I31" i="291"/>
  <c r="H32" i="291"/>
  <c r="J32" i="291"/>
  <c r="K32" i="291" s="1"/>
  <c r="I32" i="291"/>
  <c r="H33" i="291"/>
  <c r="I33" i="291"/>
  <c r="J33" i="291"/>
  <c r="H34" i="291"/>
  <c r="I34" i="291"/>
  <c r="J34" i="291"/>
  <c r="K34" i="291"/>
  <c r="H35" i="291"/>
  <c r="J35" i="291" s="1"/>
  <c r="K35" i="291" s="1"/>
  <c r="I35" i="291"/>
  <c r="H36" i="291"/>
  <c r="J36" i="291" s="1"/>
  <c r="I36" i="291"/>
  <c r="H37" i="291"/>
  <c r="J37" i="291" s="1"/>
  <c r="I37" i="291"/>
  <c r="H38" i="291"/>
  <c r="I38" i="291"/>
  <c r="J38" i="291"/>
  <c r="K38" i="291" s="1"/>
  <c r="H39" i="291"/>
  <c r="I39" i="291"/>
  <c r="J39" i="291" s="1"/>
  <c r="K39" i="291" s="1"/>
  <c r="H40" i="291"/>
  <c r="J40" i="291" s="1"/>
  <c r="K40" i="291" s="1"/>
  <c r="I40" i="291"/>
  <c r="H41" i="291"/>
  <c r="J41" i="291" s="1"/>
  <c r="I41" i="291"/>
  <c r="H42" i="291"/>
  <c r="J42" i="291" s="1"/>
  <c r="K42" i="291" s="1"/>
  <c r="I42" i="291"/>
  <c r="H43" i="291"/>
  <c r="J43" i="291" s="1"/>
  <c r="I43" i="291"/>
  <c r="D44" i="291"/>
  <c r="E44" i="291"/>
  <c r="F44" i="291"/>
  <c r="G44" i="291"/>
  <c r="H45" i="291"/>
  <c r="J45" i="291" s="1"/>
  <c r="I45" i="291"/>
  <c r="H46" i="291"/>
  <c r="I46" i="291"/>
  <c r="J46" i="291" s="1"/>
  <c r="K46" i="291" s="1"/>
  <c r="H47" i="291"/>
  <c r="I47" i="291"/>
  <c r="J47" i="291"/>
  <c r="K47" i="291" s="1"/>
  <c r="H48" i="291"/>
  <c r="J48" i="291" s="1"/>
  <c r="K48" i="291" s="1"/>
  <c r="I48" i="291"/>
  <c r="H49" i="291"/>
  <c r="J49" i="291" s="1"/>
  <c r="I49" i="291"/>
  <c r="H50" i="291"/>
  <c r="J50" i="291" s="1"/>
  <c r="K50" i="291" s="1"/>
  <c r="I50" i="291"/>
  <c r="D51" i="291"/>
  <c r="E51" i="291"/>
  <c r="F51" i="291"/>
  <c r="G51" i="291"/>
  <c r="G52" i="291" s="1"/>
  <c r="H16" i="290"/>
  <c r="H22" i="290" s="1"/>
  <c r="I16" i="290"/>
  <c r="H17" i="290"/>
  <c r="I17" i="290"/>
  <c r="J17" i="290" s="1"/>
  <c r="K17" i="290" s="1"/>
  <c r="H18" i="290"/>
  <c r="I18" i="290"/>
  <c r="J18" i="290"/>
  <c r="K18" i="290" s="1"/>
  <c r="H19" i="290"/>
  <c r="J19" i="290" s="1"/>
  <c r="K19" i="290" s="1"/>
  <c r="I19" i="290"/>
  <c r="H20" i="290"/>
  <c r="J20" i="290" s="1"/>
  <c r="I20" i="290"/>
  <c r="H21" i="290"/>
  <c r="J21" i="290" s="1"/>
  <c r="K21" i="290" s="1"/>
  <c r="I21" i="290"/>
  <c r="D22" i="290"/>
  <c r="E22" i="290"/>
  <c r="E52" i="290" s="1"/>
  <c r="F22" i="290"/>
  <c r="G22" i="290"/>
  <c r="H23" i="290"/>
  <c r="J23" i="290" s="1"/>
  <c r="I23" i="290"/>
  <c r="H24" i="290"/>
  <c r="J24" i="290" s="1"/>
  <c r="I24" i="290"/>
  <c r="H25" i="290"/>
  <c r="J25" i="290" s="1"/>
  <c r="K25" i="290" s="1"/>
  <c r="I25" i="290"/>
  <c r="H26" i="290"/>
  <c r="J26" i="290" s="1"/>
  <c r="I26" i="290"/>
  <c r="H27" i="290"/>
  <c r="J27" i="290"/>
  <c r="K27" i="290" s="1"/>
  <c r="I27" i="290"/>
  <c r="H28" i="290"/>
  <c r="I28" i="290"/>
  <c r="D29" i="290"/>
  <c r="E29" i="290"/>
  <c r="F29" i="290"/>
  <c r="F52" i="290"/>
  <c r="G29" i="290"/>
  <c r="H30" i="290"/>
  <c r="I30" i="290"/>
  <c r="J30" i="290"/>
  <c r="K30" i="290" s="1"/>
  <c r="H31" i="290"/>
  <c r="J31" i="290" s="1"/>
  <c r="I31" i="290"/>
  <c r="H32" i="290"/>
  <c r="J32" i="290"/>
  <c r="K32" i="290" s="1"/>
  <c r="I32" i="290"/>
  <c r="H33" i="290"/>
  <c r="I33" i="290"/>
  <c r="J33" i="290"/>
  <c r="K33" i="290" s="1"/>
  <c r="H34" i="290"/>
  <c r="I34" i="290"/>
  <c r="J34" i="290" s="1"/>
  <c r="K34" i="290" s="1"/>
  <c r="H35" i="290"/>
  <c r="J35" i="290" s="1"/>
  <c r="I35" i="290"/>
  <c r="H36" i="290"/>
  <c r="J36" i="290" s="1"/>
  <c r="K36" i="290" s="1"/>
  <c r="I36" i="290"/>
  <c r="H37" i="290"/>
  <c r="J37" i="290" s="1"/>
  <c r="K37" i="290" s="1"/>
  <c r="I37" i="290"/>
  <c r="H38" i="290"/>
  <c r="J38" i="290" s="1"/>
  <c r="I38" i="290"/>
  <c r="H39" i="290"/>
  <c r="I39" i="290"/>
  <c r="H40" i="290"/>
  <c r="I40" i="290"/>
  <c r="H41" i="290"/>
  <c r="J41" i="290" s="1"/>
  <c r="K41" i="290" s="1"/>
  <c r="I41" i="290"/>
  <c r="H42" i="290"/>
  <c r="J42" i="290" s="1"/>
  <c r="I42" i="290"/>
  <c r="H43" i="290"/>
  <c r="J43" i="290" s="1"/>
  <c r="K43" i="290" s="1"/>
  <c r="I43" i="290"/>
  <c r="D44" i="290"/>
  <c r="E44" i="290"/>
  <c r="F44" i="290"/>
  <c r="G44" i="290"/>
  <c r="H45" i="290"/>
  <c r="I45" i="290"/>
  <c r="J45" i="290" s="1"/>
  <c r="H46" i="290"/>
  <c r="I46" i="290"/>
  <c r="J46" i="290" s="1"/>
  <c r="K46" i="290" s="1"/>
  <c r="H47" i="290"/>
  <c r="I47" i="290"/>
  <c r="H48" i="290"/>
  <c r="J48" i="290" s="1"/>
  <c r="K48" i="290" s="1"/>
  <c r="I48" i="290"/>
  <c r="H49" i="290"/>
  <c r="I49" i="290"/>
  <c r="H50" i="290"/>
  <c r="J50" i="290" s="1"/>
  <c r="K50" i="290" s="1"/>
  <c r="I50" i="290"/>
  <c r="D51" i="290"/>
  <c r="D52" i="290"/>
  <c r="E51" i="290"/>
  <c r="F51" i="290"/>
  <c r="G51" i="290"/>
  <c r="H51" i="290"/>
  <c r="G52" i="290"/>
  <c r="H16" i="289"/>
  <c r="I16" i="289"/>
  <c r="J16" i="289"/>
  <c r="K16" i="289" s="1"/>
  <c r="H17" i="289"/>
  <c r="I17" i="289"/>
  <c r="J17" i="289"/>
  <c r="K17" i="289" s="1"/>
  <c r="H18" i="289"/>
  <c r="J18" i="289" s="1"/>
  <c r="K18" i="289" s="1"/>
  <c r="I18" i="289"/>
  <c r="H19" i="289"/>
  <c r="J19" i="289"/>
  <c r="K19" i="289" s="1"/>
  <c r="I19" i="289"/>
  <c r="H20" i="289"/>
  <c r="I20" i="289"/>
  <c r="J20" i="289"/>
  <c r="K20" i="289" s="1"/>
  <c r="H21" i="289"/>
  <c r="I21" i="289"/>
  <c r="J21" i="289" s="1"/>
  <c r="K21" i="289" s="1"/>
  <c r="D22" i="289"/>
  <c r="E22" i="289"/>
  <c r="F22" i="289"/>
  <c r="G22" i="289"/>
  <c r="H23" i="289"/>
  <c r="J23" i="289" s="1"/>
  <c r="I23" i="289"/>
  <c r="H24" i="289"/>
  <c r="I24" i="289"/>
  <c r="J24" i="289" s="1"/>
  <c r="K24" i="289" s="1"/>
  <c r="H25" i="289"/>
  <c r="I25" i="289"/>
  <c r="J25" i="289"/>
  <c r="K25" i="289" s="1"/>
  <c r="H26" i="289"/>
  <c r="J26" i="289" s="1"/>
  <c r="I26" i="289"/>
  <c r="H27" i="289"/>
  <c r="J27" i="289" s="1"/>
  <c r="I27" i="289"/>
  <c r="H28" i="289"/>
  <c r="J28" i="289" s="1"/>
  <c r="K28" i="289" s="1"/>
  <c r="I28" i="289"/>
  <c r="D29" i="289"/>
  <c r="E29" i="289"/>
  <c r="E52" i="289" s="1"/>
  <c r="F29" i="289"/>
  <c r="G29" i="289"/>
  <c r="I29" i="289"/>
  <c r="H30" i="289"/>
  <c r="J30" i="289" s="1"/>
  <c r="I30" i="289"/>
  <c r="H31" i="289"/>
  <c r="J31" i="289"/>
  <c r="K31" i="289" s="1"/>
  <c r="I31" i="289"/>
  <c r="H32" i="289"/>
  <c r="I32" i="289"/>
  <c r="J32" i="289"/>
  <c r="K32" i="289" s="1"/>
  <c r="H33" i="289"/>
  <c r="J33" i="289" s="1"/>
  <c r="K33" i="289" s="1"/>
  <c r="I33" i="289"/>
  <c r="H34" i="289"/>
  <c r="J34" i="289"/>
  <c r="K34" i="289" s="1"/>
  <c r="I34" i="289"/>
  <c r="H35" i="289"/>
  <c r="I35" i="289"/>
  <c r="H36" i="289"/>
  <c r="J36" i="289" s="1"/>
  <c r="K36" i="289" s="1"/>
  <c r="I36" i="289"/>
  <c r="H37" i="289"/>
  <c r="J37" i="289" s="1"/>
  <c r="K37" i="289" s="1"/>
  <c r="I37" i="289"/>
  <c r="H38" i="289"/>
  <c r="J38" i="289" s="1"/>
  <c r="I38" i="289"/>
  <c r="H39" i="289"/>
  <c r="J39" i="289" s="1"/>
  <c r="K39" i="289" s="1"/>
  <c r="I39" i="289"/>
  <c r="H40" i="289"/>
  <c r="I40" i="289"/>
  <c r="J40" i="289" s="1"/>
  <c r="K40" i="289" s="1"/>
  <c r="H41" i="289"/>
  <c r="I41" i="289"/>
  <c r="J41" i="289" s="1"/>
  <c r="K41" i="289" s="1"/>
  <c r="H42" i="289"/>
  <c r="I42" i="289"/>
  <c r="H43" i="289"/>
  <c r="J43" i="289" s="1"/>
  <c r="K43" i="289" s="1"/>
  <c r="I43" i="289"/>
  <c r="D44" i="289"/>
  <c r="E44" i="289"/>
  <c r="F44" i="289"/>
  <c r="G44" i="289"/>
  <c r="H45" i="289"/>
  <c r="J45" i="289" s="1"/>
  <c r="I45" i="289"/>
  <c r="I51" i="289" s="1"/>
  <c r="H46" i="289"/>
  <c r="I46" i="289"/>
  <c r="J46" i="289" s="1"/>
  <c r="H47" i="289"/>
  <c r="J47" i="289" s="1"/>
  <c r="I47" i="289"/>
  <c r="H48" i="289"/>
  <c r="J48" i="289" s="1"/>
  <c r="K48" i="289" s="1"/>
  <c r="I48" i="289"/>
  <c r="H49" i="289"/>
  <c r="I49" i="289"/>
  <c r="H50" i="289"/>
  <c r="J50" i="289" s="1"/>
  <c r="K50" i="289" s="1"/>
  <c r="I50" i="289"/>
  <c r="D51" i="289"/>
  <c r="E51" i="289"/>
  <c r="F51" i="289"/>
  <c r="G51" i="289"/>
  <c r="F52" i="289"/>
  <c r="H16" i="288"/>
  <c r="I16" i="288"/>
  <c r="H17" i="288"/>
  <c r="I17" i="288"/>
  <c r="H18" i="288"/>
  <c r="I18" i="288"/>
  <c r="J18" i="288" s="1"/>
  <c r="K18" i="288" s="1"/>
  <c r="H19" i="288"/>
  <c r="J19" i="288" s="1"/>
  <c r="K19" i="288" s="1"/>
  <c r="I19" i="288"/>
  <c r="H20" i="288"/>
  <c r="J20" i="288" s="1"/>
  <c r="K20" i="288" s="1"/>
  <c r="I20" i="288"/>
  <c r="H21" i="288"/>
  <c r="H22" i="288" s="1"/>
  <c r="I21" i="288"/>
  <c r="D22" i="288"/>
  <c r="E22" i="288"/>
  <c r="E52" i="288" s="1"/>
  <c r="F22" i="288"/>
  <c r="F52" i="288" s="1"/>
  <c r="G22" i="288"/>
  <c r="H23" i="288"/>
  <c r="J23" i="288" s="1"/>
  <c r="K23" i="288" s="1"/>
  <c r="I23" i="288"/>
  <c r="H24" i="288"/>
  <c r="I24" i="288"/>
  <c r="H25" i="288"/>
  <c r="J25" i="288" s="1"/>
  <c r="K25" i="288" s="1"/>
  <c r="I25" i="288"/>
  <c r="H26" i="288"/>
  <c r="J26" i="288"/>
  <c r="K26" i="288" s="1"/>
  <c r="I26" i="288"/>
  <c r="H27" i="288"/>
  <c r="I27" i="288"/>
  <c r="J27" i="288"/>
  <c r="K27" i="288" s="1"/>
  <c r="H28" i="288"/>
  <c r="I28" i="288"/>
  <c r="J28" i="288"/>
  <c r="D29" i="288"/>
  <c r="D52" i="288" s="1"/>
  <c r="E29" i="288"/>
  <c r="F29" i="288"/>
  <c r="G29" i="288"/>
  <c r="G52" i="288" s="1"/>
  <c r="H30" i="288"/>
  <c r="J30" i="288"/>
  <c r="K30" i="288" s="1"/>
  <c r="I30" i="288"/>
  <c r="H31" i="288"/>
  <c r="I31" i="288"/>
  <c r="J31" i="288"/>
  <c r="K31" i="288" s="1"/>
  <c r="H32" i="288"/>
  <c r="I32" i="288"/>
  <c r="J32" i="288"/>
  <c r="H33" i="288"/>
  <c r="J33" i="288" s="1"/>
  <c r="K33" i="288" s="1"/>
  <c r="I33" i="288"/>
  <c r="H34" i="288"/>
  <c r="J34" i="288" s="1"/>
  <c r="K34" i="288" s="1"/>
  <c r="I34" i="288"/>
  <c r="H35" i="288"/>
  <c r="I35" i="288"/>
  <c r="J35" i="288" s="1"/>
  <c r="K35" i="288" s="1"/>
  <c r="H36" i="288"/>
  <c r="I36" i="288"/>
  <c r="J36" i="288" s="1"/>
  <c r="K36" i="288" s="1"/>
  <c r="H37" i="288"/>
  <c r="I37" i="288"/>
  <c r="H38" i="288"/>
  <c r="J38" i="288" s="1"/>
  <c r="I38" i="288"/>
  <c r="H39" i="288"/>
  <c r="J39" i="288" s="1"/>
  <c r="K39" i="288" s="1"/>
  <c r="I39" i="288"/>
  <c r="I44" i="288" s="1"/>
  <c r="H40" i="288"/>
  <c r="I40" i="288"/>
  <c r="J40" i="288" s="1"/>
  <c r="K40" i="288" s="1"/>
  <c r="H41" i="288"/>
  <c r="I41" i="288"/>
  <c r="J41" i="288" s="1"/>
  <c r="K41" i="288" s="1"/>
  <c r="H42" i="288"/>
  <c r="J42" i="288" s="1"/>
  <c r="K42" i="288" s="1"/>
  <c r="I42" i="288"/>
  <c r="H43" i="288"/>
  <c r="I43" i="288"/>
  <c r="D44" i="288"/>
  <c r="E44" i="288"/>
  <c r="F44" i="288"/>
  <c r="G44" i="288"/>
  <c r="H45" i="288"/>
  <c r="I45" i="288"/>
  <c r="I51" i="288" s="1"/>
  <c r="H46" i="288"/>
  <c r="J46" i="288" s="1"/>
  <c r="I46" i="288"/>
  <c r="H47" i="288"/>
  <c r="J47" i="288" s="1"/>
  <c r="K47" i="288" s="1"/>
  <c r="I47" i="288"/>
  <c r="H48" i="288"/>
  <c r="I48" i="288"/>
  <c r="H49" i="288"/>
  <c r="J49" i="288" s="1"/>
  <c r="K49" i="288" s="1"/>
  <c r="I49" i="288"/>
  <c r="H50" i="288"/>
  <c r="J50" i="288"/>
  <c r="I50" i="288"/>
  <c r="D51" i="288"/>
  <c r="E51" i="288"/>
  <c r="F51" i="288"/>
  <c r="G51" i="288"/>
  <c r="K38" i="290"/>
  <c r="K35" i="290"/>
  <c r="K23" i="290"/>
  <c r="K50" i="288"/>
  <c r="K31" i="290"/>
  <c r="K33" i="291"/>
  <c r="K27" i="291"/>
  <c r="K23" i="291"/>
  <c r="K49" i="292"/>
  <c r="K43" i="292"/>
  <c r="K33" i="292"/>
  <c r="K41" i="291"/>
  <c r="K37" i="291"/>
  <c r="K46" i="288"/>
  <c r="K30" i="289"/>
  <c r="K26" i="289"/>
  <c r="K24" i="290"/>
  <c r="K20" i="290"/>
  <c r="K43" i="291"/>
  <c r="K31" i="291"/>
  <c r="K45" i="292"/>
  <c r="K27" i="289"/>
  <c r="K26" i="290"/>
  <c r="K32" i="288"/>
  <c r="K28" i="288"/>
  <c r="K47" i="289"/>
  <c r="K42" i="290"/>
  <c r="K49" i="291"/>
  <c r="K36" i="291"/>
  <c r="K20" i="291"/>
  <c r="K27" i="292"/>
  <c r="H29" i="289"/>
  <c r="I29" i="290"/>
  <c r="H51" i="291"/>
  <c r="J46" i="292"/>
  <c r="J51" i="292" s="1"/>
  <c r="J26" i="292"/>
  <c r="K49" i="293"/>
  <c r="K41" i="293"/>
  <c r="K32" i="293"/>
  <c r="K43" i="294"/>
  <c r="K30" i="294"/>
  <c r="K24" i="294"/>
  <c r="K20" i="294"/>
  <c r="K39" i="295"/>
  <c r="K36" i="295"/>
  <c r="K19" i="295"/>
  <c r="K16" i="295"/>
  <c r="J51" i="296"/>
  <c r="K42" i="296"/>
  <c r="K40" i="296"/>
  <c r="K38" i="296"/>
  <c r="K19" i="296"/>
  <c r="K43" i="297"/>
  <c r="K41" i="297"/>
  <c r="K39" i="297"/>
  <c r="K37" i="297"/>
  <c r="K32" i="297"/>
  <c r="K25" i="297"/>
  <c r="K23" i="297"/>
  <c r="K46" i="298"/>
  <c r="K33" i="298"/>
  <c r="J17" i="288"/>
  <c r="H44" i="289"/>
  <c r="I44" i="290"/>
  <c r="J39" i="290"/>
  <c r="I29" i="291"/>
  <c r="J24" i="291"/>
  <c r="J38" i="292"/>
  <c r="D52" i="292"/>
  <c r="I44" i="293"/>
  <c r="K36" i="293"/>
  <c r="I29" i="293"/>
  <c r="K24" i="293"/>
  <c r="K21" i="293"/>
  <c r="L21" i="293"/>
  <c r="K50" i="294"/>
  <c r="K47" i="294"/>
  <c r="K42" i="294"/>
  <c r="K27" i="294"/>
  <c r="K16" i="294"/>
  <c r="J22" i="294"/>
  <c r="K35" i="295"/>
  <c r="K27" i="295"/>
  <c r="K49" i="296"/>
  <c r="K39" i="296"/>
  <c r="K26" i="296"/>
  <c r="K24" i="296"/>
  <c r="K47" i="297"/>
  <c r="K45" i="297"/>
  <c r="K40" i="297"/>
  <c r="K24" i="297"/>
  <c r="I22" i="289"/>
  <c r="I51" i="290"/>
  <c r="I44" i="291"/>
  <c r="J34" i="292"/>
  <c r="K48" i="293"/>
  <c r="J46" i="293"/>
  <c r="K43" i="293"/>
  <c r="K40" i="293"/>
  <c r="H44" i="293"/>
  <c r="K33" i="293"/>
  <c r="K28" i="293"/>
  <c r="K17" i="293"/>
  <c r="L17" i="293"/>
  <c r="K46" i="294"/>
  <c r="K35" i="294"/>
  <c r="K26" i="294"/>
  <c r="J29" i="294"/>
  <c r="K19" i="294"/>
  <c r="K48" i="295"/>
  <c r="K37" i="295"/>
  <c r="K31" i="295"/>
  <c r="K23" i="295"/>
  <c r="K17" i="295"/>
  <c r="K48" i="296"/>
  <c r="K32" i="296"/>
  <c r="K33" i="297"/>
  <c r="K50" i="298"/>
  <c r="K42" i="298"/>
  <c r="I51" i="292"/>
  <c r="J45" i="293"/>
  <c r="K37" i="293"/>
  <c r="K25" i="293"/>
  <c r="L25" i="293"/>
  <c r="K19" i="293"/>
  <c r="K40" i="294"/>
  <c r="K31" i="294"/>
  <c r="K28" i="294"/>
  <c r="K18" i="294"/>
  <c r="K47" i="295"/>
  <c r="K43" i="295"/>
  <c r="K40" i="295"/>
  <c r="K33" i="295"/>
  <c r="K20" i="295"/>
  <c r="K50" i="296"/>
  <c r="K20" i="296"/>
  <c r="K18" i="296"/>
  <c r="K21" i="297"/>
  <c r="K16" i="297"/>
  <c r="K36" i="298"/>
  <c r="K34" i="298"/>
  <c r="H29" i="293"/>
  <c r="H22" i="294"/>
  <c r="H51" i="295"/>
  <c r="I51" i="296"/>
  <c r="I44" i="296"/>
  <c r="J33" i="296"/>
  <c r="I29" i="296"/>
  <c r="J34" i="297"/>
  <c r="I29" i="297"/>
  <c r="J18" i="297"/>
  <c r="J47" i="298"/>
  <c r="J43" i="298"/>
  <c r="I44" i="298"/>
  <c r="I52" i="298" s="1"/>
  <c r="J18" i="298"/>
  <c r="K43" i="299"/>
  <c r="K36" i="299"/>
  <c r="K16" i="299"/>
  <c r="K45" i="300"/>
  <c r="L45" i="300"/>
  <c r="L36" i="300"/>
  <c r="K36" i="300"/>
  <c r="L24" i="300"/>
  <c r="K24" i="300"/>
  <c r="K17" i="300"/>
  <c r="L17" i="300"/>
  <c r="L49" i="301"/>
  <c r="K49" i="301"/>
  <c r="K43" i="301"/>
  <c r="L43" i="301"/>
  <c r="K37" i="301"/>
  <c r="K23" i="301"/>
  <c r="L23" i="301"/>
  <c r="L17" i="301"/>
  <c r="K18" i="302"/>
  <c r="J22" i="293"/>
  <c r="I44" i="294"/>
  <c r="J39" i="294"/>
  <c r="H29" i="294"/>
  <c r="I29" i="295"/>
  <c r="J24" i="295"/>
  <c r="H22" i="295"/>
  <c r="H51" i="296"/>
  <c r="H44" i="296"/>
  <c r="J16" i="296"/>
  <c r="I51" i="297"/>
  <c r="H29" i="297"/>
  <c r="K26" i="298"/>
  <c r="K21" i="298"/>
  <c r="K40" i="299"/>
  <c r="K31" i="299"/>
  <c r="K20" i="299"/>
  <c r="K49" i="300"/>
  <c r="L49" i="300"/>
  <c r="L40" i="300"/>
  <c r="K40" i="300"/>
  <c r="K33" i="300"/>
  <c r="L33" i="300"/>
  <c r="L28" i="300"/>
  <c r="K39" i="301"/>
  <c r="K33" i="301"/>
  <c r="K30" i="301"/>
  <c r="L30" i="301"/>
  <c r="J43" i="302"/>
  <c r="K33" i="302"/>
  <c r="K41" i="303"/>
  <c r="K39" i="303"/>
  <c r="K35" i="303"/>
  <c r="I22" i="293"/>
  <c r="I51" i="294"/>
  <c r="I44" i="295"/>
  <c r="I52" i="295"/>
  <c r="J41" i="296"/>
  <c r="J25" i="296"/>
  <c r="J21" i="296"/>
  <c r="I22" i="296"/>
  <c r="I52" i="296" s="1"/>
  <c r="J46" i="297"/>
  <c r="J51" i="297"/>
  <c r="J42" i="297"/>
  <c r="J26" i="297"/>
  <c r="I22" i="297"/>
  <c r="I51" i="298"/>
  <c r="J35" i="298"/>
  <c r="J30" i="298"/>
  <c r="K25" i="298"/>
  <c r="H22" i="298"/>
  <c r="J19" i="298"/>
  <c r="K47" i="299"/>
  <c r="K35" i="299"/>
  <c r="K28" i="299"/>
  <c r="K37" i="300"/>
  <c r="K25" i="300"/>
  <c r="L25" i="300"/>
  <c r="L16" i="300"/>
  <c r="K16" i="300"/>
  <c r="K47" i="301"/>
  <c r="L47" i="301"/>
  <c r="K42" i="301"/>
  <c r="K35" i="301"/>
  <c r="L25" i="301"/>
  <c r="K25" i="301"/>
  <c r="K30" i="302"/>
  <c r="J23" i="302"/>
  <c r="J19" i="302"/>
  <c r="J48" i="303"/>
  <c r="J46" i="303"/>
  <c r="J37" i="303"/>
  <c r="K31" i="303"/>
  <c r="K30" i="303"/>
  <c r="K27" i="303"/>
  <c r="K23" i="303"/>
  <c r="J18" i="303"/>
  <c r="J38" i="297"/>
  <c r="H44" i="297"/>
  <c r="H52" i="297" s="1"/>
  <c r="J23" i="298"/>
  <c r="H29" i="298"/>
  <c r="K39" i="299"/>
  <c r="K32" i="299"/>
  <c r="K23" i="299"/>
  <c r="K19" i="299"/>
  <c r="L48" i="300"/>
  <c r="K48" i="300"/>
  <c r="K41" i="300"/>
  <c r="L20" i="300"/>
  <c r="K20" i="300"/>
  <c r="K31" i="301"/>
  <c r="L31" i="301"/>
  <c r="K27" i="301"/>
  <c r="L27" i="301"/>
  <c r="K18" i="301"/>
  <c r="K35" i="302"/>
  <c r="K26" i="302"/>
  <c r="K34" i="303"/>
  <c r="J48" i="299"/>
  <c r="J24" i="299"/>
  <c r="H22" i="299"/>
  <c r="H51" i="300"/>
  <c r="L43" i="300"/>
  <c r="L31" i="300"/>
  <c r="L23" i="300"/>
  <c r="J21" i="300"/>
  <c r="L19" i="300"/>
  <c r="I51" i="301"/>
  <c r="J50" i="301"/>
  <c r="L48" i="301"/>
  <c r="H44" i="301"/>
  <c r="L40" i="301"/>
  <c r="L28" i="301"/>
  <c r="J26" i="301"/>
  <c r="L16" i="301"/>
  <c r="I28" i="302"/>
  <c r="J28" i="302"/>
  <c r="H21" i="302"/>
  <c r="J21" i="302" s="1"/>
  <c r="I16" i="302"/>
  <c r="H50" i="303"/>
  <c r="F44" i="303"/>
  <c r="I37" i="303"/>
  <c r="I25" i="303"/>
  <c r="J25" i="303" s="1"/>
  <c r="E22" i="303"/>
  <c r="E52" i="303"/>
  <c r="D49" i="304"/>
  <c r="E48" i="304"/>
  <c r="F47" i="304"/>
  <c r="G46" i="304"/>
  <c r="D41" i="304"/>
  <c r="E40" i="304"/>
  <c r="F39" i="304"/>
  <c r="G38" i="304"/>
  <c r="D33" i="304"/>
  <c r="E32" i="304"/>
  <c r="F31" i="304"/>
  <c r="G30" i="304"/>
  <c r="D25" i="304"/>
  <c r="F23" i="304"/>
  <c r="E16" i="304"/>
  <c r="G51" i="305"/>
  <c r="I47" i="307"/>
  <c r="J47" i="307" s="1"/>
  <c r="H45" i="305"/>
  <c r="E45" i="307"/>
  <c r="E51" i="305"/>
  <c r="J35" i="307"/>
  <c r="I27" i="307"/>
  <c r="K33" i="306"/>
  <c r="K27" i="306"/>
  <c r="K21" i="306"/>
  <c r="J41" i="301"/>
  <c r="I38" i="314"/>
  <c r="F30" i="314"/>
  <c r="I30" i="314" s="1"/>
  <c r="F30" i="304"/>
  <c r="G29" i="302"/>
  <c r="D28" i="314"/>
  <c r="H28" i="314" s="1"/>
  <c r="D28" i="304"/>
  <c r="E27" i="314"/>
  <c r="E27" i="304"/>
  <c r="F26" i="314"/>
  <c r="I26" i="314" s="1"/>
  <c r="F26" i="304"/>
  <c r="G25" i="314"/>
  <c r="G25" i="304"/>
  <c r="D24" i="314"/>
  <c r="H24" i="314"/>
  <c r="D24" i="304"/>
  <c r="E23" i="314"/>
  <c r="E23" i="304"/>
  <c r="G21" i="314"/>
  <c r="G21" i="304"/>
  <c r="D20" i="314"/>
  <c r="H20" i="314" s="1"/>
  <c r="D20" i="304"/>
  <c r="E19" i="314"/>
  <c r="E19" i="304"/>
  <c r="F18" i="314"/>
  <c r="I18" i="314"/>
  <c r="F18" i="304"/>
  <c r="G17" i="314"/>
  <c r="G17" i="304"/>
  <c r="D16" i="314"/>
  <c r="D16" i="304"/>
  <c r="F51" i="303"/>
  <c r="G29" i="303"/>
  <c r="E29" i="303"/>
  <c r="D48" i="304"/>
  <c r="H48" i="304" s="1"/>
  <c r="E47" i="304"/>
  <c r="F46" i="304"/>
  <c r="I46" i="304"/>
  <c r="G45" i="304"/>
  <c r="D40" i="304"/>
  <c r="H40" i="304" s="1"/>
  <c r="E39" i="304"/>
  <c r="F38" i="304"/>
  <c r="G37" i="304"/>
  <c r="D32" i="304"/>
  <c r="H32" i="304" s="1"/>
  <c r="E31" i="304"/>
  <c r="E28" i="304"/>
  <c r="G26" i="304"/>
  <c r="D21" i="304"/>
  <c r="H21" i="304" s="1"/>
  <c r="F19" i="304"/>
  <c r="H45" i="307"/>
  <c r="J43" i="307"/>
  <c r="K21" i="305"/>
  <c r="K20" i="306"/>
  <c r="E50" i="314"/>
  <c r="E50" i="304"/>
  <c r="F49" i="314"/>
  <c r="I49" i="314" s="1"/>
  <c r="F49" i="304"/>
  <c r="G48" i="314"/>
  <c r="G48" i="304"/>
  <c r="D47" i="314"/>
  <c r="H47" i="314" s="1"/>
  <c r="D47" i="304"/>
  <c r="H47" i="304" s="1"/>
  <c r="E46" i="314"/>
  <c r="E46" i="304"/>
  <c r="F45" i="314"/>
  <c r="F45" i="304"/>
  <c r="D43" i="314"/>
  <c r="H43" i="314" s="1"/>
  <c r="D43" i="304"/>
  <c r="E42" i="314"/>
  <c r="E42" i="304"/>
  <c r="F41" i="314"/>
  <c r="I41" i="314"/>
  <c r="F41" i="304"/>
  <c r="G40" i="314"/>
  <c r="G40" i="304"/>
  <c r="D39" i="314"/>
  <c r="H39" i="314" s="1"/>
  <c r="D39" i="304"/>
  <c r="H39" i="304" s="1"/>
  <c r="E38" i="314"/>
  <c r="E38" i="304"/>
  <c r="F37" i="314"/>
  <c r="I37" i="314" s="1"/>
  <c r="F37" i="304"/>
  <c r="I37" i="304" s="1"/>
  <c r="G36" i="314"/>
  <c r="G36" i="304"/>
  <c r="D35" i="314"/>
  <c r="H35" i="314" s="1"/>
  <c r="D35" i="304"/>
  <c r="H35" i="304" s="1"/>
  <c r="E34" i="314"/>
  <c r="E34" i="304"/>
  <c r="F33" i="314"/>
  <c r="I33" i="314" s="1"/>
  <c r="F33" i="304"/>
  <c r="G32" i="314"/>
  <c r="G32" i="304"/>
  <c r="D31" i="314"/>
  <c r="H31" i="314"/>
  <c r="D31" i="304"/>
  <c r="H31" i="304" s="1"/>
  <c r="E30" i="314"/>
  <c r="E30" i="304"/>
  <c r="G28" i="314"/>
  <c r="G28" i="304"/>
  <c r="D27" i="314"/>
  <c r="H27" i="314"/>
  <c r="D27" i="304"/>
  <c r="H27" i="304" s="1"/>
  <c r="E26" i="314"/>
  <c r="E26" i="304"/>
  <c r="F25" i="314"/>
  <c r="I25" i="314" s="1"/>
  <c r="F25" i="304"/>
  <c r="I25" i="304"/>
  <c r="G24" i="314"/>
  <c r="G24" i="304"/>
  <c r="D23" i="314"/>
  <c r="D23" i="304"/>
  <c r="F21" i="314"/>
  <c r="I21" i="314" s="1"/>
  <c r="F21" i="304"/>
  <c r="I21" i="304"/>
  <c r="G20" i="314"/>
  <c r="G20" i="304"/>
  <c r="D19" i="314"/>
  <c r="H19" i="314"/>
  <c r="D19" i="304"/>
  <c r="H19" i="304" s="1"/>
  <c r="E18" i="314"/>
  <c r="E18" i="304"/>
  <c r="F17" i="314"/>
  <c r="I17" i="314" s="1"/>
  <c r="F17" i="304"/>
  <c r="I17" i="304"/>
  <c r="G16" i="314"/>
  <c r="G16" i="304"/>
  <c r="G44" i="303"/>
  <c r="J36" i="303"/>
  <c r="G22" i="303"/>
  <c r="J16" i="303"/>
  <c r="H22" i="303"/>
  <c r="D22" i="303"/>
  <c r="G50" i="304"/>
  <c r="D45" i="304"/>
  <c r="F43" i="304"/>
  <c r="G42" i="304"/>
  <c r="D37" i="304"/>
  <c r="E36" i="304"/>
  <c r="F35" i="304"/>
  <c r="G34" i="304"/>
  <c r="E24" i="304"/>
  <c r="D17" i="304"/>
  <c r="H17" i="304" s="1"/>
  <c r="J17" i="304" s="1"/>
  <c r="H49" i="305"/>
  <c r="J49" i="305" s="1"/>
  <c r="E49" i="307"/>
  <c r="I48" i="305"/>
  <c r="F51" i="305"/>
  <c r="F48" i="307"/>
  <c r="I48" i="307" s="1"/>
  <c r="I23" i="307"/>
  <c r="H21" i="307"/>
  <c r="I16" i="307"/>
  <c r="K48" i="306"/>
  <c r="K37" i="306"/>
  <c r="K34" i="306"/>
  <c r="K28" i="306"/>
  <c r="H29" i="306"/>
  <c r="H50" i="302"/>
  <c r="J50" i="302" s="1"/>
  <c r="D50" i="314"/>
  <c r="D50" i="304"/>
  <c r="I49" i="302"/>
  <c r="J49" i="302" s="1"/>
  <c r="K49" i="302" s="1"/>
  <c r="E49" i="314"/>
  <c r="H49" i="314" s="1"/>
  <c r="E49" i="304"/>
  <c r="F48" i="314"/>
  <c r="I48" i="314" s="1"/>
  <c r="J48" i="314" s="1"/>
  <c r="F48" i="304"/>
  <c r="I48" i="304" s="1"/>
  <c r="G47" i="314"/>
  <c r="I47" i="314"/>
  <c r="G47" i="304"/>
  <c r="H46" i="302"/>
  <c r="D46" i="314"/>
  <c r="H46" i="314" s="1"/>
  <c r="D46" i="304"/>
  <c r="H46" i="304"/>
  <c r="J46" i="304" s="1"/>
  <c r="I45" i="302"/>
  <c r="E45" i="314"/>
  <c r="E45" i="304"/>
  <c r="E51" i="304" s="1"/>
  <c r="G43" i="314"/>
  <c r="G43" i="304"/>
  <c r="H42" i="302"/>
  <c r="J42" i="302" s="1"/>
  <c r="D42" i="314"/>
  <c r="H42" i="314" s="1"/>
  <c r="J42" i="314" s="1"/>
  <c r="D42" i="304"/>
  <c r="H42" i="304"/>
  <c r="I41" i="302"/>
  <c r="E41" i="314"/>
  <c r="H41" i="314" s="1"/>
  <c r="J41" i="314" s="1"/>
  <c r="K41" i="314" s="1"/>
  <c r="E41" i="304"/>
  <c r="F40" i="314"/>
  <c r="I40" i="314" s="1"/>
  <c r="F40" i="304"/>
  <c r="I40" i="304"/>
  <c r="G39" i="314"/>
  <c r="I39" i="314" s="1"/>
  <c r="G39" i="304"/>
  <c r="H38" i="302"/>
  <c r="D38" i="314"/>
  <c r="D38" i="304"/>
  <c r="I37" i="302"/>
  <c r="J37" i="302"/>
  <c r="E37" i="314"/>
  <c r="E37" i="304"/>
  <c r="H37" i="304" s="1"/>
  <c r="F36" i="314"/>
  <c r="I36" i="314" s="1"/>
  <c r="F36" i="304"/>
  <c r="I36" i="304" s="1"/>
  <c r="G35" i="314"/>
  <c r="I35" i="314" s="1"/>
  <c r="G35" i="304"/>
  <c r="D34" i="314"/>
  <c r="H34" i="314" s="1"/>
  <c r="D34" i="304"/>
  <c r="H34" i="304" s="1"/>
  <c r="E33" i="314"/>
  <c r="H33" i="314" s="1"/>
  <c r="J33" i="314"/>
  <c r="E33" i="304"/>
  <c r="F32" i="314"/>
  <c r="I32" i="314" s="1"/>
  <c r="J32" i="314"/>
  <c r="F32" i="304"/>
  <c r="I32" i="304" s="1"/>
  <c r="G31" i="314"/>
  <c r="I31" i="314"/>
  <c r="G31" i="304"/>
  <c r="D30" i="314"/>
  <c r="H30" i="314" s="1"/>
  <c r="J30" i="314" s="1"/>
  <c r="K30" i="314" s="1"/>
  <c r="D30" i="304"/>
  <c r="H30" i="304" s="1"/>
  <c r="F28" i="314"/>
  <c r="I28" i="314"/>
  <c r="F28" i="304"/>
  <c r="G27" i="314"/>
  <c r="I27" i="314" s="1"/>
  <c r="G27" i="304"/>
  <c r="D26" i="314"/>
  <c r="H26" i="314" s="1"/>
  <c r="J26" i="314" s="1"/>
  <c r="D26" i="304"/>
  <c r="E25" i="314"/>
  <c r="H25" i="314" s="1"/>
  <c r="J25" i="314" s="1"/>
  <c r="E25" i="304"/>
  <c r="F24" i="314"/>
  <c r="I24" i="314" s="1"/>
  <c r="F24" i="304"/>
  <c r="G23" i="314"/>
  <c r="G29" i="314" s="1"/>
  <c r="G23" i="304"/>
  <c r="G29" i="304" s="1"/>
  <c r="E21" i="314"/>
  <c r="H21" i="314" s="1"/>
  <c r="J21" i="314" s="1"/>
  <c r="K21" i="314" s="1"/>
  <c r="E21" i="304"/>
  <c r="F20" i="314"/>
  <c r="I20" i="314" s="1"/>
  <c r="F20" i="304"/>
  <c r="I20" i="304" s="1"/>
  <c r="G19" i="314"/>
  <c r="G19" i="304"/>
  <c r="D18" i="314"/>
  <c r="H18" i="314"/>
  <c r="J18" i="314" s="1"/>
  <c r="D18" i="304"/>
  <c r="H18" i="304" s="1"/>
  <c r="E17" i="314"/>
  <c r="E17" i="304"/>
  <c r="F16" i="314"/>
  <c r="F16" i="304"/>
  <c r="F50" i="304"/>
  <c r="I50" i="304" s="1"/>
  <c r="G49" i="304"/>
  <c r="E43" i="304"/>
  <c r="F42" i="304"/>
  <c r="I42" i="304" s="1"/>
  <c r="G41" i="304"/>
  <c r="D36" i="304"/>
  <c r="E35" i="304"/>
  <c r="F34" i="304"/>
  <c r="I34" i="304"/>
  <c r="G33" i="304"/>
  <c r="F27" i="304"/>
  <c r="E20" i="304"/>
  <c r="G18" i="304"/>
  <c r="H49" i="307"/>
  <c r="K25" i="305"/>
  <c r="K17" i="305"/>
  <c r="K19" i="306"/>
  <c r="H48" i="305"/>
  <c r="J48" i="305"/>
  <c r="H48" i="307"/>
  <c r="I47" i="305"/>
  <c r="J47" i="305"/>
  <c r="F46" i="307"/>
  <c r="I46" i="307" s="1"/>
  <c r="D44" i="305"/>
  <c r="I43" i="305"/>
  <c r="J43" i="305" s="1"/>
  <c r="I42" i="307"/>
  <c r="H40" i="305"/>
  <c r="D40" i="307"/>
  <c r="H40" i="307"/>
  <c r="I39" i="305"/>
  <c r="J39" i="305" s="1"/>
  <c r="I38" i="307"/>
  <c r="G37" i="307"/>
  <c r="I37" i="307" s="1"/>
  <c r="H36" i="305"/>
  <c r="J36" i="305" s="1"/>
  <c r="H36" i="307"/>
  <c r="I35" i="305"/>
  <c r="F34" i="307"/>
  <c r="I34" i="307" s="1"/>
  <c r="H32" i="305"/>
  <c r="H32" i="307"/>
  <c r="I31" i="305"/>
  <c r="J31" i="305" s="1"/>
  <c r="E31" i="307"/>
  <c r="I30" i="307"/>
  <c r="J30" i="307" s="1"/>
  <c r="G29" i="305"/>
  <c r="H28" i="305"/>
  <c r="D28" i="307"/>
  <c r="H28" i="307" s="1"/>
  <c r="I27" i="305"/>
  <c r="J27" i="305" s="1"/>
  <c r="F26" i="307"/>
  <c r="I26" i="307" s="1"/>
  <c r="G25" i="307"/>
  <c r="G29" i="307" s="1"/>
  <c r="H24" i="305"/>
  <c r="J24" i="305" s="1"/>
  <c r="H24" i="307"/>
  <c r="I23" i="305"/>
  <c r="E23" i="307"/>
  <c r="E29" i="307" s="1"/>
  <c r="F22" i="305"/>
  <c r="H20" i="305"/>
  <c r="J20" i="305" s="1"/>
  <c r="D20" i="307"/>
  <c r="H20" i="307"/>
  <c r="I19" i="305"/>
  <c r="I18" i="307"/>
  <c r="J18" i="307" s="1"/>
  <c r="G17" i="307"/>
  <c r="I17" i="307"/>
  <c r="H16" i="305"/>
  <c r="H16" i="307"/>
  <c r="F51" i="306"/>
  <c r="H45" i="306"/>
  <c r="I42" i="306"/>
  <c r="G29" i="306"/>
  <c r="I23" i="306"/>
  <c r="I18" i="306"/>
  <c r="J18" i="306"/>
  <c r="K18" i="306" s="1"/>
  <c r="I22" i="306"/>
  <c r="E22" i="306"/>
  <c r="E37" i="307"/>
  <c r="H37" i="307" s="1"/>
  <c r="J37" i="307" s="1"/>
  <c r="K37" i="307" s="1"/>
  <c r="F36" i="307"/>
  <c r="F28" i="307"/>
  <c r="I28" i="307" s="1"/>
  <c r="E21" i="307"/>
  <c r="G19" i="307"/>
  <c r="I19" i="307" s="1"/>
  <c r="D51" i="308"/>
  <c r="E50" i="310"/>
  <c r="H50" i="310" s="1"/>
  <c r="J50" i="310" s="1"/>
  <c r="K50" i="310" s="1"/>
  <c r="H50" i="308"/>
  <c r="F49" i="310"/>
  <c r="I49" i="310"/>
  <c r="J49" i="310" s="1"/>
  <c r="I49" i="308"/>
  <c r="D51" i="310"/>
  <c r="H45" i="310"/>
  <c r="E42" i="310"/>
  <c r="H42" i="308"/>
  <c r="J42" i="308" s="1"/>
  <c r="F41" i="310"/>
  <c r="I41" i="308"/>
  <c r="F44" i="308"/>
  <c r="J40" i="309"/>
  <c r="H44" i="309"/>
  <c r="K36" i="309"/>
  <c r="K27" i="309"/>
  <c r="D51" i="305"/>
  <c r="I50" i="305"/>
  <c r="J50" i="305" s="1"/>
  <c r="E50" i="307"/>
  <c r="F49" i="307"/>
  <c r="I49" i="307" s="1"/>
  <c r="I46" i="305"/>
  <c r="J46" i="305" s="1"/>
  <c r="K46" i="305" s="1"/>
  <c r="G44" i="305"/>
  <c r="G52" i="305" s="1"/>
  <c r="I42" i="305"/>
  <c r="J42" i="305"/>
  <c r="I38" i="305"/>
  <c r="I34" i="305"/>
  <c r="H31" i="307"/>
  <c r="J31" i="307" s="1"/>
  <c r="I30" i="305"/>
  <c r="J30" i="305"/>
  <c r="F29" i="305"/>
  <c r="I26" i="305"/>
  <c r="J26" i="305" s="1"/>
  <c r="K26" i="305" s="1"/>
  <c r="H23" i="305"/>
  <c r="E22" i="305"/>
  <c r="H19" i="305"/>
  <c r="J19" i="305" s="1"/>
  <c r="H19" i="307"/>
  <c r="I18" i="305"/>
  <c r="J18" i="305" s="1"/>
  <c r="I30" i="306"/>
  <c r="J30" i="306"/>
  <c r="E29" i="306"/>
  <c r="G22" i="306"/>
  <c r="H16" i="306"/>
  <c r="E17" i="307"/>
  <c r="G48" i="310"/>
  <c r="G51" i="310" s="1"/>
  <c r="G51" i="308"/>
  <c r="K19" i="309"/>
  <c r="G44" i="306"/>
  <c r="J17" i="306"/>
  <c r="E41" i="307"/>
  <c r="E44" i="307" s="1"/>
  <c r="F40" i="307"/>
  <c r="F44" i="307" s="1"/>
  <c r="I40" i="307"/>
  <c r="J40" i="307" s="1"/>
  <c r="E33" i="307"/>
  <c r="H33" i="307" s="1"/>
  <c r="J33" i="307" s="1"/>
  <c r="K33" i="307" s="1"/>
  <c r="F32" i="307"/>
  <c r="I32" i="307" s="1"/>
  <c r="D26" i="307"/>
  <c r="H26" i="307"/>
  <c r="E25" i="307"/>
  <c r="F24" i="307"/>
  <c r="I24" i="307"/>
  <c r="J24" i="307" s="1"/>
  <c r="F20" i="307"/>
  <c r="I20" i="307" s="1"/>
  <c r="E46" i="310"/>
  <c r="H46" i="308"/>
  <c r="F45" i="310"/>
  <c r="I45" i="308"/>
  <c r="F51" i="308"/>
  <c r="K39" i="310"/>
  <c r="E38" i="310"/>
  <c r="H38" i="310" s="1"/>
  <c r="H38" i="308"/>
  <c r="E44" i="308"/>
  <c r="F37" i="310"/>
  <c r="I37" i="310" s="1"/>
  <c r="J37" i="310" s="1"/>
  <c r="K37" i="310" s="1"/>
  <c r="I37" i="308"/>
  <c r="E44" i="305"/>
  <c r="I16" i="305"/>
  <c r="E22" i="307"/>
  <c r="I38" i="306"/>
  <c r="I26" i="306"/>
  <c r="J26" i="306" s="1"/>
  <c r="K48" i="309"/>
  <c r="K35" i="309"/>
  <c r="H49" i="308"/>
  <c r="I48" i="308"/>
  <c r="J48" i="308" s="1"/>
  <c r="H45" i="308"/>
  <c r="H41" i="308"/>
  <c r="J41" i="308" s="1"/>
  <c r="I40" i="308"/>
  <c r="H37" i="308"/>
  <c r="J37" i="308" s="1"/>
  <c r="I36" i="308"/>
  <c r="J36" i="308" s="1"/>
  <c r="E36" i="310"/>
  <c r="H36" i="310" s="1"/>
  <c r="J36" i="310" s="1"/>
  <c r="K36" i="310" s="1"/>
  <c r="I35" i="310"/>
  <c r="H33" i="308"/>
  <c r="H33" i="310"/>
  <c r="I32" i="308"/>
  <c r="J32" i="308"/>
  <c r="F31" i="310"/>
  <c r="I31" i="310" s="1"/>
  <c r="J31" i="310" s="1"/>
  <c r="G29" i="308"/>
  <c r="G52" i="308"/>
  <c r="I28" i="310"/>
  <c r="F27" i="310"/>
  <c r="I27" i="310" s="1"/>
  <c r="J27" i="310" s="1"/>
  <c r="K27" i="310" s="1"/>
  <c r="E26" i="310"/>
  <c r="H26" i="310" s="1"/>
  <c r="J26" i="310" s="1"/>
  <c r="K26" i="310" s="1"/>
  <c r="H26" i="308"/>
  <c r="I24" i="308"/>
  <c r="J24" i="308" s="1"/>
  <c r="K24" i="308" s="1"/>
  <c r="I23" i="308"/>
  <c r="E23" i="310"/>
  <c r="H23" i="310" s="1"/>
  <c r="E29" i="308"/>
  <c r="I18" i="308"/>
  <c r="G17" i="310"/>
  <c r="I50" i="309"/>
  <c r="J50" i="309" s="1"/>
  <c r="H51" i="309"/>
  <c r="D51" i="309"/>
  <c r="E44" i="309"/>
  <c r="I42" i="309"/>
  <c r="J42" i="309"/>
  <c r="J37" i="309"/>
  <c r="F22" i="309"/>
  <c r="I18" i="309"/>
  <c r="J18" i="309"/>
  <c r="D22" i="309"/>
  <c r="E51" i="308"/>
  <c r="E52" i="308"/>
  <c r="I50" i="310"/>
  <c r="H48" i="310"/>
  <c r="I47" i="308"/>
  <c r="J47" i="308"/>
  <c r="I46" i="310"/>
  <c r="D44" i="308"/>
  <c r="I43" i="308"/>
  <c r="J43" i="308"/>
  <c r="K43" i="308" s="1"/>
  <c r="E43" i="310"/>
  <c r="H43" i="310" s="1"/>
  <c r="I42" i="310"/>
  <c r="G41" i="310"/>
  <c r="H40" i="310"/>
  <c r="I39" i="308"/>
  <c r="J39" i="308" s="1"/>
  <c r="F44" i="310"/>
  <c r="I38" i="310"/>
  <c r="I35" i="308"/>
  <c r="J35" i="308" s="1"/>
  <c r="F34" i="310"/>
  <c r="I34" i="310"/>
  <c r="D32" i="310"/>
  <c r="H32" i="310" s="1"/>
  <c r="I31" i="308"/>
  <c r="J31" i="308"/>
  <c r="F29" i="308"/>
  <c r="I28" i="308"/>
  <c r="J28" i="308"/>
  <c r="E28" i="310"/>
  <c r="E29" i="310" s="1"/>
  <c r="I26" i="308"/>
  <c r="J25" i="310"/>
  <c r="D24" i="310"/>
  <c r="H24" i="310" s="1"/>
  <c r="D29" i="310"/>
  <c r="F21" i="310"/>
  <c r="I21" i="310" s="1"/>
  <c r="I21" i="308"/>
  <c r="J21" i="308" s="1"/>
  <c r="K21" i="308" s="1"/>
  <c r="E19" i="310"/>
  <c r="H19" i="310" s="1"/>
  <c r="F17" i="310"/>
  <c r="I17" i="310" s="1"/>
  <c r="I17" i="308"/>
  <c r="J17" i="308"/>
  <c r="J49" i="309"/>
  <c r="I45" i="309"/>
  <c r="G51" i="309"/>
  <c r="J41" i="309"/>
  <c r="J35" i="310"/>
  <c r="H28" i="310"/>
  <c r="G29" i="310"/>
  <c r="D16" i="310"/>
  <c r="D22" i="308"/>
  <c r="D52" i="308" s="1"/>
  <c r="K43" i="309"/>
  <c r="G44" i="309"/>
  <c r="F29" i="309"/>
  <c r="H42" i="310"/>
  <c r="J42" i="310" s="1"/>
  <c r="K42" i="310" s="1"/>
  <c r="D44" i="310"/>
  <c r="H34" i="308"/>
  <c r="J34" i="308"/>
  <c r="H34" i="310"/>
  <c r="I33" i="308"/>
  <c r="I32" i="310"/>
  <c r="H30" i="308"/>
  <c r="J30" i="308" s="1"/>
  <c r="H30" i="310"/>
  <c r="J30" i="310"/>
  <c r="I26" i="310"/>
  <c r="F25" i="310"/>
  <c r="I25" i="310" s="1"/>
  <c r="I25" i="308"/>
  <c r="I24" i="310"/>
  <c r="I23" i="310"/>
  <c r="H20" i="310"/>
  <c r="E18" i="310"/>
  <c r="H18" i="310" s="1"/>
  <c r="H18" i="308"/>
  <c r="I16" i="308"/>
  <c r="G16" i="310"/>
  <c r="I16" i="310" s="1"/>
  <c r="I46" i="309"/>
  <c r="J46" i="309" s="1"/>
  <c r="F44" i="309"/>
  <c r="F52" i="309"/>
  <c r="I38" i="309"/>
  <c r="E29" i="309"/>
  <c r="H23" i="309"/>
  <c r="G22" i="309"/>
  <c r="G52" i="309" s="1"/>
  <c r="I17" i="309"/>
  <c r="E22" i="309"/>
  <c r="E50" i="313"/>
  <c r="E51" i="313" s="1"/>
  <c r="H50" i="311"/>
  <c r="G48" i="313"/>
  <c r="I48" i="313" s="1"/>
  <c r="I48" i="311"/>
  <c r="J43" i="312"/>
  <c r="F19" i="310"/>
  <c r="I19" i="310"/>
  <c r="J19" i="310" s="1"/>
  <c r="K19" i="310" s="1"/>
  <c r="G18" i="310"/>
  <c r="I18" i="310" s="1"/>
  <c r="D17" i="310"/>
  <c r="H17" i="310"/>
  <c r="J17" i="310"/>
  <c r="E16" i="310"/>
  <c r="I50" i="311"/>
  <c r="D44" i="311"/>
  <c r="E43" i="313"/>
  <c r="H43" i="311"/>
  <c r="J43" i="311" s="1"/>
  <c r="K43" i="311" s="1"/>
  <c r="I42" i="311"/>
  <c r="F42" i="313"/>
  <c r="I42" i="313" s="1"/>
  <c r="H35" i="311"/>
  <c r="E35" i="313"/>
  <c r="H35" i="313" s="1"/>
  <c r="F34" i="313"/>
  <c r="I34" i="313"/>
  <c r="I34" i="311"/>
  <c r="J49" i="312"/>
  <c r="J47" i="312"/>
  <c r="I51" i="312"/>
  <c r="J33" i="312"/>
  <c r="K33" i="312" s="1"/>
  <c r="J18" i="312"/>
  <c r="H22" i="312"/>
  <c r="F49" i="313"/>
  <c r="I49" i="313" s="1"/>
  <c r="J49" i="313" s="1"/>
  <c r="K49" i="313" s="1"/>
  <c r="I49" i="311"/>
  <c r="K47" i="313"/>
  <c r="F51" i="311"/>
  <c r="F46" i="313"/>
  <c r="I46" i="313" s="1"/>
  <c r="G41" i="313"/>
  <c r="I41" i="313"/>
  <c r="J41" i="313" s="1"/>
  <c r="K41" i="313" s="1"/>
  <c r="G44" i="311"/>
  <c r="K50" i="312"/>
  <c r="J37" i="312"/>
  <c r="K37" i="312" s="1"/>
  <c r="K35" i="312"/>
  <c r="K34" i="312"/>
  <c r="J28" i="312"/>
  <c r="J25" i="312"/>
  <c r="J48" i="311"/>
  <c r="G45" i="313"/>
  <c r="G51" i="313" s="1"/>
  <c r="G51" i="311"/>
  <c r="H39" i="311"/>
  <c r="J39" i="311" s="1"/>
  <c r="E44" i="311"/>
  <c r="E39" i="313"/>
  <c r="I38" i="311"/>
  <c r="F38" i="313"/>
  <c r="F44" i="311"/>
  <c r="J32" i="311"/>
  <c r="H31" i="311"/>
  <c r="E31" i="313"/>
  <c r="F30" i="313"/>
  <c r="I30" i="313" s="1"/>
  <c r="I30" i="311"/>
  <c r="J24" i="313"/>
  <c r="J20" i="311"/>
  <c r="K41" i="312"/>
  <c r="K40" i="312"/>
  <c r="H44" i="312"/>
  <c r="J39" i="312"/>
  <c r="K32" i="312"/>
  <c r="K31" i="312"/>
  <c r="K24" i="312"/>
  <c r="K21" i="312"/>
  <c r="H46" i="311"/>
  <c r="H46" i="313"/>
  <c r="I45" i="311"/>
  <c r="H42" i="311"/>
  <c r="J42" i="311"/>
  <c r="K42" i="311" s="1"/>
  <c r="H42" i="313"/>
  <c r="I41" i="311"/>
  <c r="J41" i="311"/>
  <c r="K41" i="311" s="1"/>
  <c r="I40" i="313"/>
  <c r="H38" i="311"/>
  <c r="H38" i="313"/>
  <c r="I37" i="311"/>
  <c r="I36" i="313"/>
  <c r="H34" i="311"/>
  <c r="J34" i="311" s="1"/>
  <c r="H34" i="313"/>
  <c r="J34" i="313"/>
  <c r="K34" i="313" s="1"/>
  <c r="I33" i="311"/>
  <c r="I32" i="313"/>
  <c r="H30" i="311"/>
  <c r="J30" i="311" s="1"/>
  <c r="H30" i="313"/>
  <c r="J30" i="313" s="1"/>
  <c r="E29" i="311"/>
  <c r="I28" i="313"/>
  <c r="J28" i="313"/>
  <c r="H26" i="311"/>
  <c r="J26" i="311"/>
  <c r="H26" i="313"/>
  <c r="I25" i="311"/>
  <c r="J25" i="311"/>
  <c r="I24" i="313"/>
  <c r="G29" i="313"/>
  <c r="D22" i="311"/>
  <c r="I21" i="311"/>
  <c r="I20" i="313"/>
  <c r="J20" i="313" s="1"/>
  <c r="K20" i="313" s="1"/>
  <c r="H18" i="311"/>
  <c r="H18" i="313"/>
  <c r="I17" i="311"/>
  <c r="J17" i="311" s="1"/>
  <c r="F16" i="313"/>
  <c r="I38" i="312"/>
  <c r="F29" i="312"/>
  <c r="J27" i="312"/>
  <c r="J19" i="312"/>
  <c r="F26" i="313"/>
  <c r="I26" i="313" s="1"/>
  <c r="J26" i="313" s="1"/>
  <c r="K26" i="313" s="1"/>
  <c r="I40" i="311"/>
  <c r="G44" i="313"/>
  <c r="I36" i="311"/>
  <c r="J36" i="311"/>
  <c r="K36" i="311" s="1"/>
  <c r="I32" i="311"/>
  <c r="D29" i="311"/>
  <c r="I28" i="311"/>
  <c r="J28" i="311"/>
  <c r="I24" i="311"/>
  <c r="G22" i="311"/>
  <c r="I20" i="311"/>
  <c r="I16" i="311"/>
  <c r="G51" i="312"/>
  <c r="E29" i="312"/>
  <c r="G22" i="312"/>
  <c r="D44" i="313"/>
  <c r="E29" i="313"/>
  <c r="H16" i="313"/>
  <c r="D22" i="313"/>
  <c r="F22" i="312"/>
  <c r="I16" i="312"/>
  <c r="J16" i="312" s="1"/>
  <c r="H43" i="313"/>
  <c r="J43" i="313" s="1"/>
  <c r="I37" i="313"/>
  <c r="I33" i="313"/>
  <c r="J33" i="313" s="1"/>
  <c r="H31" i="313"/>
  <c r="J31" i="313" s="1"/>
  <c r="K31" i="313" s="1"/>
  <c r="F29" i="311"/>
  <c r="H27" i="311"/>
  <c r="H27" i="313"/>
  <c r="J27" i="313" s="1"/>
  <c r="I25" i="313"/>
  <c r="J25" i="313"/>
  <c r="K25" i="313" s="1"/>
  <c r="H23" i="311"/>
  <c r="J23" i="311" s="1"/>
  <c r="D29" i="313"/>
  <c r="H23" i="313"/>
  <c r="E22" i="311"/>
  <c r="I21" i="313"/>
  <c r="J21" i="313"/>
  <c r="H19" i="311"/>
  <c r="H19" i="313"/>
  <c r="J19" i="313"/>
  <c r="I18" i="311"/>
  <c r="I17" i="313"/>
  <c r="G22" i="313"/>
  <c r="G52" i="313" s="1"/>
  <c r="E51" i="312"/>
  <c r="I28" i="312"/>
  <c r="I29" i="312"/>
  <c r="J23" i="312"/>
  <c r="H29" i="312"/>
  <c r="D29" i="312"/>
  <c r="E22" i="312"/>
  <c r="E52" i="312" s="1"/>
  <c r="I20" i="312"/>
  <c r="J20" i="312" s="1"/>
  <c r="I23" i="313"/>
  <c r="I11" i="287"/>
  <c r="I12" i="287"/>
  <c r="I13" i="287"/>
  <c r="I14" i="287"/>
  <c r="E15" i="287"/>
  <c r="F15" i="287"/>
  <c r="G15" i="287"/>
  <c r="H15" i="287"/>
  <c r="I16" i="287"/>
  <c r="I17" i="287"/>
  <c r="I18" i="287"/>
  <c r="I19" i="287"/>
  <c r="E20" i="287"/>
  <c r="G20" i="287"/>
  <c r="H20" i="287"/>
  <c r="I21" i="287"/>
  <c r="I22" i="287"/>
  <c r="I23" i="287"/>
  <c r="I24" i="287"/>
  <c r="E25" i="287"/>
  <c r="F25" i="287"/>
  <c r="G25" i="287"/>
  <c r="H25" i="287"/>
  <c r="I26" i="287"/>
  <c r="I27" i="287"/>
  <c r="I28" i="287"/>
  <c r="I29" i="287"/>
  <c r="E30" i="287"/>
  <c r="F30" i="287"/>
  <c r="G30" i="287"/>
  <c r="E31" i="287"/>
  <c r="F31" i="287"/>
  <c r="G31" i="287"/>
  <c r="H31" i="287"/>
  <c r="E32" i="287"/>
  <c r="E35" i="287" s="1"/>
  <c r="F32" i="287"/>
  <c r="G32" i="287"/>
  <c r="H32" i="287"/>
  <c r="E33" i="287"/>
  <c r="F33" i="287"/>
  <c r="G33" i="287"/>
  <c r="H33" i="287"/>
  <c r="E34" i="287"/>
  <c r="F34" i="287"/>
  <c r="I34" i="287"/>
  <c r="G34" i="287"/>
  <c r="H34" i="287"/>
  <c r="K28" i="311"/>
  <c r="K21" i="313"/>
  <c r="J18" i="310"/>
  <c r="K35" i="308"/>
  <c r="K33" i="314"/>
  <c r="K28" i="313"/>
  <c r="K31" i="308"/>
  <c r="K30" i="305"/>
  <c r="K42" i="305"/>
  <c r="K37" i="302"/>
  <c r="K51" i="297"/>
  <c r="K18" i="305"/>
  <c r="K50" i="305"/>
  <c r="K25" i="314"/>
  <c r="K32" i="314"/>
  <c r="K48" i="314"/>
  <c r="K33" i="313"/>
  <c r="K39" i="308"/>
  <c r="K30" i="307"/>
  <c r="K28" i="308"/>
  <c r="K47" i="308"/>
  <c r="K20" i="312"/>
  <c r="K20" i="311"/>
  <c r="K30" i="311"/>
  <c r="K47" i="312"/>
  <c r="K43" i="312"/>
  <c r="J18" i="308"/>
  <c r="K34" i="308"/>
  <c r="K35" i="310"/>
  <c r="K19" i="313"/>
  <c r="J23" i="313"/>
  <c r="H29" i="313"/>
  <c r="K17" i="311"/>
  <c r="J45" i="311"/>
  <c r="I51" i="311"/>
  <c r="H50" i="313"/>
  <c r="J50" i="313" s="1"/>
  <c r="I38" i="313"/>
  <c r="K39" i="311"/>
  <c r="K25" i="312"/>
  <c r="K46" i="309"/>
  <c r="F29" i="310"/>
  <c r="J28" i="310"/>
  <c r="J17" i="309"/>
  <c r="K49" i="309"/>
  <c r="J24" i="310"/>
  <c r="K42" i="309"/>
  <c r="J45" i="309"/>
  <c r="J26" i="308"/>
  <c r="J33" i="308"/>
  <c r="K48" i="308"/>
  <c r="I48" i="310"/>
  <c r="J48" i="310" s="1"/>
  <c r="H23" i="307"/>
  <c r="I41" i="310"/>
  <c r="J41" i="310"/>
  <c r="K20" i="305"/>
  <c r="K27" i="305"/>
  <c r="K36" i="305"/>
  <c r="I16" i="314"/>
  <c r="K18" i="314"/>
  <c r="H38" i="304"/>
  <c r="D44" i="304"/>
  <c r="K42" i="302"/>
  <c r="E51" i="314"/>
  <c r="H50" i="304"/>
  <c r="J50" i="304" s="1"/>
  <c r="G22" i="304"/>
  <c r="G52" i="304"/>
  <c r="H23" i="304"/>
  <c r="D29" i="304"/>
  <c r="E44" i="304"/>
  <c r="I45" i="304"/>
  <c r="F51" i="304"/>
  <c r="I49" i="304"/>
  <c r="F44" i="304"/>
  <c r="I38" i="304"/>
  <c r="H16" i="314"/>
  <c r="J20" i="314"/>
  <c r="E29" i="314"/>
  <c r="I30" i="304"/>
  <c r="J30" i="304" s="1"/>
  <c r="H41" i="307"/>
  <c r="J41" i="307"/>
  <c r="J46" i="307"/>
  <c r="E22" i="304"/>
  <c r="I31" i="304"/>
  <c r="J31" i="304" s="1"/>
  <c r="I39" i="304"/>
  <c r="I47" i="304"/>
  <c r="J47" i="304" s="1"/>
  <c r="I23" i="314"/>
  <c r="I29" i="314"/>
  <c r="K50" i="301"/>
  <c r="K35" i="298"/>
  <c r="K26" i="297"/>
  <c r="H52" i="294"/>
  <c r="K29" i="294"/>
  <c r="J29" i="297"/>
  <c r="K42" i="292"/>
  <c r="K51" i="292"/>
  <c r="K23" i="312"/>
  <c r="K43" i="313"/>
  <c r="K19" i="312"/>
  <c r="J38" i="313"/>
  <c r="K32" i="311"/>
  <c r="K28" i="312"/>
  <c r="K49" i="312"/>
  <c r="K27" i="312"/>
  <c r="K34" i="311"/>
  <c r="K24" i="313"/>
  <c r="K27" i="313"/>
  <c r="H39" i="313"/>
  <c r="I29" i="313"/>
  <c r="I22" i="312"/>
  <c r="J38" i="312"/>
  <c r="I44" i="312"/>
  <c r="I52" i="312" s="1"/>
  <c r="K25" i="311"/>
  <c r="J46" i="313"/>
  <c r="I44" i="311"/>
  <c r="K18" i="312"/>
  <c r="E22" i="310"/>
  <c r="J50" i="311"/>
  <c r="I29" i="310"/>
  <c r="H16" i="310"/>
  <c r="K41" i="309"/>
  <c r="K17" i="308"/>
  <c r="J32" i="310"/>
  <c r="K18" i="309"/>
  <c r="K50" i="309"/>
  <c r="J49" i="308"/>
  <c r="I44" i="308"/>
  <c r="K49" i="310"/>
  <c r="J26" i="307"/>
  <c r="K30" i="306"/>
  <c r="J19" i="307"/>
  <c r="J23" i="305"/>
  <c r="H29" i="305"/>
  <c r="K31" i="307"/>
  <c r="K40" i="309"/>
  <c r="K42" i="308"/>
  <c r="F52" i="305"/>
  <c r="K24" i="305"/>
  <c r="J28" i="307"/>
  <c r="K48" i="305"/>
  <c r="I27" i="304"/>
  <c r="J27" i="304"/>
  <c r="H36" i="304"/>
  <c r="J36" i="304" s="1"/>
  <c r="I24" i="304"/>
  <c r="H26" i="304"/>
  <c r="I28" i="304"/>
  <c r="D44" i="314"/>
  <c r="H38" i="314"/>
  <c r="H50" i="314"/>
  <c r="J50" i="314" s="1"/>
  <c r="I35" i="304"/>
  <c r="I43" i="304"/>
  <c r="G22" i="314"/>
  <c r="H23" i="314"/>
  <c r="D29" i="314"/>
  <c r="J27" i="314"/>
  <c r="E44" i="314"/>
  <c r="J47" i="314"/>
  <c r="K43" i="307"/>
  <c r="I19" i="304"/>
  <c r="J19" i="304" s="1"/>
  <c r="H24" i="304"/>
  <c r="I26" i="304"/>
  <c r="H28" i="304"/>
  <c r="L41" i="301"/>
  <c r="K41" i="301"/>
  <c r="I23" i="304"/>
  <c r="F29" i="304"/>
  <c r="E22" i="314"/>
  <c r="E52" i="314" s="1"/>
  <c r="G44" i="314"/>
  <c r="H45" i="314"/>
  <c r="K26" i="301"/>
  <c r="L26" i="301"/>
  <c r="K23" i="298"/>
  <c r="K38" i="297"/>
  <c r="J44" i="297"/>
  <c r="K48" i="303"/>
  <c r="K19" i="298"/>
  <c r="K42" i="297"/>
  <c r="K41" i="296"/>
  <c r="J41" i="302"/>
  <c r="H52" i="295"/>
  <c r="K18" i="297"/>
  <c r="K45" i="293"/>
  <c r="L45" i="293"/>
  <c r="K46" i="292"/>
  <c r="K21" i="291"/>
  <c r="J18" i="311"/>
  <c r="I44" i="309"/>
  <c r="J38" i="309"/>
  <c r="I22" i="308"/>
  <c r="K30" i="310"/>
  <c r="K31" i="310"/>
  <c r="K25" i="310"/>
  <c r="F22" i="310"/>
  <c r="F52" i="310"/>
  <c r="I29" i="308"/>
  <c r="J23" i="308"/>
  <c r="K32" i="308"/>
  <c r="K41" i="308"/>
  <c r="J38" i="308"/>
  <c r="I45" i="310"/>
  <c r="I51" i="310"/>
  <c r="F51" i="310"/>
  <c r="K17" i="306"/>
  <c r="J16" i="306"/>
  <c r="H22" i="306"/>
  <c r="K19" i="305"/>
  <c r="J23" i="306"/>
  <c r="J16" i="307"/>
  <c r="K31" i="305"/>
  <c r="J49" i="307"/>
  <c r="K26" i="314"/>
  <c r="K46" i="304"/>
  <c r="K50" i="302"/>
  <c r="K47" i="307"/>
  <c r="K17" i="304"/>
  <c r="D51" i="304"/>
  <c r="H45" i="304"/>
  <c r="K16" i="303"/>
  <c r="K36" i="303"/>
  <c r="I33" i="304"/>
  <c r="J35" i="304"/>
  <c r="J39" i="304"/>
  <c r="I41" i="304"/>
  <c r="H43" i="304"/>
  <c r="J43" i="304"/>
  <c r="J21" i="304"/>
  <c r="J32" i="304"/>
  <c r="J48" i="304"/>
  <c r="J24" i="314"/>
  <c r="J28" i="314"/>
  <c r="E51" i="307"/>
  <c r="E52" i="307"/>
  <c r="H25" i="304"/>
  <c r="J25" i="304" s="1"/>
  <c r="H33" i="304"/>
  <c r="J33" i="304"/>
  <c r="H41" i="304"/>
  <c r="J41" i="304" s="1"/>
  <c r="H49" i="304"/>
  <c r="J49" i="304"/>
  <c r="J16" i="302"/>
  <c r="I22" i="302"/>
  <c r="K21" i="302"/>
  <c r="D51" i="314"/>
  <c r="K25" i="303"/>
  <c r="K18" i="303"/>
  <c r="K37" i="303"/>
  <c r="K19" i="302"/>
  <c r="K46" i="297"/>
  <c r="K21" i="296"/>
  <c r="K43" i="302"/>
  <c r="K16" i="296"/>
  <c r="J22" i="296"/>
  <c r="K24" i="295"/>
  <c r="K39" i="294"/>
  <c r="K22" i="293"/>
  <c r="K43" i="298"/>
  <c r="K33" i="296"/>
  <c r="K38" i="293"/>
  <c r="J44" i="293"/>
  <c r="K46" i="293"/>
  <c r="L46" i="293"/>
  <c r="K34" i="292"/>
  <c r="K38" i="292"/>
  <c r="J44" i="292"/>
  <c r="K24" i="291"/>
  <c r="K51" i="296"/>
  <c r="K26" i="292"/>
  <c r="K30" i="313"/>
  <c r="J46" i="311"/>
  <c r="K48" i="311"/>
  <c r="K17" i="310"/>
  <c r="I16" i="313"/>
  <c r="J16" i="313" s="1"/>
  <c r="K26" i="311"/>
  <c r="J38" i="311"/>
  <c r="K39" i="312"/>
  <c r="K30" i="308"/>
  <c r="J16" i="308"/>
  <c r="K37" i="309"/>
  <c r="K36" i="308"/>
  <c r="H51" i="308"/>
  <c r="J45" i="308"/>
  <c r="K26" i="306"/>
  <c r="I22" i="305"/>
  <c r="E44" i="310"/>
  <c r="J16" i="305"/>
  <c r="H22" i="305"/>
  <c r="J20" i="307"/>
  <c r="J32" i="307"/>
  <c r="K39" i="305"/>
  <c r="K43" i="305"/>
  <c r="K47" i="305"/>
  <c r="K18" i="307"/>
  <c r="F22" i="304"/>
  <c r="F52" i="304"/>
  <c r="I16" i="304"/>
  <c r="J18" i="304"/>
  <c r="J34" i="304"/>
  <c r="K42" i="314"/>
  <c r="F22" i="307"/>
  <c r="K49" i="305"/>
  <c r="J37" i="304"/>
  <c r="J31" i="314"/>
  <c r="J35" i="314"/>
  <c r="J39" i="314"/>
  <c r="G51" i="304"/>
  <c r="H16" i="304"/>
  <c r="D22" i="304"/>
  <c r="D52" i="304" s="1"/>
  <c r="I18" i="304"/>
  <c r="H20" i="304"/>
  <c r="J20" i="304"/>
  <c r="E29" i="304"/>
  <c r="E52" i="304" s="1"/>
  <c r="K35" i="307"/>
  <c r="H51" i="305"/>
  <c r="G44" i="304"/>
  <c r="J50" i="303"/>
  <c r="F29" i="314"/>
  <c r="K28" i="302"/>
  <c r="K21" i="300"/>
  <c r="L21" i="300"/>
  <c r="K24" i="299"/>
  <c r="K48" i="299"/>
  <c r="K46" i="303"/>
  <c r="K23" i="302"/>
  <c r="J22" i="300"/>
  <c r="K30" i="298"/>
  <c r="K25" i="296"/>
  <c r="J29" i="301"/>
  <c r="K18" i="298"/>
  <c r="K47" i="298"/>
  <c r="K34" i="297"/>
  <c r="K18" i="292"/>
  <c r="K39" i="290"/>
  <c r="K46" i="289"/>
  <c r="K17" i="288"/>
  <c r="J44" i="296"/>
  <c r="F35" i="287"/>
  <c r="H133" i="274"/>
  <c r="G133" i="274"/>
  <c r="F133" i="274"/>
  <c r="E133" i="274"/>
  <c r="J132" i="274"/>
  <c r="I132" i="274"/>
  <c r="K132" i="274" s="1"/>
  <c r="J131" i="274"/>
  <c r="I131" i="274"/>
  <c r="K131" i="274" s="1"/>
  <c r="J130" i="274"/>
  <c r="I130" i="274"/>
  <c r="J129" i="274"/>
  <c r="K129" i="274" s="1"/>
  <c r="I129" i="274"/>
  <c r="J128" i="274"/>
  <c r="I128" i="274"/>
  <c r="J127" i="274"/>
  <c r="I127" i="274"/>
  <c r="J126" i="274"/>
  <c r="K126" i="274"/>
  <c r="I126" i="274"/>
  <c r="J125" i="274"/>
  <c r="I125" i="274"/>
  <c r="K125" i="274" s="1"/>
  <c r="L125" i="274" s="1"/>
  <c r="J124" i="274"/>
  <c r="I124" i="274"/>
  <c r="J123" i="274"/>
  <c r="I123" i="274"/>
  <c r="K123" i="274" s="1"/>
  <c r="L123" i="274" s="1"/>
  <c r="J122" i="274"/>
  <c r="I122" i="274"/>
  <c r="J121" i="274"/>
  <c r="J133" i="274" s="1"/>
  <c r="I121" i="274"/>
  <c r="H117" i="274"/>
  <c r="G117" i="274"/>
  <c r="F117" i="274"/>
  <c r="E117" i="274"/>
  <c r="J116" i="274"/>
  <c r="I116" i="274"/>
  <c r="J115" i="274"/>
  <c r="I115" i="274"/>
  <c r="J114" i="274"/>
  <c r="K114" i="274" s="1"/>
  <c r="I114" i="274"/>
  <c r="J113" i="274"/>
  <c r="I113" i="274"/>
  <c r="K113" i="274"/>
  <c r="J112" i="274"/>
  <c r="I112" i="274"/>
  <c r="K112" i="274"/>
  <c r="J111" i="274"/>
  <c r="I111" i="274"/>
  <c r="J110" i="274"/>
  <c r="I110" i="274"/>
  <c r="K110" i="274"/>
  <c r="J109" i="274"/>
  <c r="I109" i="274"/>
  <c r="J108" i="274"/>
  <c r="I108" i="274"/>
  <c r="K108" i="274" s="1"/>
  <c r="J107" i="274"/>
  <c r="I107" i="274"/>
  <c r="K107" i="274" s="1"/>
  <c r="L107" i="274" s="1"/>
  <c r="J106" i="274"/>
  <c r="K106" i="274"/>
  <c r="I106" i="274"/>
  <c r="J105" i="274"/>
  <c r="I105" i="274"/>
  <c r="H101" i="274"/>
  <c r="G101" i="274"/>
  <c r="F101" i="274"/>
  <c r="E101" i="274"/>
  <c r="J100" i="274"/>
  <c r="I100" i="274"/>
  <c r="K100" i="274" s="1"/>
  <c r="J99" i="274"/>
  <c r="I99" i="274"/>
  <c r="J98" i="274"/>
  <c r="I98" i="274"/>
  <c r="J97" i="274"/>
  <c r="I97" i="274"/>
  <c r="J96" i="274"/>
  <c r="K96" i="274"/>
  <c r="I96" i="274"/>
  <c r="J95" i="274"/>
  <c r="I95" i="274"/>
  <c r="K95" i="274" s="1"/>
  <c r="J94" i="274"/>
  <c r="I94" i="274"/>
  <c r="K94" i="274" s="1"/>
  <c r="J93" i="274"/>
  <c r="K93" i="274" s="1"/>
  <c r="I93" i="274"/>
  <c r="J92" i="274"/>
  <c r="I92" i="274"/>
  <c r="J91" i="274"/>
  <c r="K91" i="274"/>
  <c r="I91" i="274"/>
  <c r="J90" i="274"/>
  <c r="I90" i="274"/>
  <c r="J89" i="274"/>
  <c r="J101" i="274" s="1"/>
  <c r="I89" i="274"/>
  <c r="H85" i="274"/>
  <c r="G85" i="274"/>
  <c r="F85" i="274"/>
  <c r="E85" i="274"/>
  <c r="J84" i="274"/>
  <c r="I84" i="274"/>
  <c r="K84" i="274" s="1"/>
  <c r="L84" i="274" s="1"/>
  <c r="J83" i="274"/>
  <c r="K83" i="274" s="1"/>
  <c r="L83" i="274" s="1"/>
  <c r="I83" i="274"/>
  <c r="J82" i="274"/>
  <c r="I82" i="274"/>
  <c r="K82" i="274" s="1"/>
  <c r="J81" i="274"/>
  <c r="I81" i="274"/>
  <c r="J80" i="274"/>
  <c r="I80" i="274"/>
  <c r="K80" i="274" s="1"/>
  <c r="J79" i="274"/>
  <c r="I79" i="274"/>
  <c r="J78" i="274"/>
  <c r="I78" i="274"/>
  <c r="J77" i="274"/>
  <c r="K77" i="274" s="1"/>
  <c r="L77" i="274" s="1"/>
  <c r="I77" i="274"/>
  <c r="J76" i="274"/>
  <c r="K76" i="274" s="1"/>
  <c r="I76" i="274"/>
  <c r="J75" i="274"/>
  <c r="I75" i="274"/>
  <c r="K75" i="274"/>
  <c r="J74" i="274"/>
  <c r="I74" i="274"/>
  <c r="K74" i="274"/>
  <c r="J73" i="274"/>
  <c r="I73" i="274"/>
  <c r="J69" i="274"/>
  <c r="B69" i="274"/>
  <c r="J43" i="274"/>
  <c r="B43" i="274"/>
  <c r="H133" i="273"/>
  <c r="G133" i="273"/>
  <c r="F133" i="273"/>
  <c r="E133" i="273"/>
  <c r="J132" i="273"/>
  <c r="I132" i="273"/>
  <c r="K132" i="273"/>
  <c r="L132" i="273" s="1"/>
  <c r="J131" i="273"/>
  <c r="I131" i="273"/>
  <c r="J130" i="273"/>
  <c r="I130" i="273"/>
  <c r="J129" i="273"/>
  <c r="I129" i="273"/>
  <c r="K129" i="273" s="1"/>
  <c r="J128" i="273"/>
  <c r="I128" i="273"/>
  <c r="J127" i="273"/>
  <c r="I127" i="273"/>
  <c r="K127" i="273" s="1"/>
  <c r="J126" i="273"/>
  <c r="I126" i="273"/>
  <c r="J125" i="273"/>
  <c r="I125" i="273"/>
  <c r="J124" i="273"/>
  <c r="K124" i="273" s="1"/>
  <c r="L124" i="273" s="1"/>
  <c r="I124" i="273"/>
  <c r="J123" i="273"/>
  <c r="I123" i="273"/>
  <c r="K123" i="273"/>
  <c r="J122" i="273"/>
  <c r="I122" i="273"/>
  <c r="J121" i="273"/>
  <c r="I121" i="273"/>
  <c r="H117" i="273"/>
  <c r="G117" i="273"/>
  <c r="F117" i="273"/>
  <c r="E117" i="273"/>
  <c r="J116" i="273"/>
  <c r="I116" i="273"/>
  <c r="J115" i="273"/>
  <c r="I115" i="273"/>
  <c r="K115" i="273"/>
  <c r="J114" i="273"/>
  <c r="K114" i="273" s="1"/>
  <c r="I114" i="273"/>
  <c r="J113" i="273"/>
  <c r="I113" i="273"/>
  <c r="K113" i="273" s="1"/>
  <c r="L113" i="273" s="1"/>
  <c r="J112" i="273"/>
  <c r="I112" i="273"/>
  <c r="K112" i="273" s="1"/>
  <c r="J111" i="273"/>
  <c r="I111" i="273"/>
  <c r="J110" i="273"/>
  <c r="I110" i="273"/>
  <c r="J109" i="273"/>
  <c r="I109" i="273"/>
  <c r="K109" i="273" s="1"/>
  <c r="J108" i="273"/>
  <c r="K108" i="273" s="1"/>
  <c r="I108" i="273"/>
  <c r="J107" i="273"/>
  <c r="I107" i="273"/>
  <c r="J106" i="273"/>
  <c r="I106" i="273"/>
  <c r="J105" i="273"/>
  <c r="K105" i="273" s="1"/>
  <c r="I105" i="273"/>
  <c r="H101" i="273"/>
  <c r="G101" i="273"/>
  <c r="F101" i="273"/>
  <c r="E101" i="273"/>
  <c r="J100" i="273"/>
  <c r="I100" i="273"/>
  <c r="J99" i="273"/>
  <c r="I99" i="273"/>
  <c r="J98" i="273"/>
  <c r="I98" i="273"/>
  <c r="K98" i="273" s="1"/>
  <c r="L98" i="273" s="1"/>
  <c r="J97" i="273"/>
  <c r="I97" i="273"/>
  <c r="K97" i="273"/>
  <c r="J96" i="273"/>
  <c r="I96" i="273"/>
  <c r="J95" i="273"/>
  <c r="I95" i="273"/>
  <c r="K94" i="273"/>
  <c r="J94" i="273"/>
  <c r="I94" i="273"/>
  <c r="J93" i="273"/>
  <c r="I93" i="273"/>
  <c r="J92" i="273"/>
  <c r="I92" i="273"/>
  <c r="K92" i="273"/>
  <c r="J91" i="273"/>
  <c r="J101" i="273" s="1"/>
  <c r="I91" i="273"/>
  <c r="J90" i="273"/>
  <c r="I90" i="273"/>
  <c r="J89" i="273"/>
  <c r="I89" i="273"/>
  <c r="H85" i="273"/>
  <c r="G85" i="273"/>
  <c r="F85" i="273"/>
  <c r="E85" i="273"/>
  <c r="J84" i="273"/>
  <c r="I84" i="273"/>
  <c r="K84" i="273" s="1"/>
  <c r="K83" i="273"/>
  <c r="J83" i="273"/>
  <c r="I83" i="273"/>
  <c r="J82" i="273"/>
  <c r="I82" i="273"/>
  <c r="K82" i="273" s="1"/>
  <c r="J81" i="273"/>
  <c r="I81" i="273"/>
  <c r="K81" i="273" s="1"/>
  <c r="L81" i="273" s="1"/>
  <c r="J80" i="273"/>
  <c r="I80" i="273"/>
  <c r="J79" i="273"/>
  <c r="I79" i="273"/>
  <c r="K79" i="273" s="1"/>
  <c r="L79" i="273" s="1"/>
  <c r="J78" i="273"/>
  <c r="I78" i="273"/>
  <c r="J77" i="273"/>
  <c r="I77" i="273"/>
  <c r="K77" i="273"/>
  <c r="J76" i="273"/>
  <c r="J85" i="273" s="1"/>
  <c r="I76" i="273"/>
  <c r="J75" i="273"/>
  <c r="K75" i="273"/>
  <c r="L75" i="273" s="1"/>
  <c r="I75" i="273"/>
  <c r="J74" i="273"/>
  <c r="I74" i="273"/>
  <c r="K74" i="273" s="1"/>
  <c r="L74" i="273" s="1"/>
  <c r="J73" i="273"/>
  <c r="I73" i="273"/>
  <c r="J69" i="273"/>
  <c r="B69" i="273"/>
  <c r="J43" i="273"/>
  <c r="B43" i="273"/>
  <c r="H133" i="272"/>
  <c r="G133" i="272"/>
  <c r="F133" i="272"/>
  <c r="E133" i="272"/>
  <c r="J132" i="272"/>
  <c r="I132" i="272"/>
  <c r="K132" i="272"/>
  <c r="J131" i="272"/>
  <c r="I131" i="272"/>
  <c r="J130" i="272"/>
  <c r="I130" i="272"/>
  <c r="K129" i="272"/>
  <c r="J129" i="272"/>
  <c r="I129" i="272"/>
  <c r="J128" i="272"/>
  <c r="I128" i="272"/>
  <c r="K128" i="272" s="1"/>
  <c r="J127" i="272"/>
  <c r="I127" i="272"/>
  <c r="J126" i="272"/>
  <c r="I126" i="272"/>
  <c r="J125" i="272"/>
  <c r="I125" i="272"/>
  <c r="K125" i="272"/>
  <c r="J124" i="272"/>
  <c r="I124" i="272"/>
  <c r="J123" i="272"/>
  <c r="I123" i="272"/>
  <c r="K123" i="272" s="1"/>
  <c r="J122" i="272"/>
  <c r="I122" i="272"/>
  <c r="K122" i="272" s="1"/>
  <c r="J121" i="272"/>
  <c r="I121" i="272"/>
  <c r="H117" i="272"/>
  <c r="G117" i="272"/>
  <c r="F117" i="272"/>
  <c r="E117" i="272"/>
  <c r="J116" i="272"/>
  <c r="I116" i="272"/>
  <c r="J115" i="272"/>
  <c r="I115" i="272"/>
  <c r="J114" i="272"/>
  <c r="K114" i="272" s="1"/>
  <c r="I114" i="272"/>
  <c r="J113" i="272"/>
  <c r="I113" i="272"/>
  <c r="K113" i="272"/>
  <c r="J112" i="272"/>
  <c r="I112" i="272"/>
  <c r="K112" i="272"/>
  <c r="J111" i="272"/>
  <c r="I111" i="272"/>
  <c r="J110" i="272"/>
  <c r="I110" i="272"/>
  <c r="K110" i="272"/>
  <c r="J109" i="272"/>
  <c r="I109" i="272"/>
  <c r="J108" i="272"/>
  <c r="I108" i="272"/>
  <c r="K108" i="272" s="1"/>
  <c r="J107" i="272"/>
  <c r="I107" i="272"/>
  <c r="K107" i="272" s="1"/>
  <c r="J106" i="272"/>
  <c r="I106" i="272"/>
  <c r="J105" i="272"/>
  <c r="I105" i="272"/>
  <c r="H101" i="272"/>
  <c r="G101" i="272"/>
  <c r="F101" i="272"/>
  <c r="E101" i="272"/>
  <c r="J100" i="272"/>
  <c r="K100" i="272"/>
  <c r="I100" i="272"/>
  <c r="J99" i="272"/>
  <c r="I99" i="272"/>
  <c r="J98" i="272"/>
  <c r="I98" i="272"/>
  <c r="J97" i="272"/>
  <c r="I97" i="272"/>
  <c r="J96" i="272"/>
  <c r="I96" i="272"/>
  <c r="K96" i="272" s="1"/>
  <c r="J95" i="272"/>
  <c r="I95" i="272"/>
  <c r="K95" i="272" s="1"/>
  <c r="J94" i="272"/>
  <c r="K94" i="272" s="1"/>
  <c r="L94" i="272" s="1"/>
  <c r="I94" i="272"/>
  <c r="J93" i="272"/>
  <c r="I93" i="272"/>
  <c r="K93" i="272" s="1"/>
  <c r="J92" i="272"/>
  <c r="I92" i="272"/>
  <c r="J91" i="272"/>
  <c r="I91" i="272"/>
  <c r="K91" i="272" s="1"/>
  <c r="J90" i="272"/>
  <c r="I90" i="272"/>
  <c r="J89" i="272"/>
  <c r="I89" i="272"/>
  <c r="H85" i="272"/>
  <c r="G85" i="272"/>
  <c r="F85" i="272"/>
  <c r="E85" i="272"/>
  <c r="J84" i="272"/>
  <c r="I84" i="272"/>
  <c r="J83" i="272"/>
  <c r="I83" i="272"/>
  <c r="K83" i="272"/>
  <c r="J82" i="272"/>
  <c r="I82" i="272"/>
  <c r="K82" i="272"/>
  <c r="J81" i="272"/>
  <c r="I81" i="272"/>
  <c r="J80" i="272"/>
  <c r="I80" i="272"/>
  <c r="K80" i="272" s="1"/>
  <c r="L80" i="272" s="1"/>
  <c r="J79" i="272"/>
  <c r="I79" i="272"/>
  <c r="J78" i="272"/>
  <c r="I78" i="272"/>
  <c r="J77" i="272"/>
  <c r="I77" i="272"/>
  <c r="K77" i="272" s="1"/>
  <c r="L77" i="272" s="1"/>
  <c r="K76" i="272"/>
  <c r="J76" i="272"/>
  <c r="I76" i="272"/>
  <c r="J75" i="272"/>
  <c r="I75" i="272"/>
  <c r="J74" i="272"/>
  <c r="I74" i="272"/>
  <c r="K74" i="272"/>
  <c r="J73" i="272"/>
  <c r="I73" i="272"/>
  <c r="I85" i="272" s="1"/>
  <c r="J69" i="272"/>
  <c r="B69" i="272"/>
  <c r="J43" i="272"/>
  <c r="B43" i="272"/>
  <c r="H133" i="271"/>
  <c r="G133" i="271"/>
  <c r="F133" i="271"/>
  <c r="E133" i="271"/>
  <c r="J132" i="271"/>
  <c r="K132" i="271" s="1"/>
  <c r="L132" i="271" s="1"/>
  <c r="I132" i="271"/>
  <c r="J131" i="271"/>
  <c r="I131" i="271"/>
  <c r="J130" i="271"/>
  <c r="I130" i="271"/>
  <c r="K130" i="271" s="1"/>
  <c r="J129" i="271"/>
  <c r="I129" i="271"/>
  <c r="J128" i="271"/>
  <c r="K128" i="271" s="1"/>
  <c r="I128" i="271"/>
  <c r="J127" i="271"/>
  <c r="I127" i="271"/>
  <c r="K127" i="271" s="1"/>
  <c r="L127" i="271" s="1"/>
  <c r="J126" i="271"/>
  <c r="I126" i="271"/>
  <c r="J125" i="271"/>
  <c r="I125" i="271"/>
  <c r="J124" i="271"/>
  <c r="I124" i="271"/>
  <c r="K124" i="271" s="1"/>
  <c r="J123" i="271"/>
  <c r="I123" i="271"/>
  <c r="K123" i="271"/>
  <c r="J122" i="271"/>
  <c r="I122" i="271"/>
  <c r="J121" i="271"/>
  <c r="I121" i="271"/>
  <c r="H117" i="271"/>
  <c r="G117" i="271"/>
  <c r="F117" i="271"/>
  <c r="E117" i="271"/>
  <c r="J116" i="271"/>
  <c r="I116" i="271"/>
  <c r="J115" i="271"/>
  <c r="I115" i="271"/>
  <c r="K115" i="271"/>
  <c r="J114" i="271"/>
  <c r="I114" i="271"/>
  <c r="J113" i="271"/>
  <c r="K113" i="271"/>
  <c r="L113" i="271" s="1"/>
  <c r="I113" i="271"/>
  <c r="J112" i="271"/>
  <c r="I112" i="271"/>
  <c r="K112" i="271" s="1"/>
  <c r="J111" i="271"/>
  <c r="I111" i="271"/>
  <c r="J110" i="271"/>
  <c r="I110" i="271"/>
  <c r="K109" i="271"/>
  <c r="J109" i="271"/>
  <c r="I109" i="271"/>
  <c r="J108" i="271"/>
  <c r="I108" i="271"/>
  <c r="K108" i="271" s="1"/>
  <c r="J107" i="271"/>
  <c r="I107" i="271"/>
  <c r="J106" i="271"/>
  <c r="I106" i="271"/>
  <c r="J105" i="271"/>
  <c r="I105" i="271"/>
  <c r="K105" i="271"/>
  <c r="L105" i="271" s="1"/>
  <c r="H101" i="271"/>
  <c r="G101" i="271"/>
  <c r="F101" i="271"/>
  <c r="E101" i="271"/>
  <c r="J100" i="271"/>
  <c r="I100" i="271"/>
  <c r="J99" i="271"/>
  <c r="I99" i="271"/>
  <c r="J98" i="271"/>
  <c r="I98" i="271"/>
  <c r="K98" i="271" s="1"/>
  <c r="L98" i="271" s="1"/>
  <c r="J97" i="271"/>
  <c r="I97" i="271"/>
  <c r="J96" i="271"/>
  <c r="I96" i="271"/>
  <c r="J95" i="271"/>
  <c r="I95" i="271"/>
  <c r="J94" i="271"/>
  <c r="I94" i="271"/>
  <c r="K94" i="271" s="1"/>
  <c r="J93" i="271"/>
  <c r="I93" i="271"/>
  <c r="J92" i="271"/>
  <c r="J101" i="271" s="1"/>
  <c r="I92" i="271"/>
  <c r="J91" i="271"/>
  <c r="I91" i="271"/>
  <c r="K91" i="271" s="1"/>
  <c r="J90" i="271"/>
  <c r="I90" i="271"/>
  <c r="J89" i="271"/>
  <c r="I89" i="271"/>
  <c r="H85" i="271"/>
  <c r="G85" i="271"/>
  <c r="F85" i="271"/>
  <c r="E85" i="271"/>
  <c r="J84" i="271"/>
  <c r="I84" i="271"/>
  <c r="K84" i="271" s="1"/>
  <c r="M84" i="271" s="1"/>
  <c r="J83" i="271"/>
  <c r="K83" i="271" s="1"/>
  <c r="L83" i="271" s="1"/>
  <c r="I83" i="271"/>
  <c r="J82" i="271"/>
  <c r="I82" i="271"/>
  <c r="K82" i="271" s="1"/>
  <c r="L82" i="271" s="1"/>
  <c r="J81" i="271"/>
  <c r="I81" i="271"/>
  <c r="K81" i="271" s="1"/>
  <c r="L81" i="271" s="1"/>
  <c r="J80" i="271"/>
  <c r="I80" i="271"/>
  <c r="J79" i="271"/>
  <c r="I79" i="271"/>
  <c r="K79" i="271" s="1"/>
  <c r="M79" i="271" s="1"/>
  <c r="J78" i="271"/>
  <c r="I78" i="271"/>
  <c r="J77" i="271"/>
  <c r="I77" i="271"/>
  <c r="K77" i="271"/>
  <c r="J76" i="271"/>
  <c r="I76" i="271"/>
  <c r="K76" i="271" s="1"/>
  <c r="J75" i="271"/>
  <c r="I75" i="271"/>
  <c r="K75" i="271" s="1"/>
  <c r="L75" i="271" s="1"/>
  <c r="J74" i="271"/>
  <c r="I74" i="271"/>
  <c r="K74" i="271" s="1"/>
  <c r="L74" i="271" s="1"/>
  <c r="J73" i="271"/>
  <c r="I73" i="271"/>
  <c r="J69" i="271"/>
  <c r="B69" i="271"/>
  <c r="J43" i="271"/>
  <c r="B43" i="271"/>
  <c r="H133" i="270"/>
  <c r="G133" i="270"/>
  <c r="F133" i="270"/>
  <c r="E133" i="270"/>
  <c r="J132" i="270"/>
  <c r="K132" i="270" s="1"/>
  <c r="I132" i="270"/>
  <c r="J131" i="270"/>
  <c r="I131" i="270"/>
  <c r="J130" i="270"/>
  <c r="I130" i="270"/>
  <c r="J129" i="270"/>
  <c r="I129" i="270"/>
  <c r="K129" i="270" s="1"/>
  <c r="J128" i="270"/>
  <c r="I128" i="270"/>
  <c r="K128" i="270" s="1"/>
  <c r="L128" i="270" s="1"/>
  <c r="J127" i="270"/>
  <c r="I127" i="270"/>
  <c r="K127" i="270" s="1"/>
  <c r="L127" i="270" s="1"/>
  <c r="J126" i="270"/>
  <c r="I126" i="270"/>
  <c r="K126" i="270" s="1"/>
  <c r="J125" i="270"/>
  <c r="I125" i="270"/>
  <c r="J124" i="270"/>
  <c r="I124" i="270"/>
  <c r="K124" i="270" s="1"/>
  <c r="L124" i="270" s="1"/>
  <c r="J123" i="270"/>
  <c r="I123" i="270"/>
  <c r="J122" i="270"/>
  <c r="I122" i="270"/>
  <c r="J121" i="270"/>
  <c r="J133" i="270" s="1"/>
  <c r="I121" i="270"/>
  <c r="H117" i="270"/>
  <c r="G117" i="270"/>
  <c r="F117" i="270"/>
  <c r="E117" i="270"/>
  <c r="J116" i="270"/>
  <c r="I116" i="270"/>
  <c r="J115" i="270"/>
  <c r="I115" i="270"/>
  <c r="J114" i="270"/>
  <c r="K114" i="270"/>
  <c r="I114" i="270"/>
  <c r="J113" i="270"/>
  <c r="I113" i="270"/>
  <c r="K113" i="270" s="1"/>
  <c r="J112" i="270"/>
  <c r="I112" i="270"/>
  <c r="K112" i="270"/>
  <c r="J111" i="270"/>
  <c r="I111" i="270"/>
  <c r="K111" i="270" s="1"/>
  <c r="L111" i="270" s="1"/>
  <c r="J110" i="270"/>
  <c r="I110" i="270"/>
  <c r="J109" i="270"/>
  <c r="I109" i="270"/>
  <c r="K109" i="270"/>
  <c r="J108" i="270"/>
  <c r="I108" i="270"/>
  <c r="J107" i="270"/>
  <c r="I107" i="270"/>
  <c r="J106" i="270"/>
  <c r="K106" i="270" s="1"/>
  <c r="L106" i="270" s="1"/>
  <c r="I106" i="270"/>
  <c r="J105" i="270"/>
  <c r="K105" i="270" s="1"/>
  <c r="L105" i="270" s="1"/>
  <c r="I105" i="270"/>
  <c r="H101" i="270"/>
  <c r="G101" i="270"/>
  <c r="F101" i="270"/>
  <c r="E101" i="270"/>
  <c r="J100" i="270"/>
  <c r="I100" i="270"/>
  <c r="K100" i="270"/>
  <c r="J99" i="270"/>
  <c r="I99" i="270"/>
  <c r="J98" i="270"/>
  <c r="I98" i="270"/>
  <c r="J97" i="270"/>
  <c r="I97" i="270"/>
  <c r="J96" i="270"/>
  <c r="I96" i="270"/>
  <c r="J95" i="270"/>
  <c r="I95" i="270"/>
  <c r="K95" i="270" s="1"/>
  <c r="K94" i="270"/>
  <c r="L94" i="270" s="1"/>
  <c r="J94" i="270"/>
  <c r="I94" i="270"/>
  <c r="J93" i="270"/>
  <c r="I93" i="270"/>
  <c r="K93" i="270" s="1"/>
  <c r="J92" i="270"/>
  <c r="I92" i="270"/>
  <c r="K92" i="270" s="1"/>
  <c r="J91" i="270"/>
  <c r="I91" i="270"/>
  <c r="J90" i="270"/>
  <c r="K90" i="270" s="1"/>
  <c r="I90" i="270"/>
  <c r="J89" i="270"/>
  <c r="J101" i="270" s="1"/>
  <c r="I89" i="270"/>
  <c r="H85" i="270"/>
  <c r="G85" i="270"/>
  <c r="F85" i="270"/>
  <c r="E85" i="270"/>
  <c r="J84" i="270"/>
  <c r="I84" i="270"/>
  <c r="K84" i="270" s="1"/>
  <c r="J83" i="270"/>
  <c r="I83" i="270"/>
  <c r="K83" i="270" s="1"/>
  <c r="L83" i="270" s="1"/>
  <c r="J82" i="270"/>
  <c r="I82" i="270"/>
  <c r="K82" i="270" s="1"/>
  <c r="L82" i="270" s="1"/>
  <c r="J81" i="270"/>
  <c r="I81" i="270"/>
  <c r="K81" i="270" s="1"/>
  <c r="J80" i="270"/>
  <c r="I80" i="270"/>
  <c r="K80" i="270" s="1"/>
  <c r="L80" i="270" s="1"/>
  <c r="J79" i="270"/>
  <c r="I79" i="270"/>
  <c r="K79" i="270" s="1"/>
  <c r="L79" i="270" s="1"/>
  <c r="J78" i="270"/>
  <c r="K78" i="270" s="1"/>
  <c r="L78" i="270" s="1"/>
  <c r="I78" i="270"/>
  <c r="J77" i="270"/>
  <c r="I77" i="270"/>
  <c r="J76" i="270"/>
  <c r="K76" i="270" s="1"/>
  <c r="I76" i="270"/>
  <c r="K75" i="270"/>
  <c r="L75" i="270"/>
  <c r="J75" i="270"/>
  <c r="I75" i="270"/>
  <c r="J74" i="270"/>
  <c r="I74" i="270"/>
  <c r="K74" i="270" s="1"/>
  <c r="L74" i="270" s="1"/>
  <c r="J73" i="270"/>
  <c r="I73" i="270"/>
  <c r="K73" i="270"/>
  <c r="J69" i="270"/>
  <c r="B69" i="270"/>
  <c r="J43" i="270"/>
  <c r="B43" i="270"/>
  <c r="H133" i="269"/>
  <c r="G133" i="269"/>
  <c r="F133" i="269"/>
  <c r="E133" i="269"/>
  <c r="J132" i="269"/>
  <c r="I132" i="269"/>
  <c r="K132" i="269"/>
  <c r="J131" i="269"/>
  <c r="I131" i="269"/>
  <c r="K131" i="269" s="1"/>
  <c r="L131" i="269" s="1"/>
  <c r="J130" i="269"/>
  <c r="I130" i="269"/>
  <c r="J129" i="269"/>
  <c r="I129" i="269"/>
  <c r="K129" i="269"/>
  <c r="J128" i="269"/>
  <c r="I128" i="269"/>
  <c r="J127" i="269"/>
  <c r="I127" i="269"/>
  <c r="J126" i="269"/>
  <c r="K126" i="269" s="1"/>
  <c r="L126" i="269" s="1"/>
  <c r="I126" i="269"/>
  <c r="J125" i="269"/>
  <c r="K125" i="269" s="1"/>
  <c r="I125" i="269"/>
  <c r="J124" i="269"/>
  <c r="I124" i="269"/>
  <c r="J123" i="269"/>
  <c r="I123" i="269"/>
  <c r="K123" i="269" s="1"/>
  <c r="L123" i="269" s="1"/>
  <c r="J122" i="269"/>
  <c r="K122" i="269" s="1"/>
  <c r="I122" i="269"/>
  <c r="J121" i="269"/>
  <c r="I121" i="269"/>
  <c r="K121" i="269"/>
  <c r="H117" i="269"/>
  <c r="G117" i="269"/>
  <c r="F117" i="269"/>
  <c r="E117" i="269"/>
  <c r="J116" i="269"/>
  <c r="I116" i="269"/>
  <c r="K116" i="269"/>
  <c r="L116" i="269"/>
  <c r="J115" i="269"/>
  <c r="I115" i="269"/>
  <c r="J114" i="269"/>
  <c r="I114" i="269"/>
  <c r="J113" i="269"/>
  <c r="I113" i="269"/>
  <c r="K113" i="269"/>
  <c r="J112" i="269"/>
  <c r="I112" i="269"/>
  <c r="K112" i="269" s="1"/>
  <c r="J111" i="269"/>
  <c r="I111" i="269"/>
  <c r="K111" i="269" s="1"/>
  <c r="L111" i="269" s="1"/>
  <c r="J110" i="269"/>
  <c r="I110" i="269"/>
  <c r="K110" i="269"/>
  <c r="J109" i="269"/>
  <c r="I109" i="269"/>
  <c r="J108" i="269"/>
  <c r="I108" i="269"/>
  <c r="K108" i="269" s="1"/>
  <c r="L108" i="269" s="1"/>
  <c r="J107" i="269"/>
  <c r="K107" i="269" s="1"/>
  <c r="L107" i="269" s="1"/>
  <c r="I107" i="269"/>
  <c r="J106" i="269"/>
  <c r="I106" i="269"/>
  <c r="K106" i="269" s="1"/>
  <c r="J105" i="269"/>
  <c r="I105" i="269"/>
  <c r="H101" i="269"/>
  <c r="G101" i="269"/>
  <c r="F101" i="269"/>
  <c r="E101" i="269"/>
  <c r="J100" i="269"/>
  <c r="I100" i="269"/>
  <c r="J99" i="269"/>
  <c r="I99" i="269"/>
  <c r="K99" i="269"/>
  <c r="J98" i="269"/>
  <c r="I98" i="269"/>
  <c r="K98" i="269"/>
  <c r="L98" i="269" s="1"/>
  <c r="J97" i="269"/>
  <c r="I97" i="269"/>
  <c r="J96" i="269"/>
  <c r="K96" i="269"/>
  <c r="I96" i="269"/>
  <c r="J95" i="269"/>
  <c r="I95" i="269"/>
  <c r="K95" i="269"/>
  <c r="J94" i="269"/>
  <c r="K94" i="269" s="1"/>
  <c r="I94" i="269"/>
  <c r="J93" i="269"/>
  <c r="I93" i="269"/>
  <c r="J92" i="269"/>
  <c r="I92" i="269"/>
  <c r="K92" i="269" s="1"/>
  <c r="K91" i="269"/>
  <c r="J91" i="269"/>
  <c r="I91" i="269"/>
  <c r="J90" i="269"/>
  <c r="I90" i="269"/>
  <c r="K90" i="269" s="1"/>
  <c r="J89" i="269"/>
  <c r="I89" i="269"/>
  <c r="K89" i="269"/>
  <c r="H85" i="269"/>
  <c r="G85" i="269"/>
  <c r="F85" i="269"/>
  <c r="E85" i="269"/>
  <c r="J84" i="269"/>
  <c r="I84" i="269"/>
  <c r="J83" i="269"/>
  <c r="I83" i="269"/>
  <c r="K83" i="269" s="1"/>
  <c r="L83" i="269" s="1"/>
  <c r="J82" i="269"/>
  <c r="I82" i="269"/>
  <c r="J81" i="269"/>
  <c r="I81" i="269"/>
  <c r="K81" i="269" s="1"/>
  <c r="L81" i="269" s="1"/>
  <c r="K80" i="269"/>
  <c r="J80" i="269"/>
  <c r="I80" i="269"/>
  <c r="J79" i="269"/>
  <c r="I79" i="269"/>
  <c r="J78" i="269"/>
  <c r="K78" i="269" s="1"/>
  <c r="I78" i="269"/>
  <c r="J77" i="269"/>
  <c r="K77" i="269"/>
  <c r="I77" i="269"/>
  <c r="J76" i="269"/>
  <c r="I76" i="269"/>
  <c r="K76" i="269" s="1"/>
  <c r="J75" i="269"/>
  <c r="I75" i="269"/>
  <c r="K75" i="269"/>
  <c r="J74" i="269"/>
  <c r="I74" i="269"/>
  <c r="K74" i="269" s="1"/>
  <c r="L74" i="269" s="1"/>
  <c r="J73" i="269"/>
  <c r="I73" i="269"/>
  <c r="J69" i="269"/>
  <c r="B69" i="269"/>
  <c r="J43" i="269"/>
  <c r="B43" i="269"/>
  <c r="H133" i="268"/>
  <c r="G133" i="268"/>
  <c r="F133" i="268"/>
  <c r="E133" i="268"/>
  <c r="J132" i="268"/>
  <c r="K132" i="268"/>
  <c r="M132" i="268"/>
  <c r="I132" i="268"/>
  <c r="J131" i="268"/>
  <c r="I131" i="268"/>
  <c r="J130" i="268"/>
  <c r="I130" i="268"/>
  <c r="K130" i="268" s="1"/>
  <c r="L130" i="268" s="1"/>
  <c r="J129" i="268"/>
  <c r="I129" i="268"/>
  <c r="K129" i="268" s="1"/>
  <c r="J128" i="268"/>
  <c r="I128" i="268"/>
  <c r="K128" i="268"/>
  <c r="L128" i="268"/>
  <c r="J127" i="268"/>
  <c r="I127" i="268"/>
  <c r="K127" i="268"/>
  <c r="J126" i="268"/>
  <c r="I126" i="268"/>
  <c r="K126" i="268" s="1"/>
  <c r="L126" i="268" s="1"/>
  <c r="J125" i="268"/>
  <c r="I125" i="268"/>
  <c r="J124" i="268"/>
  <c r="K124" i="268" s="1"/>
  <c r="L124" i="268" s="1"/>
  <c r="I124" i="268"/>
  <c r="J123" i="268"/>
  <c r="I123" i="268"/>
  <c r="J122" i="268"/>
  <c r="I122" i="268"/>
  <c r="J121" i="268"/>
  <c r="I121" i="268"/>
  <c r="H117" i="268"/>
  <c r="G117" i="268"/>
  <c r="F117" i="268"/>
  <c r="E117" i="268"/>
  <c r="J116" i="268"/>
  <c r="I116" i="268"/>
  <c r="J115" i="268"/>
  <c r="I115" i="268"/>
  <c r="J114" i="268"/>
  <c r="I114" i="268"/>
  <c r="K114" i="268" s="1"/>
  <c r="J113" i="268"/>
  <c r="I113" i="268"/>
  <c r="K113" i="268" s="1"/>
  <c r="J112" i="268"/>
  <c r="I112" i="268"/>
  <c r="K112" i="268" s="1"/>
  <c r="L112" i="268" s="1"/>
  <c r="J111" i="268"/>
  <c r="I111" i="268"/>
  <c r="K111" i="268"/>
  <c r="J110" i="268"/>
  <c r="I110" i="268"/>
  <c r="J109" i="268"/>
  <c r="I109" i="268"/>
  <c r="K109" i="268" s="1"/>
  <c r="L109" i="268" s="1"/>
  <c r="J108" i="268"/>
  <c r="I108" i="268"/>
  <c r="K108" i="268" s="1"/>
  <c r="L108" i="268" s="1"/>
  <c r="J107" i="268"/>
  <c r="I107" i="268"/>
  <c r="J106" i="268"/>
  <c r="I106" i="268"/>
  <c r="K106" i="268" s="1"/>
  <c r="J105" i="268"/>
  <c r="J117" i="268" s="1"/>
  <c r="I105" i="268"/>
  <c r="K105" i="268"/>
  <c r="H101" i="268"/>
  <c r="G101" i="268"/>
  <c r="F101" i="268"/>
  <c r="E101" i="268"/>
  <c r="J100" i="268"/>
  <c r="I100" i="268"/>
  <c r="K100" i="268" s="1"/>
  <c r="J99" i="268"/>
  <c r="I99" i="268"/>
  <c r="J98" i="268"/>
  <c r="I98" i="268"/>
  <c r="J97" i="268"/>
  <c r="I97" i="268"/>
  <c r="J96" i="268"/>
  <c r="I96" i="268"/>
  <c r="J95" i="268"/>
  <c r="K95" i="268"/>
  <c r="I95" i="268"/>
  <c r="J94" i="268"/>
  <c r="I94" i="268"/>
  <c r="K94" i="268"/>
  <c r="L94" i="268" s="1"/>
  <c r="J93" i="268"/>
  <c r="I93" i="268"/>
  <c r="K93" i="268"/>
  <c r="J92" i="268"/>
  <c r="I92" i="268"/>
  <c r="K92" i="268"/>
  <c r="J91" i="268"/>
  <c r="I91" i="268"/>
  <c r="J90" i="268"/>
  <c r="K90" i="268"/>
  <c r="L90" i="268"/>
  <c r="I90" i="268"/>
  <c r="J89" i="268"/>
  <c r="I89" i="268"/>
  <c r="H85" i="268"/>
  <c r="G85" i="268"/>
  <c r="F85" i="268"/>
  <c r="E85" i="268"/>
  <c r="J84" i="268"/>
  <c r="K84" i="268" s="1"/>
  <c r="L84" i="268" s="1"/>
  <c r="I84" i="268"/>
  <c r="J83" i="268"/>
  <c r="K83" i="268" s="1"/>
  <c r="L83" i="268" s="1"/>
  <c r="I83" i="268"/>
  <c r="J82" i="268"/>
  <c r="I82" i="268"/>
  <c r="K82" i="268"/>
  <c r="J81" i="268"/>
  <c r="I81" i="268"/>
  <c r="K81" i="268"/>
  <c r="J80" i="268"/>
  <c r="I80" i="268"/>
  <c r="J79" i="268"/>
  <c r="K79" i="268"/>
  <c r="L79" i="268"/>
  <c r="I79" i="268"/>
  <c r="J78" i="268"/>
  <c r="I78" i="268"/>
  <c r="K78" i="268" s="1"/>
  <c r="J77" i="268"/>
  <c r="I77" i="268"/>
  <c r="K77" i="268" s="1"/>
  <c r="L77" i="268" s="1"/>
  <c r="J76" i="268"/>
  <c r="I76" i="268"/>
  <c r="K76" i="268" s="1"/>
  <c r="J75" i="268"/>
  <c r="I75" i="268"/>
  <c r="K75" i="268"/>
  <c r="L75" i="268"/>
  <c r="J74" i="268"/>
  <c r="I74" i="268"/>
  <c r="K74" i="268"/>
  <c r="J73" i="268"/>
  <c r="I73" i="268"/>
  <c r="K73" i="268" s="1"/>
  <c r="B69" i="268"/>
  <c r="J43" i="268"/>
  <c r="B43" i="268"/>
  <c r="K47" i="304"/>
  <c r="K16" i="313"/>
  <c r="K27" i="304"/>
  <c r="K44" i="296"/>
  <c r="J16" i="304"/>
  <c r="H22" i="304"/>
  <c r="H52" i="304" s="1"/>
  <c r="I22" i="304"/>
  <c r="K50" i="303"/>
  <c r="K31" i="314"/>
  <c r="K34" i="304"/>
  <c r="K32" i="307"/>
  <c r="K41" i="304"/>
  <c r="K48" i="304"/>
  <c r="K21" i="304"/>
  <c r="K31" i="304"/>
  <c r="J45" i="304"/>
  <c r="H51" i="304"/>
  <c r="K23" i="306"/>
  <c r="K23" i="308"/>
  <c r="J28" i="304"/>
  <c r="J23" i="314"/>
  <c r="H29" i="314"/>
  <c r="J26" i="304"/>
  <c r="K26" i="307"/>
  <c r="J16" i="310"/>
  <c r="K46" i="313"/>
  <c r="K29" i="297"/>
  <c r="K41" i="307"/>
  <c r="K20" i="314"/>
  <c r="K26" i="308"/>
  <c r="K24" i="310"/>
  <c r="K23" i="313"/>
  <c r="J29" i="313"/>
  <c r="K18" i="308"/>
  <c r="K16" i="305"/>
  <c r="J22" i="305"/>
  <c r="K22" i="305" s="1"/>
  <c r="K46" i="311"/>
  <c r="K33" i="304"/>
  <c r="K39" i="304"/>
  <c r="K19" i="304"/>
  <c r="K16" i="306"/>
  <c r="J22" i="306"/>
  <c r="J38" i="314"/>
  <c r="K28" i="307"/>
  <c r="J45" i="310"/>
  <c r="K23" i="305"/>
  <c r="K49" i="308"/>
  <c r="K32" i="310"/>
  <c r="K38" i="312"/>
  <c r="K38" i="313"/>
  <c r="K23" i="311"/>
  <c r="J38" i="304"/>
  <c r="H44" i="304"/>
  <c r="K41" i="310"/>
  <c r="K17" i="309"/>
  <c r="K45" i="311"/>
  <c r="K39" i="314"/>
  <c r="K37" i="304"/>
  <c r="K18" i="304"/>
  <c r="K20" i="307"/>
  <c r="K45" i="308"/>
  <c r="K16" i="308"/>
  <c r="K38" i="311"/>
  <c r="K22" i="296"/>
  <c r="K16" i="302"/>
  <c r="K25" i="304"/>
  <c r="K28" i="314"/>
  <c r="K35" i="304"/>
  <c r="K18" i="311"/>
  <c r="K41" i="302"/>
  <c r="H51" i="314"/>
  <c r="I29" i="304"/>
  <c r="J24" i="304"/>
  <c r="K24" i="304" s="1"/>
  <c r="K47" i="314"/>
  <c r="K27" i="314"/>
  <c r="K36" i="304"/>
  <c r="K19" i="307"/>
  <c r="I44" i="304"/>
  <c r="I51" i="304"/>
  <c r="I52" i="304" s="1"/>
  <c r="J23" i="304"/>
  <c r="H29" i="304"/>
  <c r="K50" i="304"/>
  <c r="K24" i="307"/>
  <c r="K37" i="308"/>
  <c r="K45" i="309"/>
  <c r="K48" i="310"/>
  <c r="K28" i="310"/>
  <c r="K30" i="304"/>
  <c r="K22" i="300"/>
  <c r="L22" i="300"/>
  <c r="K20" i="304"/>
  <c r="K35" i="314"/>
  <c r="K44" i="292"/>
  <c r="K44" i="293"/>
  <c r="K49" i="304"/>
  <c r="K24" i="314"/>
  <c r="K32" i="304"/>
  <c r="K43" i="304"/>
  <c r="K49" i="307"/>
  <c r="K16" i="307"/>
  <c r="K38" i="308"/>
  <c r="K38" i="309"/>
  <c r="K50" i="314"/>
  <c r="K50" i="311"/>
  <c r="K16" i="312"/>
  <c r="K46" i="307"/>
  <c r="J16" i="314"/>
  <c r="K16" i="314" s="1"/>
  <c r="K40" i="307"/>
  <c r="J23" i="307"/>
  <c r="K33" i="308"/>
  <c r="K50" i="313"/>
  <c r="K18" i="310"/>
  <c r="L113" i="269"/>
  <c r="I117" i="269"/>
  <c r="J133" i="268"/>
  <c r="K98" i="268"/>
  <c r="L98" i="268" s="1"/>
  <c r="K114" i="269"/>
  <c r="I117" i="270"/>
  <c r="J85" i="271"/>
  <c r="K106" i="272"/>
  <c r="J133" i="272"/>
  <c r="K128" i="273"/>
  <c r="L128" i="273" s="1"/>
  <c r="J101" i="268"/>
  <c r="I117" i="268"/>
  <c r="K84" i="269"/>
  <c r="K98" i="270"/>
  <c r="L98" i="270" s="1"/>
  <c r="I133" i="271"/>
  <c r="J101" i="272"/>
  <c r="I85" i="274"/>
  <c r="J85" i="268"/>
  <c r="K80" i="268"/>
  <c r="K91" i="268"/>
  <c r="K97" i="268"/>
  <c r="K115" i="268"/>
  <c r="I133" i="268"/>
  <c r="K123" i="268"/>
  <c r="K73" i="269"/>
  <c r="L73" i="269" s="1"/>
  <c r="K79" i="269"/>
  <c r="L79" i="269" s="1"/>
  <c r="K82" i="269"/>
  <c r="K97" i="269"/>
  <c r="J117" i="269"/>
  <c r="K109" i="269"/>
  <c r="L109" i="269" s="1"/>
  <c r="K128" i="269"/>
  <c r="L128" i="269" s="1"/>
  <c r="J85" i="270"/>
  <c r="K77" i="270"/>
  <c r="L77" i="270" s="1"/>
  <c r="K91" i="270"/>
  <c r="K97" i="270"/>
  <c r="K108" i="270"/>
  <c r="K115" i="270"/>
  <c r="I133" i="270"/>
  <c r="K123" i="270"/>
  <c r="L123" i="270" s="1"/>
  <c r="K130" i="270"/>
  <c r="K93" i="271"/>
  <c r="K100" i="271"/>
  <c r="L100" i="271" s="1"/>
  <c r="K111" i="271"/>
  <c r="L111" i="271" s="1"/>
  <c r="K126" i="271"/>
  <c r="K73" i="272"/>
  <c r="L73" i="272" s="1"/>
  <c r="K79" i="272"/>
  <c r="L79" i="272" s="1"/>
  <c r="K90" i="272"/>
  <c r="K97" i="272"/>
  <c r="L97" i="272" s="1"/>
  <c r="K99" i="272"/>
  <c r="I117" i="272"/>
  <c r="K124" i="272"/>
  <c r="K131" i="272"/>
  <c r="K73" i="273"/>
  <c r="K80" i="273"/>
  <c r="K90" i="273"/>
  <c r="K95" i="273"/>
  <c r="I117" i="273"/>
  <c r="K106" i="273"/>
  <c r="J133" i="273"/>
  <c r="K111" i="274"/>
  <c r="L111" i="274" s="1"/>
  <c r="K121" i="274"/>
  <c r="L121" i="274" s="1"/>
  <c r="K89" i="268"/>
  <c r="K96" i="268"/>
  <c r="K99" i="268"/>
  <c r="K107" i="268"/>
  <c r="L107" i="268" s="1"/>
  <c r="K110" i="268"/>
  <c r="L110" i="268" s="1"/>
  <c r="K116" i="268"/>
  <c r="L116" i="268" s="1"/>
  <c r="K122" i="268"/>
  <c r="K125" i="268"/>
  <c r="L125" i="268" s="1"/>
  <c r="K131" i="268"/>
  <c r="K93" i="269"/>
  <c r="L93" i="269" s="1"/>
  <c r="K100" i="269"/>
  <c r="L100" i="269" s="1"/>
  <c r="K115" i="269"/>
  <c r="I133" i="269"/>
  <c r="K124" i="269"/>
  <c r="K133" i="269" s="1"/>
  <c r="M121" i="269" s="1"/>
  <c r="K127" i="269"/>
  <c r="K130" i="269"/>
  <c r="K89" i="270"/>
  <c r="K96" i="270"/>
  <c r="L96" i="270" s="1"/>
  <c r="K99" i="270"/>
  <c r="J117" i="270"/>
  <c r="K107" i="270"/>
  <c r="L107" i="270" s="1"/>
  <c r="K110" i="270"/>
  <c r="I85" i="271"/>
  <c r="K80" i="271"/>
  <c r="M80" i="271" s="1"/>
  <c r="K90" i="271"/>
  <c r="K95" i="271"/>
  <c r="I117" i="271"/>
  <c r="K106" i="271"/>
  <c r="L106" i="271" s="1"/>
  <c r="K121" i="271"/>
  <c r="K111" i="272"/>
  <c r="L111" i="272" s="1"/>
  <c r="I133" i="272"/>
  <c r="K121" i="272"/>
  <c r="K126" i="272"/>
  <c r="K93" i="273"/>
  <c r="K100" i="273"/>
  <c r="L100" i="273" s="1"/>
  <c r="K111" i="273"/>
  <c r="L111" i="273" s="1"/>
  <c r="K126" i="273"/>
  <c r="K73" i="274"/>
  <c r="L73" i="274" s="1"/>
  <c r="K79" i="274"/>
  <c r="L79" i="274" s="1"/>
  <c r="K90" i="274"/>
  <c r="K97" i="274"/>
  <c r="K99" i="274"/>
  <c r="L99" i="274" s="1"/>
  <c r="I117" i="274"/>
  <c r="K116" i="270"/>
  <c r="L116" i="270" s="1"/>
  <c r="K122" i="270"/>
  <c r="K125" i="270"/>
  <c r="L125" i="270" s="1"/>
  <c r="K131" i="270"/>
  <c r="K78" i="271"/>
  <c r="L78" i="271"/>
  <c r="K89" i="271"/>
  <c r="K96" i="271"/>
  <c r="L96" i="271" s="1"/>
  <c r="K99" i="271"/>
  <c r="J117" i="271"/>
  <c r="K107" i="271"/>
  <c r="K110" i="271"/>
  <c r="K116" i="271"/>
  <c r="K122" i="271"/>
  <c r="K125" i="271"/>
  <c r="K131" i="271"/>
  <c r="K78" i="272"/>
  <c r="K81" i="272"/>
  <c r="L81" i="272" s="1"/>
  <c r="K89" i="272"/>
  <c r="K92" i="272"/>
  <c r="K98" i="272"/>
  <c r="J117" i="272"/>
  <c r="K109" i="272"/>
  <c r="L109" i="272" s="1"/>
  <c r="K116" i="272"/>
  <c r="K127" i="272"/>
  <c r="K130" i="272"/>
  <c r="K78" i="273"/>
  <c r="L78" i="273"/>
  <c r="K89" i="273"/>
  <c r="K96" i="273"/>
  <c r="L96" i="273" s="1"/>
  <c r="K99" i="273"/>
  <c r="J117" i="273"/>
  <c r="K107" i="273"/>
  <c r="K110" i="273"/>
  <c r="L110" i="273" s="1"/>
  <c r="K116" i="273"/>
  <c r="K122" i="273"/>
  <c r="K125" i="273"/>
  <c r="K131" i="273"/>
  <c r="L131" i="273" s="1"/>
  <c r="K78" i="274"/>
  <c r="K81" i="274"/>
  <c r="L81" i="274" s="1"/>
  <c r="K89" i="274"/>
  <c r="L89" i="274" s="1"/>
  <c r="K92" i="274"/>
  <c r="K98" i="274"/>
  <c r="J117" i="274"/>
  <c r="K109" i="274"/>
  <c r="L109" i="274" s="1"/>
  <c r="K116" i="274"/>
  <c r="K127" i="274"/>
  <c r="L127" i="274" s="1"/>
  <c r="K130" i="274"/>
  <c r="L130" i="274"/>
  <c r="I133" i="274"/>
  <c r="K122" i="274"/>
  <c r="K128" i="274"/>
  <c r="L93" i="274"/>
  <c r="L131" i="274"/>
  <c r="L97" i="274"/>
  <c r="L108" i="274"/>
  <c r="L128" i="274"/>
  <c r="L74" i="274"/>
  <c r="L94" i="274"/>
  <c r="L112" i="274"/>
  <c r="L126" i="274"/>
  <c r="L132" i="274"/>
  <c r="L75" i="274"/>
  <c r="L82" i="274"/>
  <c r="L96" i="274"/>
  <c r="L113" i="274"/>
  <c r="L100" i="274"/>
  <c r="L122" i="274"/>
  <c r="L92" i="274"/>
  <c r="L98" i="274"/>
  <c r="L116" i="274"/>
  <c r="J85" i="274"/>
  <c r="L76" i="274"/>
  <c r="L80" i="274"/>
  <c r="L91" i="274"/>
  <c r="L95" i="274"/>
  <c r="L110" i="274"/>
  <c r="L129" i="274"/>
  <c r="K105" i="274"/>
  <c r="I101" i="274"/>
  <c r="L106" i="274"/>
  <c r="L114" i="274"/>
  <c r="L73" i="273"/>
  <c r="L82" i="273"/>
  <c r="L126" i="273"/>
  <c r="L77" i="273"/>
  <c r="L123" i="273"/>
  <c r="L84" i="273"/>
  <c r="L92" i="273"/>
  <c r="L95" i="273"/>
  <c r="L106" i="273"/>
  <c r="L112" i="273"/>
  <c r="L127" i="273"/>
  <c r="L114" i="273"/>
  <c r="L129" i="273"/>
  <c r="L80" i="273"/>
  <c r="L97" i="273"/>
  <c r="L108" i="273"/>
  <c r="L115" i="273"/>
  <c r="L89" i="273"/>
  <c r="L107" i="273"/>
  <c r="L122" i="273"/>
  <c r="L125" i="273"/>
  <c r="I85" i="273"/>
  <c r="L83" i="273"/>
  <c r="L90" i="273"/>
  <c r="L94" i="273"/>
  <c r="L105" i="273"/>
  <c r="L109" i="273"/>
  <c r="K121" i="273"/>
  <c r="I101" i="273"/>
  <c r="L100" i="272"/>
  <c r="L82" i="272"/>
  <c r="L93" i="272"/>
  <c r="L96" i="272"/>
  <c r="L107" i="272"/>
  <c r="L113" i="272"/>
  <c r="L124" i="272"/>
  <c r="L131" i="272"/>
  <c r="L90" i="272"/>
  <c r="L122" i="272"/>
  <c r="L74" i="272"/>
  <c r="L83" i="272"/>
  <c r="L112" i="272"/>
  <c r="L123" i="272"/>
  <c r="L126" i="272"/>
  <c r="L132" i="272"/>
  <c r="L108" i="272"/>
  <c r="L128" i="272"/>
  <c r="L78" i="272"/>
  <c r="L92" i="272"/>
  <c r="L98" i="272"/>
  <c r="L116" i="272"/>
  <c r="L130" i="272"/>
  <c r="J85" i="272"/>
  <c r="I101" i="272"/>
  <c r="K105" i="272"/>
  <c r="L76" i="272"/>
  <c r="L91" i="272"/>
  <c r="L95" i="272"/>
  <c r="L106" i="272"/>
  <c r="L110" i="272"/>
  <c r="L114" i="272"/>
  <c r="L121" i="272"/>
  <c r="L125" i="272"/>
  <c r="L129" i="272"/>
  <c r="M76" i="271"/>
  <c r="L76" i="271"/>
  <c r="L93" i="271"/>
  <c r="L77" i="271"/>
  <c r="M77" i="271"/>
  <c r="M91" i="271"/>
  <c r="L91" i="271"/>
  <c r="M74" i="271"/>
  <c r="M81" i="271"/>
  <c r="L84" i="271"/>
  <c r="L112" i="271"/>
  <c r="L121" i="271"/>
  <c r="L126" i="271"/>
  <c r="L80" i="271"/>
  <c r="L108" i="271"/>
  <c r="L115" i="271"/>
  <c r="L123" i="271"/>
  <c r="L130" i="271"/>
  <c r="M78" i="271"/>
  <c r="L89" i="271"/>
  <c r="L99" i="271"/>
  <c r="L110" i="271"/>
  <c r="L116" i="271"/>
  <c r="L122" i="271"/>
  <c r="L131" i="271"/>
  <c r="J133" i="271"/>
  <c r="L90" i="271"/>
  <c r="L94" i="271"/>
  <c r="L109" i="271"/>
  <c r="L124" i="271"/>
  <c r="L128" i="271"/>
  <c r="K73" i="271"/>
  <c r="K85" i="271" s="1"/>
  <c r="I101" i="271"/>
  <c r="L97" i="270"/>
  <c r="L108" i="270"/>
  <c r="L115" i="270"/>
  <c r="L130" i="270"/>
  <c r="L81" i="270"/>
  <c r="L95" i="270"/>
  <c r="L73" i="270"/>
  <c r="L76" i="270"/>
  <c r="L93" i="270"/>
  <c r="L100" i="270"/>
  <c r="L114" i="270"/>
  <c r="L126" i="270"/>
  <c r="L129" i="270"/>
  <c r="L84" i="270"/>
  <c r="L92" i="270"/>
  <c r="L112" i="270"/>
  <c r="L89" i="270"/>
  <c r="L99" i="270"/>
  <c r="L122" i="270"/>
  <c r="L131" i="270"/>
  <c r="I85" i="270"/>
  <c r="L90" i="270"/>
  <c r="I101" i="270"/>
  <c r="L109" i="270"/>
  <c r="L113" i="270"/>
  <c r="K121" i="270"/>
  <c r="L132" i="270"/>
  <c r="I85" i="269"/>
  <c r="L77" i="269"/>
  <c r="L84" i="269"/>
  <c r="L92" i="269"/>
  <c r="L99" i="269"/>
  <c r="L114" i="269"/>
  <c r="J133" i="269"/>
  <c r="L125" i="269"/>
  <c r="L80" i="269"/>
  <c r="J85" i="269"/>
  <c r="L95" i="269"/>
  <c r="L110" i="269"/>
  <c r="L121" i="269"/>
  <c r="L76" i="269"/>
  <c r="L89" i="269"/>
  <c r="L91" i="269"/>
  <c r="L106" i="269"/>
  <c r="L132" i="269"/>
  <c r="L75" i="269"/>
  <c r="J101" i="269"/>
  <c r="L90" i="269"/>
  <c r="L96" i="269"/>
  <c r="I101" i="269"/>
  <c r="L122" i="269"/>
  <c r="L130" i="269"/>
  <c r="K105" i="269"/>
  <c r="K117" i="269" s="1"/>
  <c r="L129" i="269"/>
  <c r="L73" i="268"/>
  <c r="L76" i="268"/>
  <c r="L82" i="268"/>
  <c r="L93" i="268"/>
  <c r="L100" i="268"/>
  <c r="L111" i="268"/>
  <c r="L114" i="268"/>
  <c r="M129" i="268"/>
  <c r="L129" i="268"/>
  <c r="L91" i="268"/>
  <c r="L97" i="268"/>
  <c r="L115" i="268"/>
  <c r="M123" i="268"/>
  <c r="L123" i="268"/>
  <c r="M130" i="268"/>
  <c r="L74" i="268"/>
  <c r="L81" i="268"/>
  <c r="L92" i="268"/>
  <c r="L95" i="268"/>
  <c r="L106" i="268"/>
  <c r="M127" i="268"/>
  <c r="L127" i="268"/>
  <c r="L78" i="268"/>
  <c r="L89" i="268"/>
  <c r="L96" i="268"/>
  <c r="L122" i="268"/>
  <c r="M122" i="268"/>
  <c r="M125" i="268"/>
  <c r="M131" i="268"/>
  <c r="L131" i="268"/>
  <c r="I85" i="268"/>
  <c r="L105" i="268"/>
  <c r="L113" i="268"/>
  <c r="K121" i="268"/>
  <c r="L132" i="268"/>
  <c r="M128" i="268"/>
  <c r="I101" i="268"/>
  <c r="K23" i="307"/>
  <c r="K38" i="304"/>
  <c r="K45" i="310"/>
  <c r="K38" i="314"/>
  <c r="K16" i="310"/>
  <c r="K26" i="304"/>
  <c r="K45" i="304"/>
  <c r="J51" i="304"/>
  <c r="K22" i="306"/>
  <c r="K29" i="313"/>
  <c r="J29" i="314"/>
  <c r="K23" i="314"/>
  <c r="J22" i="304"/>
  <c r="K22" i="304" s="1"/>
  <c r="K16" i="304"/>
  <c r="K23" i="304"/>
  <c r="J29" i="304"/>
  <c r="K28" i="304"/>
  <c r="L93" i="273"/>
  <c r="L95" i="271"/>
  <c r="K117" i="270"/>
  <c r="M108" i="270" s="1"/>
  <c r="L110" i="270"/>
  <c r="L127" i="269"/>
  <c r="L115" i="269"/>
  <c r="L78" i="269"/>
  <c r="L99" i="268"/>
  <c r="L99" i="272"/>
  <c r="L91" i="270"/>
  <c r="K101" i="270"/>
  <c r="M91" i="270" s="1"/>
  <c r="L97" i="269"/>
  <c r="K101" i="269"/>
  <c r="M98" i="269" s="1"/>
  <c r="K85" i="269"/>
  <c r="M78" i="269" s="1"/>
  <c r="L80" i="268"/>
  <c r="K85" i="268"/>
  <c r="M80" i="268" s="1"/>
  <c r="K85" i="274"/>
  <c r="L85" i="274" s="1"/>
  <c r="L78" i="274"/>
  <c r="L116" i="273"/>
  <c r="L99" i="273"/>
  <c r="K101" i="272"/>
  <c r="M92" i="272" s="1"/>
  <c r="L89" i="272"/>
  <c r="L125" i="271"/>
  <c r="L107" i="271"/>
  <c r="K117" i="268"/>
  <c r="M115" i="268" s="1"/>
  <c r="K117" i="273"/>
  <c r="M106" i="273" s="1"/>
  <c r="M79" i="269"/>
  <c r="L90" i="274"/>
  <c r="K101" i="274"/>
  <c r="M91" i="274" s="1"/>
  <c r="L124" i="269"/>
  <c r="L82" i="269"/>
  <c r="M82" i="269"/>
  <c r="L112" i="269"/>
  <c r="L94" i="269"/>
  <c r="L105" i="274"/>
  <c r="L101" i="274"/>
  <c r="L117" i="273"/>
  <c r="M117" i="273"/>
  <c r="L121" i="273"/>
  <c r="L105" i="272"/>
  <c r="M101" i="272"/>
  <c r="L73" i="271"/>
  <c r="M73" i="271"/>
  <c r="L101" i="270"/>
  <c r="L121" i="270"/>
  <c r="K133" i="270"/>
  <c r="M123" i="270" s="1"/>
  <c r="L105" i="269"/>
  <c r="M85" i="269"/>
  <c r="L85" i="268"/>
  <c r="M121" i="268"/>
  <c r="L121" i="268"/>
  <c r="K133" i="268"/>
  <c r="K29" i="304"/>
  <c r="K29" i="314"/>
  <c r="K51" i="304"/>
  <c r="M92" i="274"/>
  <c r="M90" i="274"/>
  <c r="M94" i="274"/>
  <c r="M95" i="274"/>
  <c r="M89" i="274"/>
  <c r="M96" i="274"/>
  <c r="M100" i="274"/>
  <c r="M98" i="274"/>
  <c r="M97" i="274"/>
  <c r="M90" i="269"/>
  <c r="M99" i="269"/>
  <c r="M93" i="269"/>
  <c r="M92" i="269"/>
  <c r="M95" i="269"/>
  <c r="M91" i="269"/>
  <c r="M100" i="269"/>
  <c r="M113" i="270"/>
  <c r="M109" i="270"/>
  <c r="M112" i="270"/>
  <c r="M106" i="270"/>
  <c r="M114" i="270"/>
  <c r="M116" i="270"/>
  <c r="M115" i="270"/>
  <c r="M107" i="270"/>
  <c r="M111" i="270"/>
  <c r="M128" i="270"/>
  <c r="M125" i="270"/>
  <c r="M129" i="270"/>
  <c r="M124" i="270"/>
  <c r="M130" i="270"/>
  <c r="M131" i="270"/>
  <c r="M127" i="270"/>
  <c r="M122" i="270"/>
  <c r="M95" i="272"/>
  <c r="M90" i="272"/>
  <c r="M93" i="272"/>
  <c r="M97" i="272"/>
  <c r="M100" i="272"/>
  <c r="M94" i="272"/>
  <c r="M98" i="272"/>
  <c r="M91" i="272"/>
  <c r="M97" i="269"/>
  <c r="M117" i="270"/>
  <c r="L101" i="269"/>
  <c r="M121" i="270"/>
  <c r="L101" i="272"/>
  <c r="M107" i="273"/>
  <c r="M109" i="273"/>
  <c r="M114" i="273"/>
  <c r="M108" i="273"/>
  <c r="M110" i="273"/>
  <c r="M115" i="273"/>
  <c r="M111" i="273"/>
  <c r="M113" i="273"/>
  <c r="M116" i="273"/>
  <c r="M83" i="274"/>
  <c r="M82" i="274"/>
  <c r="M73" i="274"/>
  <c r="M84" i="274"/>
  <c r="M79" i="274"/>
  <c r="M81" i="274"/>
  <c r="M80" i="274"/>
  <c r="M74" i="274"/>
  <c r="M83" i="268"/>
  <c r="M82" i="268"/>
  <c r="M74" i="268"/>
  <c r="M84" i="268"/>
  <c r="M75" i="268"/>
  <c r="M81" i="268"/>
  <c r="M79" i="268"/>
  <c r="M76" i="268"/>
  <c r="M75" i="269"/>
  <c r="M83" i="269"/>
  <c r="M77" i="269"/>
  <c r="M76" i="269"/>
  <c r="M73" i="269"/>
  <c r="M81" i="269"/>
  <c r="M74" i="269"/>
  <c r="M99" i="272"/>
  <c r="M93" i="270"/>
  <c r="M100" i="270"/>
  <c r="M90" i="270"/>
  <c r="M94" i="270"/>
  <c r="M95" i="270"/>
  <c r="M92" i="270"/>
  <c r="M97" i="270"/>
  <c r="M99" i="270"/>
  <c r="M101" i="270"/>
  <c r="M109" i="268"/>
  <c r="M113" i="268"/>
  <c r="M117" i="268"/>
  <c r="M110" i="268"/>
  <c r="L117" i="268"/>
  <c r="M114" i="268"/>
  <c r="M106" i="268"/>
  <c r="M111" i="268"/>
  <c r="M107" i="268"/>
  <c r="M105" i="268"/>
  <c r="M101" i="269"/>
  <c r="M122" i="269"/>
  <c r="M133" i="270"/>
  <c r="L133" i="270"/>
  <c r="M133" i="268"/>
  <c r="L133" i="268"/>
  <c r="I25" i="287" l="1"/>
  <c r="H35" i="287"/>
  <c r="I33" i="287"/>
  <c r="I32" i="287"/>
  <c r="G35" i="287"/>
  <c r="I30" i="287"/>
  <c r="M75" i="271"/>
  <c r="M82" i="271"/>
  <c r="L85" i="271"/>
  <c r="M83" i="271"/>
  <c r="M85" i="271"/>
  <c r="M111" i="269"/>
  <c r="M112" i="269"/>
  <c r="M106" i="269"/>
  <c r="M109" i="269"/>
  <c r="M105" i="269"/>
  <c r="M116" i="269"/>
  <c r="M107" i="269"/>
  <c r="M117" i="269"/>
  <c r="M113" i="269"/>
  <c r="M110" i="269"/>
  <c r="M115" i="269"/>
  <c r="L117" i="269"/>
  <c r="M114" i="269"/>
  <c r="M108" i="269"/>
  <c r="M132" i="269"/>
  <c r="M133" i="269"/>
  <c r="L133" i="269"/>
  <c r="M129" i="269"/>
  <c r="M130" i="269"/>
  <c r="M131" i="269"/>
  <c r="M128" i="269"/>
  <c r="M123" i="269"/>
  <c r="M125" i="269"/>
  <c r="M127" i="269"/>
  <c r="M124" i="269"/>
  <c r="M126" i="269"/>
  <c r="M94" i="269"/>
  <c r="M116" i="268"/>
  <c r="M108" i="268"/>
  <c r="M112" i="268"/>
  <c r="M96" i="270"/>
  <c r="M89" i="270"/>
  <c r="M80" i="269"/>
  <c r="M84" i="269"/>
  <c r="M77" i="268"/>
  <c r="M78" i="268"/>
  <c r="M73" i="268"/>
  <c r="M77" i="274"/>
  <c r="M75" i="274"/>
  <c r="M76" i="274"/>
  <c r="M112" i="273"/>
  <c r="M105" i="273"/>
  <c r="M101" i="274"/>
  <c r="L117" i="270"/>
  <c r="M89" i="272"/>
  <c r="M96" i="272"/>
  <c r="M132" i="270"/>
  <c r="M126" i="270"/>
  <c r="M110" i="270"/>
  <c r="M105" i="270"/>
  <c r="M96" i="269"/>
  <c r="M89" i="269"/>
  <c r="M93" i="274"/>
  <c r="L85" i="269"/>
  <c r="M85" i="274"/>
  <c r="M99" i="274"/>
  <c r="M78" i="274"/>
  <c r="M124" i="268"/>
  <c r="M126" i="268"/>
  <c r="M74" i="270"/>
  <c r="K85" i="270"/>
  <c r="L79" i="271"/>
  <c r="L127" i="272"/>
  <c r="K101" i="268"/>
  <c r="M98" i="268" s="1"/>
  <c r="M85" i="268"/>
  <c r="M98" i="270"/>
  <c r="K133" i="272"/>
  <c r="M127" i="272" s="1"/>
  <c r="K97" i="271"/>
  <c r="K114" i="271"/>
  <c r="K115" i="272"/>
  <c r="K115" i="274"/>
  <c r="K124" i="274"/>
  <c r="K92" i="271"/>
  <c r="K84" i="272"/>
  <c r="K76" i="273"/>
  <c r="K85" i="273" s="1"/>
  <c r="K91" i="273"/>
  <c r="K130" i="273"/>
  <c r="J23" i="310"/>
  <c r="H29" i="310"/>
  <c r="K129" i="271"/>
  <c r="K75" i="272"/>
  <c r="I133" i="273"/>
  <c r="J38" i="310"/>
  <c r="H44" i="310"/>
  <c r="F44" i="313"/>
  <c r="I31" i="287"/>
  <c r="F52" i="311"/>
  <c r="I45" i="313"/>
  <c r="I51" i="313" s="1"/>
  <c r="F29" i="313"/>
  <c r="J34" i="310"/>
  <c r="H46" i="310"/>
  <c r="E51" i="310"/>
  <c r="E52" i="310" s="1"/>
  <c r="J48" i="307"/>
  <c r="K38" i="288"/>
  <c r="J29" i="289"/>
  <c r="K23" i="289"/>
  <c r="I20" i="287"/>
  <c r="I15" i="287"/>
  <c r="G52" i="312"/>
  <c r="J42" i="313"/>
  <c r="J42" i="304"/>
  <c r="J49" i="314"/>
  <c r="K45" i="290"/>
  <c r="K45" i="291"/>
  <c r="J51" i="291"/>
  <c r="J40" i="304"/>
  <c r="K45" i="289"/>
  <c r="K38" i="289"/>
  <c r="I52" i="292"/>
  <c r="F51" i="313"/>
  <c r="H51" i="288"/>
  <c r="H44" i="288"/>
  <c r="J48" i="288"/>
  <c r="J45" i="288"/>
  <c r="J43" i="288"/>
  <c r="J37" i="288"/>
  <c r="H29" i="288"/>
  <c r="J24" i="288"/>
  <c r="J49" i="289"/>
  <c r="J51" i="289" s="1"/>
  <c r="J42" i="289"/>
  <c r="J35" i="289"/>
  <c r="G52" i="289"/>
  <c r="J49" i="290"/>
  <c r="J47" i="290"/>
  <c r="J40" i="290"/>
  <c r="J28" i="290"/>
  <c r="I22" i="290"/>
  <c r="I51" i="291"/>
  <c r="F52" i="291"/>
  <c r="J19" i="291"/>
  <c r="H51" i="292"/>
  <c r="J23" i="292"/>
  <c r="J17" i="292"/>
  <c r="J50" i="293"/>
  <c r="J22" i="299"/>
  <c r="L34" i="300"/>
  <c r="K34" i="300"/>
  <c r="H44" i="292"/>
  <c r="J44" i="291"/>
  <c r="I52" i="290"/>
  <c r="J22" i="291"/>
  <c r="I22" i="288"/>
  <c r="I52" i="288" s="1"/>
  <c r="H22" i="289"/>
  <c r="H52" i="289" s="1"/>
  <c r="J29" i="291"/>
  <c r="E52" i="291"/>
  <c r="E52" i="292"/>
  <c r="I22" i="292"/>
  <c r="G52" i="293"/>
  <c r="L27" i="293"/>
  <c r="K27" i="293"/>
  <c r="I29" i="288"/>
  <c r="J21" i="288"/>
  <c r="J16" i="288"/>
  <c r="H52" i="288"/>
  <c r="H44" i="290"/>
  <c r="J16" i="290"/>
  <c r="H29" i="291"/>
  <c r="I52" i="291"/>
  <c r="K38" i="300"/>
  <c r="L38" i="300"/>
  <c r="H51" i="289"/>
  <c r="I44" i="289"/>
  <c r="I52" i="289" s="1"/>
  <c r="D52" i="289"/>
  <c r="J22" i="289"/>
  <c r="J29" i="290"/>
  <c r="I51" i="293"/>
  <c r="I52" i="293" s="1"/>
  <c r="K45" i="298"/>
  <c r="J51" i="298"/>
  <c r="H52" i="293"/>
  <c r="J29" i="293"/>
  <c r="H29" i="290"/>
  <c r="H52" i="290" s="1"/>
  <c r="H44" i="291"/>
  <c r="H29" i="292"/>
  <c r="J41" i="294"/>
  <c r="J28" i="295"/>
  <c r="J29" i="295" s="1"/>
  <c r="E52" i="295"/>
  <c r="J34" i="296"/>
  <c r="J28" i="296"/>
  <c r="D52" i="296"/>
  <c r="H22" i="296"/>
  <c r="H52" i="296" s="1"/>
  <c r="J41" i="298"/>
  <c r="J28" i="298"/>
  <c r="J20" i="298"/>
  <c r="I51" i="299"/>
  <c r="I52" i="299" s="1"/>
  <c r="H51" i="299"/>
  <c r="H44" i="299"/>
  <c r="H52" i="299" s="1"/>
  <c r="J47" i="300"/>
  <c r="I44" i="300"/>
  <c r="I52" i="300" s="1"/>
  <c r="J39" i="300"/>
  <c r="J32" i="300"/>
  <c r="J27" i="300"/>
  <c r="K18" i="300"/>
  <c r="H22" i="300"/>
  <c r="H52" i="300" s="1"/>
  <c r="H51" i="301"/>
  <c r="H52" i="301" s="1"/>
  <c r="J45" i="301"/>
  <c r="J38" i="301"/>
  <c r="I29" i="301"/>
  <c r="J19" i="301"/>
  <c r="H47" i="302"/>
  <c r="J47" i="302" s="1"/>
  <c r="F46" i="314"/>
  <c r="I46" i="302"/>
  <c r="I51" i="302" s="1"/>
  <c r="H45" i="302"/>
  <c r="I40" i="302"/>
  <c r="H39" i="302"/>
  <c r="I31" i="302"/>
  <c r="F19" i="314"/>
  <c r="H49" i="303"/>
  <c r="J42" i="303"/>
  <c r="J40" i="303"/>
  <c r="J33" i="303"/>
  <c r="J50" i="306"/>
  <c r="H22" i="292"/>
  <c r="H52" i="292" s="1"/>
  <c r="J48" i="294"/>
  <c r="J17" i="297"/>
  <c r="J41" i="299"/>
  <c r="E52" i="299"/>
  <c r="J25" i="299"/>
  <c r="J50" i="300"/>
  <c r="K46" i="300"/>
  <c r="K26" i="300"/>
  <c r="E52" i="300"/>
  <c r="J48" i="302"/>
  <c r="F43" i="314"/>
  <c r="H40" i="302"/>
  <c r="J40" i="302" s="1"/>
  <c r="D37" i="314"/>
  <c r="H37" i="314" s="1"/>
  <c r="J37" i="314" s="1"/>
  <c r="E29" i="302"/>
  <c r="E52" i="302" s="1"/>
  <c r="I27" i="302"/>
  <c r="J27" i="302" s="1"/>
  <c r="H25" i="302"/>
  <c r="J21" i="303"/>
  <c r="J20" i="303"/>
  <c r="I22" i="303"/>
  <c r="H51" i="298"/>
  <c r="H52" i="298" s="1"/>
  <c r="I38" i="302"/>
  <c r="G44" i="302"/>
  <c r="D36" i="314"/>
  <c r="H36" i="314" s="1"/>
  <c r="J36" i="314" s="1"/>
  <c r="H36" i="302"/>
  <c r="J36" i="302" s="1"/>
  <c r="I34" i="314"/>
  <c r="J34" i="314" s="1"/>
  <c r="J32" i="302"/>
  <c r="I25" i="302"/>
  <c r="I29" i="302" s="1"/>
  <c r="F29" i="302"/>
  <c r="F52" i="302" s="1"/>
  <c r="D17" i="314"/>
  <c r="H17" i="302"/>
  <c r="G51" i="303"/>
  <c r="G52" i="303" s="1"/>
  <c r="I22" i="294"/>
  <c r="J49" i="295"/>
  <c r="J41" i="295"/>
  <c r="J21" i="295"/>
  <c r="J31" i="296"/>
  <c r="J23" i="296"/>
  <c r="I44" i="297"/>
  <c r="D52" i="297"/>
  <c r="J17" i="298"/>
  <c r="J50" i="299"/>
  <c r="J27" i="299"/>
  <c r="D52" i="299"/>
  <c r="J35" i="300"/>
  <c r="J21" i="301"/>
  <c r="G45" i="314"/>
  <c r="G51" i="302"/>
  <c r="H40" i="314"/>
  <c r="J34" i="302"/>
  <c r="J31" i="302"/>
  <c r="D22" i="302"/>
  <c r="D52" i="302" s="1"/>
  <c r="J20" i="302"/>
  <c r="I47" i="303"/>
  <c r="J47" i="303" s="1"/>
  <c r="I45" i="303"/>
  <c r="J45" i="303" s="1"/>
  <c r="J41" i="305"/>
  <c r="G44" i="307"/>
  <c r="H24" i="302"/>
  <c r="I49" i="303"/>
  <c r="I43" i="303"/>
  <c r="I44" i="303" s="1"/>
  <c r="H38" i="303"/>
  <c r="I32" i="303"/>
  <c r="J32" i="303" s="1"/>
  <c r="I24" i="303"/>
  <c r="I29" i="303" s="1"/>
  <c r="H24" i="303"/>
  <c r="D29" i="303"/>
  <c r="D52" i="303" s="1"/>
  <c r="J19" i="303"/>
  <c r="G50" i="307"/>
  <c r="D50" i="307"/>
  <c r="I41" i="305"/>
  <c r="I37" i="305"/>
  <c r="J37" i="305" s="1"/>
  <c r="G36" i="307"/>
  <c r="I36" i="307" s="1"/>
  <c r="J36" i="307" s="1"/>
  <c r="H35" i="305"/>
  <c r="J35" i="305" s="1"/>
  <c r="I32" i="305"/>
  <c r="J32" i="305" s="1"/>
  <c r="I28" i="305"/>
  <c r="G21" i="307"/>
  <c r="G22" i="307" s="1"/>
  <c r="D17" i="307"/>
  <c r="I46" i="306"/>
  <c r="I45" i="306"/>
  <c r="I43" i="306"/>
  <c r="I41" i="306"/>
  <c r="J41" i="306" s="1"/>
  <c r="H32" i="306"/>
  <c r="J32" i="306" s="1"/>
  <c r="F45" i="307"/>
  <c r="I45" i="305"/>
  <c r="H34" i="305"/>
  <c r="J34" i="305" s="1"/>
  <c r="I33" i="305"/>
  <c r="E29" i="305"/>
  <c r="E52" i="305" s="1"/>
  <c r="D29" i="305"/>
  <c r="F25" i="307"/>
  <c r="D25" i="307"/>
  <c r="E51" i="306"/>
  <c r="H42" i="306"/>
  <c r="J42" i="306" s="1"/>
  <c r="E44" i="306"/>
  <c r="E52" i="306" s="1"/>
  <c r="H38" i="306"/>
  <c r="D44" i="306"/>
  <c r="J31" i="306"/>
  <c r="J47" i="310"/>
  <c r="J39" i="309"/>
  <c r="J26" i="303"/>
  <c r="H42" i="307"/>
  <c r="J42" i="307" s="1"/>
  <c r="I39" i="307"/>
  <c r="H27" i="307"/>
  <c r="J27" i="307" s="1"/>
  <c r="J46" i="306"/>
  <c r="J43" i="306"/>
  <c r="F44" i="306"/>
  <c r="I40" i="306"/>
  <c r="J21" i="309"/>
  <c r="H43" i="303"/>
  <c r="J43" i="303" s="1"/>
  <c r="F22" i="303"/>
  <c r="F52" i="303" s="1"/>
  <c r="I40" i="305"/>
  <c r="I44" i="305" s="1"/>
  <c r="D38" i="307"/>
  <c r="H38" i="305"/>
  <c r="H34" i="307"/>
  <c r="J34" i="307" s="1"/>
  <c r="H33" i="305"/>
  <c r="D22" i="305"/>
  <c r="D52" i="305" s="1"/>
  <c r="H49" i="306"/>
  <c r="J47" i="306"/>
  <c r="G51" i="306"/>
  <c r="G52" i="306" s="1"/>
  <c r="J39" i="306"/>
  <c r="J36" i="306"/>
  <c r="H35" i="306"/>
  <c r="J35" i="306" s="1"/>
  <c r="I25" i="306"/>
  <c r="J25" i="306" s="1"/>
  <c r="F29" i="306"/>
  <c r="I24" i="306"/>
  <c r="I43" i="310"/>
  <c r="J43" i="310" s="1"/>
  <c r="I33" i="310"/>
  <c r="J33" i="310" s="1"/>
  <c r="F22" i="306"/>
  <c r="I50" i="308"/>
  <c r="J50" i="308" s="1"/>
  <c r="I46" i="308"/>
  <c r="H40" i="308"/>
  <c r="H27" i="308"/>
  <c r="J27" i="308" s="1"/>
  <c r="H25" i="308"/>
  <c r="H20" i="308"/>
  <c r="E51" i="309"/>
  <c r="E52" i="309" s="1"/>
  <c r="I47" i="309"/>
  <c r="J47" i="309" s="1"/>
  <c r="D44" i="309"/>
  <c r="H28" i="309"/>
  <c r="H16" i="309"/>
  <c r="I39" i="313"/>
  <c r="I44" i="313" s="1"/>
  <c r="F35" i="313"/>
  <c r="I35" i="313" s="1"/>
  <c r="J35" i="313" s="1"/>
  <c r="I35" i="311"/>
  <c r="J35" i="311" s="1"/>
  <c r="J48" i="312"/>
  <c r="J46" i="312"/>
  <c r="J36" i="312"/>
  <c r="J26" i="312"/>
  <c r="D29" i="306"/>
  <c r="G40" i="310"/>
  <c r="G44" i="310" s="1"/>
  <c r="F22" i="308"/>
  <c r="F52" i="308" s="1"/>
  <c r="D21" i="310"/>
  <c r="G20" i="310"/>
  <c r="I34" i="309"/>
  <c r="J34" i="309" s="1"/>
  <c r="I23" i="309"/>
  <c r="E51" i="311"/>
  <c r="E52" i="311" s="1"/>
  <c r="H49" i="311"/>
  <c r="H40" i="311"/>
  <c r="E40" i="313"/>
  <c r="J42" i="312"/>
  <c r="J30" i="312"/>
  <c r="H48" i="313"/>
  <c r="J48" i="313" s="1"/>
  <c r="D37" i="313"/>
  <c r="H37" i="313" s="1"/>
  <c r="J37" i="313" s="1"/>
  <c r="H37" i="311"/>
  <c r="J37" i="311" s="1"/>
  <c r="J17" i="312"/>
  <c r="H31" i="309"/>
  <c r="J31" i="309" s="1"/>
  <c r="J26" i="309"/>
  <c r="D29" i="309"/>
  <c r="D52" i="309" s="1"/>
  <c r="I21" i="309"/>
  <c r="D45" i="313"/>
  <c r="D51" i="311"/>
  <c r="D52" i="311" s="1"/>
  <c r="E36" i="313"/>
  <c r="H36" i="313" s="1"/>
  <c r="J36" i="313" s="1"/>
  <c r="E32" i="313"/>
  <c r="H32" i="313" s="1"/>
  <c r="J32" i="313" s="1"/>
  <c r="I27" i="311"/>
  <c r="H24" i="311"/>
  <c r="H21" i="311"/>
  <c r="J21" i="311" s="1"/>
  <c r="I19" i="311"/>
  <c r="E17" i="313"/>
  <c r="H45" i="312"/>
  <c r="H33" i="311"/>
  <c r="J33" i="311" s="1"/>
  <c r="I31" i="311"/>
  <c r="J31" i="311" s="1"/>
  <c r="G29" i="311"/>
  <c r="G52" i="311" s="1"/>
  <c r="F18" i="313"/>
  <c r="H16" i="311"/>
  <c r="F51" i="312"/>
  <c r="F52" i="312" s="1"/>
  <c r="D44" i="312"/>
  <c r="D52" i="312" s="1"/>
  <c r="I35" i="287" l="1"/>
  <c r="K29" i="295"/>
  <c r="M80" i="273"/>
  <c r="M74" i="273"/>
  <c r="M77" i="273"/>
  <c r="M84" i="273"/>
  <c r="M75" i="273"/>
  <c r="M78" i="273"/>
  <c r="L85" i="273"/>
  <c r="M82" i="273"/>
  <c r="M79" i="273"/>
  <c r="M85" i="273"/>
  <c r="M83" i="273"/>
  <c r="M81" i="273"/>
  <c r="M73" i="273"/>
  <c r="K51" i="289"/>
  <c r="K35" i="313"/>
  <c r="K50" i="308"/>
  <c r="K36" i="307"/>
  <c r="K45" i="303"/>
  <c r="K34" i="309"/>
  <c r="K37" i="305"/>
  <c r="K34" i="314"/>
  <c r="K43" i="310"/>
  <c r="K31" i="311"/>
  <c r="K33" i="310"/>
  <c r="K25" i="306"/>
  <c r="D22" i="310"/>
  <c r="D52" i="310" s="1"/>
  <c r="H21" i="310"/>
  <c r="K26" i="312"/>
  <c r="J29" i="312"/>
  <c r="K35" i="311"/>
  <c r="J28" i="309"/>
  <c r="H29" i="309"/>
  <c r="J20" i="308"/>
  <c r="I51" i="308"/>
  <c r="K35" i="306"/>
  <c r="K47" i="306"/>
  <c r="K34" i="307"/>
  <c r="J40" i="306"/>
  <c r="I44" i="306"/>
  <c r="I21" i="307"/>
  <c r="K26" i="303"/>
  <c r="K31" i="306"/>
  <c r="K42" i="306"/>
  <c r="I51" i="305"/>
  <c r="J45" i="305"/>
  <c r="K32" i="306"/>
  <c r="K32" i="305"/>
  <c r="J38" i="303"/>
  <c r="H44" i="303"/>
  <c r="K20" i="302"/>
  <c r="J40" i="314"/>
  <c r="H44" i="314"/>
  <c r="K35" i="300"/>
  <c r="L35" i="300"/>
  <c r="K17" i="298"/>
  <c r="J22" i="298"/>
  <c r="J52" i="298" s="1"/>
  <c r="K31" i="296"/>
  <c r="I52" i="294"/>
  <c r="K22" i="294"/>
  <c r="H17" i="314"/>
  <c r="D22" i="314"/>
  <c r="D52" i="314"/>
  <c r="I44" i="302"/>
  <c r="J38" i="302"/>
  <c r="K21" i="303"/>
  <c r="K37" i="314"/>
  <c r="K25" i="299"/>
  <c r="J29" i="299"/>
  <c r="J51" i="294"/>
  <c r="K48" i="294"/>
  <c r="K33" i="303"/>
  <c r="I19" i="314"/>
  <c r="F22" i="314"/>
  <c r="F52" i="314" s="1"/>
  <c r="J45" i="302"/>
  <c r="H51" i="302"/>
  <c r="K19" i="301"/>
  <c r="J22" i="301"/>
  <c r="L19" i="301"/>
  <c r="L32" i="300"/>
  <c r="K32" i="300"/>
  <c r="K28" i="298"/>
  <c r="J29" i="298"/>
  <c r="K28" i="296"/>
  <c r="K41" i="294"/>
  <c r="J44" i="294"/>
  <c r="J52" i="294" s="1"/>
  <c r="K29" i="293"/>
  <c r="K17" i="292"/>
  <c r="J22" i="292"/>
  <c r="J52" i="292" s="1"/>
  <c r="K40" i="290"/>
  <c r="J44" i="290"/>
  <c r="K35" i="289"/>
  <c r="K48" i="288"/>
  <c r="K40" i="304"/>
  <c r="J44" i="304"/>
  <c r="H22" i="308"/>
  <c r="H52" i="308" s="1"/>
  <c r="K42" i="304"/>
  <c r="K48" i="307"/>
  <c r="J46" i="310"/>
  <c r="H51" i="310"/>
  <c r="I52" i="308"/>
  <c r="J39" i="313"/>
  <c r="K133" i="273"/>
  <c r="L130" i="273"/>
  <c r="M130" i="273"/>
  <c r="L92" i="271"/>
  <c r="M92" i="271"/>
  <c r="M115" i="274"/>
  <c r="L115" i="274"/>
  <c r="K117" i="274"/>
  <c r="M76" i="270"/>
  <c r="M75" i="270"/>
  <c r="M83" i="270"/>
  <c r="M79" i="270"/>
  <c r="M77" i="270"/>
  <c r="M73" i="270"/>
  <c r="M82" i="270"/>
  <c r="L85" i="270"/>
  <c r="M81" i="270"/>
  <c r="M84" i="270"/>
  <c r="M80" i="270"/>
  <c r="M85" i="270"/>
  <c r="M78" i="270"/>
  <c r="K101" i="271"/>
  <c r="M97" i="268"/>
  <c r="M130" i="272"/>
  <c r="H22" i="311"/>
  <c r="J16" i="311"/>
  <c r="K21" i="311"/>
  <c r="K36" i="313"/>
  <c r="K37" i="311"/>
  <c r="K42" i="312"/>
  <c r="J44" i="312"/>
  <c r="I18" i="313"/>
  <c r="F22" i="313"/>
  <c r="F52" i="313"/>
  <c r="H29" i="311"/>
  <c r="J24" i="311"/>
  <c r="K37" i="313"/>
  <c r="I29" i="309"/>
  <c r="J23" i="309"/>
  <c r="K36" i="312"/>
  <c r="J25" i="308"/>
  <c r="H29" i="308"/>
  <c r="J24" i="306"/>
  <c r="I29" i="306"/>
  <c r="K36" i="306"/>
  <c r="J49" i="306"/>
  <c r="H51" i="306"/>
  <c r="H44" i="305"/>
  <c r="J38" i="305"/>
  <c r="K43" i="303"/>
  <c r="K27" i="307"/>
  <c r="K39" i="309"/>
  <c r="J44" i="309"/>
  <c r="I45" i="307"/>
  <c r="F51" i="307"/>
  <c r="K41" i="306"/>
  <c r="D22" i="307"/>
  <c r="D52" i="307" s="1"/>
  <c r="H17" i="307"/>
  <c r="K35" i="305"/>
  <c r="D51" i="307"/>
  <c r="H50" i="307"/>
  <c r="H29" i="303"/>
  <c r="J24" i="303"/>
  <c r="K41" i="305"/>
  <c r="K21" i="295"/>
  <c r="J22" i="295"/>
  <c r="J52" i="295" s="1"/>
  <c r="K36" i="302"/>
  <c r="J25" i="302"/>
  <c r="K40" i="302"/>
  <c r="K40" i="303"/>
  <c r="I52" i="301"/>
  <c r="K29" i="301"/>
  <c r="K39" i="300"/>
  <c r="L39" i="300"/>
  <c r="J44" i="300"/>
  <c r="K41" i="298"/>
  <c r="J44" i="298"/>
  <c r="K34" i="296"/>
  <c r="K44" i="291"/>
  <c r="K23" i="292"/>
  <c r="J29" i="292"/>
  <c r="K47" i="290"/>
  <c r="K42" i="289"/>
  <c r="K37" i="288"/>
  <c r="K51" i="291"/>
  <c r="I51" i="309"/>
  <c r="K42" i="313"/>
  <c r="J40" i="305"/>
  <c r="K23" i="310"/>
  <c r="J29" i="310"/>
  <c r="L91" i="273"/>
  <c r="K101" i="273"/>
  <c r="M91" i="273"/>
  <c r="L115" i="272"/>
  <c r="H45" i="313"/>
  <c r="D51" i="313"/>
  <c r="D52" i="313" s="1"/>
  <c r="K48" i="313"/>
  <c r="J40" i="311"/>
  <c r="H44" i="311"/>
  <c r="H52" i="311" s="1"/>
  <c r="F52" i="306"/>
  <c r="K39" i="306"/>
  <c r="H38" i="307"/>
  <c r="D44" i="307"/>
  <c r="K21" i="309"/>
  <c r="J39" i="307"/>
  <c r="I44" i="307"/>
  <c r="K47" i="310"/>
  <c r="H44" i="306"/>
  <c r="J38" i="306"/>
  <c r="D29" i="307"/>
  <c r="H25" i="307"/>
  <c r="G51" i="307"/>
  <c r="G52" i="307" s="1"/>
  <c r="I50" i="307"/>
  <c r="I51" i="303"/>
  <c r="K31" i="302"/>
  <c r="I45" i="314"/>
  <c r="G51" i="314"/>
  <c r="G52" i="314" s="1"/>
  <c r="K27" i="299"/>
  <c r="I52" i="297"/>
  <c r="K44" i="297"/>
  <c r="J44" i="295"/>
  <c r="K41" i="295"/>
  <c r="K36" i="314"/>
  <c r="I52" i="303"/>
  <c r="K27" i="302"/>
  <c r="I43" i="314"/>
  <c r="F44" i="314"/>
  <c r="K41" i="299"/>
  <c r="J44" i="299"/>
  <c r="K50" i="306"/>
  <c r="K42" i="303"/>
  <c r="J39" i="302"/>
  <c r="H44" i="302"/>
  <c r="I46" i="314"/>
  <c r="J46" i="314" s="1"/>
  <c r="F51" i="314"/>
  <c r="K38" i="301"/>
  <c r="L38" i="301"/>
  <c r="J44" i="301"/>
  <c r="J52" i="301" s="1"/>
  <c r="K29" i="290"/>
  <c r="H52" i="291"/>
  <c r="K16" i="288"/>
  <c r="J22" i="288"/>
  <c r="K22" i="291"/>
  <c r="K22" i="299"/>
  <c r="K49" i="290"/>
  <c r="K49" i="289"/>
  <c r="K43" i="288"/>
  <c r="J44" i="289"/>
  <c r="J46" i="308"/>
  <c r="J46" i="302"/>
  <c r="K49" i="314"/>
  <c r="K29" i="289"/>
  <c r="K34" i="310"/>
  <c r="L75" i="272"/>
  <c r="K85" i="272"/>
  <c r="M75" i="272"/>
  <c r="L76" i="273"/>
  <c r="M76" i="273"/>
  <c r="I52" i="302"/>
  <c r="L114" i="271"/>
  <c r="K117" i="271"/>
  <c r="K117" i="272"/>
  <c r="K33" i="311"/>
  <c r="J45" i="312"/>
  <c r="H51" i="312"/>
  <c r="H52" i="312" s="1"/>
  <c r="K26" i="309"/>
  <c r="H40" i="313"/>
  <c r="E44" i="313"/>
  <c r="H17" i="313"/>
  <c r="E52" i="313"/>
  <c r="E22" i="313"/>
  <c r="J27" i="311"/>
  <c r="I29" i="311"/>
  <c r="K31" i="309"/>
  <c r="K46" i="312"/>
  <c r="K47" i="309"/>
  <c r="J51" i="309"/>
  <c r="K27" i="308"/>
  <c r="K43" i="306"/>
  <c r="J19" i="311"/>
  <c r="I22" i="311"/>
  <c r="I52" i="311" s="1"/>
  <c r="K32" i="313"/>
  <c r="I22" i="309"/>
  <c r="I52" i="309" s="1"/>
  <c r="K17" i="312"/>
  <c r="J22" i="312"/>
  <c r="K30" i="312"/>
  <c r="J49" i="311"/>
  <c r="H51" i="311"/>
  <c r="G22" i="310"/>
  <c r="G52" i="310" s="1"/>
  <c r="D52" i="306"/>
  <c r="K48" i="312"/>
  <c r="J16" i="309"/>
  <c r="H22" i="309"/>
  <c r="H52" i="309" s="1"/>
  <c r="J40" i="308"/>
  <c r="H44" i="308"/>
  <c r="J33" i="305"/>
  <c r="H52" i="305"/>
  <c r="I20" i="310"/>
  <c r="K46" i="306"/>
  <c r="K42" i="307"/>
  <c r="I25" i="307"/>
  <c r="I29" i="307" s="1"/>
  <c r="F29" i="307"/>
  <c r="F52" i="307" s="1"/>
  <c r="K34" i="305"/>
  <c r="I40" i="310"/>
  <c r="I51" i="306"/>
  <c r="I52" i="306" s="1"/>
  <c r="J45" i="306"/>
  <c r="I52" i="305"/>
  <c r="I29" i="305"/>
  <c r="K19" i="303"/>
  <c r="J22" i="303"/>
  <c r="K32" i="303"/>
  <c r="J24" i="302"/>
  <c r="H29" i="302"/>
  <c r="K47" i="303"/>
  <c r="K34" i="302"/>
  <c r="K21" i="301"/>
  <c r="L21" i="301"/>
  <c r="K50" i="299"/>
  <c r="J51" i="299"/>
  <c r="K23" i="296"/>
  <c r="J29" i="296"/>
  <c r="J52" i="296" s="1"/>
  <c r="K49" i="295"/>
  <c r="J51" i="295"/>
  <c r="J17" i="302"/>
  <c r="H22" i="302"/>
  <c r="H52" i="302" s="1"/>
  <c r="K32" i="302"/>
  <c r="G52" i="302"/>
  <c r="K20" i="303"/>
  <c r="K48" i="302"/>
  <c r="K50" i="300"/>
  <c r="L50" i="300"/>
  <c r="K17" i="297"/>
  <c r="J22" i="297"/>
  <c r="J52" i="297"/>
  <c r="L17" i="297" s="1"/>
  <c r="J49" i="303"/>
  <c r="J51" i="303" s="1"/>
  <c r="H51" i="303"/>
  <c r="H52" i="303" s="1"/>
  <c r="K47" i="302"/>
  <c r="K45" i="301"/>
  <c r="J51" i="301"/>
  <c r="K27" i="300"/>
  <c r="L27" i="300"/>
  <c r="J29" i="300"/>
  <c r="J52" i="300"/>
  <c r="K47" i="300"/>
  <c r="J51" i="300"/>
  <c r="L47" i="300"/>
  <c r="K20" i="298"/>
  <c r="K28" i="295"/>
  <c r="K51" i="298"/>
  <c r="K22" i="289"/>
  <c r="J52" i="289"/>
  <c r="L42" i="289" s="1"/>
  <c r="L22" i="289"/>
  <c r="J22" i="290"/>
  <c r="K16" i="290"/>
  <c r="J52" i="290"/>
  <c r="K21" i="288"/>
  <c r="K29" i="291"/>
  <c r="L29" i="291"/>
  <c r="K50" i="293"/>
  <c r="L50" i="293"/>
  <c r="J51" i="293"/>
  <c r="K19" i="291"/>
  <c r="J52" i="291"/>
  <c r="K28" i="290"/>
  <c r="K24" i="288"/>
  <c r="J29" i="288"/>
  <c r="J52" i="288" s="1"/>
  <c r="J51" i="288"/>
  <c r="K45" i="288"/>
  <c r="J51" i="290"/>
  <c r="J28" i="305"/>
  <c r="J44" i="288"/>
  <c r="K38" i="310"/>
  <c r="K133" i="271"/>
  <c r="L129" i="271"/>
  <c r="M129" i="271"/>
  <c r="H52" i="306"/>
  <c r="L84" i="272"/>
  <c r="M84" i="272"/>
  <c r="L124" i="274"/>
  <c r="K133" i="274"/>
  <c r="M124" i="274" s="1"/>
  <c r="L97" i="271"/>
  <c r="M97" i="271"/>
  <c r="M129" i="272"/>
  <c r="M128" i="272"/>
  <c r="M121" i="272"/>
  <c r="M131" i="272"/>
  <c r="M132" i="272"/>
  <c r="M124" i="272"/>
  <c r="M125" i="272"/>
  <c r="M126" i="272"/>
  <c r="M122" i="272"/>
  <c r="M133" i="272"/>
  <c r="M123" i="272"/>
  <c r="L133" i="272"/>
  <c r="M93" i="268"/>
  <c r="M91" i="268"/>
  <c r="M95" i="268"/>
  <c r="M96" i="268"/>
  <c r="M99" i="268"/>
  <c r="M92" i="268"/>
  <c r="M90" i="268"/>
  <c r="L101" i="268"/>
  <c r="M89" i="268"/>
  <c r="M100" i="268"/>
  <c r="M101" i="268"/>
  <c r="M94" i="268"/>
  <c r="K51" i="303" l="1"/>
  <c r="L45" i="292"/>
  <c r="L28" i="292"/>
  <c r="L40" i="292"/>
  <c r="L16" i="292"/>
  <c r="L48" i="292"/>
  <c r="L18" i="292"/>
  <c r="L38" i="292"/>
  <c r="L26" i="292"/>
  <c r="L51" i="292"/>
  <c r="K52" i="292"/>
  <c r="L32" i="292"/>
  <c r="L37" i="292"/>
  <c r="L19" i="292"/>
  <c r="L35" i="292"/>
  <c r="L24" i="292"/>
  <c r="L21" i="292"/>
  <c r="L49" i="292"/>
  <c r="L30" i="292"/>
  <c r="L20" i="292"/>
  <c r="L25" i="292"/>
  <c r="L43" i="292"/>
  <c r="L31" i="292"/>
  <c r="L36" i="292"/>
  <c r="L52" i="292"/>
  <c r="L41" i="292"/>
  <c r="L39" i="292"/>
  <c r="L47" i="292"/>
  <c r="L50" i="292"/>
  <c r="L33" i="292"/>
  <c r="L27" i="292"/>
  <c r="L46" i="292"/>
  <c r="L44" i="292"/>
  <c r="L42" i="292"/>
  <c r="L34" i="292"/>
  <c r="L17" i="292"/>
  <c r="L23" i="292"/>
  <c r="L17" i="288"/>
  <c r="K52" i="288"/>
  <c r="L33" i="288"/>
  <c r="L23" i="288"/>
  <c r="L31" i="288"/>
  <c r="L42" i="288"/>
  <c r="L19" i="288"/>
  <c r="L52" i="288"/>
  <c r="L32" i="288"/>
  <c r="L50" i="288"/>
  <c r="L46" i="288"/>
  <c r="L34" i="288"/>
  <c r="L28" i="288"/>
  <c r="L30" i="288"/>
  <c r="L49" i="288"/>
  <c r="L40" i="288"/>
  <c r="L26" i="288"/>
  <c r="L18" i="288"/>
  <c r="L36" i="288"/>
  <c r="L41" i="288"/>
  <c r="L39" i="288"/>
  <c r="L38" i="288"/>
  <c r="L20" i="288"/>
  <c r="L25" i="288"/>
  <c r="L27" i="288"/>
  <c r="L35" i="288"/>
  <c r="L47" i="288"/>
  <c r="L37" i="288"/>
  <c r="L21" i="288"/>
  <c r="L45" i="288"/>
  <c r="L24" i="288"/>
  <c r="L48" i="288"/>
  <c r="L43" i="288"/>
  <c r="L16" i="288"/>
  <c r="L52" i="301"/>
  <c r="L20" i="301"/>
  <c r="L18" i="301"/>
  <c r="L24" i="301"/>
  <c r="L37" i="301"/>
  <c r="L29" i="301"/>
  <c r="L35" i="301"/>
  <c r="L36" i="301"/>
  <c r="L32" i="301"/>
  <c r="L42" i="301"/>
  <c r="L34" i="301"/>
  <c r="L46" i="301"/>
  <c r="L50" i="301"/>
  <c r="K52" i="301"/>
  <c r="L33" i="301"/>
  <c r="L45" i="301"/>
  <c r="L52" i="295"/>
  <c r="L45" i="295"/>
  <c r="L50" i="295"/>
  <c r="L35" i="295"/>
  <c r="L46" i="295"/>
  <c r="L37" i="295"/>
  <c r="L30" i="295"/>
  <c r="L18" i="295"/>
  <c r="K52" i="295"/>
  <c r="L31" i="295"/>
  <c r="L38" i="295"/>
  <c r="L27" i="295"/>
  <c r="L34" i="295"/>
  <c r="L23" i="295"/>
  <c r="L48" i="295"/>
  <c r="L43" i="295"/>
  <c r="L26" i="295"/>
  <c r="L17" i="295"/>
  <c r="L36" i="295"/>
  <c r="L47" i="295"/>
  <c r="L19" i="295"/>
  <c r="L20" i="295"/>
  <c r="L24" i="295"/>
  <c r="L16" i="295"/>
  <c r="L33" i="295"/>
  <c r="L39" i="295"/>
  <c r="L40" i="295"/>
  <c r="L32" i="295"/>
  <c r="L25" i="295"/>
  <c r="L42" i="295"/>
  <c r="L21" i="295"/>
  <c r="L29" i="295"/>
  <c r="L28" i="295"/>
  <c r="L41" i="295"/>
  <c r="L49" i="295"/>
  <c r="K52" i="296"/>
  <c r="L37" i="296"/>
  <c r="L20" i="296"/>
  <c r="L39" i="296"/>
  <c r="L18" i="296"/>
  <c r="L45" i="296"/>
  <c r="L43" i="296"/>
  <c r="L51" i="296"/>
  <c r="L22" i="296"/>
  <c r="L47" i="296"/>
  <c r="L24" i="296"/>
  <c r="L48" i="296"/>
  <c r="L41" i="296"/>
  <c r="L42" i="296"/>
  <c r="L30" i="296"/>
  <c r="L40" i="296"/>
  <c r="L50" i="296"/>
  <c r="L17" i="296"/>
  <c r="L21" i="296"/>
  <c r="L49" i="296"/>
  <c r="L27" i="296"/>
  <c r="L19" i="296"/>
  <c r="L38" i="296"/>
  <c r="L35" i="296"/>
  <c r="L33" i="296"/>
  <c r="L44" i="296"/>
  <c r="L52" i="296"/>
  <c r="L32" i="296"/>
  <c r="L26" i="296"/>
  <c r="L36" i="296"/>
  <c r="L16" i="296"/>
  <c r="L46" i="296"/>
  <c r="L25" i="296"/>
  <c r="L28" i="296"/>
  <c r="L23" i="296"/>
  <c r="L31" i="296"/>
  <c r="L34" i="296"/>
  <c r="L52" i="294"/>
  <c r="L38" i="294"/>
  <c r="L30" i="294"/>
  <c r="L19" i="294"/>
  <c r="L42" i="294"/>
  <c r="L37" i="294"/>
  <c r="L47" i="294"/>
  <c r="L39" i="294"/>
  <c r="L43" i="294"/>
  <c r="L26" i="294"/>
  <c r="L28" i="294"/>
  <c r="L22" i="294"/>
  <c r="L32" i="294"/>
  <c r="L49" i="294"/>
  <c r="L35" i="294"/>
  <c r="L45" i="294"/>
  <c r="L31" i="294"/>
  <c r="L29" i="294"/>
  <c r="L16" i="294"/>
  <c r="L20" i="294"/>
  <c r="L25" i="294"/>
  <c r="L23" i="294"/>
  <c r="L21" i="294"/>
  <c r="L33" i="294"/>
  <c r="K52" i="294"/>
  <c r="L40" i="294"/>
  <c r="L27" i="294"/>
  <c r="L50" i="294"/>
  <c r="L34" i="294"/>
  <c r="L36" i="294"/>
  <c r="L17" i="294"/>
  <c r="L18" i="294"/>
  <c r="L46" i="294"/>
  <c r="L24" i="294"/>
  <c r="L41" i="294"/>
  <c r="L48" i="294"/>
  <c r="L18" i="298"/>
  <c r="L47" i="298"/>
  <c r="L32" i="298"/>
  <c r="L30" i="298"/>
  <c r="L43" i="298"/>
  <c r="L35" i="298"/>
  <c r="L23" i="298"/>
  <c r="L52" i="298"/>
  <c r="L34" i="298"/>
  <c r="L42" i="298"/>
  <c r="L33" i="298"/>
  <c r="L25" i="298"/>
  <c r="L40" i="298"/>
  <c r="L27" i="298"/>
  <c r="L37" i="298"/>
  <c r="L16" i="298"/>
  <c r="L48" i="298"/>
  <c r="L19" i="298"/>
  <c r="L24" i="298"/>
  <c r="L36" i="298"/>
  <c r="L31" i="298"/>
  <c r="K52" i="298"/>
  <c r="L45" i="298"/>
  <c r="L26" i="298"/>
  <c r="L49" i="298"/>
  <c r="L50" i="298"/>
  <c r="L21" i="298"/>
  <c r="L38" i="298"/>
  <c r="L39" i="298"/>
  <c r="L46" i="298"/>
  <c r="L28" i="298"/>
  <c r="L17" i="298"/>
  <c r="L41" i="298"/>
  <c r="L20" i="298"/>
  <c r="L51" i="298"/>
  <c r="L52" i="290"/>
  <c r="L26" i="290"/>
  <c r="L21" i="290"/>
  <c r="L23" i="290"/>
  <c r="L30" i="290"/>
  <c r="L31" i="290"/>
  <c r="L25" i="290"/>
  <c r="L18" i="290"/>
  <c r="L19" i="290"/>
  <c r="L33" i="290"/>
  <c r="L48" i="290"/>
  <c r="L20" i="290"/>
  <c r="L50" i="290"/>
  <c r="L46" i="290"/>
  <c r="L36" i="290"/>
  <c r="L45" i="290"/>
  <c r="L43" i="290"/>
  <c r="L17" i="290"/>
  <c r="L34" i="290"/>
  <c r="L27" i="290"/>
  <c r="L39" i="290"/>
  <c r="K52" i="290"/>
  <c r="L42" i="290"/>
  <c r="L35" i="290"/>
  <c r="L24" i="290"/>
  <c r="L37" i="290"/>
  <c r="L32" i="290"/>
  <c r="L38" i="290"/>
  <c r="L41" i="290"/>
  <c r="M128" i="271"/>
  <c r="L133" i="271"/>
  <c r="M121" i="271"/>
  <c r="M126" i="271"/>
  <c r="M131" i="271"/>
  <c r="M124" i="271"/>
  <c r="M123" i="271"/>
  <c r="M127" i="271"/>
  <c r="M132" i="271"/>
  <c r="M133" i="271"/>
  <c r="M125" i="271"/>
  <c r="M130" i="271"/>
  <c r="M122" i="271"/>
  <c r="K44" i="288"/>
  <c r="L44" i="288"/>
  <c r="K52" i="291"/>
  <c r="L50" i="291"/>
  <c r="L27" i="291"/>
  <c r="L36" i="291"/>
  <c r="L37" i="291"/>
  <c r="L18" i="291"/>
  <c r="L24" i="291"/>
  <c r="L21" i="291"/>
  <c r="L41" i="291"/>
  <c r="L38" i="291"/>
  <c r="L23" i="291"/>
  <c r="L46" i="291"/>
  <c r="L49" i="291"/>
  <c r="L43" i="291"/>
  <c r="L42" i="291"/>
  <c r="L26" i="291"/>
  <c r="L34" i="291"/>
  <c r="L33" i="291"/>
  <c r="L28" i="291"/>
  <c r="L52" i="291"/>
  <c r="L35" i="291"/>
  <c r="L48" i="291"/>
  <c r="L25" i="291"/>
  <c r="L17" i="291"/>
  <c r="L40" i="291"/>
  <c r="L45" i="291"/>
  <c r="L20" i="291"/>
  <c r="L32" i="291"/>
  <c r="L16" i="291"/>
  <c r="L39" i="291"/>
  <c r="L47" i="291"/>
  <c r="L30" i="291"/>
  <c r="L31" i="291"/>
  <c r="K22" i="290"/>
  <c r="L22" i="290"/>
  <c r="K51" i="299"/>
  <c r="J40" i="310"/>
  <c r="I44" i="310"/>
  <c r="K33" i="305"/>
  <c r="K49" i="311"/>
  <c r="J51" i="311"/>
  <c r="M115" i="271"/>
  <c r="M112" i="271"/>
  <c r="L117" i="271"/>
  <c r="M110" i="271"/>
  <c r="M117" i="271"/>
  <c r="M105" i="271"/>
  <c r="M108" i="271"/>
  <c r="M109" i="271"/>
  <c r="M116" i="271"/>
  <c r="M113" i="271"/>
  <c r="M107" i="271"/>
  <c r="M111" i="271"/>
  <c r="M106" i="271"/>
  <c r="K44" i="289"/>
  <c r="L44" i="289"/>
  <c r="I51" i="314"/>
  <c r="J45" i="314"/>
  <c r="J44" i="306"/>
  <c r="K38" i="306"/>
  <c r="L44" i="291"/>
  <c r="K25" i="302"/>
  <c r="J50" i="307"/>
  <c r="H51" i="307"/>
  <c r="K25" i="308"/>
  <c r="J29" i="308"/>
  <c r="M111" i="274"/>
  <c r="M105" i="274"/>
  <c r="M108" i="274"/>
  <c r="M106" i="274"/>
  <c r="M112" i="274"/>
  <c r="M113" i="274"/>
  <c r="M110" i="274"/>
  <c r="M107" i="274"/>
  <c r="M109" i="274"/>
  <c r="M114" i="274"/>
  <c r="M116" i="274"/>
  <c r="M117" i="274"/>
  <c r="L117" i="274"/>
  <c r="K39" i="313"/>
  <c r="K22" i="301"/>
  <c r="L22" i="301"/>
  <c r="J51" i="305"/>
  <c r="K45" i="305"/>
  <c r="I22" i="307"/>
  <c r="I52" i="307" s="1"/>
  <c r="J21" i="307"/>
  <c r="K51" i="288"/>
  <c r="L51" i="288"/>
  <c r="L41" i="300"/>
  <c r="L30" i="300"/>
  <c r="L52" i="300"/>
  <c r="K52" i="300"/>
  <c r="L37" i="300"/>
  <c r="L52" i="297"/>
  <c r="L30" i="297"/>
  <c r="L43" i="297"/>
  <c r="L45" i="297"/>
  <c r="L23" i="297"/>
  <c r="L20" i="297"/>
  <c r="L47" i="297"/>
  <c r="L26" i="297"/>
  <c r="L51" i="297"/>
  <c r="K52" i="297"/>
  <c r="L31" i="297"/>
  <c r="L25" i="297"/>
  <c r="L35" i="297"/>
  <c r="L24" i="297"/>
  <c r="L41" i="297"/>
  <c r="L40" i="297"/>
  <c r="L42" i="297"/>
  <c r="L18" i="297"/>
  <c r="L39" i="297"/>
  <c r="L49" i="297"/>
  <c r="L19" i="297"/>
  <c r="L33" i="297"/>
  <c r="L37" i="297"/>
  <c r="L16" i="297"/>
  <c r="L46" i="297"/>
  <c r="L38" i="297"/>
  <c r="L29" i="297"/>
  <c r="L32" i="297"/>
  <c r="L28" i="297"/>
  <c r="L50" i="297"/>
  <c r="L48" i="297"/>
  <c r="L21" i="297"/>
  <c r="L27" i="297"/>
  <c r="L36" i="297"/>
  <c r="L34" i="297"/>
  <c r="L44" i="297"/>
  <c r="K51" i="295"/>
  <c r="L51" i="295"/>
  <c r="K29" i="296"/>
  <c r="L29" i="296"/>
  <c r="K24" i="302"/>
  <c r="J29" i="302"/>
  <c r="K16" i="309"/>
  <c r="J22" i="309"/>
  <c r="K22" i="312"/>
  <c r="K19" i="311"/>
  <c r="J17" i="313"/>
  <c r="H22" i="313"/>
  <c r="L49" i="290"/>
  <c r="J52" i="299"/>
  <c r="L29" i="290"/>
  <c r="K39" i="302"/>
  <c r="K39" i="307"/>
  <c r="H44" i="307"/>
  <c r="J38" i="307"/>
  <c r="K29" i="310"/>
  <c r="K40" i="305"/>
  <c r="L51" i="291"/>
  <c r="K44" i="298"/>
  <c r="L44" i="298"/>
  <c r="L22" i="295"/>
  <c r="K22" i="295"/>
  <c r="J17" i="307"/>
  <c r="H22" i="307"/>
  <c r="K49" i="306"/>
  <c r="K44" i="312"/>
  <c r="K44" i="304"/>
  <c r="K44" i="290"/>
  <c r="L44" i="290"/>
  <c r="L44" i="294"/>
  <c r="K44" i="294"/>
  <c r="K29" i="299"/>
  <c r="L29" i="299"/>
  <c r="K28" i="309"/>
  <c r="K29" i="312"/>
  <c r="M127" i="274"/>
  <c r="L133" i="274"/>
  <c r="M129" i="274"/>
  <c r="M121" i="274"/>
  <c r="M125" i="274"/>
  <c r="M133" i="274"/>
  <c r="M123" i="274"/>
  <c r="M122" i="274"/>
  <c r="M132" i="274"/>
  <c r="M130" i="274"/>
  <c r="M131" i="274"/>
  <c r="M128" i="274"/>
  <c r="M126" i="274"/>
  <c r="L28" i="290"/>
  <c r="K51" i="290"/>
  <c r="L51" i="290"/>
  <c r="K51" i="293"/>
  <c r="L16" i="290"/>
  <c r="L52" i="289"/>
  <c r="L45" i="289"/>
  <c r="L32" i="289"/>
  <c r="L33" i="289"/>
  <c r="L16" i="289"/>
  <c r="L23" i="289"/>
  <c r="L24" i="289"/>
  <c r="L27" i="289"/>
  <c r="L38" i="289"/>
  <c r="L26" i="289"/>
  <c r="L20" i="289"/>
  <c r="L17" i="289"/>
  <c r="L30" i="289"/>
  <c r="L41" i="289"/>
  <c r="L47" i="289"/>
  <c r="L46" i="289"/>
  <c r="L31" i="289"/>
  <c r="L50" i="289"/>
  <c r="L18" i="289"/>
  <c r="L25" i="289"/>
  <c r="L34" i="289"/>
  <c r="L48" i="289"/>
  <c r="K52" i="289"/>
  <c r="L43" i="289"/>
  <c r="L21" i="289"/>
  <c r="L19" i="289"/>
  <c r="L28" i="289"/>
  <c r="L37" i="289"/>
  <c r="L40" i="289"/>
  <c r="L39" i="289"/>
  <c r="L36" i="289"/>
  <c r="K29" i="300"/>
  <c r="L29" i="300"/>
  <c r="K51" i="301"/>
  <c r="L51" i="301"/>
  <c r="K22" i="297"/>
  <c r="L22" i="297"/>
  <c r="K22" i="303"/>
  <c r="K45" i="306"/>
  <c r="J51" i="306"/>
  <c r="J20" i="310"/>
  <c r="I22" i="310"/>
  <c r="I52" i="310" s="1"/>
  <c r="K40" i="308"/>
  <c r="J44" i="308"/>
  <c r="K27" i="311"/>
  <c r="M107" i="272"/>
  <c r="M113" i="272"/>
  <c r="L117" i="272"/>
  <c r="M116" i="272"/>
  <c r="M108" i="272"/>
  <c r="M111" i="272"/>
  <c r="M105" i="272"/>
  <c r="M106" i="272"/>
  <c r="M114" i="272"/>
  <c r="M110" i="272"/>
  <c r="M109" i="272"/>
  <c r="M112" i="272"/>
  <c r="M117" i="272"/>
  <c r="M74" i="272"/>
  <c r="M82" i="272"/>
  <c r="M81" i="272"/>
  <c r="M85" i="272"/>
  <c r="M76" i="272"/>
  <c r="M80" i="272"/>
  <c r="M78" i="272"/>
  <c r="L85" i="272"/>
  <c r="M77" i="272"/>
  <c r="M79" i="272"/>
  <c r="M83" i="272"/>
  <c r="M73" i="272"/>
  <c r="L29" i="289"/>
  <c r="K46" i="302"/>
  <c r="K22" i="288"/>
  <c r="L22" i="288"/>
  <c r="I44" i="314"/>
  <c r="J43" i="314"/>
  <c r="K44" i="295"/>
  <c r="L44" i="295"/>
  <c r="J25" i="307"/>
  <c r="H29" i="307"/>
  <c r="H52" i="307" s="1"/>
  <c r="K40" i="311"/>
  <c r="J44" i="311"/>
  <c r="J45" i="313"/>
  <c r="H51" i="313"/>
  <c r="M97" i="273"/>
  <c r="M101" i="273"/>
  <c r="L101" i="273"/>
  <c r="M89" i="273"/>
  <c r="M92" i="273"/>
  <c r="M94" i="273"/>
  <c r="M98" i="273"/>
  <c r="M100" i="273"/>
  <c r="M99" i="273"/>
  <c r="M95" i="273"/>
  <c r="M93" i="273"/>
  <c r="M96" i="273"/>
  <c r="M90" i="273"/>
  <c r="K29" i="292"/>
  <c r="L29" i="292"/>
  <c r="K24" i="303"/>
  <c r="J29" i="303"/>
  <c r="I51" i="307"/>
  <c r="J45" i="307"/>
  <c r="J44" i="305"/>
  <c r="K38" i="305"/>
  <c r="K24" i="306"/>
  <c r="J29" i="306"/>
  <c r="K16" i="311"/>
  <c r="J22" i="311"/>
  <c r="M93" i="271"/>
  <c r="M100" i="271"/>
  <c r="M98" i="271"/>
  <c r="M99" i="271"/>
  <c r="M89" i="271"/>
  <c r="M95" i="271"/>
  <c r="M101" i="271"/>
  <c r="L101" i="271"/>
  <c r="M96" i="271"/>
  <c r="M94" i="271"/>
  <c r="M90" i="271"/>
  <c r="L40" i="290"/>
  <c r="K22" i="292"/>
  <c r="L22" i="292"/>
  <c r="J52" i="293"/>
  <c r="L51" i="293" s="1"/>
  <c r="K29" i="298"/>
  <c r="L29" i="298"/>
  <c r="J19" i="314"/>
  <c r="I22" i="314"/>
  <c r="I52" i="314"/>
  <c r="L22" i="298"/>
  <c r="K22" i="298"/>
  <c r="K40" i="306"/>
  <c r="L51" i="289"/>
  <c r="J29" i="305"/>
  <c r="K28" i="305"/>
  <c r="J52" i="305"/>
  <c r="L28" i="305" s="1"/>
  <c r="K29" i="288"/>
  <c r="L29" i="288"/>
  <c r="L19" i="291"/>
  <c r="K51" i="300"/>
  <c r="L51" i="300"/>
  <c r="K49" i="303"/>
  <c r="K17" i="302"/>
  <c r="J22" i="302"/>
  <c r="K51" i="309"/>
  <c r="J40" i="313"/>
  <c r="H44" i="313"/>
  <c r="H52" i="313" s="1"/>
  <c r="K45" i="312"/>
  <c r="J51" i="312"/>
  <c r="M114" i="271"/>
  <c r="K46" i="308"/>
  <c r="J51" i="308"/>
  <c r="L49" i="289"/>
  <c r="L22" i="291"/>
  <c r="K44" i="301"/>
  <c r="L44" i="301"/>
  <c r="K46" i="314"/>
  <c r="K44" i="299"/>
  <c r="L44" i="299"/>
  <c r="M115" i="272"/>
  <c r="L47" i="290"/>
  <c r="K44" i="300"/>
  <c r="L44" i="300"/>
  <c r="K44" i="309"/>
  <c r="K23" i="309"/>
  <c r="J29" i="309"/>
  <c r="J29" i="311"/>
  <c r="K24" i="311"/>
  <c r="J18" i="313"/>
  <c r="I52" i="313"/>
  <c r="I22" i="313"/>
  <c r="M129" i="273"/>
  <c r="M126" i="273"/>
  <c r="M128" i="273"/>
  <c r="M131" i="273"/>
  <c r="M124" i="273"/>
  <c r="M121" i="273"/>
  <c r="M127" i="273"/>
  <c r="M133" i="273"/>
  <c r="M125" i="273"/>
  <c r="M122" i="273"/>
  <c r="L133" i="273"/>
  <c r="M132" i="273"/>
  <c r="M123" i="273"/>
  <c r="J51" i="310"/>
  <c r="K46" i="310"/>
  <c r="J52" i="304"/>
  <c r="L44" i="304" s="1"/>
  <c r="L35" i="289"/>
  <c r="K45" i="302"/>
  <c r="J51" i="302"/>
  <c r="K51" i="294"/>
  <c r="L51" i="294"/>
  <c r="J44" i="302"/>
  <c r="K38" i="302"/>
  <c r="J17" i="314"/>
  <c r="H22" i="314"/>
  <c r="H52" i="314" s="1"/>
  <c r="K40" i="314"/>
  <c r="J44" i="314"/>
  <c r="J44" i="303"/>
  <c r="K38" i="303"/>
  <c r="K20" i="308"/>
  <c r="J22" i="308"/>
  <c r="J21" i="310"/>
  <c r="H22" i="310"/>
  <c r="H52" i="310"/>
  <c r="K22" i="308" l="1"/>
  <c r="K44" i="314"/>
  <c r="K17" i="314"/>
  <c r="J22" i="314"/>
  <c r="K29" i="311"/>
  <c r="J51" i="307"/>
  <c r="K45" i="307"/>
  <c r="L44" i="308"/>
  <c r="K44" i="308"/>
  <c r="K20" i="310"/>
  <c r="J22" i="310"/>
  <c r="K17" i="307"/>
  <c r="J22" i="307"/>
  <c r="J52" i="307"/>
  <c r="L17" i="307" s="1"/>
  <c r="K22" i="309"/>
  <c r="K21" i="307"/>
  <c r="K50" i="307"/>
  <c r="K51" i="310"/>
  <c r="K18" i="313"/>
  <c r="L20" i="305"/>
  <c r="L30" i="305"/>
  <c r="L22" i="305"/>
  <c r="L19" i="305"/>
  <c r="L27" i="305"/>
  <c r="L21" i="305"/>
  <c r="L46" i="305"/>
  <c r="L24" i="305"/>
  <c r="L47" i="305"/>
  <c r="L36" i="305"/>
  <c r="L39" i="305"/>
  <c r="L23" i="305"/>
  <c r="K52" i="305"/>
  <c r="L25" i="305"/>
  <c r="L18" i="305"/>
  <c r="L42" i="305"/>
  <c r="L31" i="305"/>
  <c r="L26" i="305"/>
  <c r="L48" i="305"/>
  <c r="L49" i="305"/>
  <c r="L16" i="305"/>
  <c r="L52" i="305"/>
  <c r="L17" i="305"/>
  <c r="L50" i="305"/>
  <c r="L43" i="305"/>
  <c r="L41" i="305"/>
  <c r="L35" i="305"/>
  <c r="L34" i="305"/>
  <c r="L37" i="305"/>
  <c r="L32" i="305"/>
  <c r="J52" i="311"/>
  <c r="L38" i="305"/>
  <c r="J51" i="313"/>
  <c r="K45" i="313"/>
  <c r="K43" i="314"/>
  <c r="L48" i="299"/>
  <c r="K52" i="299"/>
  <c r="L47" i="299"/>
  <c r="L17" i="299"/>
  <c r="L39" i="299"/>
  <c r="L34" i="299"/>
  <c r="L35" i="299"/>
  <c r="L33" i="299"/>
  <c r="L24" i="299"/>
  <c r="L52" i="299"/>
  <c r="L45" i="299"/>
  <c r="L40" i="299"/>
  <c r="L32" i="299"/>
  <c r="L43" i="299"/>
  <c r="L23" i="299"/>
  <c r="L16" i="299"/>
  <c r="L37" i="299"/>
  <c r="L38" i="299"/>
  <c r="L21" i="299"/>
  <c r="L19" i="299"/>
  <c r="L36" i="299"/>
  <c r="L30" i="299"/>
  <c r="L42" i="299"/>
  <c r="L49" i="299"/>
  <c r="L28" i="299"/>
  <c r="L46" i="299"/>
  <c r="L31" i="299"/>
  <c r="L18" i="299"/>
  <c r="L20" i="299"/>
  <c r="L26" i="299"/>
  <c r="L22" i="299"/>
  <c r="L50" i="299"/>
  <c r="L41" i="299"/>
  <c r="L27" i="299"/>
  <c r="L25" i="299"/>
  <c r="K17" i="313"/>
  <c r="J22" i="313"/>
  <c r="K51" i="305"/>
  <c r="L51" i="305"/>
  <c r="K29" i="308"/>
  <c r="K51" i="311"/>
  <c r="L51" i="311"/>
  <c r="J52" i="308"/>
  <c r="K29" i="309"/>
  <c r="L29" i="309"/>
  <c r="K40" i="313"/>
  <c r="K22" i="302"/>
  <c r="L34" i="293"/>
  <c r="L41" i="293"/>
  <c r="L40" i="293"/>
  <c r="L33" i="293"/>
  <c r="L32" i="293"/>
  <c r="L16" i="293"/>
  <c r="L35" i="293"/>
  <c r="L52" i="293"/>
  <c r="L42" i="293"/>
  <c r="L28" i="293"/>
  <c r="L23" i="293"/>
  <c r="L30" i="293"/>
  <c r="L36" i="293"/>
  <c r="L26" i="293"/>
  <c r="L31" i="293"/>
  <c r="L39" i="293"/>
  <c r="L47" i="293"/>
  <c r="L37" i="293"/>
  <c r="L18" i="293"/>
  <c r="L22" i="293"/>
  <c r="K52" i="293"/>
  <c r="L24" i="293"/>
  <c r="L19" i="293"/>
  <c r="L43" i="293"/>
  <c r="L20" i="293"/>
  <c r="L48" i="293"/>
  <c r="L38" i="293"/>
  <c r="L44" i="293"/>
  <c r="L29" i="293"/>
  <c r="K29" i="306"/>
  <c r="K25" i="307"/>
  <c r="J29" i="307"/>
  <c r="K51" i="306"/>
  <c r="L51" i="306"/>
  <c r="L40" i="305"/>
  <c r="K38" i="307"/>
  <c r="J44" i="307"/>
  <c r="L38" i="307"/>
  <c r="J44" i="313"/>
  <c r="K44" i="306"/>
  <c r="K40" i="310"/>
  <c r="J44" i="310"/>
  <c r="K44" i="303"/>
  <c r="L49" i="304"/>
  <c r="L19" i="304"/>
  <c r="L20" i="304"/>
  <c r="L29" i="304"/>
  <c r="L22" i="304"/>
  <c r="K52" i="304"/>
  <c r="L25" i="304"/>
  <c r="L52" i="304"/>
  <c r="L46" i="304"/>
  <c r="L36" i="304"/>
  <c r="L48" i="304"/>
  <c r="L33" i="304"/>
  <c r="L27" i="304"/>
  <c r="L30" i="304"/>
  <c r="L26" i="304"/>
  <c r="L28" i="304"/>
  <c r="L47" i="304"/>
  <c r="L31" i="304"/>
  <c r="L41" i="304"/>
  <c r="L38" i="304"/>
  <c r="L24" i="304"/>
  <c r="L37" i="304"/>
  <c r="L39" i="304"/>
  <c r="L50" i="304"/>
  <c r="L35" i="304"/>
  <c r="L45" i="304"/>
  <c r="L34" i="304"/>
  <c r="L23" i="304"/>
  <c r="L32" i="304"/>
  <c r="L18" i="304"/>
  <c r="L16" i="304"/>
  <c r="L43" i="304"/>
  <c r="L17" i="304"/>
  <c r="L21" i="304"/>
  <c r="L51" i="304"/>
  <c r="L40" i="304"/>
  <c r="L42" i="304"/>
  <c r="K21" i="310"/>
  <c r="K44" i="302"/>
  <c r="K51" i="302"/>
  <c r="K51" i="308"/>
  <c r="L51" i="308"/>
  <c r="K51" i="312"/>
  <c r="J52" i="302"/>
  <c r="K29" i="305"/>
  <c r="L29" i="305"/>
  <c r="K19" i="314"/>
  <c r="K22" i="311"/>
  <c r="L22" i="311"/>
  <c r="J52" i="306"/>
  <c r="K44" i="305"/>
  <c r="L44" i="305"/>
  <c r="K29" i="303"/>
  <c r="J52" i="303"/>
  <c r="L44" i="303" s="1"/>
  <c r="K44" i="311"/>
  <c r="L44" i="311"/>
  <c r="J52" i="309"/>
  <c r="K29" i="302"/>
  <c r="L45" i="305"/>
  <c r="J51" i="314"/>
  <c r="K45" i="314"/>
  <c r="L33" i="305"/>
  <c r="L51" i="299"/>
  <c r="J52" i="312"/>
  <c r="L44" i="310" l="1"/>
  <c r="K44" i="310"/>
  <c r="K29" i="307"/>
  <c r="L29" i="307"/>
  <c r="K52" i="308"/>
  <c r="L43" i="308"/>
  <c r="L42" i="308"/>
  <c r="L34" i="308"/>
  <c r="L48" i="308"/>
  <c r="L47" i="308"/>
  <c r="L23" i="308"/>
  <c r="L38" i="308"/>
  <c r="L45" i="308"/>
  <c r="L52" i="308"/>
  <c r="L28" i="308"/>
  <c r="L21" i="308"/>
  <c r="L41" i="308"/>
  <c r="L49" i="308"/>
  <c r="L33" i="308"/>
  <c r="L19" i="308"/>
  <c r="L17" i="308"/>
  <c r="L39" i="308"/>
  <c r="L36" i="308"/>
  <c r="L30" i="308"/>
  <c r="L16" i="308"/>
  <c r="L32" i="308"/>
  <c r="L31" i="308"/>
  <c r="L26" i="308"/>
  <c r="L35" i="308"/>
  <c r="L24" i="308"/>
  <c r="L18" i="308"/>
  <c r="L37" i="308"/>
  <c r="L50" i="308"/>
  <c r="L27" i="308"/>
  <c r="L40" i="308"/>
  <c r="L46" i="308"/>
  <c r="L25" i="308"/>
  <c r="L20" i="308"/>
  <c r="L25" i="311"/>
  <c r="L50" i="311"/>
  <c r="L47" i="311"/>
  <c r="L26" i="311"/>
  <c r="L41" i="311"/>
  <c r="L39" i="311"/>
  <c r="L20" i="311"/>
  <c r="L23" i="311"/>
  <c r="L43" i="311"/>
  <c r="L28" i="311"/>
  <c r="L32" i="311"/>
  <c r="L48" i="311"/>
  <c r="L17" i="311"/>
  <c r="L46" i="311"/>
  <c r="L45" i="311"/>
  <c r="L52" i="311"/>
  <c r="L36" i="311"/>
  <c r="L42" i="311"/>
  <c r="L34" i="311"/>
  <c r="L38" i="311"/>
  <c r="L18" i="311"/>
  <c r="K52" i="311"/>
  <c r="L30" i="311"/>
  <c r="L21" i="311"/>
  <c r="L37" i="311"/>
  <c r="L31" i="311"/>
  <c r="L35" i="311"/>
  <c r="L33" i="311"/>
  <c r="L24" i="311"/>
  <c r="L19" i="311"/>
  <c r="L40" i="311"/>
  <c r="L16" i="311"/>
  <c r="L27" i="311"/>
  <c r="L49" i="311"/>
  <c r="K22" i="314"/>
  <c r="L41" i="312"/>
  <c r="L24" i="312"/>
  <c r="L20" i="312"/>
  <c r="L43" i="312"/>
  <c r="L18" i="312"/>
  <c r="L28" i="312"/>
  <c r="L16" i="312"/>
  <c r="L23" i="312"/>
  <c r="L49" i="312"/>
  <c r="L19" i="312"/>
  <c r="L52" i="312"/>
  <c r="L21" i="312"/>
  <c r="L39" i="312"/>
  <c r="L27" i="312"/>
  <c r="L38" i="312"/>
  <c r="K52" i="312"/>
  <c r="L31" i="312"/>
  <c r="L34" i="312"/>
  <c r="L47" i="312"/>
  <c r="L37" i="312"/>
  <c r="L32" i="312"/>
  <c r="L35" i="312"/>
  <c r="L40" i="312"/>
  <c r="L50" i="312"/>
  <c r="L25" i="312"/>
  <c r="L33" i="312"/>
  <c r="L17" i="312"/>
  <c r="L48" i="312"/>
  <c r="L36" i="312"/>
  <c r="L46" i="312"/>
  <c r="L30" i="312"/>
  <c r="L26" i="312"/>
  <c r="L42" i="312"/>
  <c r="L44" i="312"/>
  <c r="L29" i="312"/>
  <c r="L45" i="312"/>
  <c r="L22" i="312"/>
  <c r="L33" i="302"/>
  <c r="L18" i="302"/>
  <c r="L37" i="302"/>
  <c r="K52" i="302"/>
  <c r="L52" i="302"/>
  <c r="L49" i="302"/>
  <c r="L21" i="302"/>
  <c r="L16" i="302"/>
  <c r="L30" i="302"/>
  <c r="L42" i="302"/>
  <c r="L43" i="302"/>
  <c r="L23" i="302"/>
  <c r="L41" i="302"/>
  <c r="L35" i="302"/>
  <c r="L26" i="302"/>
  <c r="L19" i="302"/>
  <c r="L28" i="302"/>
  <c r="L50" i="302"/>
  <c r="L27" i="302"/>
  <c r="L32" i="302"/>
  <c r="L40" i="302"/>
  <c r="L48" i="302"/>
  <c r="L36" i="302"/>
  <c r="L31" i="302"/>
  <c r="L20" i="302"/>
  <c r="L34" i="302"/>
  <c r="L47" i="302"/>
  <c r="L24" i="302"/>
  <c r="L39" i="302"/>
  <c r="L45" i="302"/>
  <c r="L25" i="302"/>
  <c r="L46" i="302"/>
  <c r="L17" i="302"/>
  <c r="L38" i="302"/>
  <c r="L29" i="302"/>
  <c r="L44" i="302"/>
  <c r="K44" i="313"/>
  <c r="L25" i="307"/>
  <c r="K22" i="313"/>
  <c r="L21" i="307"/>
  <c r="K51" i="307"/>
  <c r="L51" i="307"/>
  <c r="J52" i="314"/>
  <c r="L31" i="303"/>
  <c r="L36" i="303"/>
  <c r="L52" i="303"/>
  <c r="L17" i="303"/>
  <c r="L27" i="303"/>
  <c r="L18" i="303"/>
  <c r="L48" i="303"/>
  <c r="L41" i="303"/>
  <c r="L34" i="303"/>
  <c r="L39" i="303"/>
  <c r="L16" i="303"/>
  <c r="L35" i="303"/>
  <c r="L25" i="303"/>
  <c r="L50" i="303"/>
  <c r="K52" i="303"/>
  <c r="L28" i="303"/>
  <c r="L30" i="303"/>
  <c r="L23" i="303"/>
  <c r="L37" i="303"/>
  <c r="L46" i="303"/>
  <c r="L33" i="303"/>
  <c r="L26" i="303"/>
  <c r="L42" i="303"/>
  <c r="L32" i="303"/>
  <c r="L47" i="303"/>
  <c r="L21" i="303"/>
  <c r="L45" i="303"/>
  <c r="L43" i="303"/>
  <c r="L40" i="303"/>
  <c r="L19" i="303"/>
  <c r="L20" i="303"/>
  <c r="L51" i="303"/>
  <c r="L24" i="303"/>
  <c r="L49" i="303"/>
  <c r="L22" i="303"/>
  <c r="L38" i="303"/>
  <c r="K51" i="313"/>
  <c r="K52" i="307"/>
  <c r="L26" i="307"/>
  <c r="L46" i="307"/>
  <c r="L37" i="307"/>
  <c r="L35" i="307"/>
  <c r="L47" i="307"/>
  <c r="L24" i="307"/>
  <c r="L49" i="307"/>
  <c r="L31" i="307"/>
  <c r="L19" i="307"/>
  <c r="L41" i="307"/>
  <c r="L18" i="307"/>
  <c r="L30" i="307"/>
  <c r="L20" i="307"/>
  <c r="L40" i="307"/>
  <c r="L16" i="307"/>
  <c r="L43" i="307"/>
  <c r="L52" i="307"/>
  <c r="L32" i="307"/>
  <c r="L23" i="307"/>
  <c r="L33" i="307"/>
  <c r="L28" i="307"/>
  <c r="L36" i="307"/>
  <c r="L34" i="307"/>
  <c r="L27" i="307"/>
  <c r="L42" i="307"/>
  <c r="L48" i="307"/>
  <c r="L39" i="307"/>
  <c r="J52" i="310"/>
  <c r="L22" i="302"/>
  <c r="L51" i="314"/>
  <c r="K51" i="314"/>
  <c r="L19" i="309"/>
  <c r="L24" i="309"/>
  <c r="L40" i="309"/>
  <c r="L33" i="309"/>
  <c r="L35" i="309"/>
  <c r="L50" i="309"/>
  <c r="L49" i="309"/>
  <c r="L38" i="309"/>
  <c r="L27" i="309"/>
  <c r="L20" i="309"/>
  <c r="L32" i="309"/>
  <c r="L48" i="309"/>
  <c r="L42" i="309"/>
  <c r="K52" i="309"/>
  <c r="L36" i="309"/>
  <c r="L43" i="309"/>
  <c r="L30" i="309"/>
  <c r="L37" i="309"/>
  <c r="L18" i="309"/>
  <c r="L17" i="309"/>
  <c r="L52" i="309"/>
  <c r="L25" i="309"/>
  <c r="L46" i="309"/>
  <c r="L41" i="309"/>
  <c r="L45" i="309"/>
  <c r="L31" i="309"/>
  <c r="L34" i="309"/>
  <c r="L21" i="309"/>
  <c r="L47" i="309"/>
  <c r="L39" i="309"/>
  <c r="L26" i="309"/>
  <c r="L16" i="309"/>
  <c r="L44" i="309"/>
  <c r="L23" i="309"/>
  <c r="L28" i="309"/>
  <c r="L51" i="309"/>
  <c r="L29" i="303"/>
  <c r="L19" i="306"/>
  <c r="L30" i="306"/>
  <c r="L16" i="306"/>
  <c r="L21" i="306"/>
  <c r="L48" i="306"/>
  <c r="L26" i="306"/>
  <c r="L37" i="306"/>
  <c r="L17" i="306"/>
  <c r="L23" i="306"/>
  <c r="K52" i="306"/>
  <c r="L33" i="306"/>
  <c r="L34" i="306"/>
  <c r="L27" i="306"/>
  <c r="L28" i="306"/>
  <c r="L52" i="306"/>
  <c r="L20" i="306"/>
  <c r="L18" i="306"/>
  <c r="L22" i="306"/>
  <c r="L35" i="306"/>
  <c r="L41" i="306"/>
  <c r="L25" i="306"/>
  <c r="L42" i="306"/>
  <c r="L32" i="306"/>
  <c r="L36" i="306"/>
  <c r="L39" i="306"/>
  <c r="L43" i="306"/>
  <c r="L47" i="306"/>
  <c r="L31" i="306"/>
  <c r="L50" i="306"/>
  <c r="L46" i="306"/>
  <c r="L45" i="306"/>
  <c r="L24" i="306"/>
  <c r="L40" i="306"/>
  <c r="L38" i="306"/>
  <c r="L49" i="306"/>
  <c r="L51" i="312"/>
  <c r="L51" i="302"/>
  <c r="L44" i="306"/>
  <c r="K44" i="307"/>
  <c r="L44" i="307"/>
  <c r="L29" i="306"/>
  <c r="L29" i="308"/>
  <c r="J52" i="313"/>
  <c r="L50" i="307"/>
  <c r="L22" i="309"/>
  <c r="K22" i="307"/>
  <c r="L22" i="307"/>
  <c r="K22" i="310"/>
  <c r="L22" i="310"/>
  <c r="L45" i="307"/>
  <c r="L29" i="311"/>
  <c r="L22" i="308"/>
  <c r="L30" i="313" l="1"/>
  <c r="L16" i="313"/>
  <c r="K52" i="313"/>
  <c r="L41" i="313"/>
  <c r="L26" i="313"/>
  <c r="L19" i="313"/>
  <c r="L38" i="313"/>
  <c r="L52" i="313"/>
  <c r="L49" i="313"/>
  <c r="L28" i="313"/>
  <c r="L27" i="313"/>
  <c r="L31" i="313"/>
  <c r="L46" i="313"/>
  <c r="L50" i="313"/>
  <c r="L29" i="313"/>
  <c r="L47" i="313"/>
  <c r="L43" i="313"/>
  <c r="L25" i="313"/>
  <c r="L24" i="313"/>
  <c r="L23" i="313"/>
  <c r="L21" i="313"/>
  <c r="L34" i="313"/>
  <c r="L33" i="313"/>
  <c r="L20" i="313"/>
  <c r="L35" i="313"/>
  <c r="L48" i="313"/>
  <c r="L42" i="313"/>
  <c r="L36" i="313"/>
  <c r="L37" i="313"/>
  <c r="L32" i="313"/>
  <c r="L39" i="313"/>
  <c r="L18" i="313"/>
  <c r="L45" i="313"/>
  <c r="L17" i="313"/>
  <c r="L40" i="313"/>
  <c r="K52" i="314"/>
  <c r="L28" i="314"/>
  <c r="L52" i="314"/>
  <c r="L21" i="314"/>
  <c r="L42" i="314"/>
  <c r="L27" i="314"/>
  <c r="L39" i="314"/>
  <c r="L47" i="314"/>
  <c r="L16" i="314"/>
  <c r="L29" i="314"/>
  <c r="L48" i="314"/>
  <c r="L30" i="314"/>
  <c r="L35" i="314"/>
  <c r="L31" i="314"/>
  <c r="L38" i="314"/>
  <c r="L32" i="314"/>
  <c r="L18" i="314"/>
  <c r="L33" i="314"/>
  <c r="L26" i="314"/>
  <c r="L24" i="314"/>
  <c r="L20" i="314"/>
  <c r="L23" i="314"/>
  <c r="L41" i="314"/>
  <c r="L25" i="314"/>
  <c r="L50" i="314"/>
  <c r="L37" i="314"/>
  <c r="L34" i="314"/>
  <c r="L36" i="314"/>
  <c r="L49" i="314"/>
  <c r="L40" i="314"/>
  <c r="L46" i="314"/>
  <c r="L17" i="314"/>
  <c r="L43" i="314"/>
  <c r="L19" i="314"/>
  <c r="L45" i="314"/>
  <c r="L44" i="314"/>
  <c r="L42" i="310"/>
  <c r="L52" i="310"/>
  <c r="L36" i="310"/>
  <c r="L37" i="310"/>
  <c r="L17" i="310"/>
  <c r="L48" i="310"/>
  <c r="L45" i="310"/>
  <c r="L35" i="310"/>
  <c r="L50" i="310"/>
  <c r="L31" i="310"/>
  <c r="L28" i="310"/>
  <c r="L24" i="310"/>
  <c r="K52" i="310"/>
  <c r="L19" i="310"/>
  <c r="L30" i="310"/>
  <c r="L41" i="310"/>
  <c r="L16" i="310"/>
  <c r="L26" i="310"/>
  <c r="L32" i="310"/>
  <c r="L49" i="310"/>
  <c r="L39" i="310"/>
  <c r="L25" i="310"/>
  <c r="L27" i="310"/>
  <c r="L18" i="310"/>
  <c r="L47" i="310"/>
  <c r="L38" i="310"/>
  <c r="L43" i="310"/>
  <c r="L33" i="310"/>
  <c r="L23" i="310"/>
  <c r="L34" i="310"/>
  <c r="L46" i="310"/>
  <c r="L29" i="310"/>
  <c r="L21" i="310"/>
  <c r="L20" i="310"/>
  <c r="L51" i="310"/>
  <c r="L40" i="310"/>
  <c r="L22" i="313"/>
  <c r="L22" i="314"/>
  <c r="L51" i="313"/>
  <c r="L44" i="313"/>
</calcChain>
</file>

<file path=xl/sharedStrings.xml><?xml version="1.0" encoding="utf-8"?>
<sst xmlns="http://schemas.openxmlformats.org/spreadsheetml/2006/main" count="2712" uniqueCount="383">
  <si>
    <t>方向</t>
    <rPh sb="0" eb="2">
      <t>ホウコウ</t>
    </rPh>
    <phoneticPr fontId="1"/>
  </si>
  <si>
    <t>時間帯</t>
    <rPh sb="0" eb="3">
      <t>ジカンタイ</t>
    </rPh>
    <phoneticPr fontId="1"/>
  </si>
  <si>
    <t>区分</t>
    <rPh sb="0" eb="2">
      <t>クブン</t>
    </rPh>
    <phoneticPr fontId="1"/>
  </si>
  <si>
    <t>調査地点</t>
    <rPh sb="0" eb="2">
      <t>チョウサ</t>
    </rPh>
    <rPh sb="2" eb="4">
      <t>チテン</t>
    </rPh>
    <phoneticPr fontId="1"/>
  </si>
  <si>
    <t>調査日時</t>
    <rPh sb="0" eb="2">
      <t>チョウサ</t>
    </rPh>
    <rPh sb="2" eb="4">
      <t>ニチジ</t>
    </rPh>
    <phoneticPr fontId="1"/>
  </si>
  <si>
    <t>天　　候</t>
    <rPh sb="0" eb="1">
      <t>テン</t>
    </rPh>
    <rPh sb="3" eb="4">
      <t>コウ</t>
    </rPh>
    <phoneticPr fontId="1"/>
  </si>
  <si>
    <t>～</t>
  </si>
  <si>
    <t>方向案内図</t>
    <rPh sb="0" eb="2">
      <t>ホウコウ</t>
    </rPh>
    <rPh sb="2" eb="5">
      <t>アンナイズ</t>
    </rPh>
    <phoneticPr fontId="1"/>
  </si>
  <si>
    <t>自動車交通量調査　時間変動図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ジカン</t>
    </rPh>
    <rPh sb="11" eb="13">
      <t>ヘンドウ</t>
    </rPh>
    <rPh sb="13" eb="14">
      <t>ズ</t>
    </rPh>
    <phoneticPr fontId="1"/>
  </si>
  <si>
    <t>単位：台・%</t>
    <rPh sb="0" eb="2">
      <t>タンイ</t>
    </rPh>
    <rPh sb="3" eb="4">
      <t>ダイ</t>
    </rPh>
    <phoneticPr fontId="1"/>
  </si>
  <si>
    <t>バス</t>
  </si>
  <si>
    <t>　</t>
    <phoneticPr fontId="1"/>
  </si>
  <si>
    <t>　　</t>
    <phoneticPr fontId="1"/>
  </si>
  <si>
    <t>12時間計</t>
    <rPh sb="2" eb="4">
      <t>ジカン</t>
    </rPh>
    <rPh sb="4" eb="5">
      <t>ケイ</t>
    </rPh>
    <phoneticPr fontId="3"/>
  </si>
  <si>
    <t>(1)</t>
  </si>
  <si>
    <t>(2)</t>
  </si>
  <si>
    <t>(3)</t>
  </si>
  <si>
    <t>(4)</t>
  </si>
  <si>
    <t>乗用車</t>
    <rPh sb="0" eb="2">
      <t>ジョウヨウ</t>
    </rPh>
    <rPh sb="2" eb="3">
      <t>シャ</t>
    </rPh>
    <phoneticPr fontId="3"/>
  </si>
  <si>
    <t>小型
貨物車</t>
    <rPh sb="0" eb="2">
      <t>コガタ</t>
    </rPh>
    <rPh sb="3" eb="5">
      <t>カモツ</t>
    </rPh>
    <rPh sb="5" eb="6">
      <t>シャ</t>
    </rPh>
    <phoneticPr fontId="3"/>
  </si>
  <si>
    <t>普通
貨物車</t>
    <rPh sb="0" eb="2">
      <t>フツウ</t>
    </rPh>
    <rPh sb="3" eb="5">
      <t>カモツ</t>
    </rPh>
    <rPh sb="5" eb="6">
      <t>シャ</t>
    </rPh>
    <phoneticPr fontId="3"/>
  </si>
  <si>
    <t>小型車
計</t>
    <rPh sb="0" eb="2">
      <t>コガタ</t>
    </rPh>
    <rPh sb="2" eb="3">
      <t>シャ</t>
    </rPh>
    <rPh sb="4" eb="5">
      <t>ケイ</t>
    </rPh>
    <phoneticPr fontId="3"/>
  </si>
  <si>
    <t>大型車
計</t>
    <rPh sb="0" eb="2">
      <t>オオガタ</t>
    </rPh>
    <rPh sb="2" eb="3">
      <t>シャ</t>
    </rPh>
    <rPh sb="4" eb="5">
      <t>ケイ</t>
    </rPh>
    <phoneticPr fontId="3"/>
  </si>
  <si>
    <t>四輪車
計</t>
    <rPh sb="0" eb="2">
      <t>４リン</t>
    </rPh>
    <rPh sb="2" eb="3">
      <t>シャ</t>
    </rPh>
    <rPh sb="4" eb="5">
      <t>ケイ</t>
    </rPh>
    <phoneticPr fontId="3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</si>
  <si>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3"/>
  </si>
  <si>
    <t>時間
構成比</t>
    <rPh sb="0" eb="2">
      <t>ジカン</t>
    </rPh>
    <rPh sb="3" eb="6">
      <t>コウセイヒ</t>
    </rPh>
    <phoneticPr fontId="3"/>
  </si>
  <si>
    <t>平成30年11月13日(火)</t>
    <rPh sb="0" eb="2">
      <t>ヘイセイ</t>
    </rPh>
    <rPh sb="4" eb="5">
      <t>ネン</t>
    </rPh>
    <rPh sb="7" eb="8">
      <t>ガツ</t>
    </rPh>
    <rPh sb="10" eb="11">
      <t>ニチ</t>
    </rPh>
    <rPh sb="12" eb="13">
      <t>カ</t>
    </rPh>
    <phoneticPr fontId="3"/>
  </si>
  <si>
    <t>　7:00～19:00</t>
  </si>
  <si>
    <t>晴</t>
    <rPh sb="0" eb="1">
      <t>ハ</t>
    </rPh>
    <phoneticPr fontId="3"/>
  </si>
  <si>
    <t>No.4</t>
  </si>
  <si>
    <t>　幕張東小学校入口</t>
    <rPh sb="1" eb="3">
      <t>マクハリ</t>
    </rPh>
    <rPh sb="3" eb="4">
      <t>ヒガシ</t>
    </rPh>
    <rPh sb="4" eb="7">
      <t>ショウガッコウ</t>
    </rPh>
    <rPh sb="7" eb="9">
      <t>イリグチ</t>
    </rPh>
    <phoneticPr fontId="4"/>
  </si>
  <si>
    <t>交差点計(1+2+3+4+5+6+7+8+9+10+11+12+13+14)</t>
  </si>
  <si>
    <t>(13)</t>
  </si>
  <si>
    <t>(14)</t>
  </si>
  <si>
    <t>(9)</t>
  </si>
  <si>
    <t>(10)</t>
  </si>
  <si>
    <t>(11)</t>
  </si>
  <si>
    <t>(12)</t>
  </si>
  <si>
    <t>(5)</t>
  </si>
  <si>
    <t>(6)</t>
  </si>
  <si>
    <t>(7)</t>
  </si>
  <si>
    <t>(8)</t>
  </si>
  <si>
    <t>D断面流入計(10+11+12)</t>
  </si>
  <si>
    <t>D断面流出計(1+5+9)</t>
  </si>
  <si>
    <t>D断面計(10+11+12+1+5+9)</t>
  </si>
  <si>
    <t>B断面流出計(3+7+11)</t>
  </si>
  <si>
    <t>B断面計(4+5+6+3+7+11)</t>
  </si>
  <si>
    <t>B断面流入計(4+5+6)</t>
  </si>
  <si>
    <t>C断面流入計(7+8+9+14)</t>
  </si>
  <si>
    <t>C断面流出計(2+6+10+14)</t>
  </si>
  <si>
    <t>C断面計(7+8+9+14+2+6+10+14)</t>
  </si>
  <si>
    <t>A断面計(1+2+3+13+4+8+12+13)</t>
  </si>
  <si>
    <t>A断面流入計(1+2+3+13)</t>
  </si>
  <si>
    <t>A断面流出計(4+8+12+13)</t>
  </si>
  <si>
    <t>変　動　図</t>
    <rPh sb="0" eb="1">
      <t>ヘン</t>
    </rPh>
    <rPh sb="2" eb="3">
      <t>ドウ</t>
    </rPh>
    <phoneticPr fontId="3"/>
  </si>
  <si>
    <t>渋滞長調査結果</t>
    <rPh sb="0" eb="2">
      <t>ジュウタイ</t>
    </rPh>
    <rPh sb="2" eb="3">
      <t>チョウ</t>
    </rPh>
    <rPh sb="3" eb="5">
      <t>チョウサ</t>
    </rPh>
    <rPh sb="5" eb="7">
      <t>ケッカ</t>
    </rPh>
    <phoneticPr fontId="3"/>
  </si>
  <si>
    <t>12時間合計（7：00～19：00）</t>
    <rPh sb="2" eb="4">
      <t>ジカン</t>
    </rPh>
    <rPh sb="4" eb="6">
      <t>ゴウケイ</t>
    </rPh>
    <phoneticPr fontId="3"/>
  </si>
  <si>
    <t>合計</t>
    <rPh sb="0" eb="2">
      <t>ゴウケイ</t>
    </rPh>
    <phoneticPr fontId="3"/>
  </si>
  <si>
    <t>バ　ス</t>
  </si>
  <si>
    <t>普通貨物</t>
    <rPh sb="0" eb="2">
      <t>フツウ</t>
    </rPh>
    <rPh sb="2" eb="4">
      <t>カモツ</t>
    </rPh>
    <phoneticPr fontId="3"/>
  </si>
  <si>
    <t>小型貨物</t>
    <rPh sb="0" eb="2">
      <t>コガタ</t>
    </rPh>
    <rPh sb="2" eb="4">
      <t>カモツ</t>
    </rPh>
    <phoneticPr fontId="3"/>
  </si>
  <si>
    <t>乗用車</t>
    <rPh sb="0" eb="3">
      <t>ジョウヨウシャ</t>
    </rPh>
    <phoneticPr fontId="3"/>
  </si>
  <si>
    <t>Ｄ断面</t>
    <rPh sb="1" eb="3">
      <t>ダンメン</t>
    </rPh>
    <phoneticPr fontId="3"/>
  </si>
  <si>
    <t>Ｃ断面</t>
    <rPh sb="1" eb="3">
      <t>ダンメン</t>
    </rPh>
    <phoneticPr fontId="3"/>
  </si>
  <si>
    <t>Ｂ断面</t>
    <rPh sb="1" eb="3">
      <t>ダンメン</t>
    </rPh>
    <phoneticPr fontId="3"/>
  </si>
  <si>
    <t>Ａ断面</t>
    <rPh sb="1" eb="3">
      <t>ダンメン</t>
    </rPh>
    <phoneticPr fontId="3"/>
  </si>
  <si>
    <t>流入方向</t>
    <rPh sb="0" eb="2">
      <t>リュウニュウ</t>
    </rPh>
    <rPh sb="2" eb="4">
      <t>ホウコウ</t>
    </rPh>
    <phoneticPr fontId="3"/>
  </si>
  <si>
    <t>車種区分</t>
    <rPh sb="0" eb="2">
      <t>シャシュ</t>
    </rPh>
    <rPh sb="2" eb="4">
      <t>クブン</t>
    </rPh>
    <phoneticPr fontId="11"/>
  </si>
  <si>
    <t>流出方向</t>
    <rPh sb="0" eb="2">
      <t>リュウシュツ</t>
    </rPh>
    <rPh sb="2" eb="4">
      <t>ホウコウ</t>
    </rPh>
    <phoneticPr fontId="3"/>
  </si>
  <si>
    <t>単位：台</t>
    <rPh sb="0" eb="2">
      <t>タンイ</t>
    </rPh>
    <rPh sb="3" eb="4">
      <t>ダイ</t>
    </rPh>
    <phoneticPr fontId="3"/>
  </si>
  <si>
    <t>12時間交通量（7：00～19：00）</t>
    <rPh sb="2" eb="4">
      <t>ジカン</t>
    </rPh>
    <rPh sb="4" eb="6">
      <t>コウツウ</t>
    </rPh>
    <rPh sb="6" eb="7">
      <t>リョウ</t>
    </rPh>
    <phoneticPr fontId="3"/>
  </si>
  <si>
    <t>晴</t>
    <rPh sb="0" eb="1">
      <t>ハレ</t>
    </rPh>
    <phoneticPr fontId="11"/>
  </si>
  <si>
    <t>天　　候</t>
    <rPh sb="0" eb="1">
      <t>テン</t>
    </rPh>
    <rPh sb="3" eb="4">
      <t>コウ</t>
    </rPh>
    <phoneticPr fontId="11"/>
  </si>
  <si>
    <t>平成30年11月13日(火)　7:00～19:00</t>
    <rPh sb="0" eb="2">
      <t>ヘイセイ</t>
    </rPh>
    <rPh sb="4" eb="5">
      <t>ネン</t>
    </rPh>
    <rPh sb="7" eb="8">
      <t>ガツ</t>
    </rPh>
    <rPh sb="10" eb="11">
      <t>ニチ</t>
    </rPh>
    <rPh sb="12" eb="13">
      <t>カ</t>
    </rPh>
    <phoneticPr fontId="3"/>
  </si>
  <si>
    <t>調査日時</t>
    <rPh sb="0" eb="2">
      <t>チョウサ</t>
    </rPh>
    <rPh sb="2" eb="4">
      <t>ニチジ</t>
    </rPh>
    <phoneticPr fontId="11"/>
  </si>
  <si>
    <t>No.4　幕張東小学校入口</t>
    <phoneticPr fontId="11"/>
  </si>
  <si>
    <t>調査地点</t>
    <rPh sb="0" eb="2">
      <t>チョウサ</t>
    </rPh>
    <rPh sb="2" eb="4">
      <t>チテン</t>
    </rPh>
    <phoneticPr fontId="11"/>
  </si>
  <si>
    <t>自動車流量図</t>
    <rPh sb="0" eb="3">
      <t>ジドウシャ</t>
    </rPh>
    <rPh sb="3" eb="5">
      <t>リュウリョウ</t>
    </rPh>
    <rPh sb="5" eb="6">
      <t>ズ</t>
    </rPh>
    <phoneticPr fontId="11"/>
  </si>
  <si>
    <t>18時台計</t>
    <rPh sb="1" eb="2">
      <t>ダイ</t>
    </rPh>
    <rPh sb="2" eb="3">
      <t>ケイ</t>
    </rPh>
    <phoneticPr fontId="13"/>
  </si>
  <si>
    <t>18:50-19:00</t>
    <phoneticPr fontId="13"/>
  </si>
  <si>
    <t>18:40-18:50</t>
  </si>
  <si>
    <t>18:30-18:40</t>
  </si>
  <si>
    <t>18:20-18:30</t>
  </si>
  <si>
    <t>18:10-18:20</t>
  </si>
  <si>
    <t>18:00-18:10</t>
  </si>
  <si>
    <t>17時台計</t>
    <rPh sb="1" eb="2">
      <t>ジ</t>
    </rPh>
    <rPh sb="2" eb="3">
      <t>ダイ</t>
    </rPh>
    <rPh sb="3" eb="4">
      <t>ケイ</t>
    </rPh>
    <phoneticPr fontId="13"/>
  </si>
  <si>
    <t>17:50-18:00</t>
    <phoneticPr fontId="13"/>
  </si>
  <si>
    <t>17:40-17:50</t>
  </si>
  <si>
    <t>17:30-17:40</t>
  </si>
  <si>
    <t>17:20-17:30</t>
  </si>
  <si>
    <t>17:10-17:20</t>
  </si>
  <si>
    <t>17:00-17:10</t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</si>
  <si>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</si>
  <si>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</si>
  <si>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</si>
  <si>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</si>
  <si>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</si>
  <si>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</si>
  <si>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</si>
  <si>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</si>
  <si>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8時台計</t>
    <rPh sb="1" eb="2">
      <t>ジ</t>
    </rPh>
    <rPh sb="2" eb="3">
      <t>ダイ</t>
    </rPh>
    <rPh sb="3" eb="4">
      <t>ケイ</t>
    </rPh>
    <phoneticPr fontId="13"/>
  </si>
  <si>
    <t xml:space="preserve"> 8:50- 9:00</t>
    <phoneticPr fontId="13"/>
  </si>
  <si>
    <t xml:space="preserve"> 8:40- 8:50</t>
  </si>
  <si>
    <t xml:space="preserve"> 8:30- 8:40</t>
  </si>
  <si>
    <t xml:space="preserve"> 8:20- 8:30</t>
  </si>
  <si>
    <t xml:space="preserve"> 8:10- 8:20</t>
  </si>
  <si>
    <t xml:space="preserve"> 8:00- 8:10</t>
  </si>
  <si>
    <t xml:space="preserve"> 7時台計</t>
    <rPh sb="2" eb="3">
      <t>ジ</t>
    </rPh>
    <rPh sb="3" eb="4">
      <t>ダイ</t>
    </rPh>
    <rPh sb="4" eb="5">
      <t>ケイ</t>
    </rPh>
    <phoneticPr fontId="13"/>
  </si>
  <si>
    <t xml:space="preserve"> 7:50- 8:00</t>
    <phoneticPr fontId="13"/>
  </si>
  <si>
    <t xml:space="preserve"> 7:40- 7:50</t>
    <phoneticPr fontId="13"/>
  </si>
  <si>
    <t xml:space="preserve"> 7:30- 7:40</t>
    <phoneticPr fontId="13"/>
  </si>
  <si>
    <t xml:space="preserve"> 7:20- 7:30</t>
    <phoneticPr fontId="13"/>
  </si>
  <si>
    <t xml:space="preserve"> 7:10- 7:20</t>
    <phoneticPr fontId="13"/>
  </si>
  <si>
    <t xml:space="preserve"> 7:00- 7:10</t>
    <phoneticPr fontId="3"/>
  </si>
  <si>
    <t>区分</t>
    <rPh sb="0" eb="2">
      <t>クブン</t>
    </rPh>
    <phoneticPr fontId="3"/>
  </si>
  <si>
    <t>時間帯</t>
    <rPh sb="0" eb="3">
      <t>ジカンタイ</t>
    </rPh>
    <phoneticPr fontId="3"/>
  </si>
  <si>
    <t>方向</t>
    <rPh sb="0" eb="2">
      <t>ホウコウ</t>
    </rPh>
    <phoneticPr fontId="3"/>
  </si>
  <si>
    <t>単位：台・%</t>
    <rPh sb="0" eb="2">
      <t>タンイ</t>
    </rPh>
    <rPh sb="3" eb="4">
      <t>ダイ</t>
    </rPh>
    <phoneticPr fontId="3"/>
  </si>
  <si>
    <t>天　　候</t>
    <rPh sb="0" eb="1">
      <t>テン</t>
    </rPh>
    <rPh sb="3" eb="4">
      <t>コウ</t>
    </rPh>
    <phoneticPr fontId="3"/>
  </si>
  <si>
    <t>　7:00～19:00</t>
    <phoneticPr fontId="3"/>
  </si>
  <si>
    <t>調査日時</t>
    <rPh sb="0" eb="2">
      <t>チョウサ</t>
    </rPh>
    <rPh sb="2" eb="4">
      <t>ニチジ</t>
    </rPh>
    <phoneticPr fontId="3"/>
  </si>
  <si>
    <t>　幕張東小学校入口</t>
    <rPh sb="1" eb="3">
      <t>マクハリ</t>
    </rPh>
    <rPh sb="3" eb="4">
      <t>ヒガシ</t>
    </rPh>
    <rPh sb="4" eb="7">
      <t>ショウガッコウ</t>
    </rPh>
    <rPh sb="7" eb="9">
      <t>イリグチ</t>
    </rPh>
    <phoneticPr fontId="13"/>
  </si>
  <si>
    <t>No.4</t>
    <phoneticPr fontId="1"/>
  </si>
  <si>
    <t>調査地点</t>
    <rPh sb="0" eb="2">
      <t>チョウサ</t>
    </rPh>
    <rPh sb="2" eb="4">
      <t>チテン</t>
    </rPh>
    <phoneticPr fontId="3"/>
  </si>
  <si>
    <t>方向案内図</t>
    <rPh sb="0" eb="2">
      <t>ホウコウ</t>
    </rPh>
    <rPh sb="2" eb="5">
      <t>アンナイズ</t>
    </rPh>
    <phoneticPr fontId="3"/>
  </si>
  <si>
    <t>自動車交通量調査　調査結果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チョウサ</t>
    </rPh>
    <rPh sb="11" eb="13">
      <t>ケッカ</t>
    </rPh>
    <phoneticPr fontId="3"/>
  </si>
  <si>
    <t>18:50-19:00</t>
    <phoneticPr fontId="13"/>
  </si>
  <si>
    <t>17:50-18:00</t>
    <phoneticPr fontId="13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</si>
  <si>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</si>
  <si>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</si>
  <si>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</si>
  <si>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</si>
  <si>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</si>
  <si>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</si>
  <si>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</si>
  <si>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</si>
  <si>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3"/>
  </si>
  <si>
    <t xml:space="preserve"> 7:50- 8:00</t>
    <phoneticPr fontId="13"/>
  </si>
  <si>
    <t xml:space="preserve"> 7:40- 7:50</t>
    <phoneticPr fontId="13"/>
  </si>
  <si>
    <t xml:space="preserve"> 7:30- 7:40</t>
    <phoneticPr fontId="13"/>
  </si>
  <si>
    <t xml:space="preserve"> 7:20- 7:30</t>
    <phoneticPr fontId="13"/>
  </si>
  <si>
    <t xml:space="preserve"> 7:10- 7:20</t>
    <phoneticPr fontId="13"/>
  </si>
  <si>
    <t xml:space="preserve"> 7:00- 7:10</t>
    <phoneticPr fontId="3"/>
  </si>
  <si>
    <t>18:50-19:00</t>
    <phoneticPr fontId="13"/>
  </si>
  <si>
    <t>17:50-18:00</t>
    <phoneticPr fontId="13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</si>
  <si>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</si>
  <si>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</si>
  <si>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</si>
  <si>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</si>
  <si>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</si>
  <si>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</si>
  <si>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</si>
  <si>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</si>
  <si>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3"/>
  </si>
  <si>
    <t xml:space="preserve"> 7:50- 8:00</t>
    <phoneticPr fontId="13"/>
  </si>
  <si>
    <t xml:space="preserve"> 7:40- 7:50</t>
    <phoneticPr fontId="13"/>
  </si>
  <si>
    <t xml:space="preserve"> 7:30- 7:40</t>
    <phoneticPr fontId="13"/>
  </si>
  <si>
    <t xml:space="preserve"> 7:20- 7:30</t>
    <phoneticPr fontId="13"/>
  </si>
  <si>
    <t xml:space="preserve"> 7:10- 7:20</t>
    <phoneticPr fontId="13"/>
  </si>
  <si>
    <t xml:space="preserve"> 7:00- 7:10</t>
    <phoneticPr fontId="3"/>
  </si>
  <si>
    <t>18:50-19:00</t>
    <phoneticPr fontId="13"/>
  </si>
  <si>
    <t>17:50-18:00</t>
    <phoneticPr fontId="13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</si>
  <si>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</si>
  <si>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</si>
  <si>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</si>
  <si>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</si>
  <si>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</si>
  <si>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</si>
  <si>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</si>
  <si>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</si>
  <si>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3"/>
  </si>
  <si>
    <t xml:space="preserve"> 7:50- 8:00</t>
    <phoneticPr fontId="13"/>
  </si>
  <si>
    <t xml:space="preserve"> 7:40- 7:50</t>
    <phoneticPr fontId="13"/>
  </si>
  <si>
    <t xml:space="preserve"> 7:30- 7:40</t>
    <phoneticPr fontId="13"/>
  </si>
  <si>
    <t xml:space="preserve"> 7:20- 7:30</t>
    <phoneticPr fontId="13"/>
  </si>
  <si>
    <t xml:space="preserve"> 7:10- 7:20</t>
    <phoneticPr fontId="13"/>
  </si>
  <si>
    <t xml:space="preserve"> 7:00- 7:10</t>
    <phoneticPr fontId="3"/>
  </si>
  <si>
    <t>18:50-19:00</t>
    <phoneticPr fontId="13"/>
  </si>
  <si>
    <t>17:50-18:00</t>
    <phoneticPr fontId="13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</si>
  <si>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</si>
  <si>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</si>
  <si>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</si>
  <si>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</si>
  <si>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</si>
  <si>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</si>
  <si>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</si>
  <si>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</si>
  <si>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3"/>
  </si>
  <si>
    <t xml:space="preserve"> 7:50- 8:00</t>
    <phoneticPr fontId="13"/>
  </si>
  <si>
    <t xml:space="preserve"> 7:40- 7:50</t>
    <phoneticPr fontId="13"/>
  </si>
  <si>
    <t xml:space="preserve"> 7:30- 7:40</t>
    <phoneticPr fontId="13"/>
  </si>
  <si>
    <t xml:space="preserve"> 7:20- 7:30</t>
    <phoneticPr fontId="13"/>
  </si>
  <si>
    <t xml:space="preserve"> 7:10- 7:20</t>
    <phoneticPr fontId="13"/>
  </si>
  <si>
    <t xml:space="preserve"> 7:00- 7:10</t>
    <phoneticPr fontId="3"/>
  </si>
  <si>
    <t>18:50-19:00</t>
    <phoneticPr fontId="13"/>
  </si>
  <si>
    <t>17:50-18:00</t>
    <phoneticPr fontId="13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</si>
  <si>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</si>
  <si>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</si>
  <si>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</si>
  <si>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</si>
  <si>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</si>
  <si>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</si>
  <si>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</si>
  <si>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</si>
  <si>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3"/>
  </si>
  <si>
    <t xml:space="preserve"> 7:50- 8:00</t>
    <phoneticPr fontId="13"/>
  </si>
  <si>
    <t xml:space="preserve"> 7:40- 7:50</t>
    <phoneticPr fontId="13"/>
  </si>
  <si>
    <t xml:space="preserve"> 7:30- 7:40</t>
    <phoneticPr fontId="13"/>
  </si>
  <si>
    <t xml:space="preserve"> 7:20- 7:30</t>
    <phoneticPr fontId="13"/>
  </si>
  <si>
    <t xml:space="preserve"> 7:10- 7:20</t>
    <phoneticPr fontId="13"/>
  </si>
  <si>
    <t xml:space="preserve"> 7:00- 7:10</t>
    <phoneticPr fontId="3"/>
  </si>
  <si>
    <t>18:50-19:00</t>
    <phoneticPr fontId="13"/>
  </si>
  <si>
    <t>17:50-18:00</t>
    <phoneticPr fontId="13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</si>
  <si>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</si>
  <si>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</si>
  <si>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</si>
  <si>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</si>
  <si>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</si>
  <si>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</si>
  <si>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</si>
  <si>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</si>
  <si>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3"/>
  </si>
  <si>
    <t xml:space="preserve"> 7:50- 8:00</t>
    <phoneticPr fontId="13"/>
  </si>
  <si>
    <t xml:space="preserve"> 7:40- 7:50</t>
    <phoneticPr fontId="13"/>
  </si>
  <si>
    <t xml:space="preserve"> 7:30- 7:40</t>
    <phoneticPr fontId="13"/>
  </si>
  <si>
    <t xml:space="preserve"> 7:20- 7:30</t>
    <phoneticPr fontId="13"/>
  </si>
  <si>
    <t xml:space="preserve"> 7:10- 7:20</t>
    <phoneticPr fontId="13"/>
  </si>
  <si>
    <t xml:space="preserve"> 7:00- 7:10</t>
    <phoneticPr fontId="3"/>
  </si>
  <si>
    <t>A断面流入計(1+2+3+13)</t>
    <phoneticPr fontId="1"/>
  </si>
  <si>
    <t>A断面流出計(4+8+12+13)</t>
    <phoneticPr fontId="1"/>
  </si>
  <si>
    <t>A断面計(1+2+3+13+4+8+12+13)</t>
    <phoneticPr fontId="1"/>
  </si>
  <si>
    <t>18:50-19:00</t>
    <phoneticPr fontId="13"/>
  </si>
  <si>
    <t>17:50-18:00</t>
    <phoneticPr fontId="13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</si>
  <si>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</si>
  <si>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</si>
  <si>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</si>
  <si>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</si>
  <si>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</si>
  <si>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</si>
  <si>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</si>
  <si>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</si>
  <si>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3"/>
  </si>
  <si>
    <t xml:space="preserve"> 7:50- 8:00</t>
    <phoneticPr fontId="13"/>
  </si>
  <si>
    <t xml:space="preserve"> 7:40- 7:50</t>
    <phoneticPr fontId="13"/>
  </si>
  <si>
    <t xml:space="preserve"> 7:30- 7:40</t>
    <phoneticPr fontId="13"/>
  </si>
  <si>
    <t xml:space="preserve"> 7:20- 7:30</t>
    <phoneticPr fontId="13"/>
  </si>
  <si>
    <t xml:space="preserve"> 7:10- 7:20</t>
    <phoneticPr fontId="13"/>
  </si>
  <si>
    <t xml:space="preserve"> 7:00- 7:10</t>
    <phoneticPr fontId="3"/>
  </si>
  <si>
    <t>B断面流入計(4+5+6)</t>
    <phoneticPr fontId="1"/>
  </si>
  <si>
    <t>18:50-19:00</t>
    <phoneticPr fontId="13"/>
  </si>
  <si>
    <t>17:50-18:00</t>
    <phoneticPr fontId="13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</si>
  <si>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</si>
  <si>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</si>
  <si>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</si>
  <si>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</si>
  <si>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</si>
  <si>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</si>
  <si>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</si>
  <si>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</si>
  <si>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3"/>
  </si>
  <si>
    <t xml:space="preserve"> 7:50- 8:00</t>
    <phoneticPr fontId="13"/>
  </si>
  <si>
    <t xml:space="preserve"> 7:40- 7:50</t>
    <phoneticPr fontId="13"/>
  </si>
  <si>
    <t xml:space="preserve"> 7:30- 7:40</t>
    <phoneticPr fontId="13"/>
  </si>
  <si>
    <t xml:space="preserve"> 7:20- 7:30</t>
    <phoneticPr fontId="13"/>
  </si>
  <si>
    <t xml:space="preserve"> 7:10- 7:20</t>
    <phoneticPr fontId="13"/>
  </si>
  <si>
    <t xml:space="preserve"> 7:00- 7:10</t>
    <phoneticPr fontId="3"/>
  </si>
  <si>
    <t>B断面流出計(3+7+11)</t>
    <phoneticPr fontId="1"/>
  </si>
  <si>
    <t>18:50-19:00</t>
    <phoneticPr fontId="13"/>
  </si>
  <si>
    <t>17:50-18:00</t>
    <phoneticPr fontId="13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</si>
  <si>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</si>
  <si>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</si>
  <si>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</si>
  <si>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</si>
  <si>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</si>
  <si>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</si>
  <si>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</si>
  <si>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</si>
  <si>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3"/>
  </si>
  <si>
    <t xml:space="preserve"> 7:50- 8:00</t>
    <phoneticPr fontId="13"/>
  </si>
  <si>
    <t xml:space="preserve"> 7:40- 7:50</t>
    <phoneticPr fontId="13"/>
  </si>
  <si>
    <t xml:space="preserve"> 7:30- 7:40</t>
    <phoneticPr fontId="13"/>
  </si>
  <si>
    <t xml:space="preserve"> 7:20- 7:30</t>
    <phoneticPr fontId="13"/>
  </si>
  <si>
    <t xml:space="preserve"> 7:10- 7:20</t>
    <phoneticPr fontId="13"/>
  </si>
  <si>
    <t xml:space="preserve"> 7:00- 7:10</t>
    <phoneticPr fontId="3"/>
  </si>
  <si>
    <t>B断面計(4+5+6+3+7+11)</t>
    <phoneticPr fontId="1"/>
  </si>
  <si>
    <t>18:50-19:00</t>
    <phoneticPr fontId="13"/>
  </si>
  <si>
    <t>17:50-18:00</t>
    <phoneticPr fontId="13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</si>
  <si>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</si>
  <si>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</si>
  <si>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</si>
  <si>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</si>
  <si>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</si>
  <si>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</si>
  <si>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</si>
  <si>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</si>
  <si>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3"/>
  </si>
  <si>
    <t xml:space="preserve"> 7:50- 8:00</t>
    <phoneticPr fontId="13"/>
  </si>
  <si>
    <t xml:space="preserve"> 7:40- 7:50</t>
    <phoneticPr fontId="13"/>
  </si>
  <si>
    <t xml:space="preserve"> 7:30- 7:40</t>
    <phoneticPr fontId="13"/>
  </si>
  <si>
    <t xml:space="preserve"> 7:20- 7:30</t>
    <phoneticPr fontId="13"/>
  </si>
  <si>
    <t xml:space="preserve"> 7:10- 7:20</t>
    <phoneticPr fontId="13"/>
  </si>
  <si>
    <t xml:space="preserve"> 7:00- 7:10</t>
    <phoneticPr fontId="3"/>
  </si>
  <si>
    <t>C断面流入計(7+8+9+14)</t>
    <phoneticPr fontId="1"/>
  </si>
  <si>
    <t>18:50-19:00</t>
    <phoneticPr fontId="13"/>
  </si>
  <si>
    <t>17:50-18:00</t>
    <phoneticPr fontId="13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</si>
  <si>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</si>
  <si>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</si>
  <si>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</si>
  <si>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</si>
  <si>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</si>
  <si>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</si>
  <si>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</si>
  <si>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</si>
  <si>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3"/>
  </si>
  <si>
    <t xml:space="preserve"> 7:50- 8:00</t>
    <phoneticPr fontId="13"/>
  </si>
  <si>
    <t xml:space="preserve"> 7:40- 7:50</t>
    <phoneticPr fontId="13"/>
  </si>
  <si>
    <t xml:space="preserve"> 7:30- 7:40</t>
    <phoneticPr fontId="13"/>
  </si>
  <si>
    <t xml:space="preserve"> 7:20- 7:30</t>
    <phoneticPr fontId="13"/>
  </si>
  <si>
    <t xml:space="preserve"> 7:10- 7:20</t>
    <phoneticPr fontId="13"/>
  </si>
  <si>
    <t xml:space="preserve"> 7:00- 7:10</t>
    <phoneticPr fontId="3"/>
  </si>
  <si>
    <t>C断面流出計(2+6+10+14)</t>
    <phoneticPr fontId="1"/>
  </si>
  <si>
    <t>C断面計(7+8+9+14+2+6+10+14)</t>
    <phoneticPr fontId="1"/>
  </si>
  <si>
    <t>D断面流入計(10+11+12)</t>
    <phoneticPr fontId="1"/>
  </si>
  <si>
    <t>18:50-19:00</t>
    <phoneticPr fontId="13"/>
  </si>
  <si>
    <t>17:50-18:00</t>
    <phoneticPr fontId="13"/>
  </si>
  <si>
    <t>16:00-17:00</t>
    <phoneticPr fontId="3"/>
  </si>
  <si>
    <t>15:00-16:00</t>
    <phoneticPr fontId="3"/>
  </si>
  <si>
    <t>14:00-15:00</t>
    <phoneticPr fontId="3"/>
  </si>
  <si>
    <t>13:00-14:00</t>
    <phoneticPr fontId="3"/>
  </si>
  <si>
    <t>12:00-13:00</t>
    <phoneticPr fontId="3"/>
  </si>
  <si>
    <t>11:00-12:00</t>
    <phoneticPr fontId="3"/>
  </si>
  <si>
    <t>10:00-11:00</t>
    <phoneticPr fontId="3"/>
  </si>
  <si>
    <t xml:space="preserve"> 9:00-10:00</t>
    <phoneticPr fontId="3"/>
  </si>
  <si>
    <t xml:space="preserve"> 8:50- 9:00</t>
    <phoneticPr fontId="13"/>
  </si>
  <si>
    <t xml:space="preserve"> 7:50- 8:00</t>
    <phoneticPr fontId="13"/>
  </si>
  <si>
    <t xml:space="preserve"> 7:40- 7:50</t>
    <phoneticPr fontId="13"/>
  </si>
  <si>
    <t xml:space="preserve"> 7:30- 7:40</t>
    <phoneticPr fontId="13"/>
  </si>
  <si>
    <t xml:space="preserve"> 7:20- 7:30</t>
    <phoneticPr fontId="13"/>
  </si>
  <si>
    <t xml:space="preserve"> 7:10- 7:20</t>
    <phoneticPr fontId="13"/>
  </si>
  <si>
    <t xml:space="preserve"> 7:00- 7:10</t>
    <phoneticPr fontId="3"/>
  </si>
  <si>
    <t>D断面流出計(1+5+9)</t>
    <phoneticPr fontId="1"/>
  </si>
  <si>
    <t>D断面計(10+11+12+1+5+9)</t>
    <phoneticPr fontId="1"/>
  </si>
  <si>
    <t>交差点計(1+2+3+4+5+6+7+8+9+10+11+12+13+14)</t>
    <phoneticPr fontId="1"/>
  </si>
  <si>
    <t>15.先詰まり　　16.自然渋滞　　17.踏切　　18.その他</t>
    <rPh sb="3" eb="4">
      <t>サキ</t>
    </rPh>
    <rPh sb="4" eb="5">
      <t>ヅ</t>
    </rPh>
    <rPh sb="12" eb="14">
      <t>シゼン</t>
    </rPh>
    <rPh sb="14" eb="16">
      <t>ジュウタイ</t>
    </rPh>
    <rPh sb="21" eb="23">
      <t>フミキリ</t>
    </rPh>
    <rPh sb="30" eb="31">
      <t>タ</t>
    </rPh>
    <phoneticPr fontId="3"/>
  </si>
  <si>
    <t>9.駐車車両　　10.バス停、バスレーン　　11.工事・事故　　12.沿道出入車両　　13.道路線形　　14.交差点形状</t>
    <rPh sb="2" eb="4">
      <t>チュウシャ</t>
    </rPh>
    <rPh sb="4" eb="6">
      <t>シャリョウ</t>
    </rPh>
    <rPh sb="13" eb="14">
      <t>テイ</t>
    </rPh>
    <rPh sb="25" eb="27">
      <t>コウジ</t>
    </rPh>
    <rPh sb="28" eb="30">
      <t>ジコ</t>
    </rPh>
    <rPh sb="35" eb="37">
      <t>エンドウ</t>
    </rPh>
    <rPh sb="37" eb="39">
      <t>デイ</t>
    </rPh>
    <rPh sb="39" eb="41">
      <t>シャリョウ</t>
    </rPh>
    <rPh sb="46" eb="48">
      <t>ドウロ</t>
    </rPh>
    <rPh sb="48" eb="50">
      <t>センケイ</t>
    </rPh>
    <rPh sb="55" eb="58">
      <t>コウサテン</t>
    </rPh>
    <rPh sb="58" eb="60">
      <t>ケイジョウ</t>
    </rPh>
    <phoneticPr fontId="3"/>
  </si>
  <si>
    <t>渋滞原因</t>
  </si>
  <si>
    <t>1.車線減少　　2.信号現示不適　　3.橋梁　　4.右折、対向直進　　5.左折車　　6.大型車　　7.二輪車　　8.歩行者</t>
    <rPh sb="2" eb="4">
      <t>シャセン</t>
    </rPh>
    <rPh sb="4" eb="6">
      <t>ゲンショウ</t>
    </rPh>
    <rPh sb="10" eb="12">
      <t>シンゴウ</t>
    </rPh>
    <rPh sb="12" eb="14">
      <t>ゲンジ</t>
    </rPh>
    <rPh sb="14" eb="16">
      <t>フテキ</t>
    </rPh>
    <rPh sb="20" eb="22">
      <t>キョウリョウ</t>
    </rPh>
    <rPh sb="26" eb="28">
      <t>ウセツ</t>
    </rPh>
    <rPh sb="29" eb="31">
      <t>タイコウ</t>
    </rPh>
    <rPh sb="31" eb="33">
      <t>チョクシン</t>
    </rPh>
    <rPh sb="37" eb="40">
      <t>サセツシャ</t>
    </rPh>
    <rPh sb="44" eb="47">
      <t>オオガタシャ</t>
    </rPh>
    <rPh sb="51" eb="54">
      <t>ニリンシャ</t>
    </rPh>
    <rPh sb="58" eb="61">
      <t>ホコウシャ</t>
    </rPh>
    <phoneticPr fontId="3"/>
  </si>
  <si>
    <t>※複数車線がある場合は歩道側から1・2…とした</t>
    <rPh sb="0" eb="1">
      <t>フクスウ</t>
    </rPh>
    <rPh sb="1" eb="3">
      <t>シャセン</t>
    </rPh>
    <rPh sb="6" eb="8">
      <t>バアイ</t>
    </rPh>
    <rPh sb="9" eb="11">
      <t>ホドウ</t>
    </rPh>
    <rPh sb="11" eb="12">
      <t>ガワ</t>
    </rPh>
    <phoneticPr fontId="3"/>
  </si>
  <si>
    <t>[分:秒]</t>
    <rPh sb="1" eb="2">
      <t>フン</t>
    </rPh>
    <rPh sb="3" eb="4">
      <t>ビョウ</t>
    </rPh>
    <phoneticPr fontId="3"/>
  </si>
  <si>
    <t>【ｍ】</t>
  </si>
  <si>
    <t>【ｍ】</t>
    <phoneticPr fontId="3"/>
  </si>
  <si>
    <t xml:space="preserve"> 時間帯</t>
    <rPh sb="1" eb="4">
      <t>ジカンタイ</t>
    </rPh>
    <phoneticPr fontId="3"/>
  </si>
  <si>
    <t>滞留長</t>
    <rPh sb="0" eb="2">
      <t>タイリュウ</t>
    </rPh>
    <rPh sb="2" eb="3">
      <t>チョウ</t>
    </rPh>
    <phoneticPr fontId="3"/>
  </si>
  <si>
    <t>渋滞原因</t>
    <rPh sb="0" eb="2">
      <t>ジュウタイ</t>
    </rPh>
    <rPh sb="2" eb="4">
      <t>ゲンイン</t>
    </rPh>
    <phoneticPr fontId="3"/>
  </si>
  <si>
    <t>通過時間</t>
    <rPh sb="0" eb="2">
      <t>ツウカ</t>
    </rPh>
    <rPh sb="2" eb="4">
      <t>ジカン</t>
    </rPh>
    <phoneticPr fontId="3"/>
  </si>
  <si>
    <t>渋滞長</t>
    <rPh sb="0" eb="2">
      <t>ジュウタイ</t>
    </rPh>
    <rPh sb="2" eb="3">
      <t>チョウ</t>
    </rPh>
    <phoneticPr fontId="3"/>
  </si>
  <si>
    <t>グラフ描画データ</t>
  </si>
  <si>
    <t>　</t>
    <phoneticPr fontId="3"/>
  </si>
  <si>
    <t>時 間 変 動 図</t>
    <rPh sb="0" eb="1">
      <t>トキ</t>
    </rPh>
    <rPh sb="2" eb="3">
      <t>アイダ</t>
    </rPh>
    <rPh sb="4" eb="5">
      <t>ヘン</t>
    </rPh>
    <rPh sb="6" eb="7">
      <t>ドウ</t>
    </rPh>
    <rPh sb="8" eb="9">
      <t>ズ</t>
    </rPh>
    <phoneticPr fontId="3"/>
  </si>
  <si>
    <t>①-1</t>
    <phoneticPr fontId="3"/>
  </si>
  <si>
    <t>凡　例</t>
    <rPh sb="0" eb="1">
      <t>ボン</t>
    </rPh>
    <rPh sb="2" eb="3">
      <t>レイ</t>
    </rPh>
    <phoneticPr fontId="3"/>
  </si>
  <si>
    <t>No.4　幕張小学校入口</t>
    <rPh sb="5" eb="7">
      <t>マクハリ</t>
    </rPh>
    <rPh sb="7" eb="10">
      <t>ショウガッコウ</t>
    </rPh>
    <rPh sb="10" eb="12">
      <t>イリグチ</t>
    </rPh>
    <phoneticPr fontId="3"/>
  </si>
  <si>
    <t>調査地点</t>
  </si>
  <si>
    <t>7:00～19:00（12時間）</t>
    <phoneticPr fontId="3"/>
  </si>
  <si>
    <t>調査時間</t>
    <rPh sb="0" eb="2">
      <t>チョウサ</t>
    </rPh>
    <rPh sb="2" eb="4">
      <t>ジカン</t>
    </rPh>
    <phoneticPr fontId="3"/>
  </si>
  <si>
    <t>平成30年11月13日(火)</t>
    <rPh sb="12" eb="13">
      <t>ヒ</t>
    </rPh>
    <phoneticPr fontId="3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</si>
  <si>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3"/>
  </si>
  <si>
    <t>調査年月日</t>
    <rPh sb="0" eb="2">
      <t>チョウサ</t>
    </rPh>
    <rPh sb="2" eb="5">
      <t>ネンガッピ</t>
    </rPh>
    <phoneticPr fontId="3"/>
  </si>
  <si>
    <t>渋 滞 長 調 査 結 果 集 計 表</t>
    <rPh sb="0" eb="1">
      <t>シブ</t>
    </rPh>
    <rPh sb="2" eb="3">
      <t>トドコオ</t>
    </rPh>
    <rPh sb="4" eb="5">
      <t>チョウ</t>
    </rPh>
    <rPh sb="6" eb="7">
      <t>チョウ</t>
    </rPh>
    <rPh sb="8" eb="9">
      <t>ジャ</t>
    </rPh>
    <rPh sb="10" eb="11">
      <t>ケツ</t>
    </rPh>
    <rPh sb="12" eb="13">
      <t>カ</t>
    </rPh>
    <rPh sb="14" eb="15">
      <t>シュウ</t>
    </rPh>
    <rPh sb="16" eb="17">
      <t>ケイ</t>
    </rPh>
    <rPh sb="18" eb="19">
      <t>ヒョウ</t>
    </rPh>
    <phoneticPr fontId="3"/>
  </si>
  <si>
    <t>【ｍ】</t>
    <phoneticPr fontId="3"/>
  </si>
  <si>
    <t>　</t>
    <phoneticPr fontId="3"/>
  </si>
  <si>
    <t>①-2</t>
    <phoneticPr fontId="3"/>
  </si>
  <si>
    <t>7:00～19:00（12時間）</t>
    <phoneticPr fontId="3"/>
  </si>
  <si>
    <t>【ｍ】</t>
    <phoneticPr fontId="3"/>
  </si>
  <si>
    <t>①-3</t>
    <phoneticPr fontId="3"/>
  </si>
  <si>
    <t>　</t>
    <phoneticPr fontId="3"/>
  </si>
  <si>
    <t>②-1</t>
    <phoneticPr fontId="3"/>
  </si>
  <si>
    <t/>
  </si>
  <si>
    <t>　</t>
    <phoneticPr fontId="3"/>
  </si>
  <si>
    <t>②-2</t>
    <phoneticPr fontId="3"/>
  </si>
  <si>
    <t>7:00～19:00（12時間）</t>
    <phoneticPr fontId="3"/>
  </si>
  <si>
    <t>②-3</t>
    <phoneticPr fontId="3"/>
  </si>
  <si>
    <t>dannmenn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</si>
</sst>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);[Red]\(0.0\)"/>
    <numFmt numFmtId="177" formatCode="0.0_ "/>
    <numFmt numFmtId="178" formatCode="#,##0_ "/>
    <numFmt numFmtId="179" formatCode="#,##0.0"/>
    <numFmt numFmtId="180" formatCode="[m]:ss"/>
    <numFmt numFmtId="181" formatCode="0.0000000000000000_);[Red]\(0.0000000000000000\)"/>
    <numFmt numFmtId="182" formatCode="&quot;方向: &quot;0"/>
  </numFmts>
  <fonts count="3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22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9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6.5"/>
      <color indexed="9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7"/>
      <color indexed="9"/>
      <name val="ＭＳ 明朝"/>
      <family val="1"/>
      <charset val="128"/>
    </font>
    <font>
      <sz val="8"/>
      <color indexed="9"/>
      <name val="ＭＳ 明朝"/>
      <family val="1"/>
      <charset val="128"/>
    </font>
    <font>
      <sz val="11"/>
      <name val="ＭＳ 明朝"/>
      <family val="1"/>
      <charset val="128"/>
    </font>
    <font>
      <sz val="8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9" fillId="0" borderId="0" applyFont="0" applyFill="0" applyBorder="0" applyAlignment="0" applyProtection="0"/>
    <xf numFmtId="0" fontId="5" fillId="0" borderId="0"/>
    <xf numFmtId="0" fontId="5" fillId="0" borderId="0">
      <alignment vertical="center"/>
    </xf>
    <xf numFmtId="0" fontId="9" fillId="0" borderId="0"/>
    <xf numFmtId="0" fontId="14" fillId="0" borderId="0"/>
    <xf numFmtId="0" fontId="5" fillId="0" borderId="0"/>
    <xf numFmtId="0" fontId="5" fillId="0" borderId="0"/>
    <xf numFmtId="0" fontId="7" fillId="0" borderId="0"/>
    <xf numFmtId="0" fontId="5" fillId="0" borderId="0"/>
  </cellStyleXfs>
  <cellXfs count="385">
    <xf numFmtId="0" fontId="0" fillId="0" borderId="0" xfId="0">
      <alignment vertical="center"/>
    </xf>
    <xf numFmtId="0" fontId="28" fillId="0" borderId="1" xfId="0" applyFont="1" applyBorder="1">
      <alignment vertical="center"/>
    </xf>
    <xf numFmtId="0" fontId="28" fillId="0" borderId="2" xfId="0" applyFont="1" applyBorder="1">
      <alignment vertical="center"/>
    </xf>
    <xf numFmtId="0" fontId="28" fillId="0" borderId="3" xfId="0" applyFont="1" applyBorder="1" applyAlignment="1"/>
    <xf numFmtId="0" fontId="28" fillId="0" borderId="4" xfId="0" applyFont="1" applyBorder="1">
      <alignment vertical="center"/>
    </xf>
    <xf numFmtId="0" fontId="28" fillId="0" borderId="5" xfId="0" applyFont="1" applyBorder="1">
      <alignment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8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28" fillId="0" borderId="0" xfId="0" applyFont="1" applyBorder="1" applyAlignment="1">
      <alignment horizontal="centerContinuous" vertical="center"/>
    </xf>
    <xf numFmtId="0" fontId="28" fillId="0" borderId="8" xfId="0" applyFont="1" applyBorder="1" applyAlignment="1">
      <alignment horizontal="center" vertical="center" wrapText="1"/>
    </xf>
    <xf numFmtId="20" fontId="2" fillId="0" borderId="9" xfId="0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20" fontId="2" fillId="0" borderId="11" xfId="0" quotePrefix="1" applyNumberFormat="1" applyFont="1" applyBorder="1" applyAlignment="1">
      <alignment horizontal="right" vertical="center"/>
    </xf>
    <xf numFmtId="20" fontId="2" fillId="0" borderId="12" xfId="0" quotePrefix="1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20" fontId="2" fillId="0" borderId="14" xfId="0" quotePrefix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177" fontId="2" fillId="0" borderId="18" xfId="0" applyNumberFormat="1" applyFont="1" applyBorder="1">
      <alignment vertical="center"/>
    </xf>
    <xf numFmtId="177" fontId="2" fillId="0" borderId="19" xfId="0" applyNumberFormat="1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8" fillId="0" borderId="22" xfId="0" applyFont="1" applyBorder="1">
      <alignment vertical="center"/>
    </xf>
    <xf numFmtId="0" fontId="28" fillId="0" borderId="23" xfId="0" applyFont="1" applyBorder="1" applyAlignment="1">
      <alignment horizontal="right" vertical="center"/>
    </xf>
    <xf numFmtId="0" fontId="28" fillId="0" borderId="7" xfId="0" applyFont="1" applyBorder="1" applyAlignment="1">
      <alignment horizontal="right" vertical="center"/>
    </xf>
    <xf numFmtId="0" fontId="29" fillId="0" borderId="0" xfId="0" applyFont="1" applyBorder="1">
      <alignment vertical="center"/>
    </xf>
    <xf numFmtId="0" fontId="28" fillId="0" borderId="24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25" xfId="0" applyFont="1" applyBorder="1">
      <alignment vertical="center"/>
    </xf>
    <xf numFmtId="0" fontId="28" fillId="0" borderId="26" xfId="0" applyFont="1" applyBorder="1">
      <alignment vertical="center"/>
    </xf>
    <xf numFmtId="0" fontId="28" fillId="0" borderId="0" xfId="0" applyFont="1" applyAlignment="1">
      <alignment horizontal="right" vertical="center"/>
    </xf>
    <xf numFmtId="0" fontId="28" fillId="0" borderId="2" xfId="0" applyFont="1" applyBorder="1" applyAlignment="1">
      <alignment horizontal="centerContinuous" vertical="center"/>
    </xf>
    <xf numFmtId="0" fontId="29" fillId="0" borderId="0" xfId="0" applyFont="1" applyAlignment="1">
      <alignment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177" fontId="2" fillId="0" borderId="0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177" fontId="28" fillId="0" borderId="0" xfId="0" applyNumberFormat="1" applyFont="1" applyBorder="1" applyAlignment="1">
      <alignment vertical="center"/>
    </xf>
    <xf numFmtId="10" fontId="28" fillId="0" borderId="0" xfId="0" applyNumberFormat="1" applyFont="1" applyBorder="1">
      <alignment vertical="center"/>
    </xf>
    <xf numFmtId="0" fontId="30" fillId="0" borderId="0" xfId="0" applyFont="1">
      <alignment vertical="center"/>
    </xf>
    <xf numFmtId="0" fontId="30" fillId="0" borderId="0" xfId="0" applyFont="1" applyBorder="1">
      <alignment vertical="center"/>
    </xf>
    <xf numFmtId="0" fontId="30" fillId="0" borderId="0" xfId="0" applyFont="1" applyBorder="1" applyAlignment="1">
      <alignment horizontal="centerContinuous" vertical="center"/>
    </xf>
    <xf numFmtId="176" fontId="2" fillId="0" borderId="5" xfId="0" applyNumberFormat="1" applyFont="1" applyBorder="1">
      <alignment vertical="center"/>
    </xf>
    <xf numFmtId="0" fontId="28" fillId="0" borderId="9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30" fillId="0" borderId="0" xfId="0" applyFont="1" applyAlignment="1"/>
    <xf numFmtId="0" fontId="28" fillId="0" borderId="0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wrapText="1"/>
    </xf>
    <xf numFmtId="177" fontId="2" fillId="0" borderId="29" xfId="0" applyNumberFormat="1" applyFont="1" applyBorder="1">
      <alignment vertical="center"/>
    </xf>
    <xf numFmtId="176" fontId="2" fillId="0" borderId="30" xfId="0" applyNumberFormat="1" applyFont="1" applyBorder="1">
      <alignment vertical="center"/>
    </xf>
    <xf numFmtId="176" fontId="2" fillId="0" borderId="31" xfId="0" applyNumberFormat="1" applyFont="1" applyBorder="1">
      <alignment vertical="center"/>
    </xf>
    <xf numFmtId="0" fontId="31" fillId="0" borderId="0" xfId="0" applyFont="1" applyAlignment="1">
      <alignment horizontal="right" vertical="top"/>
    </xf>
    <xf numFmtId="0" fontId="6" fillId="0" borderId="0" xfId="2" applyFont="1"/>
    <xf numFmtId="0" fontId="6" fillId="0" borderId="0" xfId="2" applyFont="1" applyBorder="1"/>
    <xf numFmtId="0" fontId="7" fillId="0" borderId="0" xfId="2" applyFont="1" applyFill="1" applyBorder="1" applyAlignment="1">
      <alignment horizontal="left"/>
    </xf>
    <xf numFmtId="0" fontId="8" fillId="0" borderId="0" xfId="2" applyFont="1" applyBorder="1"/>
    <xf numFmtId="0" fontId="7" fillId="0" borderId="0" xfId="2" applyFont="1" applyBorder="1"/>
    <xf numFmtId="0" fontId="10" fillId="0" borderId="0" xfId="4" applyFont="1"/>
    <xf numFmtId="0" fontId="10" fillId="0" borderId="7" xfId="4" applyFont="1" applyBorder="1"/>
    <xf numFmtId="0" fontId="10" fillId="0" borderId="4" xfId="4" applyFont="1" applyBorder="1"/>
    <xf numFmtId="0" fontId="10" fillId="0" borderId="3" xfId="4" applyFont="1" applyBorder="1"/>
    <xf numFmtId="0" fontId="10" fillId="0" borderId="6" xfId="4" applyFont="1" applyBorder="1"/>
    <xf numFmtId="0" fontId="10" fillId="0" borderId="0" xfId="4" applyFont="1" applyBorder="1"/>
    <xf numFmtId="0" fontId="10" fillId="0" borderId="32" xfId="4" applyFont="1" applyBorder="1"/>
    <xf numFmtId="0" fontId="10" fillId="0" borderId="23" xfId="4" applyFont="1" applyBorder="1"/>
    <xf numFmtId="0" fontId="10" fillId="0" borderId="2" xfId="4" applyFont="1" applyBorder="1"/>
    <xf numFmtId="0" fontId="10" fillId="0" borderId="1" xfId="4" applyFont="1" applyBorder="1"/>
    <xf numFmtId="0" fontId="10" fillId="0" borderId="0" xfId="4" applyFont="1" applyAlignment="1">
      <alignment horizontal="right"/>
    </xf>
    <xf numFmtId="0" fontId="12" fillId="0" borderId="0" xfId="4" applyFont="1"/>
    <xf numFmtId="0" fontId="7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8" fillId="0" borderId="0" xfId="2" applyFont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2" fillId="0" borderId="0" xfId="3" applyFont="1" applyFill="1">
      <alignment vertical="center"/>
    </xf>
    <xf numFmtId="0" fontId="2" fillId="0" borderId="0" xfId="3" applyFont="1" applyFill="1" applyAlignment="1">
      <alignment horizontal="center" vertical="center"/>
    </xf>
    <xf numFmtId="0" fontId="2" fillId="0" borderId="0" xfId="3" applyFont="1" applyFill="1" applyBorder="1">
      <alignment vertical="center"/>
    </xf>
    <xf numFmtId="0" fontId="2" fillId="0" borderId="0" xfId="3" applyFont="1" applyFill="1" applyBorder="1" applyAlignment="1">
      <alignment horizontal="center" vertical="center"/>
    </xf>
    <xf numFmtId="177" fontId="10" fillId="0" borderId="2" xfId="3" applyNumberFormat="1" applyFont="1" applyFill="1" applyBorder="1">
      <alignment vertical="center"/>
    </xf>
    <xf numFmtId="0" fontId="10" fillId="0" borderId="2" xfId="3" applyFont="1" applyFill="1" applyBorder="1">
      <alignment vertical="center"/>
    </xf>
    <xf numFmtId="20" fontId="10" fillId="0" borderId="2" xfId="3" quotePrefix="1" applyNumberFormat="1" applyFont="1" applyFill="1" applyBorder="1" applyAlignment="1">
      <alignment horizontal="centerContinuous" vertical="center"/>
    </xf>
    <xf numFmtId="177" fontId="10" fillId="0" borderId="31" xfId="3" applyNumberFormat="1" applyFont="1" applyFill="1" applyBorder="1">
      <alignment vertical="center"/>
    </xf>
    <xf numFmtId="177" fontId="10" fillId="0" borderId="5" xfId="3" applyNumberFormat="1" applyFont="1" applyFill="1" applyBorder="1">
      <alignment vertical="center"/>
    </xf>
    <xf numFmtId="0" fontId="10" fillId="0" borderId="5" xfId="3" applyFont="1" applyFill="1" applyBorder="1">
      <alignment vertical="center"/>
    </xf>
    <xf numFmtId="0" fontId="10" fillId="0" borderId="50" xfId="3" applyFont="1" applyFill="1" applyBorder="1">
      <alignment vertical="center"/>
    </xf>
    <xf numFmtId="0" fontId="10" fillId="0" borderId="17" xfId="3" applyFont="1" applyFill="1" applyBorder="1" applyAlignment="1">
      <alignment horizontal="centerContinuous" vertical="center"/>
    </xf>
    <xf numFmtId="0" fontId="10" fillId="0" borderId="15" xfId="3" applyFont="1" applyFill="1" applyBorder="1" applyAlignment="1">
      <alignment horizontal="centerContinuous" vertical="center"/>
    </xf>
    <xf numFmtId="177" fontId="10" fillId="0" borderId="51" xfId="3" applyNumberFormat="1" applyFont="1" applyFill="1" applyBorder="1">
      <alignment vertical="center"/>
    </xf>
    <xf numFmtId="177" fontId="10" fillId="0" borderId="52" xfId="3" applyNumberFormat="1" applyFont="1" applyFill="1" applyBorder="1">
      <alignment vertical="center"/>
    </xf>
    <xf numFmtId="0" fontId="10" fillId="0" borderId="52" xfId="3" applyFont="1" applyFill="1" applyBorder="1">
      <alignment vertical="center"/>
    </xf>
    <xf numFmtId="0" fontId="10" fillId="0" borderId="53" xfId="3" applyNumberFormat="1" applyFont="1" applyFill="1" applyBorder="1">
      <alignment vertical="center"/>
    </xf>
    <xf numFmtId="20" fontId="10" fillId="0" borderId="54" xfId="3" quotePrefix="1" applyNumberFormat="1" applyFont="1" applyFill="1" applyBorder="1" applyAlignment="1">
      <alignment horizontal="centerContinuous" vertical="center"/>
    </xf>
    <xf numFmtId="20" fontId="10" fillId="0" borderId="55" xfId="3" quotePrefix="1" applyNumberFormat="1" applyFont="1" applyFill="1" applyBorder="1" applyAlignment="1">
      <alignment horizontal="centerContinuous" vertical="center"/>
    </xf>
    <xf numFmtId="177" fontId="10" fillId="0" borderId="56" xfId="3" applyNumberFormat="1" applyFont="1" applyFill="1" applyBorder="1">
      <alignment vertical="center"/>
    </xf>
    <xf numFmtId="177" fontId="10" fillId="0" borderId="57" xfId="3" applyNumberFormat="1" applyFont="1" applyFill="1" applyBorder="1">
      <alignment vertical="center"/>
    </xf>
    <xf numFmtId="0" fontId="10" fillId="0" borderId="57" xfId="3" applyFont="1" applyFill="1" applyBorder="1">
      <alignment vertical="center"/>
    </xf>
    <xf numFmtId="0" fontId="10" fillId="0" borderId="58" xfId="3" applyNumberFormat="1" applyFont="1" applyFill="1" applyBorder="1">
      <alignment vertical="center"/>
    </xf>
    <xf numFmtId="20" fontId="10" fillId="0" borderId="6" xfId="3" quotePrefix="1" applyNumberFormat="1" applyFont="1" applyFill="1" applyBorder="1" applyAlignment="1">
      <alignment horizontal="centerContinuous" vertical="center"/>
    </xf>
    <xf numFmtId="20" fontId="10" fillId="0" borderId="32" xfId="3" quotePrefix="1" applyNumberFormat="1" applyFont="1" applyFill="1" applyBorder="1" applyAlignment="1">
      <alignment horizontal="centerContinuous" vertical="center"/>
    </xf>
    <xf numFmtId="177" fontId="10" fillId="0" borderId="59" xfId="3" applyNumberFormat="1" applyFont="1" applyFill="1" applyBorder="1">
      <alignment vertical="center"/>
    </xf>
    <xf numFmtId="177" fontId="10" fillId="0" borderId="60" xfId="3" applyNumberFormat="1" applyFont="1" applyFill="1" applyBorder="1">
      <alignment vertical="center"/>
    </xf>
    <xf numFmtId="0" fontId="10" fillId="0" borderId="60" xfId="3" applyFont="1" applyFill="1" applyBorder="1">
      <alignment vertical="center"/>
    </xf>
    <xf numFmtId="0" fontId="10" fillId="0" borderId="61" xfId="3" applyNumberFormat="1" applyFont="1" applyFill="1" applyBorder="1">
      <alignment vertical="center"/>
    </xf>
    <xf numFmtId="20" fontId="10" fillId="0" borderId="62" xfId="3" quotePrefix="1" applyNumberFormat="1" applyFont="1" applyFill="1" applyBorder="1" applyAlignment="1">
      <alignment horizontal="centerContinuous" vertical="center"/>
    </xf>
    <xf numFmtId="20" fontId="10" fillId="0" borderId="63" xfId="3" quotePrefix="1" applyNumberFormat="1" applyFont="1" applyFill="1" applyBorder="1" applyAlignment="1">
      <alignment horizontal="centerContinuous" vertical="center"/>
    </xf>
    <xf numFmtId="177" fontId="10" fillId="0" borderId="29" xfId="3" applyNumberFormat="1" applyFont="1" applyFill="1" applyBorder="1">
      <alignment vertical="center"/>
    </xf>
    <xf numFmtId="177" fontId="10" fillId="0" borderId="18" xfId="3" applyNumberFormat="1" applyFont="1" applyFill="1" applyBorder="1">
      <alignment vertical="center"/>
    </xf>
    <xf numFmtId="0" fontId="10" fillId="0" borderId="18" xfId="3" applyFont="1" applyFill="1" applyBorder="1">
      <alignment vertical="center"/>
    </xf>
    <xf numFmtId="0" fontId="10" fillId="0" borderId="64" xfId="3" applyNumberFormat="1" applyFont="1" applyFill="1" applyBorder="1">
      <alignment vertical="center"/>
    </xf>
    <xf numFmtId="20" fontId="10" fillId="0" borderId="11" xfId="3" quotePrefix="1" applyNumberFormat="1" applyFont="1" applyFill="1" applyBorder="1" applyAlignment="1">
      <alignment horizontal="centerContinuous" vertical="center"/>
    </xf>
    <xf numFmtId="20" fontId="10" fillId="0" borderId="9" xfId="3" quotePrefix="1" applyNumberFormat="1" applyFont="1" applyFill="1" applyBorder="1" applyAlignment="1">
      <alignment horizontal="centerContinuous" vertical="center"/>
    </xf>
    <xf numFmtId="177" fontId="10" fillId="0" borderId="65" xfId="3" applyNumberFormat="1" applyFont="1" applyFill="1" applyBorder="1">
      <alignment vertical="center"/>
    </xf>
    <xf numFmtId="177" fontId="10" fillId="0" borderId="66" xfId="3" applyNumberFormat="1" applyFont="1" applyFill="1" applyBorder="1">
      <alignment vertical="center"/>
    </xf>
    <xf numFmtId="0" fontId="10" fillId="0" borderId="66" xfId="3" applyFont="1" applyFill="1" applyBorder="1">
      <alignment vertical="center"/>
    </xf>
    <xf numFmtId="0" fontId="10" fillId="0" borderId="67" xfId="3" applyFont="1" applyFill="1" applyBorder="1">
      <alignment vertical="center"/>
    </xf>
    <xf numFmtId="20" fontId="10" fillId="0" borderId="47" xfId="3" quotePrefix="1" applyNumberFormat="1" applyFont="1" applyFill="1" applyBorder="1" applyAlignment="1">
      <alignment horizontal="centerContinuous" vertical="center"/>
    </xf>
    <xf numFmtId="20" fontId="10" fillId="0" borderId="49" xfId="3" quotePrefix="1" applyNumberFormat="1" applyFont="1" applyFill="1" applyBorder="1" applyAlignment="1">
      <alignment horizontal="centerContinuous" vertical="center"/>
    </xf>
    <xf numFmtId="20" fontId="10" fillId="0" borderId="17" xfId="3" quotePrefix="1" applyNumberFormat="1" applyFont="1" applyFill="1" applyBorder="1" applyAlignment="1">
      <alignment horizontal="centerContinuous" vertical="center"/>
    </xf>
    <xf numFmtId="20" fontId="10" fillId="0" borderId="15" xfId="3" quotePrefix="1" applyNumberFormat="1" applyFont="1" applyFill="1" applyBorder="1" applyAlignment="1">
      <alignment horizontal="centerContinuous" vertical="center"/>
    </xf>
    <xf numFmtId="0" fontId="10" fillId="0" borderId="28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0" fontId="10" fillId="0" borderId="27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right" vertical="top"/>
    </xf>
    <xf numFmtId="0" fontId="10" fillId="0" borderId="3" xfId="3" applyFont="1" applyFill="1" applyBorder="1" applyAlignment="1">
      <alignment horizontal="center"/>
    </xf>
    <xf numFmtId="0" fontId="10" fillId="0" borderId="23" xfId="3" applyFont="1" applyFill="1" applyBorder="1" applyAlignment="1">
      <alignment horizontal="right" vertical="center"/>
    </xf>
    <xf numFmtId="0" fontId="10" fillId="0" borderId="1" xfId="3" applyFont="1" applyFill="1" applyBorder="1" applyAlignment="1">
      <alignment horizontal="center" vertical="center"/>
    </xf>
    <xf numFmtId="0" fontId="2" fillId="0" borderId="0" xfId="3" applyFont="1" applyFill="1" applyAlignment="1">
      <alignment horizontal="right"/>
    </xf>
    <xf numFmtId="0" fontId="2" fillId="0" borderId="7" xfId="3" applyFont="1" applyFill="1" applyBorder="1">
      <alignment vertical="center"/>
    </xf>
    <xf numFmtId="0" fontId="2" fillId="0" borderId="4" xfId="3" applyFont="1" applyFill="1" applyBorder="1">
      <alignment vertical="center"/>
    </xf>
    <xf numFmtId="0" fontId="2" fillId="0" borderId="3" xfId="3" applyFont="1" applyFill="1" applyBorder="1">
      <alignment vertical="center"/>
    </xf>
    <xf numFmtId="0" fontId="10" fillId="0" borderId="26" xfId="3" applyFont="1" applyFill="1" applyBorder="1" applyAlignment="1">
      <alignment vertical="distributed" textRotation="255"/>
    </xf>
    <xf numFmtId="0" fontId="10" fillId="0" borderId="0" xfId="3" applyFont="1" applyFill="1">
      <alignment vertical="center"/>
    </xf>
    <xf numFmtId="0" fontId="2" fillId="0" borderId="6" xfId="3" applyFont="1" applyFill="1" applyBorder="1">
      <alignment vertical="center"/>
    </xf>
    <xf numFmtId="0" fontId="2" fillId="0" borderId="32" xfId="3" applyFont="1" applyFill="1" applyBorder="1">
      <alignment vertical="center"/>
    </xf>
    <xf numFmtId="0" fontId="10" fillId="0" borderId="24" xfId="3" applyFont="1" applyFill="1" applyBorder="1" applyAlignment="1">
      <alignment vertical="distributed" textRotation="255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horizontal="center" vertical="center"/>
    </xf>
    <xf numFmtId="0" fontId="2" fillId="0" borderId="24" xfId="3" applyFont="1" applyFill="1" applyBorder="1">
      <alignment vertical="center"/>
    </xf>
    <xf numFmtId="20" fontId="2" fillId="0" borderId="0" xfId="3" applyNumberFormat="1" applyFont="1" applyFill="1">
      <alignment vertical="center"/>
    </xf>
    <xf numFmtId="0" fontId="2" fillId="0" borderId="23" xfId="3" applyFont="1" applyFill="1" applyBorder="1">
      <alignment vertical="center"/>
    </xf>
    <xf numFmtId="0" fontId="2" fillId="0" borderId="2" xfId="3" applyFont="1" applyFill="1" applyBorder="1">
      <alignment vertical="center"/>
    </xf>
    <xf numFmtId="0" fontId="2" fillId="0" borderId="1" xfId="3" applyFont="1" applyFill="1" applyBorder="1">
      <alignment vertical="center"/>
    </xf>
    <xf numFmtId="0" fontId="2" fillId="0" borderId="25" xfId="3" applyFont="1" applyFill="1" applyBorder="1">
      <alignment vertical="center"/>
    </xf>
    <xf numFmtId="0" fontId="12" fillId="0" borderId="0" xfId="3" applyFont="1" applyFill="1">
      <alignment vertical="center"/>
    </xf>
    <xf numFmtId="0" fontId="10" fillId="0" borderId="0" xfId="5" applyFont="1"/>
    <xf numFmtId="0" fontId="15" fillId="0" borderId="0" xfId="5" applyFont="1"/>
    <xf numFmtId="0" fontId="15" fillId="0" borderId="0" xfId="5" applyFont="1" applyBorder="1"/>
    <xf numFmtId="49" fontId="10" fillId="0" borderId="0" xfId="5" applyNumberFormat="1" applyFont="1"/>
    <xf numFmtId="0" fontId="10" fillId="0" borderId="0" xfId="5" applyFont="1" applyFill="1"/>
    <xf numFmtId="0" fontId="15" fillId="0" borderId="0" xfId="5" applyNumberFormat="1" applyFont="1"/>
    <xf numFmtId="0" fontId="15" fillId="0" borderId="0" xfId="5" applyNumberFormat="1" applyFont="1" applyBorder="1"/>
    <xf numFmtId="0" fontId="16" fillId="0" borderId="0" xfId="5" applyNumberFormat="1" applyFont="1" applyBorder="1"/>
    <xf numFmtId="0" fontId="17" fillId="0" borderId="0" xfId="5" applyNumberFormat="1" applyFont="1" applyBorder="1" applyAlignment="1">
      <alignment horizontal="center" vertical="center"/>
    </xf>
    <xf numFmtId="0" fontId="10" fillId="0" borderId="7" xfId="5" applyFont="1" applyBorder="1" applyAlignment="1">
      <alignment vertical="center"/>
    </xf>
    <xf numFmtId="0" fontId="10" fillId="0" borderId="4" xfId="5" applyFont="1" applyBorder="1" applyAlignment="1">
      <alignment vertical="center"/>
    </xf>
    <xf numFmtId="49" fontId="10" fillId="0" borderId="4" xfId="5" applyNumberFormat="1" applyFont="1" applyBorder="1" applyAlignment="1">
      <alignment vertical="center"/>
    </xf>
    <xf numFmtId="0" fontId="10" fillId="0" borderId="3" xfId="5" applyFont="1" applyFill="1" applyBorder="1"/>
    <xf numFmtId="0" fontId="10" fillId="0" borderId="6" xfId="5" applyFont="1" applyBorder="1"/>
    <xf numFmtId="0" fontId="18" fillId="0" borderId="7" xfId="5" applyFont="1" applyBorder="1"/>
    <xf numFmtId="0" fontId="18" fillId="0" borderId="4" xfId="5" applyFont="1" applyBorder="1"/>
    <xf numFmtId="49" fontId="18" fillId="0" borderId="4" xfId="5" applyNumberFormat="1" applyFont="1" applyBorder="1" applyAlignment="1">
      <alignment horizontal="center" vertical="center"/>
    </xf>
    <xf numFmtId="3" fontId="18" fillId="0" borderId="4" xfId="5" applyNumberFormat="1" applyFont="1" applyFill="1" applyBorder="1" applyAlignment="1">
      <alignment vertical="center"/>
    </xf>
    <xf numFmtId="179" fontId="18" fillId="0" borderId="4" xfId="5" applyNumberFormat="1" applyFont="1" applyFill="1" applyBorder="1" applyAlignment="1">
      <alignment vertical="center"/>
    </xf>
    <xf numFmtId="3" fontId="18" fillId="0" borderId="4" xfId="5" quotePrefix="1" applyNumberFormat="1" applyFont="1" applyFill="1" applyBorder="1" applyAlignment="1">
      <alignment horizontal="left" vertical="center"/>
    </xf>
    <xf numFmtId="49" fontId="18" fillId="0" borderId="26" xfId="5" quotePrefix="1" applyNumberFormat="1" applyFont="1" applyBorder="1" applyAlignment="1">
      <alignment horizontal="center" vertical="center"/>
    </xf>
    <xf numFmtId="0" fontId="10" fillId="0" borderId="32" xfId="5" applyFont="1" applyFill="1" applyBorder="1"/>
    <xf numFmtId="0" fontId="18" fillId="0" borderId="6" xfId="5" applyFont="1" applyBorder="1"/>
    <xf numFmtId="0" fontId="18" fillId="0" borderId="0" xfId="5" applyFont="1" applyBorder="1"/>
    <xf numFmtId="49" fontId="18" fillId="0" borderId="0" xfId="5" applyNumberFormat="1" applyFont="1" applyBorder="1" applyAlignment="1">
      <alignment horizontal="center" vertical="center"/>
    </xf>
    <xf numFmtId="3" fontId="18" fillId="0" borderId="0" xfId="5" applyNumberFormat="1" applyFont="1" applyFill="1" applyBorder="1" applyAlignment="1">
      <alignment vertical="center"/>
    </xf>
    <xf numFmtId="179" fontId="18" fillId="0" borderId="0" xfId="5" applyNumberFormat="1" applyFont="1" applyFill="1" applyBorder="1" applyAlignment="1">
      <alignment vertical="center"/>
    </xf>
    <xf numFmtId="3" fontId="18" fillId="0" borderId="0" xfId="5" quotePrefix="1" applyNumberFormat="1" applyFont="1" applyFill="1" applyBorder="1" applyAlignment="1">
      <alignment horizontal="left" vertical="center"/>
    </xf>
    <xf numFmtId="49" fontId="18" fillId="0" borderId="24" xfId="5" quotePrefix="1" applyNumberFormat="1" applyFont="1" applyBorder="1" applyAlignment="1">
      <alignment horizontal="center" vertical="center"/>
    </xf>
    <xf numFmtId="0" fontId="18" fillId="0" borderId="23" xfId="5" applyFont="1" applyBorder="1"/>
    <xf numFmtId="0" fontId="18" fillId="0" borderId="2" xfId="5" applyFont="1" applyBorder="1"/>
    <xf numFmtId="49" fontId="18" fillId="0" borderId="2" xfId="5" applyNumberFormat="1" applyFont="1" applyBorder="1" applyAlignment="1">
      <alignment horizontal="center" vertical="center"/>
    </xf>
    <xf numFmtId="3" fontId="18" fillId="0" borderId="2" xfId="5" applyNumberFormat="1" applyFont="1" applyFill="1" applyBorder="1" applyAlignment="1">
      <alignment vertical="center"/>
    </xf>
    <xf numFmtId="179" fontId="18" fillId="0" borderId="2" xfId="5" applyNumberFormat="1" applyFont="1" applyFill="1" applyBorder="1" applyAlignment="1">
      <alignment vertical="center"/>
    </xf>
    <xf numFmtId="3" fontId="18" fillId="0" borderId="2" xfId="5" quotePrefix="1" applyNumberFormat="1" applyFont="1" applyFill="1" applyBorder="1" applyAlignment="1">
      <alignment horizontal="left" vertical="center"/>
    </xf>
    <xf numFmtId="49" fontId="18" fillId="0" borderId="25" xfId="5" applyNumberFormat="1" applyFont="1" applyBorder="1" applyAlignment="1">
      <alignment horizontal="center" vertical="center"/>
    </xf>
    <xf numFmtId="0" fontId="10" fillId="0" borderId="0" xfId="5" applyFont="1" applyBorder="1"/>
    <xf numFmtId="49" fontId="19" fillId="0" borderId="0" xfId="5" applyNumberFormat="1" applyFont="1" applyBorder="1" applyAlignment="1">
      <alignment horizontal="center" vertical="center"/>
    </xf>
    <xf numFmtId="3" fontId="20" fillId="0" borderId="0" xfId="5" applyNumberFormat="1" applyFont="1" applyFill="1" applyBorder="1" applyAlignment="1">
      <alignment vertical="center"/>
    </xf>
    <xf numFmtId="179" fontId="20" fillId="0" borderId="0" xfId="5" applyNumberFormat="1" applyFont="1" applyFill="1" applyBorder="1" applyAlignment="1">
      <alignment vertical="center"/>
    </xf>
    <xf numFmtId="49" fontId="20" fillId="0" borderId="0" xfId="5" quotePrefix="1" applyNumberFormat="1" applyFont="1" applyBorder="1" applyAlignment="1">
      <alignment horizontal="center" vertical="center"/>
    </xf>
    <xf numFmtId="0" fontId="10" fillId="0" borderId="7" xfId="5" applyFont="1" applyBorder="1"/>
    <xf numFmtId="0" fontId="10" fillId="0" borderId="4" xfId="5" applyFont="1" applyBorder="1"/>
    <xf numFmtId="49" fontId="19" fillId="0" borderId="4" xfId="5" applyNumberFormat="1" applyFont="1" applyBorder="1" applyAlignment="1">
      <alignment horizontal="center" vertical="center"/>
    </xf>
    <xf numFmtId="3" fontId="20" fillId="0" borderId="4" xfId="5" applyNumberFormat="1" applyFont="1" applyFill="1" applyBorder="1" applyAlignment="1">
      <alignment vertical="center"/>
    </xf>
    <xf numFmtId="179" fontId="20" fillId="0" borderId="4" xfId="5" applyNumberFormat="1" applyFont="1" applyFill="1" applyBorder="1" applyAlignment="1">
      <alignment vertical="center"/>
    </xf>
    <xf numFmtId="179" fontId="20" fillId="0" borderId="3" xfId="5" applyNumberFormat="1" applyFont="1" applyFill="1" applyBorder="1" applyAlignment="1">
      <alignment vertical="center"/>
    </xf>
    <xf numFmtId="49" fontId="20" fillId="0" borderId="0" xfId="5" quotePrefix="1" applyNumberFormat="1" applyFont="1" applyBorder="1" applyAlignment="1">
      <alignment vertical="center"/>
    </xf>
    <xf numFmtId="0" fontId="10" fillId="0" borderId="0" xfId="5" applyNumberFormat="1" applyFont="1"/>
    <xf numFmtId="0" fontId="14" fillId="0" borderId="0" xfId="5" applyNumberFormat="1" applyFont="1" applyBorder="1"/>
    <xf numFmtId="0" fontId="21" fillId="0" borderId="0" xfId="5" applyNumberFormat="1" applyFont="1" applyBorder="1" applyAlignment="1">
      <alignment horizontal="center" vertical="center"/>
    </xf>
    <xf numFmtId="0" fontId="10" fillId="0" borderId="0" xfId="5" applyNumberFormat="1" applyFont="1" applyBorder="1"/>
    <xf numFmtId="0" fontId="22" fillId="0" borderId="0" xfId="6" applyNumberFormat="1" applyFont="1" applyBorder="1" applyAlignment="1">
      <alignment vertical="center"/>
    </xf>
    <xf numFmtId="178" fontId="17" fillId="0" borderId="0" xfId="5" applyNumberFormat="1" applyFont="1" applyBorder="1" applyAlignment="1">
      <alignment horizontal="center" vertical="center"/>
    </xf>
    <xf numFmtId="45" fontId="21" fillId="0" borderId="6" xfId="5" applyNumberFormat="1" applyFont="1" applyFill="1" applyBorder="1" applyAlignment="1">
      <alignment horizontal="center" vertical="center"/>
    </xf>
    <xf numFmtId="3" fontId="21" fillId="0" borderId="6" xfId="5" applyNumberFormat="1" applyFont="1" applyFill="1" applyBorder="1" applyAlignment="1">
      <alignment vertical="center"/>
    </xf>
    <xf numFmtId="49" fontId="21" fillId="0" borderId="0" xfId="5" quotePrefix="1" applyNumberFormat="1" applyFont="1" applyBorder="1" applyAlignment="1">
      <alignment horizontal="center" vertical="center"/>
    </xf>
    <xf numFmtId="3" fontId="21" fillId="0" borderId="0" xfId="5" applyNumberFormat="1" applyFont="1" applyFill="1" applyBorder="1" applyAlignment="1">
      <alignment vertical="center"/>
    </xf>
    <xf numFmtId="179" fontId="21" fillId="0" borderId="0" xfId="5" applyNumberFormat="1" applyFont="1" applyFill="1" applyBorder="1" applyAlignment="1">
      <alignment vertical="center"/>
    </xf>
    <xf numFmtId="3" fontId="21" fillId="0" borderId="32" xfId="5" applyNumberFormat="1" applyFont="1" applyFill="1" applyBorder="1" applyAlignment="1">
      <alignment vertical="center"/>
    </xf>
    <xf numFmtId="49" fontId="19" fillId="0" borderId="28" xfId="5" applyNumberFormat="1" applyFont="1" applyBorder="1" applyAlignment="1">
      <alignment horizontal="center" vertical="center"/>
    </xf>
    <xf numFmtId="49" fontId="21" fillId="0" borderId="68" xfId="5" applyNumberFormat="1" applyFont="1" applyBorder="1" applyAlignment="1">
      <alignment horizontal="center" vertical="center" shrinkToFit="1"/>
    </xf>
    <xf numFmtId="180" fontId="19" fillId="0" borderId="68" xfId="5" applyNumberFormat="1" applyFont="1" applyBorder="1" applyAlignment="1">
      <alignment vertical="center"/>
    </xf>
    <xf numFmtId="178" fontId="19" fillId="0" borderId="68" xfId="5" applyNumberFormat="1" applyFont="1" applyBorder="1" applyAlignment="1">
      <alignment vertical="center"/>
    </xf>
    <xf numFmtId="178" fontId="19" fillId="0" borderId="69" xfId="5" applyNumberFormat="1" applyFont="1" applyBorder="1" applyAlignment="1">
      <alignment vertical="center"/>
    </xf>
    <xf numFmtId="20" fontId="19" fillId="0" borderId="35" xfId="5" applyNumberFormat="1" applyFont="1" applyBorder="1" applyAlignment="1">
      <alignment horizontal="center" vertical="center"/>
    </xf>
    <xf numFmtId="49" fontId="19" fillId="0" borderId="30" xfId="5" applyNumberFormat="1" applyFont="1" applyFill="1" applyBorder="1" applyAlignment="1">
      <alignment horizontal="center" vertical="center"/>
    </xf>
    <xf numFmtId="49" fontId="21" fillId="0" borderId="70" xfId="5" applyNumberFormat="1" applyFont="1" applyFill="1" applyBorder="1" applyAlignment="1">
      <alignment horizontal="center" vertical="center" shrinkToFit="1"/>
    </xf>
    <xf numFmtId="180" fontId="19" fillId="0" borderId="70" xfId="5" applyNumberFormat="1" applyFont="1" applyFill="1" applyBorder="1" applyAlignment="1">
      <alignment vertical="center"/>
    </xf>
    <xf numFmtId="178" fontId="19" fillId="0" borderId="70" xfId="5" applyNumberFormat="1" applyFont="1" applyFill="1" applyBorder="1" applyAlignment="1">
      <alignment vertical="center"/>
    </xf>
    <xf numFmtId="178" fontId="19" fillId="0" borderId="12" xfId="5" applyNumberFormat="1" applyFont="1" applyFill="1" applyBorder="1" applyAlignment="1">
      <alignment vertical="center"/>
    </xf>
    <xf numFmtId="20" fontId="19" fillId="0" borderId="37" xfId="5" applyNumberFormat="1" applyFont="1" applyBorder="1" applyAlignment="1">
      <alignment horizontal="center" vertical="center"/>
    </xf>
    <xf numFmtId="49" fontId="21" fillId="0" borderId="71" xfId="5" applyNumberFormat="1" applyFont="1" applyFill="1" applyBorder="1" applyAlignment="1">
      <alignment horizontal="center" vertical="center" shrinkToFit="1"/>
    </xf>
    <xf numFmtId="49" fontId="21" fillId="0" borderId="72" xfId="5" applyNumberFormat="1" applyFont="1" applyFill="1" applyBorder="1" applyAlignment="1">
      <alignment horizontal="center" vertical="center" shrinkToFit="1"/>
    </xf>
    <xf numFmtId="180" fontId="19" fillId="0" borderId="72" xfId="5" applyNumberFormat="1" applyFont="1" applyFill="1" applyBorder="1" applyAlignment="1">
      <alignment vertical="center"/>
    </xf>
    <xf numFmtId="178" fontId="19" fillId="0" borderId="72" xfId="5" applyNumberFormat="1" applyFont="1" applyFill="1" applyBorder="1" applyAlignment="1">
      <alignment vertical="center"/>
    </xf>
    <xf numFmtId="178" fontId="19" fillId="0" borderId="9" xfId="5" applyNumberFormat="1" applyFont="1" applyFill="1" applyBorder="1" applyAlignment="1">
      <alignment vertical="center"/>
    </xf>
    <xf numFmtId="20" fontId="19" fillId="0" borderId="44" xfId="5" applyNumberFormat="1" applyFont="1" applyBorder="1" applyAlignment="1">
      <alignment horizontal="center" vertical="center"/>
    </xf>
    <xf numFmtId="181" fontId="15" fillId="0" borderId="0" xfId="5" applyNumberFormat="1" applyFont="1" applyBorder="1"/>
    <xf numFmtId="49" fontId="19" fillId="0" borderId="29" xfId="5" applyNumberFormat="1" applyFont="1" applyFill="1" applyBorder="1" applyAlignment="1">
      <alignment horizontal="center" vertical="center"/>
    </xf>
    <xf numFmtId="49" fontId="19" fillId="0" borderId="65" xfId="5" applyNumberFormat="1" applyFont="1" applyBorder="1" applyAlignment="1">
      <alignment horizontal="center" vertical="center"/>
    </xf>
    <xf numFmtId="49" fontId="21" fillId="0" borderId="73" xfId="5" applyNumberFormat="1" applyFont="1" applyBorder="1" applyAlignment="1">
      <alignment horizontal="center" vertical="center" shrinkToFit="1"/>
    </xf>
    <xf numFmtId="180" fontId="19" fillId="0" borderId="73" xfId="5" applyNumberFormat="1" applyFont="1" applyBorder="1" applyAlignment="1">
      <alignment vertical="center"/>
    </xf>
    <xf numFmtId="178" fontId="19" fillId="0" borderId="73" xfId="5" applyNumberFormat="1" applyFont="1" applyBorder="1" applyAlignment="1">
      <alignment vertical="center"/>
    </xf>
    <xf numFmtId="178" fontId="19" fillId="0" borderId="49" xfId="5" applyNumberFormat="1" applyFont="1" applyBorder="1" applyAlignment="1">
      <alignment vertical="center"/>
    </xf>
    <xf numFmtId="20" fontId="19" fillId="0" borderId="46" xfId="5" applyNumberFormat="1" applyFont="1" applyBorder="1" applyAlignment="1">
      <alignment horizontal="center" vertical="center"/>
    </xf>
    <xf numFmtId="49" fontId="19" fillId="0" borderId="65" xfId="5" applyNumberFormat="1" applyFont="1" applyFill="1" applyBorder="1" applyAlignment="1">
      <alignment horizontal="center" vertical="center"/>
    </xf>
    <xf numFmtId="49" fontId="21" fillId="0" borderId="73" xfId="6" applyNumberFormat="1" applyFont="1" applyBorder="1" applyAlignment="1">
      <alignment horizontal="center" vertical="center" shrinkToFit="1"/>
    </xf>
    <xf numFmtId="180" fontId="19" fillId="0" borderId="73" xfId="5" applyNumberFormat="1" applyFont="1" applyFill="1" applyBorder="1" applyAlignment="1">
      <alignment vertical="center"/>
    </xf>
    <xf numFmtId="178" fontId="19" fillId="0" borderId="73" xfId="5" applyNumberFormat="1" applyFont="1" applyFill="1" applyBorder="1" applyAlignment="1">
      <alignment vertical="center"/>
    </xf>
    <xf numFmtId="178" fontId="19" fillId="0" borderId="49" xfId="5" applyNumberFormat="1" applyFont="1" applyFill="1" applyBorder="1" applyAlignment="1">
      <alignment vertical="center"/>
    </xf>
    <xf numFmtId="49" fontId="21" fillId="0" borderId="73" xfId="5" applyNumberFormat="1" applyFont="1" applyFill="1" applyBorder="1" applyAlignment="1">
      <alignment horizontal="center" vertical="center" shrinkToFit="1"/>
    </xf>
    <xf numFmtId="45" fontId="21" fillId="0" borderId="6" xfId="5" applyNumberFormat="1" applyFont="1" applyBorder="1" applyAlignment="1">
      <alignment horizontal="center" vertical="center"/>
    </xf>
    <xf numFmtId="3" fontId="21" fillId="0" borderId="6" xfId="5" applyNumberFormat="1" applyFont="1" applyBorder="1" applyAlignment="1">
      <alignment vertical="center"/>
    </xf>
    <xf numFmtId="3" fontId="21" fillId="0" borderId="0" xfId="5" applyNumberFormat="1" applyFont="1" applyBorder="1" applyAlignment="1">
      <alignment vertical="center"/>
    </xf>
    <xf numFmtId="179" fontId="21" fillId="0" borderId="0" xfId="5" applyNumberFormat="1" applyFont="1" applyBorder="1" applyAlignment="1">
      <alignment vertical="center"/>
    </xf>
    <xf numFmtId="3" fontId="21" fillId="0" borderId="32" xfId="5" applyNumberFormat="1" applyFont="1" applyBorder="1" applyAlignment="1">
      <alignment vertical="center"/>
    </xf>
    <xf numFmtId="49" fontId="21" fillId="0" borderId="0" xfId="5" applyNumberFormat="1" applyFont="1" applyBorder="1" applyAlignment="1">
      <alignment horizontal="center" vertical="center"/>
    </xf>
    <xf numFmtId="49" fontId="19" fillId="0" borderId="28" xfId="5" applyNumberFormat="1" applyFont="1" applyFill="1" applyBorder="1" applyAlignment="1">
      <alignment horizontal="center" vertical="center"/>
    </xf>
    <xf numFmtId="49" fontId="21" fillId="0" borderId="68" xfId="6" applyNumberFormat="1" applyFont="1" applyBorder="1" applyAlignment="1">
      <alignment horizontal="center" vertical="center" shrinkToFit="1"/>
    </xf>
    <xf numFmtId="180" fontId="19" fillId="0" borderId="68" xfId="5" applyNumberFormat="1" applyFont="1" applyFill="1" applyBorder="1" applyAlignment="1">
      <alignment vertical="center"/>
    </xf>
    <xf numFmtId="178" fontId="19" fillId="0" borderId="68" xfId="5" applyNumberFormat="1" applyFont="1" applyFill="1" applyBorder="1" applyAlignment="1">
      <alignment vertical="center"/>
    </xf>
    <xf numFmtId="178" fontId="19" fillId="0" borderId="69" xfId="5" applyNumberFormat="1" applyFont="1" applyFill="1" applyBorder="1" applyAlignment="1">
      <alignment vertical="center"/>
    </xf>
    <xf numFmtId="49" fontId="19" fillId="0" borderId="30" xfId="5" applyNumberFormat="1" applyFont="1" applyBorder="1" applyAlignment="1">
      <alignment horizontal="center" vertical="center"/>
    </xf>
    <xf numFmtId="49" fontId="21" fillId="0" borderId="70" xfId="6" applyNumberFormat="1" applyFont="1" applyBorder="1" applyAlignment="1">
      <alignment horizontal="center" vertical="center" shrinkToFit="1"/>
    </xf>
    <xf numFmtId="180" fontId="19" fillId="0" borderId="70" xfId="5" applyNumberFormat="1" applyFont="1" applyBorder="1" applyAlignment="1">
      <alignment vertical="center"/>
    </xf>
    <xf numFmtId="178" fontId="19" fillId="0" borderId="70" xfId="5" applyNumberFormat="1" applyFont="1" applyBorder="1" applyAlignment="1">
      <alignment vertical="center"/>
    </xf>
    <xf numFmtId="178" fontId="19" fillId="0" borderId="12" xfId="5" applyNumberFormat="1" applyFont="1" applyBorder="1" applyAlignment="1">
      <alignment vertical="center"/>
    </xf>
    <xf numFmtId="3" fontId="21" fillId="0" borderId="24" xfId="5" applyNumberFormat="1" applyFont="1" applyBorder="1" applyAlignment="1">
      <alignment vertical="center"/>
    </xf>
    <xf numFmtId="49" fontId="19" fillId="0" borderId="29" xfId="5" applyNumberFormat="1" applyFont="1" applyBorder="1" applyAlignment="1">
      <alignment horizontal="center" vertical="center"/>
    </xf>
    <xf numFmtId="49" fontId="21" fillId="0" borderId="72" xfId="6" applyNumberFormat="1" applyFont="1" applyBorder="1" applyAlignment="1">
      <alignment horizontal="center" vertical="center" shrinkToFit="1"/>
    </xf>
    <xf numFmtId="180" fontId="19" fillId="0" borderId="72" xfId="5" applyNumberFormat="1" applyFont="1" applyBorder="1" applyAlignment="1">
      <alignment vertical="center"/>
    </xf>
    <xf numFmtId="178" fontId="19" fillId="0" borderId="72" xfId="5" applyNumberFormat="1" applyFont="1" applyBorder="1" applyAlignment="1">
      <alignment vertical="center"/>
    </xf>
    <xf numFmtId="178" fontId="19" fillId="0" borderId="9" xfId="5" applyNumberFormat="1" applyFont="1" applyBorder="1" applyAlignment="1">
      <alignment vertical="center"/>
    </xf>
    <xf numFmtId="20" fontId="19" fillId="0" borderId="25" xfId="5" applyNumberFormat="1" applyFont="1" applyBorder="1" applyAlignment="1">
      <alignment horizontal="center" vertical="center"/>
    </xf>
    <xf numFmtId="3" fontId="21" fillId="0" borderId="24" xfId="5" applyNumberFormat="1" applyFont="1" applyFill="1" applyBorder="1" applyAlignment="1">
      <alignment vertical="center"/>
    </xf>
    <xf numFmtId="45" fontId="20" fillId="0" borderId="6" xfId="6" quotePrefix="1" applyNumberFormat="1" applyFont="1" applyBorder="1" applyAlignment="1">
      <alignment horizontal="center" vertical="center"/>
    </xf>
    <xf numFmtId="49" fontId="19" fillId="0" borderId="74" xfId="5" applyNumberFormat="1" applyFont="1" applyBorder="1" applyAlignment="1">
      <alignment horizontal="center" vertical="center"/>
    </xf>
    <xf numFmtId="49" fontId="21" fillId="0" borderId="75" xfId="6" applyNumberFormat="1" applyFont="1" applyBorder="1" applyAlignment="1">
      <alignment horizontal="center" vertical="center" shrinkToFit="1"/>
    </xf>
    <xf numFmtId="180" fontId="19" fillId="0" borderId="75" xfId="5" applyNumberFormat="1" applyFont="1" applyBorder="1" applyAlignment="1">
      <alignment vertical="center"/>
    </xf>
    <xf numFmtId="178" fontId="19" fillId="0" borderId="75" xfId="5" applyNumberFormat="1" applyFont="1" applyBorder="1" applyAlignment="1">
      <alignment vertical="center"/>
    </xf>
    <xf numFmtId="178" fontId="19" fillId="0" borderId="1" xfId="5" applyNumberFormat="1" applyFont="1" applyBorder="1" applyAlignment="1">
      <alignment vertical="center"/>
    </xf>
    <xf numFmtId="0" fontId="10" fillId="0" borderId="0" xfId="5" quotePrefix="1" applyNumberFormat="1" applyFont="1" applyBorder="1" applyAlignment="1">
      <alignment horizontal="left"/>
    </xf>
    <xf numFmtId="0" fontId="22" fillId="0" borderId="0" xfId="6" applyNumberFormat="1" applyFont="1" applyBorder="1" applyAlignment="1">
      <alignment horizontal="center" vertical="center"/>
    </xf>
    <xf numFmtId="0" fontId="21" fillId="0" borderId="6" xfId="5" quotePrefix="1" applyFont="1" applyBorder="1" applyAlignment="1">
      <alignment horizontal="center" vertical="center"/>
    </xf>
    <xf numFmtId="49" fontId="21" fillId="0" borderId="0" xfId="5" quotePrefix="1" applyNumberFormat="1" applyFont="1" applyBorder="1" applyAlignment="1">
      <alignment horizontal="left" vertical="center"/>
    </xf>
    <xf numFmtId="49" fontId="21" fillId="0" borderId="0" xfId="5" quotePrefix="1" applyNumberFormat="1" applyFont="1" applyBorder="1" applyAlignment="1">
      <alignment horizontal="right" vertical="center"/>
    </xf>
    <xf numFmtId="0" fontId="21" fillId="0" borderId="0" xfId="5" quotePrefix="1" applyFont="1" applyBorder="1" applyAlignment="1">
      <alignment horizontal="center" vertical="center"/>
    </xf>
    <xf numFmtId="0" fontId="21" fillId="0" borderId="32" xfId="5" quotePrefix="1" applyFont="1" applyBorder="1" applyAlignment="1">
      <alignment horizontal="center" vertical="center"/>
    </xf>
    <xf numFmtId="0" fontId="21" fillId="0" borderId="4" xfId="5" quotePrefix="1" applyFont="1" applyBorder="1" applyAlignment="1">
      <alignment horizontal="center" vertical="center"/>
    </xf>
    <xf numFmtId="0" fontId="21" fillId="0" borderId="76" xfId="5" quotePrefix="1" applyFont="1" applyBorder="1" applyAlignment="1">
      <alignment horizontal="center" vertical="center"/>
    </xf>
    <xf numFmtId="49" fontId="21" fillId="0" borderId="26" xfId="5" quotePrefix="1" applyNumberFormat="1" applyFont="1" applyBorder="1" applyAlignment="1">
      <alignment horizontal="left" vertical="center"/>
    </xf>
    <xf numFmtId="0" fontId="23" fillId="0" borderId="0" xfId="5" applyNumberFormat="1" applyFont="1" applyBorder="1" applyAlignment="1">
      <alignment horizontal="centerContinuous" vertical="center"/>
    </xf>
    <xf numFmtId="0" fontId="23" fillId="0" borderId="0" xfId="5" applyNumberFormat="1" applyFont="1" applyBorder="1" applyAlignment="1">
      <alignment horizontal="center" vertical="center"/>
    </xf>
    <xf numFmtId="0" fontId="21" fillId="0" borderId="6" xfId="5" applyFont="1" applyBorder="1" applyAlignment="1">
      <alignment horizontal="center" vertical="center"/>
    </xf>
    <xf numFmtId="0" fontId="21" fillId="0" borderId="6" xfId="5" applyFont="1" applyBorder="1" applyAlignment="1">
      <alignment horizontal="centerContinuous" vertical="center"/>
    </xf>
    <xf numFmtId="0" fontId="21" fillId="0" borderId="0" xfId="5" applyFont="1" applyBorder="1" applyAlignment="1">
      <alignment horizontal="center" vertical="center"/>
    </xf>
    <xf numFmtId="0" fontId="21" fillId="0" borderId="32" xfId="5" applyFont="1" applyBorder="1" applyAlignment="1">
      <alignment horizontal="center" vertical="center"/>
    </xf>
    <xf numFmtId="0" fontId="21" fillId="0" borderId="75" xfId="5" applyFont="1" applyBorder="1" applyAlignment="1">
      <alignment horizontal="centerContinuous" vertical="center"/>
    </xf>
    <xf numFmtId="0" fontId="21" fillId="0" borderId="1" xfId="5" applyFont="1" applyBorder="1" applyAlignment="1">
      <alignment horizontal="centerContinuous" vertical="center"/>
    </xf>
    <xf numFmtId="49" fontId="21" fillId="0" borderId="24" xfId="5" applyNumberFormat="1" applyFont="1" applyBorder="1" applyAlignment="1">
      <alignment horizontal="center" vertical="center"/>
    </xf>
    <xf numFmtId="0" fontId="21" fillId="0" borderId="47" xfId="5" applyFont="1" applyBorder="1" applyAlignment="1">
      <alignment horizontal="centerContinuous" vertical="center"/>
    </xf>
    <xf numFmtId="49" fontId="21" fillId="0" borderId="48" xfId="5" applyNumberFormat="1" applyFont="1" applyBorder="1" applyAlignment="1">
      <alignment horizontal="centerContinuous" vertical="center"/>
    </xf>
    <xf numFmtId="0" fontId="21" fillId="0" borderId="48" xfId="5" applyFont="1" applyBorder="1" applyAlignment="1">
      <alignment horizontal="centerContinuous" vertical="center"/>
    </xf>
    <xf numFmtId="0" fontId="21" fillId="0" borderId="49" xfId="5" applyFont="1" applyBorder="1" applyAlignment="1">
      <alignment horizontal="centerContinuous" vertical="center"/>
    </xf>
    <xf numFmtId="0" fontId="21" fillId="0" borderId="32" xfId="5" applyFont="1" applyBorder="1" applyAlignment="1">
      <alignment horizontal="centerContinuous" vertical="center"/>
    </xf>
    <xf numFmtId="49" fontId="21" fillId="0" borderId="25" xfId="5" applyNumberFormat="1" applyFont="1" applyBorder="1" applyAlignment="1">
      <alignment horizontal="right" vertical="center"/>
    </xf>
    <xf numFmtId="0" fontId="10" fillId="0" borderId="23" xfId="5" applyFont="1" applyBorder="1"/>
    <xf numFmtId="0" fontId="10" fillId="0" borderId="2" xfId="5" applyFont="1" applyBorder="1"/>
    <xf numFmtId="49" fontId="10" fillId="0" borderId="2" xfId="5" applyNumberFormat="1" applyFont="1" applyBorder="1"/>
    <xf numFmtId="0" fontId="10" fillId="0" borderId="1" xfId="5" applyFont="1" applyFill="1" applyBorder="1"/>
    <xf numFmtId="49" fontId="25" fillId="0" borderId="0" xfId="5" quotePrefix="1" applyNumberFormat="1" applyFont="1" applyBorder="1" applyAlignment="1">
      <alignment horizontal="left" vertical="center" indent="1"/>
    </xf>
    <xf numFmtId="49" fontId="25" fillId="0" borderId="0" xfId="5" quotePrefix="1" applyNumberFormat="1" applyFont="1" applyBorder="1" applyAlignment="1">
      <alignment horizontal="left" indent="1"/>
    </xf>
    <xf numFmtId="0" fontId="25" fillId="0" borderId="4" xfId="5" quotePrefix="1" applyNumberFormat="1" applyFont="1" applyBorder="1" applyAlignment="1">
      <alignment horizontal="left" vertical="center" indent="1"/>
    </xf>
    <xf numFmtId="0" fontId="25" fillId="0" borderId="2" xfId="5" applyNumberFormat="1" applyFont="1" applyBorder="1" applyAlignment="1">
      <alignment horizontal="left" indent="1"/>
    </xf>
    <xf numFmtId="49" fontId="25" fillId="0" borderId="2" xfId="5" applyNumberFormat="1" applyFont="1" applyBorder="1" applyAlignment="1">
      <alignment horizontal="left" indent="1"/>
    </xf>
    <xf numFmtId="0" fontId="24" fillId="0" borderId="4" xfId="5" applyFont="1" applyBorder="1" applyAlignment="1">
      <alignment vertical="center"/>
    </xf>
    <xf numFmtId="0" fontId="25" fillId="0" borderId="4" xfId="5" quotePrefix="1" applyFont="1" applyBorder="1" applyAlignment="1">
      <alignment horizontal="left" vertical="center" indent="1"/>
    </xf>
    <xf numFmtId="0" fontId="24" fillId="0" borderId="0" xfId="5" applyFont="1" applyBorder="1" applyAlignment="1">
      <alignment vertical="center"/>
    </xf>
    <xf numFmtId="0" fontId="26" fillId="0" borderId="47" xfId="5" applyFont="1" applyBorder="1" applyAlignment="1">
      <alignment horizontal="centerContinuous" vertical="center"/>
    </xf>
    <xf numFmtId="0" fontId="26" fillId="0" borderId="48" xfId="5" applyFont="1" applyBorder="1" applyAlignment="1">
      <alignment horizontal="centerContinuous" vertical="center"/>
    </xf>
    <xf numFmtId="49" fontId="26" fillId="0" borderId="48" xfId="5" applyNumberFormat="1" applyFont="1" applyBorder="1" applyAlignment="1">
      <alignment horizontal="centerContinuous" vertical="center"/>
    </xf>
    <xf numFmtId="0" fontId="27" fillId="0" borderId="49" xfId="5" applyFont="1" applyFill="1" applyBorder="1" applyAlignment="1">
      <alignment horizontal="centerContinuous" vertical="center"/>
    </xf>
    <xf numFmtId="0" fontId="10" fillId="0" borderId="1" xfId="4" applyFont="1" applyBorder="1" applyAlignment="1">
      <alignment vertical="center"/>
    </xf>
    <xf numFmtId="0" fontId="10" fillId="0" borderId="23" xfId="4" applyFont="1" applyBorder="1" applyAlignment="1">
      <alignment vertical="center"/>
    </xf>
    <xf numFmtId="0" fontId="10" fillId="0" borderId="2" xfId="4" applyFont="1" applyBorder="1" applyAlignment="1">
      <alignment vertical="center"/>
    </xf>
    <xf numFmtId="0" fontId="10" fillId="0" borderId="0" xfId="4" applyFont="1" applyAlignment="1">
      <alignment vertical="center"/>
    </xf>
    <xf numFmtId="0" fontId="10" fillId="0" borderId="3" xfId="4" applyFont="1" applyBorder="1" applyAlignment="1">
      <alignment vertical="center"/>
    </xf>
    <xf numFmtId="0" fontId="10" fillId="0" borderId="7" xfId="4" applyFont="1" applyBorder="1" applyAlignment="1">
      <alignment vertical="center"/>
    </xf>
    <xf numFmtId="0" fontId="10" fillId="0" borderId="7" xfId="4" applyFont="1" applyBorder="1" applyAlignment="1">
      <alignment horizontal="center" vertical="center"/>
    </xf>
    <xf numFmtId="0" fontId="10" fillId="0" borderId="46" xfId="4" applyFont="1" applyBorder="1" applyAlignment="1">
      <alignment horizontal="center" vertical="center"/>
    </xf>
    <xf numFmtId="0" fontId="10" fillId="0" borderId="45" xfId="4" applyFont="1" applyBorder="1" applyAlignment="1">
      <alignment horizontal="center" vertical="center"/>
    </xf>
    <xf numFmtId="178" fontId="10" fillId="0" borderId="44" xfId="4" applyNumberFormat="1" applyFont="1" applyBorder="1" applyAlignment="1">
      <alignment horizontal="center" vertical="center" shrinkToFit="1"/>
    </xf>
    <xf numFmtId="178" fontId="10" fillId="0" borderId="44" xfId="4" applyNumberFormat="1" applyFont="1" applyBorder="1" applyAlignment="1">
      <alignment vertical="center" shrinkToFit="1"/>
    </xf>
    <xf numFmtId="178" fontId="10" fillId="0" borderId="43" xfId="4" applyNumberFormat="1" applyFont="1" applyBorder="1" applyAlignment="1">
      <alignment vertical="center"/>
    </xf>
    <xf numFmtId="178" fontId="10" fillId="0" borderId="37" xfId="4" applyNumberFormat="1" applyFont="1" applyBorder="1" applyAlignment="1">
      <alignment horizontal="center" vertical="center" shrinkToFit="1"/>
    </xf>
    <xf numFmtId="178" fontId="10" fillId="0" borderId="37" xfId="4" applyNumberFormat="1" applyFont="1" applyBorder="1" applyAlignment="1">
      <alignment vertical="center" shrinkToFit="1"/>
    </xf>
    <xf numFmtId="178" fontId="10" fillId="0" borderId="36" xfId="4" applyNumberFormat="1" applyFont="1" applyBorder="1" applyAlignment="1">
      <alignment vertical="center"/>
    </xf>
    <xf numFmtId="178" fontId="10" fillId="0" borderId="35" xfId="4" applyNumberFormat="1" applyFont="1" applyBorder="1" applyAlignment="1">
      <alignment horizontal="center" vertical="center" shrinkToFit="1"/>
    </xf>
    <xf numFmtId="178" fontId="10" fillId="0" borderId="35" xfId="4" applyNumberFormat="1" applyFont="1" applyBorder="1" applyAlignment="1">
      <alignment vertical="center" shrinkToFit="1"/>
    </xf>
    <xf numFmtId="178" fontId="10" fillId="0" borderId="34" xfId="4" applyNumberFormat="1" applyFont="1" applyBorder="1" applyAlignment="1">
      <alignment vertical="center"/>
    </xf>
    <xf numFmtId="178" fontId="10" fillId="0" borderId="41" xfId="4" applyNumberFormat="1" applyFont="1" applyBorder="1" applyAlignment="1">
      <alignment horizontal="center" vertical="center" shrinkToFit="1"/>
    </xf>
    <xf numFmtId="178" fontId="10" fillId="0" borderId="41" xfId="4" applyNumberFormat="1" applyFont="1" applyBorder="1" applyAlignment="1">
      <alignment vertical="center" shrinkToFit="1"/>
    </xf>
    <xf numFmtId="178" fontId="10" fillId="0" borderId="40" xfId="4" applyNumberFormat="1" applyFont="1" applyBorder="1" applyAlignment="1">
      <alignment vertical="center"/>
    </xf>
    <xf numFmtId="178" fontId="10" fillId="3" borderId="44" xfId="4" applyNumberFormat="1" applyFont="1" applyFill="1" applyBorder="1" applyAlignment="1">
      <alignment vertical="center" shrinkToFit="1"/>
    </xf>
    <xf numFmtId="178" fontId="10" fillId="3" borderId="37" xfId="4" applyNumberFormat="1" applyFont="1" applyFill="1" applyBorder="1" applyAlignment="1">
      <alignment vertical="center" shrinkToFit="1"/>
    </xf>
    <xf numFmtId="178" fontId="10" fillId="3" borderId="35" xfId="4" applyNumberFormat="1" applyFont="1" applyFill="1" applyBorder="1" applyAlignment="1">
      <alignment vertical="center" shrinkToFit="1"/>
    </xf>
    <xf numFmtId="178" fontId="10" fillId="3" borderId="41" xfId="4" applyNumberFormat="1" applyFont="1" applyFill="1" applyBorder="1" applyAlignment="1">
      <alignment vertical="center" shrinkToFit="1"/>
    </xf>
    <xf numFmtId="178" fontId="10" fillId="0" borderId="42" xfId="4" applyNumberFormat="1" applyFont="1" applyBorder="1" applyAlignment="1">
      <alignment horizontal="center" vertical="center" shrinkToFit="1"/>
    </xf>
    <xf numFmtId="178" fontId="10" fillId="0" borderId="39" xfId="4" applyNumberFormat="1" applyFont="1" applyBorder="1" applyAlignment="1">
      <alignment horizontal="center" vertical="center" shrinkToFit="1"/>
    </xf>
    <xf numFmtId="178" fontId="10" fillId="0" borderId="39" xfId="4" applyNumberFormat="1" applyFont="1" applyBorder="1" applyAlignment="1">
      <alignment vertical="center"/>
    </xf>
    <xf numFmtId="178" fontId="10" fillId="0" borderId="38" xfId="4" applyNumberFormat="1" applyFont="1" applyBorder="1" applyAlignment="1">
      <alignment vertical="center"/>
    </xf>
    <xf numFmtId="178" fontId="10" fillId="0" borderId="37" xfId="4" applyNumberFormat="1" applyFont="1" applyBorder="1" applyAlignment="1">
      <alignment vertical="center"/>
    </xf>
    <xf numFmtId="178" fontId="10" fillId="0" borderId="35" xfId="4" applyNumberFormat="1" applyFont="1" applyBorder="1" applyAlignment="1">
      <alignment vertical="center"/>
    </xf>
    <xf numFmtId="178" fontId="10" fillId="0" borderId="26" xfId="4" applyNumberFormat="1" applyFont="1" applyBorder="1" applyAlignment="1">
      <alignment horizontal="center" vertical="center" shrinkToFit="1"/>
    </xf>
    <xf numFmtId="178" fontId="10" fillId="0" borderId="26" xfId="4" applyNumberFormat="1" applyFont="1" applyBorder="1" applyAlignment="1">
      <alignment vertical="center"/>
    </xf>
    <xf numFmtId="178" fontId="10" fillId="0" borderId="33" xfId="4" applyNumberFormat="1" applyFont="1" applyBorder="1" applyAlignment="1">
      <alignment vertical="center"/>
    </xf>
    <xf numFmtId="0" fontId="6" fillId="0" borderId="24" xfId="3" applyFont="1" applyFill="1" applyBorder="1" applyAlignment="1">
      <alignment horizontal="center" vertical="distributed" textRotation="255"/>
    </xf>
    <xf numFmtId="49" fontId="10" fillId="0" borderId="9" xfId="3" applyNumberFormat="1" applyFont="1" applyFill="1" applyBorder="1" applyAlignment="1">
      <alignment horizontal="center" vertical="center" wrapText="1"/>
    </xf>
    <xf numFmtId="49" fontId="10" fillId="0" borderId="10" xfId="3" applyNumberFormat="1" applyFont="1" applyFill="1" applyBorder="1" applyAlignment="1">
      <alignment horizontal="center" vertical="center" wrapText="1"/>
    </xf>
    <xf numFmtId="49" fontId="10" fillId="0" borderId="11" xfId="3" applyNumberFormat="1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/>
    </xf>
    <xf numFmtId="0" fontId="7" fillId="0" borderId="4" xfId="2" applyFont="1" applyFill="1" applyBorder="1" applyAlignment="1">
      <alignment horizontal="center" vertical="center"/>
    </xf>
    <xf numFmtId="0" fontId="10" fillId="0" borderId="49" xfId="4" applyFont="1" applyBorder="1" applyAlignment="1">
      <alignment horizontal="center" vertical="center"/>
    </xf>
    <xf numFmtId="0" fontId="10" fillId="0" borderId="48" xfId="4" applyFont="1" applyBorder="1" applyAlignment="1">
      <alignment horizontal="center" vertical="center"/>
    </xf>
    <xf numFmtId="0" fontId="10" fillId="0" borderId="47" xfId="4" applyFont="1" applyBorder="1" applyAlignment="1">
      <alignment horizontal="center" vertical="center"/>
    </xf>
    <xf numFmtId="0" fontId="10" fillId="0" borderId="25" xfId="4" applyFont="1" applyBorder="1" applyAlignment="1">
      <alignment horizontal="center" vertical="center" textRotation="255"/>
    </xf>
    <xf numFmtId="0" fontId="10" fillId="0" borderId="24" xfId="4" applyFont="1" applyBorder="1" applyAlignment="1">
      <alignment horizontal="center" vertical="center" textRotation="255"/>
    </xf>
    <xf numFmtId="0" fontId="10" fillId="0" borderId="26" xfId="4" applyFont="1" applyBorder="1" applyAlignment="1">
      <alignment horizontal="center" vertical="center" textRotation="255"/>
    </xf>
    <xf numFmtId="0" fontId="10" fillId="0" borderId="25" xfId="4" applyFont="1" applyBorder="1" applyAlignment="1">
      <alignment vertical="center" textRotation="255"/>
    </xf>
    <xf numFmtId="0" fontId="10" fillId="0" borderId="24" xfId="4" applyFont="1" applyBorder="1" applyAlignment="1">
      <alignment vertical="center" textRotation="255"/>
    </xf>
    <xf numFmtId="0" fontId="10" fillId="0" borderId="41" xfId="4" applyFont="1" applyBorder="1" applyAlignment="1">
      <alignment vertical="center" textRotation="255"/>
    </xf>
    <xf numFmtId="0" fontId="10" fillId="0" borderId="26" xfId="4" applyFont="1" applyBorder="1" applyAlignment="1">
      <alignment vertical="center" textRotation="255"/>
    </xf>
    <xf numFmtId="0" fontId="6" fillId="0" borderId="4" xfId="2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distributed" textRotation="255"/>
    </xf>
    <xf numFmtId="0" fontId="32" fillId="0" borderId="0" xfId="0" applyFont="1" applyAlignment="1">
      <alignment horizontal="center" vertical="center" wrapText="1"/>
    </xf>
    <xf numFmtId="0" fontId="7" fillId="0" borderId="48" xfId="2" applyFont="1" applyFill="1" applyBorder="1" applyAlignment="1">
      <alignment horizontal="center" vertical="center"/>
    </xf>
    <xf numFmtId="0" fontId="6" fillId="0" borderId="48" xfId="2" applyFont="1" applyBorder="1" applyAlignment="1">
      <alignment horizontal="center"/>
    </xf>
    <xf numFmtId="0" fontId="6" fillId="0" borderId="24" xfId="5" quotePrefix="1" applyFont="1" applyBorder="1" applyAlignment="1">
      <alignment horizontal="center" vertical="center" textRotation="255"/>
    </xf>
    <xf numFmtId="0" fontId="24" fillId="0" borderId="24" xfId="5" applyFont="1" applyBorder="1" applyAlignment="1">
      <alignment horizontal="center" vertical="center" textRotation="255"/>
    </xf>
    <xf numFmtId="182" fontId="21" fillId="0" borderId="49" xfId="5" quotePrefix="1" applyNumberFormat="1" applyFont="1" applyBorder="1" applyAlignment="1">
      <alignment horizontal="center" vertical="center"/>
    </xf>
    <xf numFmtId="0" fontId="24" fillId="0" borderId="48" xfId="5" applyFont="1" applyBorder="1" applyAlignment="1">
      <alignment horizontal="center"/>
    </xf>
    <xf numFmtId="0" fontId="24" fillId="0" borderId="47" xfId="5" applyFont="1" applyBorder="1" applyAlignment="1">
      <alignment horizontal="center"/>
    </xf>
    <xf numFmtId="0" fontId="21" fillId="0" borderId="75" xfId="5" quotePrefix="1" applyFont="1" applyBorder="1" applyAlignment="1">
      <alignment horizontal="center" vertical="center"/>
    </xf>
    <xf numFmtId="0" fontId="21" fillId="0" borderId="2" xfId="5" quotePrefix="1" applyFont="1" applyBorder="1" applyAlignment="1">
      <alignment horizontal="center" vertical="center"/>
    </xf>
    <xf numFmtId="0" fontId="21" fillId="0" borderId="23" xfId="5" quotePrefix="1" applyFont="1" applyBorder="1" applyAlignment="1">
      <alignment horizontal="center" vertical="center"/>
    </xf>
    <xf numFmtId="0" fontId="21" fillId="0" borderId="76" xfId="5" quotePrefix="1" applyFont="1" applyBorder="1" applyAlignment="1">
      <alignment horizontal="center" vertical="center"/>
    </xf>
    <xf numFmtId="0" fontId="21" fillId="0" borderId="4" xfId="5" quotePrefix="1" applyFont="1" applyBorder="1" applyAlignment="1">
      <alignment horizontal="center" vertical="center"/>
    </xf>
    <xf numFmtId="0" fontId="21" fillId="0" borderId="7" xfId="5" quotePrefix="1" applyFont="1" applyBorder="1" applyAlignment="1">
      <alignment horizontal="center" vertical="center"/>
    </xf>
  </cellXfs>
  <cellStyles count="10">
    <cellStyle name="桁区切り 2" xfId="1"/>
    <cellStyle name="標準" xfId="0" builtinId="0"/>
    <cellStyle name="標準 2" xfId="2"/>
    <cellStyle name="標準 2 2" xfId="3"/>
    <cellStyle name="標準 3" xfId="4"/>
    <cellStyle name="標準 3 2" xfId="9"/>
    <cellStyle name="標準_01渋滞長NO.4" xfId="5"/>
    <cellStyle name="標準_渋滞表" xfId="6"/>
    <cellStyle name="標準表" xfId="7"/>
    <cellStyle name="未定義" xfId="8"/>
  </cellStyles>
  <dxfs count="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'自動車変動図(1)'!$J$73:$J$84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'自動車変動図(1)'!$I$72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'自動車変動図(1)'!$I$73:$I$84</c:f>
              <c:numCache>
                <c:formatCode>General</c:formatCode>
                <c:ptCount val="12"/>
                <c:pt idx="0">
                  <c:v>35</c:v>
                </c:pt>
                <c:pt idx="1">
                  <c:v>38</c:v>
                </c:pt>
                <c:pt idx="2">
                  <c:v>30</c:v>
                </c:pt>
                <c:pt idx="3">
                  <c:v>28</c:v>
                </c:pt>
                <c:pt idx="4">
                  <c:v>41</c:v>
                </c:pt>
                <c:pt idx="5">
                  <c:v>18</c:v>
                </c:pt>
                <c:pt idx="6">
                  <c:v>31</c:v>
                </c:pt>
                <c:pt idx="7">
                  <c:v>30</c:v>
                </c:pt>
                <c:pt idx="8">
                  <c:v>44</c:v>
                </c:pt>
                <c:pt idx="9">
                  <c:v>32</c:v>
                </c:pt>
                <c:pt idx="10">
                  <c:v>47</c:v>
                </c:pt>
                <c:pt idx="11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816640"/>
        <c:axId val="66831104"/>
      </c:barChart>
      <c:lineChart>
        <c:grouping val="stacked"/>
        <c:varyColors val="0"/>
        <c:ser>
          <c:idx val="3"/>
          <c:order val="2"/>
          <c:tx>
            <c:strRef>
              <c:f>'自動車変動図(1)'!$L$72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'自動車変動図(1)'!$L$73:$L$84</c:f>
              <c:numCache>
                <c:formatCode>0.0_ </c:formatCode>
                <c:ptCount val="12"/>
                <c:pt idx="0">
                  <c:v>5.4</c:v>
                </c:pt>
                <c:pt idx="1">
                  <c:v>5</c:v>
                </c:pt>
                <c:pt idx="2">
                  <c:v>11.8</c:v>
                </c:pt>
                <c:pt idx="3">
                  <c:v>15.2</c:v>
                </c:pt>
                <c:pt idx="4">
                  <c:v>6.8</c:v>
                </c:pt>
                <c:pt idx="5">
                  <c:v>0</c:v>
                </c:pt>
                <c:pt idx="6">
                  <c:v>6.1</c:v>
                </c:pt>
                <c:pt idx="7">
                  <c:v>11.8</c:v>
                </c:pt>
                <c:pt idx="8">
                  <c:v>4.3</c:v>
                </c:pt>
                <c:pt idx="9">
                  <c:v>5.9</c:v>
                </c:pt>
                <c:pt idx="10">
                  <c:v>4.0999999999999996</c:v>
                </c:pt>
                <c:pt idx="11">
                  <c:v>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32640"/>
        <c:axId val="66842624"/>
      </c:lineChart>
      <c:catAx>
        <c:axId val="6681664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8311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683110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816640"/>
        <c:crosses val="autoZero"/>
        <c:crossBetween val="between"/>
        <c:majorUnit val="1000"/>
        <c:minorUnit val="50"/>
      </c:valAx>
      <c:catAx>
        <c:axId val="6683264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6842624"/>
        <c:crosses val="autoZero"/>
        <c:auto val="1"/>
        <c:lblAlgn val="ctr"/>
        <c:lblOffset val="100"/>
        <c:noMultiLvlLbl val="0"/>
      </c:catAx>
      <c:valAx>
        <c:axId val="6684262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83264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'自動車変動図(3)'!$J$89:$J$100</c:f>
              <c:numCache>
                <c:formatCode>General</c:formatCode>
                <c:ptCount val="12"/>
                <c:pt idx="0">
                  <c:v>3</c:v>
                </c:pt>
                <c:pt idx="1">
                  <c:v>9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'自動車変動図(3)'!$I$89:$I$100</c:f>
              <c:numCache>
                <c:formatCode>General</c:formatCode>
                <c:ptCount val="12"/>
                <c:pt idx="0">
                  <c:v>83</c:v>
                </c:pt>
                <c:pt idx="1">
                  <c:v>84</c:v>
                </c:pt>
                <c:pt idx="2">
                  <c:v>100</c:v>
                </c:pt>
                <c:pt idx="3">
                  <c:v>81</c:v>
                </c:pt>
                <c:pt idx="4">
                  <c:v>83</c:v>
                </c:pt>
                <c:pt idx="5">
                  <c:v>72</c:v>
                </c:pt>
                <c:pt idx="6">
                  <c:v>65</c:v>
                </c:pt>
                <c:pt idx="7">
                  <c:v>54</c:v>
                </c:pt>
                <c:pt idx="8">
                  <c:v>59</c:v>
                </c:pt>
                <c:pt idx="9">
                  <c:v>71</c:v>
                </c:pt>
                <c:pt idx="10">
                  <c:v>59</c:v>
                </c:pt>
                <c:pt idx="11">
                  <c:v>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0063488"/>
        <c:axId val="100073856"/>
      </c:barChart>
      <c:lineChart>
        <c:grouping val="stacked"/>
        <c:varyColors val="0"/>
        <c:ser>
          <c:idx val="3"/>
          <c:order val="2"/>
          <c:tx>
            <c:strRef>
              <c:f>'自動車変動図(3)'!$L$88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'自動車変動図(3)'!$L$89:$L$100</c:f>
              <c:numCache>
                <c:formatCode>0.0_ </c:formatCode>
                <c:ptCount val="12"/>
                <c:pt idx="0">
                  <c:v>3.5</c:v>
                </c:pt>
                <c:pt idx="1">
                  <c:v>9.6999999999999993</c:v>
                </c:pt>
                <c:pt idx="2">
                  <c:v>4.8</c:v>
                </c:pt>
                <c:pt idx="3">
                  <c:v>4.7</c:v>
                </c:pt>
                <c:pt idx="4">
                  <c:v>3.5</c:v>
                </c:pt>
                <c:pt idx="5">
                  <c:v>4</c:v>
                </c:pt>
                <c:pt idx="6">
                  <c:v>1.5</c:v>
                </c:pt>
                <c:pt idx="7">
                  <c:v>1.8</c:v>
                </c:pt>
                <c:pt idx="8">
                  <c:v>3.3</c:v>
                </c:pt>
                <c:pt idx="9">
                  <c:v>6.6</c:v>
                </c:pt>
                <c:pt idx="10">
                  <c:v>3.3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75392"/>
        <c:axId val="100076928"/>
      </c:lineChart>
      <c:catAx>
        <c:axId val="10006348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073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007385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063488"/>
        <c:crosses val="autoZero"/>
        <c:crossBetween val="between"/>
        <c:majorUnit val="1000"/>
        <c:minorUnit val="50"/>
      </c:valAx>
      <c:catAx>
        <c:axId val="10007539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0076928"/>
        <c:crosses val="autoZero"/>
        <c:auto val="1"/>
        <c:lblAlgn val="ctr"/>
        <c:lblOffset val="100"/>
        <c:noMultiLvlLbl val="0"/>
      </c:catAx>
      <c:valAx>
        <c:axId val="10007692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07539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'自動車変動図(3)'!$J$105:$J$116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'自動車変動図(3)'!$I$104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'自動車変動図(3)'!$I$105:$I$116</c:f>
              <c:numCache>
                <c:formatCode>General</c:formatCode>
                <c:ptCount val="12"/>
                <c:pt idx="0">
                  <c:v>69</c:v>
                </c:pt>
                <c:pt idx="1">
                  <c:v>93</c:v>
                </c:pt>
                <c:pt idx="2">
                  <c:v>78</c:v>
                </c:pt>
                <c:pt idx="3">
                  <c:v>51</c:v>
                </c:pt>
                <c:pt idx="4">
                  <c:v>57</c:v>
                </c:pt>
                <c:pt idx="5">
                  <c:v>59</c:v>
                </c:pt>
                <c:pt idx="6">
                  <c:v>52</c:v>
                </c:pt>
                <c:pt idx="7">
                  <c:v>54</c:v>
                </c:pt>
                <c:pt idx="8">
                  <c:v>67</c:v>
                </c:pt>
                <c:pt idx="9">
                  <c:v>57</c:v>
                </c:pt>
                <c:pt idx="10">
                  <c:v>94</c:v>
                </c:pt>
                <c:pt idx="11">
                  <c:v>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0115584"/>
        <c:axId val="100117504"/>
      </c:barChart>
      <c:lineChart>
        <c:grouping val="stacked"/>
        <c:varyColors val="0"/>
        <c:ser>
          <c:idx val="3"/>
          <c:order val="2"/>
          <c:tx>
            <c:strRef>
              <c:f>'自動車変動図(3)'!$L$104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'自動車変動図(3)'!$L$105:$L$116</c:f>
              <c:numCache>
                <c:formatCode>0.0_ </c:formatCode>
                <c:ptCount val="12"/>
                <c:pt idx="0">
                  <c:v>0</c:v>
                </c:pt>
                <c:pt idx="1">
                  <c:v>1.1000000000000001</c:v>
                </c:pt>
                <c:pt idx="2">
                  <c:v>3.7</c:v>
                </c:pt>
                <c:pt idx="3">
                  <c:v>5.6</c:v>
                </c:pt>
                <c:pt idx="4">
                  <c:v>1.7</c:v>
                </c:pt>
                <c:pt idx="5">
                  <c:v>1.7</c:v>
                </c:pt>
                <c:pt idx="6">
                  <c:v>5.5</c:v>
                </c:pt>
                <c:pt idx="7">
                  <c:v>0</c:v>
                </c:pt>
                <c:pt idx="8">
                  <c:v>4.3</c:v>
                </c:pt>
                <c:pt idx="9">
                  <c:v>5</c:v>
                </c:pt>
                <c:pt idx="10">
                  <c:v>1.1000000000000001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50496"/>
        <c:axId val="101452032"/>
      </c:lineChart>
      <c:catAx>
        <c:axId val="10011558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1175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011750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115584"/>
        <c:crosses val="autoZero"/>
        <c:crossBetween val="between"/>
        <c:majorUnit val="1000"/>
        <c:minorUnit val="50"/>
      </c:valAx>
      <c:catAx>
        <c:axId val="10145049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1452032"/>
        <c:crosses val="autoZero"/>
        <c:auto val="1"/>
        <c:lblAlgn val="ctr"/>
        <c:lblOffset val="100"/>
        <c:noMultiLvlLbl val="0"/>
      </c:catAx>
      <c:valAx>
        <c:axId val="10145203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45049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'自動車変動図(3)'!$J$121:$J$132</c:f>
              <c:numCache>
                <c:formatCode>General</c:formatCode>
                <c:ptCount val="12"/>
                <c:pt idx="0">
                  <c:v>0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'自動車変動図(3)'!$I$120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'自動車変動図(3)'!$I$121:$I$132</c:f>
              <c:numCache>
                <c:formatCode>General</c:formatCode>
                <c:ptCount val="12"/>
                <c:pt idx="0">
                  <c:v>34</c:v>
                </c:pt>
                <c:pt idx="1">
                  <c:v>27</c:v>
                </c:pt>
                <c:pt idx="2">
                  <c:v>31</c:v>
                </c:pt>
                <c:pt idx="3">
                  <c:v>31</c:v>
                </c:pt>
                <c:pt idx="4">
                  <c:v>37</c:v>
                </c:pt>
                <c:pt idx="5">
                  <c:v>21</c:v>
                </c:pt>
                <c:pt idx="6">
                  <c:v>18</c:v>
                </c:pt>
                <c:pt idx="7">
                  <c:v>36</c:v>
                </c:pt>
                <c:pt idx="8">
                  <c:v>28</c:v>
                </c:pt>
                <c:pt idx="9">
                  <c:v>35</c:v>
                </c:pt>
                <c:pt idx="10">
                  <c:v>33</c:v>
                </c:pt>
                <c:pt idx="11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1474304"/>
        <c:axId val="101476224"/>
      </c:barChart>
      <c:lineChart>
        <c:grouping val="stacked"/>
        <c:varyColors val="0"/>
        <c:ser>
          <c:idx val="3"/>
          <c:order val="2"/>
          <c:tx>
            <c:strRef>
              <c:f>'自動車変動図(3)'!$L$120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'自動車変動図(3)'!$L$121:$L$132</c:f>
              <c:numCache>
                <c:formatCode>0.0_ </c:formatCode>
                <c:ptCount val="12"/>
                <c:pt idx="0">
                  <c:v>0</c:v>
                </c:pt>
                <c:pt idx="1">
                  <c:v>22.9</c:v>
                </c:pt>
                <c:pt idx="2">
                  <c:v>11.4</c:v>
                </c:pt>
                <c:pt idx="3">
                  <c:v>11.4</c:v>
                </c:pt>
                <c:pt idx="4">
                  <c:v>2.6</c:v>
                </c:pt>
                <c:pt idx="5">
                  <c:v>12.5</c:v>
                </c:pt>
                <c:pt idx="6">
                  <c:v>18.2</c:v>
                </c:pt>
                <c:pt idx="7">
                  <c:v>7.7</c:v>
                </c:pt>
                <c:pt idx="8">
                  <c:v>6.7</c:v>
                </c:pt>
                <c:pt idx="9">
                  <c:v>2.8</c:v>
                </c:pt>
                <c:pt idx="10">
                  <c:v>2.9</c:v>
                </c:pt>
                <c:pt idx="11">
                  <c:v>18.5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77760"/>
        <c:axId val="101483648"/>
      </c:lineChart>
      <c:catAx>
        <c:axId val="10147430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4762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147622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474304"/>
        <c:crosses val="autoZero"/>
        <c:crossBetween val="between"/>
        <c:majorUnit val="1000"/>
        <c:minorUnit val="50"/>
      </c:valAx>
      <c:catAx>
        <c:axId val="10147776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1483648"/>
        <c:crosses val="autoZero"/>
        <c:auto val="1"/>
        <c:lblAlgn val="ctr"/>
        <c:lblOffset val="100"/>
        <c:noMultiLvlLbl val="0"/>
      </c:catAx>
      <c:valAx>
        <c:axId val="10148364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47776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'自動車変動図(4)'!$J$73:$J$84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'自動車変動図(4)'!$I$72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'自動車変動図(4)'!$I$73:$I$84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9639296"/>
        <c:axId val="99641216"/>
      </c:barChart>
      <c:lineChart>
        <c:grouping val="stacked"/>
        <c:varyColors val="0"/>
        <c:ser>
          <c:idx val="3"/>
          <c:order val="2"/>
          <c:tx>
            <c:strRef>
              <c:f>'自動車変動図(4)'!$L$72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'自動車変動図(4)'!$L$73:$L$84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42752"/>
        <c:axId val="101491840"/>
      </c:lineChart>
      <c:catAx>
        <c:axId val="9963929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6412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964121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639296"/>
        <c:crosses val="autoZero"/>
        <c:crossBetween val="between"/>
        <c:majorUnit val="1000"/>
        <c:minorUnit val="50"/>
      </c:valAx>
      <c:catAx>
        <c:axId val="9964275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1491840"/>
        <c:crosses val="autoZero"/>
        <c:auto val="1"/>
        <c:lblAlgn val="ctr"/>
        <c:lblOffset val="100"/>
        <c:noMultiLvlLbl val="0"/>
      </c:catAx>
      <c:valAx>
        <c:axId val="10149184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64275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'自動車変動図(4)'!$J$89:$J$100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'自動車変動図(4)'!$I$88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'自動車変動図(4)'!$I$89:$I$100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95456"/>
        <c:axId val="66597632"/>
      </c:barChart>
      <c:lineChart>
        <c:grouping val="stacked"/>
        <c:varyColors val="0"/>
        <c:ser>
          <c:idx val="3"/>
          <c:order val="2"/>
          <c:tx>
            <c:strRef>
              <c:f>'自動車変動図(4)'!$L$88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'自動車変動図(4)'!$L$89:$L$100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99168"/>
        <c:axId val="66613248"/>
      </c:lineChart>
      <c:catAx>
        <c:axId val="6659545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976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659763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95456"/>
        <c:crosses val="autoZero"/>
        <c:crossBetween val="between"/>
        <c:majorUnit val="1000"/>
        <c:minorUnit val="50"/>
      </c:valAx>
      <c:catAx>
        <c:axId val="6659916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6613248"/>
        <c:crosses val="autoZero"/>
        <c:auto val="1"/>
        <c:lblAlgn val="ctr"/>
        <c:lblOffset val="100"/>
        <c:noMultiLvlLbl val="0"/>
      </c:catAx>
      <c:valAx>
        <c:axId val="6661324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9916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'自動車変動図(4)'!$J$105:$J$116</c:f>
              <c:numCache>
                <c:formatCode>General</c:formatCode>
                <c:ptCount val="12"/>
                <c:pt idx="0">
                  <c:v>76</c:v>
                </c:pt>
                <c:pt idx="1">
                  <c:v>74</c:v>
                </c:pt>
                <c:pt idx="2">
                  <c:v>77</c:v>
                </c:pt>
                <c:pt idx="3">
                  <c:v>71</c:v>
                </c:pt>
                <c:pt idx="4">
                  <c:v>51</c:v>
                </c:pt>
                <c:pt idx="5">
                  <c:v>61</c:v>
                </c:pt>
                <c:pt idx="6">
                  <c:v>46</c:v>
                </c:pt>
                <c:pt idx="7">
                  <c:v>59</c:v>
                </c:pt>
                <c:pt idx="8">
                  <c:v>48</c:v>
                </c:pt>
                <c:pt idx="9">
                  <c:v>28</c:v>
                </c:pt>
                <c:pt idx="10">
                  <c:v>52</c:v>
                </c:pt>
                <c:pt idx="11">
                  <c:v>23</c:v>
                </c:pt>
              </c:numCache>
            </c:numRef>
          </c:val>
        </c:ser>
        <c:ser>
          <c:idx val="1"/>
          <c:order val="1"/>
          <c:tx>
            <c:strRef>
              <c:f>'自動車変動図(4)'!$I$104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'自動車変動図(4)'!$I$105:$I$116</c:f>
              <c:numCache>
                <c:formatCode>General</c:formatCode>
                <c:ptCount val="12"/>
                <c:pt idx="0">
                  <c:v>881</c:v>
                </c:pt>
                <c:pt idx="1">
                  <c:v>857</c:v>
                </c:pt>
                <c:pt idx="2">
                  <c:v>552</c:v>
                </c:pt>
                <c:pt idx="3">
                  <c:v>560</c:v>
                </c:pt>
                <c:pt idx="4">
                  <c:v>530</c:v>
                </c:pt>
                <c:pt idx="5">
                  <c:v>575</c:v>
                </c:pt>
                <c:pt idx="6">
                  <c:v>578</c:v>
                </c:pt>
                <c:pt idx="7">
                  <c:v>546</c:v>
                </c:pt>
                <c:pt idx="8">
                  <c:v>577</c:v>
                </c:pt>
                <c:pt idx="9">
                  <c:v>634</c:v>
                </c:pt>
                <c:pt idx="10">
                  <c:v>555</c:v>
                </c:pt>
                <c:pt idx="11">
                  <c:v>606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647552"/>
        <c:axId val="66649472"/>
      </c:barChart>
      <c:lineChart>
        <c:grouping val="stacked"/>
        <c:varyColors val="0"/>
        <c:ser>
          <c:idx val="3"/>
          <c:order val="2"/>
          <c:tx>
            <c:strRef>
              <c:f>'自動車変動図(4)'!$L$104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'自動車変動図(4)'!$L$105:$L$116</c:f>
              <c:numCache>
                <c:formatCode>0.0_ </c:formatCode>
                <c:ptCount val="12"/>
                <c:pt idx="0">
                  <c:v>7.9</c:v>
                </c:pt>
                <c:pt idx="1">
                  <c:v>7.9</c:v>
                </c:pt>
                <c:pt idx="2">
                  <c:v>12.2</c:v>
                </c:pt>
                <c:pt idx="3">
                  <c:v>11.3</c:v>
                </c:pt>
                <c:pt idx="4">
                  <c:v>8.8000000000000007</c:v>
                </c:pt>
                <c:pt idx="5">
                  <c:v>9.6</c:v>
                </c:pt>
                <c:pt idx="6">
                  <c:v>7.4</c:v>
                </c:pt>
                <c:pt idx="7">
                  <c:v>9.8000000000000007</c:v>
                </c:pt>
                <c:pt idx="8">
                  <c:v>7.7</c:v>
                </c:pt>
                <c:pt idx="9">
                  <c:v>4.2</c:v>
                </c:pt>
                <c:pt idx="10">
                  <c:v>8.6</c:v>
                </c:pt>
                <c:pt idx="11">
                  <c:v>3.7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66400"/>
        <c:axId val="102967936"/>
      </c:lineChart>
      <c:catAx>
        <c:axId val="6664755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6494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664947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647552"/>
        <c:crosses val="autoZero"/>
        <c:crossBetween val="between"/>
        <c:majorUnit val="1000"/>
        <c:minorUnit val="50"/>
      </c:valAx>
      <c:catAx>
        <c:axId val="10296640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2967936"/>
        <c:crosses val="autoZero"/>
        <c:auto val="1"/>
        <c:lblAlgn val="ctr"/>
        <c:lblOffset val="100"/>
        <c:noMultiLvlLbl val="0"/>
      </c:catAx>
      <c:valAx>
        <c:axId val="10296793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96640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'自動車変動図(4)'!$J$120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'自動車変動図(4)'!$J$121:$J$132</c:f>
              <c:numCache>
                <c:formatCode>General</c:formatCode>
                <c:ptCount val="12"/>
                <c:pt idx="0">
                  <c:v>31</c:v>
                </c:pt>
                <c:pt idx="1">
                  <c:v>52</c:v>
                </c:pt>
                <c:pt idx="2">
                  <c:v>54</c:v>
                </c:pt>
                <c:pt idx="3">
                  <c:v>58</c:v>
                </c:pt>
                <c:pt idx="4">
                  <c:v>56</c:v>
                </c:pt>
                <c:pt idx="5">
                  <c:v>53</c:v>
                </c:pt>
                <c:pt idx="6">
                  <c:v>58</c:v>
                </c:pt>
                <c:pt idx="7">
                  <c:v>39</c:v>
                </c:pt>
                <c:pt idx="8">
                  <c:v>28</c:v>
                </c:pt>
                <c:pt idx="9">
                  <c:v>38</c:v>
                </c:pt>
                <c:pt idx="10">
                  <c:v>36</c:v>
                </c:pt>
                <c:pt idx="11">
                  <c:v>26</c:v>
                </c:pt>
              </c:numCache>
            </c:numRef>
          </c:val>
        </c:ser>
        <c:ser>
          <c:idx val="1"/>
          <c:order val="1"/>
          <c:tx>
            <c:strRef>
              <c:f>'自動車変動図(4)'!$I$120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'自動車変動図(4)'!$I$121:$I$132</c:f>
              <c:numCache>
                <c:formatCode>General</c:formatCode>
                <c:ptCount val="12"/>
                <c:pt idx="0">
                  <c:v>379</c:v>
                </c:pt>
                <c:pt idx="1">
                  <c:v>356</c:v>
                </c:pt>
                <c:pt idx="2">
                  <c:v>359</c:v>
                </c:pt>
                <c:pt idx="3">
                  <c:v>420</c:v>
                </c:pt>
                <c:pt idx="4">
                  <c:v>463</c:v>
                </c:pt>
                <c:pt idx="5">
                  <c:v>440</c:v>
                </c:pt>
                <c:pt idx="6">
                  <c:v>435</c:v>
                </c:pt>
                <c:pt idx="7">
                  <c:v>489</c:v>
                </c:pt>
                <c:pt idx="8">
                  <c:v>477</c:v>
                </c:pt>
                <c:pt idx="9">
                  <c:v>495</c:v>
                </c:pt>
                <c:pt idx="10">
                  <c:v>600</c:v>
                </c:pt>
                <c:pt idx="11">
                  <c:v>546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2998400"/>
        <c:axId val="103000320"/>
      </c:barChart>
      <c:lineChart>
        <c:grouping val="stacked"/>
        <c:varyColors val="0"/>
        <c:ser>
          <c:idx val="3"/>
          <c:order val="2"/>
          <c:tx>
            <c:strRef>
              <c:f>'自動車変動図(4)'!$L$120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'自動車変動図(4)'!$B$121:$B$132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'自動車変動図(4)'!$L$121:$L$132</c:f>
              <c:numCache>
                <c:formatCode>0.0_ </c:formatCode>
                <c:ptCount val="12"/>
                <c:pt idx="0">
                  <c:v>7.6</c:v>
                </c:pt>
                <c:pt idx="1">
                  <c:v>12.7</c:v>
                </c:pt>
                <c:pt idx="2">
                  <c:v>13.1</c:v>
                </c:pt>
                <c:pt idx="3">
                  <c:v>12.1</c:v>
                </c:pt>
                <c:pt idx="4">
                  <c:v>10.8</c:v>
                </c:pt>
                <c:pt idx="5">
                  <c:v>10.8</c:v>
                </c:pt>
                <c:pt idx="6">
                  <c:v>11.8</c:v>
                </c:pt>
                <c:pt idx="7">
                  <c:v>7.4</c:v>
                </c:pt>
                <c:pt idx="8">
                  <c:v>5.5</c:v>
                </c:pt>
                <c:pt idx="9">
                  <c:v>7.1</c:v>
                </c:pt>
                <c:pt idx="10">
                  <c:v>5.7</c:v>
                </c:pt>
                <c:pt idx="11">
                  <c:v>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10304"/>
        <c:axId val="103011840"/>
      </c:lineChart>
      <c:catAx>
        <c:axId val="10299840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000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00032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998400"/>
        <c:crosses val="autoZero"/>
        <c:crossBetween val="between"/>
        <c:majorUnit val="1000"/>
        <c:minorUnit val="50"/>
      </c:valAx>
      <c:catAx>
        <c:axId val="10301030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3011840"/>
        <c:crosses val="autoZero"/>
        <c:auto val="1"/>
        <c:lblAlgn val="ctr"/>
        <c:lblOffset val="100"/>
        <c:noMultiLvlLbl val="0"/>
      </c:catAx>
      <c:valAx>
        <c:axId val="10301184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01030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'自動車変動図(5)'!$J$73:$J$84</c:f>
              <c:numCache>
                <c:formatCode>General</c:formatCode>
                <c:ptCount val="12"/>
                <c:pt idx="0">
                  <c:v>107</c:v>
                </c:pt>
                <c:pt idx="1">
                  <c:v>126</c:v>
                </c:pt>
                <c:pt idx="2">
                  <c:v>131</c:v>
                </c:pt>
                <c:pt idx="3">
                  <c:v>129</c:v>
                </c:pt>
                <c:pt idx="4">
                  <c:v>107</c:v>
                </c:pt>
                <c:pt idx="5">
                  <c:v>114</c:v>
                </c:pt>
                <c:pt idx="6">
                  <c:v>104</c:v>
                </c:pt>
                <c:pt idx="7">
                  <c:v>98</c:v>
                </c:pt>
                <c:pt idx="8">
                  <c:v>76</c:v>
                </c:pt>
                <c:pt idx="9">
                  <c:v>66</c:v>
                </c:pt>
                <c:pt idx="10">
                  <c:v>88</c:v>
                </c:pt>
                <c:pt idx="11">
                  <c:v>49</c:v>
                </c:pt>
              </c:numCache>
            </c:numRef>
          </c:val>
        </c:ser>
        <c:ser>
          <c:idx val="1"/>
          <c:order val="1"/>
          <c:tx>
            <c:strRef>
              <c:f>'自動車変動図(5)'!$I$72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'自動車変動図(5)'!$I$73:$I$84</c:f>
              <c:numCache>
                <c:formatCode>General</c:formatCode>
                <c:ptCount val="12"/>
                <c:pt idx="0">
                  <c:v>1260</c:v>
                </c:pt>
                <c:pt idx="1">
                  <c:v>1213</c:v>
                </c:pt>
                <c:pt idx="2">
                  <c:v>911</c:v>
                </c:pt>
                <c:pt idx="3">
                  <c:v>980</c:v>
                </c:pt>
                <c:pt idx="4">
                  <c:v>993</c:v>
                </c:pt>
                <c:pt idx="5">
                  <c:v>1015</c:v>
                </c:pt>
                <c:pt idx="6">
                  <c:v>1013</c:v>
                </c:pt>
                <c:pt idx="7">
                  <c:v>1035</c:v>
                </c:pt>
                <c:pt idx="8">
                  <c:v>1054</c:v>
                </c:pt>
                <c:pt idx="9">
                  <c:v>1129</c:v>
                </c:pt>
                <c:pt idx="10">
                  <c:v>1155</c:v>
                </c:pt>
                <c:pt idx="11">
                  <c:v>1152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9840384"/>
        <c:axId val="99842304"/>
      </c:barChart>
      <c:lineChart>
        <c:grouping val="stacked"/>
        <c:varyColors val="0"/>
        <c:ser>
          <c:idx val="3"/>
          <c:order val="2"/>
          <c:tx>
            <c:strRef>
              <c:f>'自動車変動図(5)'!$L$72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'自動車変動図(5)'!$L$73:$L$84</c:f>
              <c:numCache>
                <c:formatCode>0.0_ </c:formatCode>
                <c:ptCount val="12"/>
                <c:pt idx="0">
                  <c:v>7.8</c:v>
                </c:pt>
                <c:pt idx="1">
                  <c:v>9.4</c:v>
                </c:pt>
                <c:pt idx="2">
                  <c:v>12.6</c:v>
                </c:pt>
                <c:pt idx="3">
                  <c:v>11.6</c:v>
                </c:pt>
                <c:pt idx="4">
                  <c:v>9.6999999999999993</c:v>
                </c:pt>
                <c:pt idx="5">
                  <c:v>10.1</c:v>
                </c:pt>
                <c:pt idx="6">
                  <c:v>9.3000000000000007</c:v>
                </c:pt>
                <c:pt idx="7">
                  <c:v>8.6</c:v>
                </c:pt>
                <c:pt idx="8">
                  <c:v>6.7</c:v>
                </c:pt>
                <c:pt idx="9">
                  <c:v>5.5</c:v>
                </c:pt>
                <c:pt idx="10">
                  <c:v>7.1</c:v>
                </c:pt>
                <c:pt idx="11">
                  <c:v>4.0999999999999996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44096"/>
        <c:axId val="99845632"/>
      </c:lineChart>
      <c:catAx>
        <c:axId val="9984038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8423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984230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840384"/>
        <c:crosses val="autoZero"/>
        <c:crossBetween val="between"/>
        <c:majorUnit val="1000"/>
        <c:minorUnit val="50"/>
      </c:valAx>
      <c:catAx>
        <c:axId val="9984409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99845632"/>
        <c:crosses val="autoZero"/>
        <c:auto val="1"/>
        <c:lblAlgn val="ctr"/>
        <c:lblOffset val="100"/>
        <c:noMultiLvlLbl val="0"/>
      </c:catAx>
      <c:valAx>
        <c:axId val="9984563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84409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'自動車変動図(5)'!$J$89:$J$100</c:f>
              <c:numCache>
                <c:formatCode>General</c:formatCode>
                <c:ptCount val="12"/>
                <c:pt idx="0">
                  <c:v>7</c:v>
                </c:pt>
                <c:pt idx="1">
                  <c:v>10</c:v>
                </c:pt>
                <c:pt idx="2">
                  <c:v>12</c:v>
                </c:pt>
                <c:pt idx="3">
                  <c:v>8</c:v>
                </c:pt>
                <c:pt idx="4">
                  <c:v>10</c:v>
                </c:pt>
                <c:pt idx="5">
                  <c:v>11</c:v>
                </c:pt>
                <c:pt idx="6">
                  <c:v>4</c:v>
                </c:pt>
                <c:pt idx="7">
                  <c:v>7</c:v>
                </c:pt>
                <c:pt idx="8">
                  <c:v>6</c:v>
                </c:pt>
                <c:pt idx="9">
                  <c:v>13</c:v>
                </c:pt>
                <c:pt idx="10">
                  <c:v>8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'自動車変動図(5)'!$I$88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'自動車変動図(5)'!$I$89:$I$100</c:f>
              <c:numCache>
                <c:formatCode>General</c:formatCode>
                <c:ptCount val="12"/>
                <c:pt idx="0">
                  <c:v>178</c:v>
                </c:pt>
                <c:pt idx="1">
                  <c:v>160</c:v>
                </c:pt>
                <c:pt idx="2">
                  <c:v>162</c:v>
                </c:pt>
                <c:pt idx="3">
                  <c:v>131</c:v>
                </c:pt>
                <c:pt idx="4">
                  <c:v>162</c:v>
                </c:pt>
                <c:pt idx="5">
                  <c:v>154</c:v>
                </c:pt>
                <c:pt idx="6">
                  <c:v>98</c:v>
                </c:pt>
                <c:pt idx="7">
                  <c:v>131</c:v>
                </c:pt>
                <c:pt idx="8">
                  <c:v>125</c:v>
                </c:pt>
                <c:pt idx="9">
                  <c:v>165</c:v>
                </c:pt>
                <c:pt idx="10">
                  <c:v>165</c:v>
                </c:pt>
                <c:pt idx="11">
                  <c:v>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9879936"/>
        <c:axId val="99894400"/>
      </c:barChart>
      <c:lineChart>
        <c:grouping val="stacked"/>
        <c:varyColors val="0"/>
        <c:ser>
          <c:idx val="3"/>
          <c:order val="2"/>
          <c:tx>
            <c:strRef>
              <c:f>'自動車変動図(5)'!$L$88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'自動車変動図(5)'!$L$89:$L$100</c:f>
              <c:numCache>
                <c:formatCode>0.0_ </c:formatCode>
                <c:ptCount val="12"/>
                <c:pt idx="0">
                  <c:v>3.8</c:v>
                </c:pt>
                <c:pt idx="1">
                  <c:v>5.9</c:v>
                </c:pt>
                <c:pt idx="2">
                  <c:v>6.9</c:v>
                </c:pt>
                <c:pt idx="3">
                  <c:v>5.8</c:v>
                </c:pt>
                <c:pt idx="4">
                  <c:v>5.8</c:v>
                </c:pt>
                <c:pt idx="5">
                  <c:v>6.7</c:v>
                </c:pt>
                <c:pt idx="6">
                  <c:v>3.9</c:v>
                </c:pt>
                <c:pt idx="7">
                  <c:v>5.0999999999999996</c:v>
                </c:pt>
                <c:pt idx="8">
                  <c:v>4.5999999999999996</c:v>
                </c:pt>
                <c:pt idx="9">
                  <c:v>7.3</c:v>
                </c:pt>
                <c:pt idx="10">
                  <c:v>4.5999999999999996</c:v>
                </c:pt>
                <c:pt idx="11">
                  <c:v>1.7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95936"/>
        <c:axId val="99897728"/>
      </c:lineChart>
      <c:catAx>
        <c:axId val="9987993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8944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989440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879936"/>
        <c:crosses val="autoZero"/>
        <c:crossBetween val="between"/>
        <c:majorUnit val="1000"/>
        <c:minorUnit val="50"/>
      </c:valAx>
      <c:catAx>
        <c:axId val="9989593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99897728"/>
        <c:crosses val="autoZero"/>
        <c:auto val="1"/>
        <c:lblAlgn val="ctr"/>
        <c:lblOffset val="100"/>
        <c:noMultiLvlLbl val="0"/>
      </c:catAx>
      <c:valAx>
        <c:axId val="9989772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89593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'自動車変動図(5)'!$J$105:$J$116</c:f>
              <c:numCache>
                <c:formatCode>General</c:formatCode>
                <c:ptCount val="12"/>
                <c:pt idx="0">
                  <c:v>8</c:v>
                </c:pt>
                <c:pt idx="1">
                  <c:v>21</c:v>
                </c:pt>
                <c:pt idx="2">
                  <c:v>19</c:v>
                </c:pt>
                <c:pt idx="3">
                  <c:v>13</c:v>
                </c:pt>
                <c:pt idx="4">
                  <c:v>10</c:v>
                </c:pt>
                <c:pt idx="5">
                  <c:v>9</c:v>
                </c:pt>
                <c:pt idx="6">
                  <c:v>18</c:v>
                </c:pt>
                <c:pt idx="7">
                  <c:v>8</c:v>
                </c:pt>
                <c:pt idx="8">
                  <c:v>13</c:v>
                </c:pt>
                <c:pt idx="9">
                  <c:v>11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'自動車変動図(5)'!$I$104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'自動車変動図(5)'!$I$105:$I$116</c:f>
              <c:numCache>
                <c:formatCode>General</c:formatCode>
                <c:ptCount val="12"/>
                <c:pt idx="0">
                  <c:v>237</c:v>
                </c:pt>
                <c:pt idx="1">
                  <c:v>282</c:v>
                </c:pt>
                <c:pt idx="2">
                  <c:v>200</c:v>
                </c:pt>
                <c:pt idx="3">
                  <c:v>184</c:v>
                </c:pt>
                <c:pt idx="4">
                  <c:v>227</c:v>
                </c:pt>
                <c:pt idx="5">
                  <c:v>247</c:v>
                </c:pt>
                <c:pt idx="6">
                  <c:v>244</c:v>
                </c:pt>
                <c:pt idx="7">
                  <c:v>260</c:v>
                </c:pt>
                <c:pt idx="8">
                  <c:v>300</c:v>
                </c:pt>
                <c:pt idx="9">
                  <c:v>333</c:v>
                </c:pt>
                <c:pt idx="10">
                  <c:v>404</c:v>
                </c:pt>
                <c:pt idx="11">
                  <c:v>457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9919744"/>
        <c:axId val="99934208"/>
      </c:barChart>
      <c:lineChart>
        <c:grouping val="stacked"/>
        <c:varyColors val="0"/>
        <c:ser>
          <c:idx val="3"/>
          <c:order val="2"/>
          <c:tx>
            <c:strRef>
              <c:f>'自動車変動図(5)'!$L$104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'自動車変動図(5)'!$L$105:$L$116</c:f>
              <c:numCache>
                <c:formatCode>0.0_ </c:formatCode>
                <c:ptCount val="12"/>
                <c:pt idx="0">
                  <c:v>3.3</c:v>
                </c:pt>
                <c:pt idx="1">
                  <c:v>6.9</c:v>
                </c:pt>
                <c:pt idx="2">
                  <c:v>8.6999999999999993</c:v>
                </c:pt>
                <c:pt idx="3">
                  <c:v>6.6</c:v>
                </c:pt>
                <c:pt idx="4">
                  <c:v>4.2</c:v>
                </c:pt>
                <c:pt idx="5">
                  <c:v>3.5</c:v>
                </c:pt>
                <c:pt idx="6">
                  <c:v>6.9</c:v>
                </c:pt>
                <c:pt idx="7">
                  <c:v>3</c:v>
                </c:pt>
                <c:pt idx="8">
                  <c:v>4.2</c:v>
                </c:pt>
                <c:pt idx="9">
                  <c:v>3.2</c:v>
                </c:pt>
                <c:pt idx="10">
                  <c:v>1.9</c:v>
                </c:pt>
                <c:pt idx="11">
                  <c:v>1.1000000000000001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35744"/>
        <c:axId val="99937280"/>
      </c:lineChart>
      <c:catAx>
        <c:axId val="9991974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9342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993420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919744"/>
        <c:crosses val="autoZero"/>
        <c:crossBetween val="between"/>
        <c:majorUnit val="1000"/>
        <c:minorUnit val="50"/>
      </c:valAx>
      <c:catAx>
        <c:axId val="9993574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99937280"/>
        <c:crosses val="autoZero"/>
        <c:auto val="1"/>
        <c:lblAlgn val="ctr"/>
        <c:lblOffset val="100"/>
        <c:noMultiLvlLbl val="0"/>
      </c:catAx>
      <c:valAx>
        <c:axId val="999372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93574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'自動車変動図(1)'!$J$89:$J$100</c:f>
              <c:numCache>
                <c:formatCode>General</c:formatCode>
                <c:ptCount val="12"/>
                <c:pt idx="0">
                  <c:v>67</c:v>
                </c:pt>
                <c:pt idx="1">
                  <c:v>55</c:v>
                </c:pt>
                <c:pt idx="2">
                  <c:v>59</c:v>
                </c:pt>
                <c:pt idx="3">
                  <c:v>60</c:v>
                </c:pt>
                <c:pt idx="4">
                  <c:v>41</c:v>
                </c:pt>
                <c:pt idx="5">
                  <c:v>57</c:v>
                </c:pt>
                <c:pt idx="6">
                  <c:v>32</c:v>
                </c:pt>
                <c:pt idx="7">
                  <c:v>48</c:v>
                </c:pt>
                <c:pt idx="8">
                  <c:v>39</c:v>
                </c:pt>
                <c:pt idx="9">
                  <c:v>20</c:v>
                </c:pt>
                <c:pt idx="10">
                  <c:v>46</c:v>
                </c:pt>
                <c:pt idx="11">
                  <c:v>18</c:v>
                </c:pt>
              </c:numCache>
            </c:numRef>
          </c:val>
        </c:ser>
        <c:ser>
          <c:idx val="1"/>
          <c:order val="1"/>
          <c:tx>
            <c:strRef>
              <c:f>'自動車変動図(1)'!$I$88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'自動車変動図(1)'!$I$89:$I$100</c:f>
              <c:numCache>
                <c:formatCode>General</c:formatCode>
                <c:ptCount val="12"/>
                <c:pt idx="0">
                  <c:v>697</c:v>
                </c:pt>
                <c:pt idx="1">
                  <c:v>665</c:v>
                </c:pt>
                <c:pt idx="2">
                  <c:v>429</c:v>
                </c:pt>
                <c:pt idx="3">
                  <c:v>438</c:v>
                </c:pt>
                <c:pt idx="4">
                  <c:v>380</c:v>
                </c:pt>
                <c:pt idx="5">
                  <c:v>436</c:v>
                </c:pt>
                <c:pt idx="6">
                  <c:v>412</c:v>
                </c:pt>
                <c:pt idx="7">
                  <c:v>375</c:v>
                </c:pt>
                <c:pt idx="8">
                  <c:v>393</c:v>
                </c:pt>
                <c:pt idx="9">
                  <c:v>455</c:v>
                </c:pt>
                <c:pt idx="10">
                  <c:v>373</c:v>
                </c:pt>
                <c:pt idx="11">
                  <c:v>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7212800"/>
        <c:axId val="67214720"/>
      </c:barChart>
      <c:lineChart>
        <c:grouping val="stacked"/>
        <c:varyColors val="0"/>
        <c:ser>
          <c:idx val="3"/>
          <c:order val="2"/>
          <c:tx>
            <c:strRef>
              <c:f>'自動車変動図(1)'!$L$88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'自動車変動図(1)'!$L$89:$L$100</c:f>
              <c:numCache>
                <c:formatCode>0.0_ </c:formatCode>
                <c:ptCount val="12"/>
                <c:pt idx="0">
                  <c:v>8.8000000000000007</c:v>
                </c:pt>
                <c:pt idx="1">
                  <c:v>7.6</c:v>
                </c:pt>
                <c:pt idx="2">
                  <c:v>12.1</c:v>
                </c:pt>
                <c:pt idx="3">
                  <c:v>12</c:v>
                </c:pt>
                <c:pt idx="4">
                  <c:v>9.6999999999999993</c:v>
                </c:pt>
                <c:pt idx="5">
                  <c:v>11.6</c:v>
                </c:pt>
                <c:pt idx="6">
                  <c:v>7.2</c:v>
                </c:pt>
                <c:pt idx="7">
                  <c:v>11.3</c:v>
                </c:pt>
                <c:pt idx="8">
                  <c:v>9</c:v>
                </c:pt>
                <c:pt idx="9">
                  <c:v>4.2</c:v>
                </c:pt>
                <c:pt idx="10">
                  <c:v>11</c:v>
                </c:pt>
                <c:pt idx="11">
                  <c:v>4.4000000000000004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16512"/>
        <c:axId val="67218048"/>
      </c:lineChart>
      <c:catAx>
        <c:axId val="6721280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147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721472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12800"/>
        <c:crosses val="autoZero"/>
        <c:crossBetween val="between"/>
        <c:majorUnit val="1000"/>
        <c:minorUnit val="50"/>
      </c:valAx>
      <c:catAx>
        <c:axId val="6721651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67218048"/>
        <c:crosses val="autoZero"/>
        <c:auto val="1"/>
        <c:lblAlgn val="ctr"/>
        <c:lblOffset val="100"/>
        <c:noMultiLvlLbl val="0"/>
      </c:catAx>
      <c:valAx>
        <c:axId val="6721804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1651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'自動車変動図(5)'!$J$120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'自動車変動図(5)'!$J$121:$J$132</c:f>
              <c:numCache>
                <c:formatCode>General</c:formatCode>
                <c:ptCount val="12"/>
                <c:pt idx="0">
                  <c:v>15</c:v>
                </c:pt>
                <c:pt idx="1">
                  <c:v>31</c:v>
                </c:pt>
                <c:pt idx="2">
                  <c:v>31</c:v>
                </c:pt>
                <c:pt idx="3">
                  <c:v>21</c:v>
                </c:pt>
                <c:pt idx="4">
                  <c:v>20</c:v>
                </c:pt>
                <c:pt idx="5">
                  <c:v>20</c:v>
                </c:pt>
                <c:pt idx="6">
                  <c:v>22</c:v>
                </c:pt>
                <c:pt idx="7">
                  <c:v>15</c:v>
                </c:pt>
                <c:pt idx="8">
                  <c:v>19</c:v>
                </c:pt>
                <c:pt idx="9">
                  <c:v>24</c:v>
                </c:pt>
                <c:pt idx="10">
                  <c:v>16</c:v>
                </c:pt>
                <c:pt idx="11">
                  <c:v>8</c:v>
                </c:pt>
              </c:numCache>
            </c:numRef>
          </c:val>
        </c:ser>
        <c:ser>
          <c:idx val="1"/>
          <c:order val="1"/>
          <c:tx>
            <c:strRef>
              <c:f>'自動車変動図(5)'!$I$120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'自動車変動図(5)'!$I$121:$I$132</c:f>
              <c:numCache>
                <c:formatCode>General</c:formatCode>
                <c:ptCount val="12"/>
                <c:pt idx="0">
                  <c:v>415</c:v>
                </c:pt>
                <c:pt idx="1">
                  <c:v>442</c:v>
                </c:pt>
                <c:pt idx="2">
                  <c:v>362</c:v>
                </c:pt>
                <c:pt idx="3">
                  <c:v>315</c:v>
                </c:pt>
                <c:pt idx="4">
                  <c:v>389</c:v>
                </c:pt>
                <c:pt idx="5">
                  <c:v>401</c:v>
                </c:pt>
                <c:pt idx="6">
                  <c:v>342</c:v>
                </c:pt>
                <c:pt idx="7">
                  <c:v>391</c:v>
                </c:pt>
                <c:pt idx="8">
                  <c:v>425</c:v>
                </c:pt>
                <c:pt idx="9">
                  <c:v>498</c:v>
                </c:pt>
                <c:pt idx="10">
                  <c:v>569</c:v>
                </c:pt>
                <c:pt idx="11">
                  <c:v>632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440576"/>
        <c:axId val="104442496"/>
      </c:barChart>
      <c:lineChart>
        <c:grouping val="stacked"/>
        <c:varyColors val="0"/>
        <c:ser>
          <c:idx val="3"/>
          <c:order val="2"/>
          <c:tx>
            <c:strRef>
              <c:f>'自動車変動図(5)'!$L$120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'自動車変動図(5)'!$B$121:$B$132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'自動車変動図(5)'!$L$121:$L$132</c:f>
              <c:numCache>
                <c:formatCode>0.0_ </c:formatCode>
                <c:ptCount val="12"/>
                <c:pt idx="0">
                  <c:v>3.5</c:v>
                </c:pt>
                <c:pt idx="1">
                  <c:v>6.6</c:v>
                </c:pt>
                <c:pt idx="2">
                  <c:v>7.9</c:v>
                </c:pt>
                <c:pt idx="3">
                  <c:v>6.3</c:v>
                </c:pt>
                <c:pt idx="4">
                  <c:v>4.9000000000000004</c:v>
                </c:pt>
                <c:pt idx="5">
                  <c:v>4.8</c:v>
                </c:pt>
                <c:pt idx="6">
                  <c:v>6</c:v>
                </c:pt>
                <c:pt idx="7">
                  <c:v>3.7</c:v>
                </c:pt>
                <c:pt idx="8">
                  <c:v>4.3</c:v>
                </c:pt>
                <c:pt idx="9">
                  <c:v>4.5999999999999996</c:v>
                </c:pt>
                <c:pt idx="10">
                  <c:v>2.7</c:v>
                </c:pt>
                <c:pt idx="11">
                  <c:v>1.3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4288"/>
        <c:axId val="104445824"/>
      </c:lineChart>
      <c:catAx>
        <c:axId val="10444057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442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444249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440576"/>
        <c:crosses val="autoZero"/>
        <c:crossBetween val="between"/>
        <c:majorUnit val="1000"/>
        <c:minorUnit val="50"/>
      </c:valAx>
      <c:catAx>
        <c:axId val="10444428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4445824"/>
        <c:crosses val="autoZero"/>
        <c:auto val="1"/>
        <c:lblAlgn val="ctr"/>
        <c:lblOffset val="100"/>
        <c:noMultiLvlLbl val="0"/>
      </c:catAx>
      <c:valAx>
        <c:axId val="10444582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44428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'自動車変動図(6)'!$J$73:$J$84</c:f>
              <c:numCache>
                <c:formatCode>General</c:formatCode>
                <c:ptCount val="12"/>
                <c:pt idx="0">
                  <c:v>31</c:v>
                </c:pt>
                <c:pt idx="1">
                  <c:v>54</c:v>
                </c:pt>
                <c:pt idx="2">
                  <c:v>55</c:v>
                </c:pt>
                <c:pt idx="3">
                  <c:v>55</c:v>
                </c:pt>
                <c:pt idx="4">
                  <c:v>59</c:v>
                </c:pt>
                <c:pt idx="5">
                  <c:v>46</c:v>
                </c:pt>
                <c:pt idx="6">
                  <c:v>57</c:v>
                </c:pt>
                <c:pt idx="7">
                  <c:v>38</c:v>
                </c:pt>
                <c:pt idx="8">
                  <c:v>30</c:v>
                </c:pt>
                <c:pt idx="9">
                  <c:v>34</c:v>
                </c:pt>
                <c:pt idx="10">
                  <c:v>33</c:v>
                </c:pt>
                <c:pt idx="11">
                  <c:v>22</c:v>
                </c:pt>
              </c:numCache>
            </c:numRef>
          </c:val>
        </c:ser>
        <c:ser>
          <c:idx val="1"/>
          <c:order val="1"/>
          <c:tx>
            <c:strRef>
              <c:f>'自動車変動図(6)'!$I$72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'自動車変動図(6)'!$I$73:$I$84</c:f>
              <c:numCache>
                <c:formatCode>General</c:formatCode>
                <c:ptCount val="12"/>
                <c:pt idx="0">
                  <c:v>300</c:v>
                </c:pt>
                <c:pt idx="1">
                  <c:v>326</c:v>
                </c:pt>
                <c:pt idx="2">
                  <c:v>323</c:v>
                </c:pt>
                <c:pt idx="3">
                  <c:v>426</c:v>
                </c:pt>
                <c:pt idx="4">
                  <c:v>464</c:v>
                </c:pt>
                <c:pt idx="5">
                  <c:v>477</c:v>
                </c:pt>
                <c:pt idx="6">
                  <c:v>490</c:v>
                </c:pt>
                <c:pt idx="7">
                  <c:v>517</c:v>
                </c:pt>
                <c:pt idx="8">
                  <c:v>548</c:v>
                </c:pt>
                <c:pt idx="9">
                  <c:v>626</c:v>
                </c:pt>
                <c:pt idx="10">
                  <c:v>751</c:v>
                </c:pt>
                <c:pt idx="11">
                  <c:v>775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2650624"/>
        <c:axId val="102652544"/>
      </c:barChart>
      <c:lineChart>
        <c:grouping val="stacked"/>
        <c:varyColors val="0"/>
        <c:ser>
          <c:idx val="3"/>
          <c:order val="2"/>
          <c:tx>
            <c:strRef>
              <c:f>'自動車変動図(6)'!$L$72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'自動車変動図(6)'!$L$73:$L$84</c:f>
              <c:numCache>
                <c:formatCode>0.0_ </c:formatCode>
                <c:ptCount val="12"/>
                <c:pt idx="0">
                  <c:v>9.4</c:v>
                </c:pt>
                <c:pt idx="1">
                  <c:v>14.2</c:v>
                </c:pt>
                <c:pt idx="2">
                  <c:v>14.6</c:v>
                </c:pt>
                <c:pt idx="3">
                  <c:v>11.4</c:v>
                </c:pt>
                <c:pt idx="4">
                  <c:v>11.3</c:v>
                </c:pt>
                <c:pt idx="5">
                  <c:v>8.8000000000000007</c:v>
                </c:pt>
                <c:pt idx="6">
                  <c:v>10.4</c:v>
                </c:pt>
                <c:pt idx="7">
                  <c:v>6.8</c:v>
                </c:pt>
                <c:pt idx="8">
                  <c:v>5.2</c:v>
                </c:pt>
                <c:pt idx="9">
                  <c:v>5.2</c:v>
                </c:pt>
                <c:pt idx="10">
                  <c:v>4.2</c:v>
                </c:pt>
                <c:pt idx="11">
                  <c:v>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70720"/>
        <c:axId val="102672256"/>
      </c:lineChart>
      <c:catAx>
        <c:axId val="10265062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6525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265254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650624"/>
        <c:crosses val="autoZero"/>
        <c:crossBetween val="between"/>
        <c:majorUnit val="1000"/>
        <c:minorUnit val="50"/>
      </c:valAx>
      <c:catAx>
        <c:axId val="10267072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2672256"/>
        <c:crosses val="autoZero"/>
        <c:auto val="1"/>
        <c:lblAlgn val="ctr"/>
        <c:lblOffset val="100"/>
        <c:noMultiLvlLbl val="0"/>
      </c:catAx>
      <c:valAx>
        <c:axId val="1026722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67072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'自動車変動図(6)'!$J$89:$J$100</c:f>
              <c:numCache>
                <c:formatCode>General</c:formatCode>
                <c:ptCount val="12"/>
                <c:pt idx="0">
                  <c:v>73</c:v>
                </c:pt>
                <c:pt idx="1">
                  <c:v>66</c:v>
                </c:pt>
                <c:pt idx="2">
                  <c:v>65</c:v>
                </c:pt>
                <c:pt idx="3">
                  <c:v>65</c:v>
                </c:pt>
                <c:pt idx="4">
                  <c:v>44</c:v>
                </c:pt>
                <c:pt idx="5">
                  <c:v>61</c:v>
                </c:pt>
                <c:pt idx="6">
                  <c:v>34</c:v>
                </c:pt>
                <c:pt idx="7">
                  <c:v>50</c:v>
                </c:pt>
                <c:pt idx="8">
                  <c:v>43</c:v>
                </c:pt>
                <c:pt idx="9">
                  <c:v>25</c:v>
                </c:pt>
                <c:pt idx="10">
                  <c:v>49</c:v>
                </c:pt>
                <c:pt idx="11">
                  <c:v>18</c:v>
                </c:pt>
              </c:numCache>
            </c:numRef>
          </c:val>
        </c:ser>
        <c:ser>
          <c:idx val="1"/>
          <c:order val="1"/>
          <c:tx>
            <c:strRef>
              <c:f>'自動車変動図(6)'!$I$88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'自動車変動図(6)'!$I$89:$I$100</c:f>
              <c:numCache>
                <c:formatCode>General</c:formatCode>
                <c:ptCount val="12"/>
                <c:pt idx="0">
                  <c:v>790</c:v>
                </c:pt>
                <c:pt idx="1">
                  <c:v>761</c:v>
                </c:pt>
                <c:pt idx="2">
                  <c:v>551</c:v>
                </c:pt>
                <c:pt idx="3">
                  <c:v>535</c:v>
                </c:pt>
                <c:pt idx="4">
                  <c:v>480</c:v>
                </c:pt>
                <c:pt idx="5">
                  <c:v>532</c:v>
                </c:pt>
                <c:pt idx="6">
                  <c:v>497</c:v>
                </c:pt>
                <c:pt idx="7">
                  <c:v>438</c:v>
                </c:pt>
                <c:pt idx="8">
                  <c:v>470</c:v>
                </c:pt>
                <c:pt idx="9">
                  <c:v>544</c:v>
                </c:pt>
                <c:pt idx="10">
                  <c:v>442</c:v>
                </c:pt>
                <c:pt idx="11">
                  <c:v>453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9777920"/>
        <c:axId val="101500416"/>
      </c:barChart>
      <c:lineChart>
        <c:grouping val="stacked"/>
        <c:varyColors val="0"/>
        <c:ser>
          <c:idx val="3"/>
          <c:order val="2"/>
          <c:tx>
            <c:strRef>
              <c:f>'自動車変動図(6)'!$L$88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'自動車変動図(6)'!$L$89:$L$100</c:f>
              <c:numCache>
                <c:formatCode>0.0_ </c:formatCode>
                <c:ptCount val="12"/>
                <c:pt idx="0">
                  <c:v>8.5</c:v>
                </c:pt>
                <c:pt idx="1">
                  <c:v>8</c:v>
                </c:pt>
                <c:pt idx="2">
                  <c:v>10.6</c:v>
                </c:pt>
                <c:pt idx="3">
                  <c:v>10.8</c:v>
                </c:pt>
                <c:pt idx="4">
                  <c:v>8.4</c:v>
                </c:pt>
                <c:pt idx="5">
                  <c:v>10.3</c:v>
                </c:pt>
                <c:pt idx="6">
                  <c:v>6.4</c:v>
                </c:pt>
                <c:pt idx="7">
                  <c:v>10.199999999999999</c:v>
                </c:pt>
                <c:pt idx="8">
                  <c:v>8.4</c:v>
                </c:pt>
                <c:pt idx="9">
                  <c:v>4.4000000000000004</c:v>
                </c:pt>
                <c:pt idx="10">
                  <c:v>10</c:v>
                </c:pt>
                <c:pt idx="11">
                  <c:v>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1952"/>
        <c:axId val="102691584"/>
      </c:lineChart>
      <c:catAx>
        <c:axId val="9977792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500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150041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777920"/>
        <c:crosses val="autoZero"/>
        <c:crossBetween val="between"/>
        <c:majorUnit val="1000"/>
        <c:minorUnit val="50"/>
      </c:valAx>
      <c:catAx>
        <c:axId val="101501952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2691584"/>
        <c:crosses val="autoZero"/>
        <c:auto val="1"/>
        <c:lblAlgn val="ctr"/>
        <c:lblOffset val="100"/>
        <c:noMultiLvlLbl val="0"/>
      </c:catAx>
      <c:valAx>
        <c:axId val="10269158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1501952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'自動車変動図(6)'!$J$105:$J$116</c:f>
              <c:numCache>
                <c:formatCode>General</c:formatCode>
                <c:ptCount val="12"/>
                <c:pt idx="0">
                  <c:v>104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103</c:v>
                </c:pt>
                <c:pt idx="5">
                  <c:v>107</c:v>
                </c:pt>
                <c:pt idx="6">
                  <c:v>91</c:v>
                </c:pt>
                <c:pt idx="7">
                  <c:v>88</c:v>
                </c:pt>
                <c:pt idx="8">
                  <c:v>73</c:v>
                </c:pt>
                <c:pt idx="9">
                  <c:v>59</c:v>
                </c:pt>
                <c:pt idx="10">
                  <c:v>82</c:v>
                </c:pt>
                <c:pt idx="11">
                  <c:v>40</c:v>
                </c:pt>
              </c:numCache>
            </c:numRef>
          </c:val>
        </c:ser>
        <c:ser>
          <c:idx val="1"/>
          <c:order val="1"/>
          <c:tx>
            <c:strRef>
              <c:f>'自動車変動図(6)'!$I$104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'自動車変動図(6)'!$I$105:$I$116</c:f>
              <c:numCache>
                <c:formatCode>General</c:formatCode>
                <c:ptCount val="12"/>
                <c:pt idx="0">
                  <c:v>1090</c:v>
                </c:pt>
                <c:pt idx="1">
                  <c:v>1087</c:v>
                </c:pt>
                <c:pt idx="2">
                  <c:v>874</c:v>
                </c:pt>
                <c:pt idx="3">
                  <c:v>961</c:v>
                </c:pt>
                <c:pt idx="4">
                  <c:v>944</c:v>
                </c:pt>
                <c:pt idx="5">
                  <c:v>1009</c:v>
                </c:pt>
                <c:pt idx="6">
                  <c:v>987</c:v>
                </c:pt>
                <c:pt idx="7">
                  <c:v>955</c:v>
                </c:pt>
                <c:pt idx="8">
                  <c:v>1018</c:v>
                </c:pt>
                <c:pt idx="9">
                  <c:v>1170</c:v>
                </c:pt>
                <c:pt idx="10">
                  <c:v>1193</c:v>
                </c:pt>
                <c:pt idx="11">
                  <c:v>1228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2775040"/>
        <c:axId val="102785408"/>
      </c:barChart>
      <c:lineChart>
        <c:grouping val="stacked"/>
        <c:varyColors val="0"/>
        <c:ser>
          <c:idx val="3"/>
          <c:order val="2"/>
          <c:tx>
            <c:strRef>
              <c:f>'自動車変動図(6)'!$L$104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'自動車変動図(6)'!$L$105:$L$116</c:f>
              <c:numCache>
                <c:formatCode>0.0_ </c:formatCode>
                <c:ptCount val="12"/>
                <c:pt idx="0">
                  <c:v>8.6999999999999993</c:v>
                </c:pt>
                <c:pt idx="1">
                  <c:v>9.9</c:v>
                </c:pt>
                <c:pt idx="2">
                  <c:v>12.1</c:v>
                </c:pt>
                <c:pt idx="3">
                  <c:v>11.1</c:v>
                </c:pt>
                <c:pt idx="4">
                  <c:v>9.8000000000000007</c:v>
                </c:pt>
                <c:pt idx="5">
                  <c:v>9.6</c:v>
                </c:pt>
                <c:pt idx="6">
                  <c:v>8.4</c:v>
                </c:pt>
                <c:pt idx="7">
                  <c:v>8.4</c:v>
                </c:pt>
                <c:pt idx="8">
                  <c:v>6.7</c:v>
                </c:pt>
                <c:pt idx="9">
                  <c:v>4.8</c:v>
                </c:pt>
                <c:pt idx="10">
                  <c:v>6.4</c:v>
                </c:pt>
                <c:pt idx="11">
                  <c:v>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786944"/>
        <c:axId val="102788480"/>
      </c:lineChart>
      <c:catAx>
        <c:axId val="10277504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7854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278540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775040"/>
        <c:crosses val="autoZero"/>
        <c:crossBetween val="between"/>
        <c:majorUnit val="1000"/>
        <c:minorUnit val="50"/>
      </c:valAx>
      <c:catAx>
        <c:axId val="10278694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2788480"/>
        <c:crosses val="autoZero"/>
        <c:auto val="1"/>
        <c:lblAlgn val="ctr"/>
        <c:lblOffset val="100"/>
        <c:noMultiLvlLbl val="0"/>
      </c:catAx>
      <c:valAx>
        <c:axId val="1027884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78694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'自動車変動図(6)'!$J$120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'自動車変動図(6)'!$J$121:$J$132</c:f>
              <c:numCache>
                <c:formatCode>General</c:formatCode>
                <c:ptCount val="12"/>
                <c:pt idx="0">
                  <c:v>3</c:v>
                </c:pt>
                <c:pt idx="1">
                  <c:v>18</c:v>
                </c:pt>
                <c:pt idx="2">
                  <c:v>12</c:v>
                </c:pt>
                <c:pt idx="3">
                  <c:v>11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7</c:v>
                </c:pt>
                <c:pt idx="9">
                  <c:v>9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'自動車変動図(6)'!$I$120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'自動車変動図(6)'!$I$121:$I$132</c:f>
              <c:numCache>
                <c:formatCode>General</c:formatCode>
                <c:ptCount val="12"/>
                <c:pt idx="0">
                  <c:v>186</c:v>
                </c:pt>
                <c:pt idx="1">
                  <c:v>204</c:v>
                </c:pt>
                <c:pt idx="2">
                  <c:v>209</c:v>
                </c:pt>
                <c:pt idx="3">
                  <c:v>163</c:v>
                </c:pt>
                <c:pt idx="4">
                  <c:v>177</c:v>
                </c:pt>
                <c:pt idx="5">
                  <c:v>152</c:v>
                </c:pt>
                <c:pt idx="6">
                  <c:v>135</c:v>
                </c:pt>
                <c:pt idx="7">
                  <c:v>144</c:v>
                </c:pt>
                <c:pt idx="8">
                  <c:v>154</c:v>
                </c:pt>
                <c:pt idx="9">
                  <c:v>163</c:v>
                </c:pt>
                <c:pt idx="10">
                  <c:v>186</c:v>
                </c:pt>
                <c:pt idx="11">
                  <c:v>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2831232"/>
        <c:axId val="102833152"/>
      </c:barChart>
      <c:lineChart>
        <c:grouping val="stacked"/>
        <c:varyColors val="0"/>
        <c:ser>
          <c:idx val="3"/>
          <c:order val="2"/>
          <c:tx>
            <c:strRef>
              <c:f>'自動車変動図(6)'!$L$120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'自動車変動図(6)'!$B$121:$B$132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'自動車変動図(6)'!$L$121:$L$132</c:f>
              <c:numCache>
                <c:formatCode>0.0_ </c:formatCode>
                <c:ptCount val="12"/>
                <c:pt idx="0">
                  <c:v>1.6</c:v>
                </c:pt>
                <c:pt idx="1">
                  <c:v>8.1</c:v>
                </c:pt>
                <c:pt idx="2">
                  <c:v>5.4</c:v>
                </c:pt>
                <c:pt idx="3">
                  <c:v>6.3</c:v>
                </c:pt>
                <c:pt idx="4">
                  <c:v>2.7</c:v>
                </c:pt>
                <c:pt idx="5">
                  <c:v>4.4000000000000004</c:v>
                </c:pt>
                <c:pt idx="6">
                  <c:v>5.6</c:v>
                </c:pt>
                <c:pt idx="7">
                  <c:v>2.7</c:v>
                </c:pt>
                <c:pt idx="8">
                  <c:v>4.3</c:v>
                </c:pt>
                <c:pt idx="9">
                  <c:v>5.2</c:v>
                </c:pt>
                <c:pt idx="10">
                  <c:v>2.1</c:v>
                </c:pt>
                <c:pt idx="11">
                  <c:v>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39040"/>
        <c:axId val="102840576"/>
      </c:lineChart>
      <c:catAx>
        <c:axId val="10283123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8331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283315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831232"/>
        <c:crosses val="autoZero"/>
        <c:crossBetween val="between"/>
        <c:majorUnit val="1000"/>
        <c:minorUnit val="50"/>
      </c:valAx>
      <c:catAx>
        <c:axId val="10283904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2840576"/>
        <c:crosses val="autoZero"/>
        <c:auto val="1"/>
        <c:lblAlgn val="ctr"/>
        <c:lblOffset val="100"/>
        <c:noMultiLvlLbl val="0"/>
      </c:catAx>
      <c:valAx>
        <c:axId val="10284057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83904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'自動車変動図(7)'!$J$73:$J$84</c:f>
              <c:numCache>
                <c:formatCode>General</c:formatCode>
                <c:ptCount val="12"/>
                <c:pt idx="0">
                  <c:v>5</c:v>
                </c:pt>
                <c:pt idx="1">
                  <c:v>17</c:v>
                </c:pt>
                <c:pt idx="2">
                  <c:v>18</c:v>
                </c:pt>
                <c:pt idx="3">
                  <c:v>9</c:v>
                </c:pt>
                <c:pt idx="4">
                  <c:v>15</c:v>
                </c:pt>
                <c:pt idx="5">
                  <c:v>2</c:v>
                </c:pt>
                <c:pt idx="6">
                  <c:v>5</c:v>
                </c:pt>
                <c:pt idx="7">
                  <c:v>11</c:v>
                </c:pt>
                <c:pt idx="8">
                  <c:v>7</c:v>
                </c:pt>
                <c:pt idx="9">
                  <c:v>10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'自動車変動図(7)'!$I$72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'自動車変動図(7)'!$I$73:$I$84</c:f>
              <c:numCache>
                <c:formatCode>General</c:formatCode>
                <c:ptCount val="12"/>
                <c:pt idx="0">
                  <c:v>139</c:v>
                </c:pt>
                <c:pt idx="1">
                  <c:v>148</c:v>
                </c:pt>
                <c:pt idx="2">
                  <c:v>136</c:v>
                </c:pt>
                <c:pt idx="3">
                  <c:v>141</c:v>
                </c:pt>
                <c:pt idx="4">
                  <c:v>163</c:v>
                </c:pt>
                <c:pt idx="5">
                  <c:v>139</c:v>
                </c:pt>
                <c:pt idx="6">
                  <c:v>125</c:v>
                </c:pt>
                <c:pt idx="7">
                  <c:v>151</c:v>
                </c:pt>
                <c:pt idx="8">
                  <c:v>157</c:v>
                </c:pt>
                <c:pt idx="9">
                  <c:v>216</c:v>
                </c:pt>
                <c:pt idx="10">
                  <c:v>211</c:v>
                </c:pt>
                <c:pt idx="11">
                  <c:v>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138432"/>
        <c:axId val="103140352"/>
      </c:barChart>
      <c:lineChart>
        <c:grouping val="stacked"/>
        <c:varyColors val="0"/>
        <c:ser>
          <c:idx val="3"/>
          <c:order val="2"/>
          <c:tx>
            <c:strRef>
              <c:f>'自動車変動図(7)'!$L$72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'自動車変動図(7)'!$L$73:$L$84</c:f>
              <c:numCache>
                <c:formatCode>0.0_ </c:formatCode>
                <c:ptCount val="12"/>
                <c:pt idx="0">
                  <c:v>3.5</c:v>
                </c:pt>
                <c:pt idx="1">
                  <c:v>10.3</c:v>
                </c:pt>
                <c:pt idx="2">
                  <c:v>11.7</c:v>
                </c:pt>
                <c:pt idx="3">
                  <c:v>6</c:v>
                </c:pt>
                <c:pt idx="4">
                  <c:v>8.4</c:v>
                </c:pt>
                <c:pt idx="5">
                  <c:v>1.4</c:v>
                </c:pt>
                <c:pt idx="6">
                  <c:v>3.8</c:v>
                </c:pt>
                <c:pt idx="7">
                  <c:v>6.8</c:v>
                </c:pt>
                <c:pt idx="8">
                  <c:v>4.3</c:v>
                </c:pt>
                <c:pt idx="9">
                  <c:v>4.4000000000000004</c:v>
                </c:pt>
                <c:pt idx="10">
                  <c:v>1.9</c:v>
                </c:pt>
                <c:pt idx="11">
                  <c:v>1.7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42144"/>
        <c:axId val="103143680"/>
      </c:lineChart>
      <c:catAx>
        <c:axId val="10313843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1403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14035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138432"/>
        <c:crosses val="autoZero"/>
        <c:crossBetween val="between"/>
        <c:majorUnit val="1000"/>
        <c:minorUnit val="50"/>
      </c:valAx>
      <c:catAx>
        <c:axId val="10314214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3143680"/>
        <c:crosses val="autoZero"/>
        <c:auto val="1"/>
        <c:lblAlgn val="ctr"/>
        <c:lblOffset val="100"/>
        <c:noMultiLvlLbl val="0"/>
      </c:catAx>
      <c:valAx>
        <c:axId val="1031436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14214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'自動車変動図(7)'!$J$89:$J$100</c:f>
              <c:numCache>
                <c:formatCode>General</c:formatCode>
                <c:ptCount val="12"/>
                <c:pt idx="0">
                  <c:v>8</c:v>
                </c:pt>
                <c:pt idx="1">
                  <c:v>35</c:v>
                </c:pt>
                <c:pt idx="2">
                  <c:v>30</c:v>
                </c:pt>
                <c:pt idx="3">
                  <c:v>20</c:v>
                </c:pt>
                <c:pt idx="4">
                  <c:v>20</c:v>
                </c:pt>
                <c:pt idx="5">
                  <c:v>9</c:v>
                </c:pt>
                <c:pt idx="6">
                  <c:v>13</c:v>
                </c:pt>
                <c:pt idx="7">
                  <c:v>15</c:v>
                </c:pt>
                <c:pt idx="8">
                  <c:v>14</c:v>
                </c:pt>
                <c:pt idx="9">
                  <c:v>19</c:v>
                </c:pt>
                <c:pt idx="10">
                  <c:v>8</c:v>
                </c:pt>
                <c:pt idx="11">
                  <c:v>9</c:v>
                </c:pt>
              </c:numCache>
            </c:numRef>
          </c:val>
        </c:ser>
        <c:ser>
          <c:idx val="1"/>
          <c:order val="1"/>
          <c:tx>
            <c:strRef>
              <c:f>'自動車変動図(7)'!$I$88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'自動車変動図(7)'!$I$89:$I$100</c:f>
              <c:numCache>
                <c:formatCode>General</c:formatCode>
                <c:ptCount val="12"/>
                <c:pt idx="0">
                  <c:v>325</c:v>
                </c:pt>
                <c:pt idx="1">
                  <c:v>352</c:v>
                </c:pt>
                <c:pt idx="2">
                  <c:v>345</c:v>
                </c:pt>
                <c:pt idx="3">
                  <c:v>304</c:v>
                </c:pt>
                <c:pt idx="4">
                  <c:v>340</c:v>
                </c:pt>
                <c:pt idx="5">
                  <c:v>291</c:v>
                </c:pt>
                <c:pt idx="6">
                  <c:v>260</c:v>
                </c:pt>
                <c:pt idx="7">
                  <c:v>295</c:v>
                </c:pt>
                <c:pt idx="8">
                  <c:v>311</c:v>
                </c:pt>
                <c:pt idx="9">
                  <c:v>379</c:v>
                </c:pt>
                <c:pt idx="10">
                  <c:v>397</c:v>
                </c:pt>
                <c:pt idx="11">
                  <c:v>372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170048"/>
        <c:axId val="103171968"/>
      </c:barChart>
      <c:lineChart>
        <c:grouping val="stacked"/>
        <c:varyColors val="0"/>
        <c:ser>
          <c:idx val="3"/>
          <c:order val="2"/>
          <c:tx>
            <c:strRef>
              <c:f>'自動車変動図(7)'!$L$88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'自動車変動図(7)'!$L$89:$L$100</c:f>
              <c:numCache>
                <c:formatCode>0.0_ </c:formatCode>
                <c:ptCount val="12"/>
                <c:pt idx="0">
                  <c:v>2.4</c:v>
                </c:pt>
                <c:pt idx="1">
                  <c:v>9</c:v>
                </c:pt>
                <c:pt idx="2">
                  <c:v>8</c:v>
                </c:pt>
                <c:pt idx="3">
                  <c:v>6.2</c:v>
                </c:pt>
                <c:pt idx="4">
                  <c:v>5.6</c:v>
                </c:pt>
                <c:pt idx="5">
                  <c:v>3</c:v>
                </c:pt>
                <c:pt idx="6">
                  <c:v>4.8</c:v>
                </c:pt>
                <c:pt idx="7">
                  <c:v>4.8</c:v>
                </c:pt>
                <c:pt idx="8">
                  <c:v>4.3</c:v>
                </c:pt>
                <c:pt idx="9">
                  <c:v>4.8</c:v>
                </c:pt>
                <c:pt idx="10">
                  <c:v>2</c:v>
                </c:pt>
                <c:pt idx="11">
                  <c:v>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73504"/>
        <c:axId val="103187584"/>
      </c:lineChart>
      <c:catAx>
        <c:axId val="10317004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1719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171968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170048"/>
        <c:crosses val="autoZero"/>
        <c:crossBetween val="between"/>
        <c:majorUnit val="1000"/>
        <c:minorUnit val="50"/>
      </c:valAx>
      <c:catAx>
        <c:axId val="10317350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3187584"/>
        <c:crosses val="autoZero"/>
        <c:auto val="1"/>
        <c:lblAlgn val="ctr"/>
        <c:lblOffset val="100"/>
        <c:noMultiLvlLbl val="0"/>
      </c:catAx>
      <c:valAx>
        <c:axId val="10318758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17350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'自動車変動図(7)'!$J$104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'自動車変動図(7)'!$B$105:$B$116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'自動車変動図(7)'!$J$105:$J$116</c:f>
              <c:numCache>
                <c:formatCode>General</c:formatCode>
                <c:ptCount val="12"/>
                <c:pt idx="0">
                  <c:v>117</c:v>
                </c:pt>
                <c:pt idx="1">
                  <c:v>156</c:v>
                </c:pt>
                <c:pt idx="2">
                  <c:v>156</c:v>
                </c:pt>
                <c:pt idx="3">
                  <c:v>145</c:v>
                </c:pt>
                <c:pt idx="4">
                  <c:v>125</c:v>
                </c:pt>
                <c:pt idx="5">
                  <c:v>125</c:v>
                </c:pt>
                <c:pt idx="6">
                  <c:v>115</c:v>
                </c:pt>
                <c:pt idx="7">
                  <c:v>108</c:v>
                </c:pt>
                <c:pt idx="8">
                  <c:v>91</c:v>
                </c:pt>
                <c:pt idx="9">
                  <c:v>84</c:v>
                </c:pt>
                <c:pt idx="10">
                  <c:v>97</c:v>
                </c:pt>
                <c:pt idx="11">
                  <c:v>53</c:v>
                </c:pt>
              </c:numCache>
            </c:numRef>
          </c:val>
        </c:ser>
        <c:ser>
          <c:idx val="1"/>
          <c:order val="1"/>
          <c:tx>
            <c:strRef>
              <c:f>'自動車変動図(7)'!$I$104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'自動車変動図(7)'!$B$105:$B$116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'自動車変動図(7)'!$I$105:$I$116</c:f>
              <c:numCache>
                <c:formatCode>General</c:formatCode>
                <c:ptCount val="12"/>
                <c:pt idx="0">
                  <c:v>1545</c:v>
                </c:pt>
                <c:pt idx="1">
                  <c:v>1547</c:v>
                </c:pt>
                <c:pt idx="2">
                  <c:v>1246</c:v>
                </c:pt>
                <c:pt idx="3">
                  <c:v>1280</c:v>
                </c:pt>
                <c:pt idx="4">
                  <c:v>1333</c:v>
                </c:pt>
                <c:pt idx="5">
                  <c:v>1358</c:v>
                </c:pt>
                <c:pt idx="6">
                  <c:v>1301</c:v>
                </c:pt>
                <c:pt idx="7">
                  <c:v>1338</c:v>
                </c:pt>
                <c:pt idx="8">
                  <c:v>1404</c:v>
                </c:pt>
                <c:pt idx="9">
                  <c:v>1588</c:v>
                </c:pt>
                <c:pt idx="10">
                  <c:v>1657</c:v>
                </c:pt>
                <c:pt idx="11">
                  <c:v>1692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3209600"/>
        <c:axId val="103215872"/>
      </c:barChart>
      <c:lineChart>
        <c:grouping val="stacked"/>
        <c:varyColors val="0"/>
        <c:ser>
          <c:idx val="3"/>
          <c:order val="2"/>
          <c:tx>
            <c:strRef>
              <c:f>'自動車変動図(7)'!$L$104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'自動車変動図(7)'!$B$105:$B$116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'自動車変動図(7)'!$L$105:$L$116</c:f>
              <c:numCache>
                <c:formatCode>0.0_ </c:formatCode>
                <c:ptCount val="12"/>
                <c:pt idx="0">
                  <c:v>7</c:v>
                </c:pt>
                <c:pt idx="1">
                  <c:v>9.1999999999999993</c:v>
                </c:pt>
                <c:pt idx="2">
                  <c:v>11.1</c:v>
                </c:pt>
                <c:pt idx="3">
                  <c:v>10.199999999999999</c:v>
                </c:pt>
                <c:pt idx="4">
                  <c:v>8.6</c:v>
                </c:pt>
                <c:pt idx="5">
                  <c:v>8.4</c:v>
                </c:pt>
                <c:pt idx="6">
                  <c:v>8.1</c:v>
                </c:pt>
                <c:pt idx="7">
                  <c:v>7.5</c:v>
                </c:pt>
                <c:pt idx="8">
                  <c:v>6.1</c:v>
                </c:pt>
                <c:pt idx="9">
                  <c:v>5</c:v>
                </c:pt>
                <c:pt idx="10">
                  <c:v>5.5</c:v>
                </c:pt>
                <c:pt idx="11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17408"/>
        <c:axId val="103288832"/>
      </c:lineChart>
      <c:catAx>
        <c:axId val="10320960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2158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21587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209600"/>
        <c:crosses val="autoZero"/>
        <c:crossBetween val="between"/>
        <c:majorUnit val="1000"/>
        <c:minorUnit val="50"/>
      </c:valAx>
      <c:catAx>
        <c:axId val="10321740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3288832"/>
        <c:crosses val="autoZero"/>
        <c:auto val="1"/>
        <c:lblAlgn val="ctr"/>
        <c:lblOffset val="100"/>
        <c:noMultiLvlLbl val="0"/>
      </c:catAx>
      <c:valAx>
        <c:axId val="10328883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321740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'渋滞長(1)'!$V$15:$V$46</c:f>
              <c:numCache>
                <c:formatCode>#,##0_ </c:formatCode>
                <c:ptCount val="32"/>
                <c:pt idx="0">
                  <c:v>30</c:v>
                </c:pt>
                <c:pt idx="1">
                  <c:v>50</c:v>
                </c:pt>
                <c:pt idx="2">
                  <c:v>50</c:v>
                </c:pt>
                <c:pt idx="3">
                  <c:v>40</c:v>
                </c:pt>
                <c:pt idx="4">
                  <c:v>30</c:v>
                </c:pt>
                <c:pt idx="5">
                  <c:v>40</c:v>
                </c:pt>
                <c:pt idx="6">
                  <c:v>80</c:v>
                </c:pt>
                <c:pt idx="7">
                  <c:v>30</c:v>
                </c:pt>
                <c:pt idx="8">
                  <c:v>80</c:v>
                </c:pt>
                <c:pt idx="9">
                  <c:v>60</c:v>
                </c:pt>
                <c:pt idx="10">
                  <c:v>100</c:v>
                </c:pt>
                <c:pt idx="11">
                  <c:v>50</c:v>
                </c:pt>
                <c:pt idx="12">
                  <c:v>60</c:v>
                </c:pt>
                <c:pt idx="13">
                  <c:v>50</c:v>
                </c:pt>
                <c:pt idx="14">
                  <c:v>30</c:v>
                </c:pt>
                <c:pt idx="15">
                  <c:v>40</c:v>
                </c:pt>
                <c:pt idx="16">
                  <c:v>50</c:v>
                </c:pt>
                <c:pt idx="17">
                  <c:v>40</c:v>
                </c:pt>
                <c:pt idx="18">
                  <c:v>50</c:v>
                </c:pt>
                <c:pt idx="19">
                  <c:v>20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70</c:v>
                </c:pt>
                <c:pt idx="26">
                  <c:v>30</c:v>
                </c:pt>
                <c:pt idx="27">
                  <c:v>20</c:v>
                </c:pt>
                <c:pt idx="28">
                  <c:v>10</c:v>
                </c:pt>
                <c:pt idx="29">
                  <c:v>20</c:v>
                </c:pt>
                <c:pt idx="30">
                  <c:v>10</c:v>
                </c:pt>
                <c:pt idx="31">
                  <c:v>20</c:v>
                </c:pt>
              </c:numCache>
            </c:numRef>
          </c:cat>
          <c:val>
            <c:numRef>
              <c:f>'渋滞長(1)'!$W$15:$W$46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'渋滞長(1)'!$V$15:$V$46</c:f>
              <c:numCache>
                <c:formatCode>#,##0_ </c:formatCode>
                <c:ptCount val="32"/>
                <c:pt idx="0">
                  <c:v>30</c:v>
                </c:pt>
                <c:pt idx="1">
                  <c:v>50</c:v>
                </c:pt>
                <c:pt idx="2">
                  <c:v>50</c:v>
                </c:pt>
                <c:pt idx="3">
                  <c:v>40</c:v>
                </c:pt>
                <c:pt idx="4">
                  <c:v>30</c:v>
                </c:pt>
                <c:pt idx="5">
                  <c:v>40</c:v>
                </c:pt>
                <c:pt idx="6">
                  <c:v>80</c:v>
                </c:pt>
                <c:pt idx="7">
                  <c:v>30</c:v>
                </c:pt>
                <c:pt idx="8">
                  <c:v>80</c:v>
                </c:pt>
                <c:pt idx="9">
                  <c:v>60</c:v>
                </c:pt>
                <c:pt idx="10">
                  <c:v>100</c:v>
                </c:pt>
                <c:pt idx="11">
                  <c:v>50</c:v>
                </c:pt>
                <c:pt idx="12">
                  <c:v>60</c:v>
                </c:pt>
                <c:pt idx="13">
                  <c:v>50</c:v>
                </c:pt>
                <c:pt idx="14">
                  <c:v>30</c:v>
                </c:pt>
                <c:pt idx="15">
                  <c:v>40</c:v>
                </c:pt>
                <c:pt idx="16">
                  <c:v>50</c:v>
                </c:pt>
                <c:pt idx="17">
                  <c:v>40</c:v>
                </c:pt>
                <c:pt idx="18">
                  <c:v>50</c:v>
                </c:pt>
                <c:pt idx="19">
                  <c:v>20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70</c:v>
                </c:pt>
                <c:pt idx="26">
                  <c:v>30</c:v>
                </c:pt>
                <c:pt idx="27">
                  <c:v>20</c:v>
                </c:pt>
                <c:pt idx="28">
                  <c:v>10</c:v>
                </c:pt>
                <c:pt idx="29">
                  <c:v>20</c:v>
                </c:pt>
                <c:pt idx="30">
                  <c:v>10</c:v>
                </c:pt>
                <c:pt idx="31">
                  <c:v>20</c:v>
                </c:pt>
              </c:numCache>
            </c:numRef>
          </c:cat>
          <c:val>
            <c:numRef>
              <c:f>'渋滞長(1)'!$X$15:$X$46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414336"/>
        <c:axId val="114415872"/>
      </c:barChart>
      <c:catAx>
        <c:axId val="114414336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415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415872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414336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'渋滞長(1)'!$E$15:$E$46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'渋滞長(1)'!$C$15:$C$46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'渋滞長(1)'!$V$15:$V$46</c:f>
              <c:numCache>
                <c:formatCode>#,##0_ </c:formatCode>
                <c:ptCount val="32"/>
                <c:pt idx="0">
                  <c:v>30</c:v>
                </c:pt>
                <c:pt idx="1">
                  <c:v>50</c:v>
                </c:pt>
                <c:pt idx="2">
                  <c:v>50</c:v>
                </c:pt>
                <c:pt idx="3">
                  <c:v>40</c:v>
                </c:pt>
                <c:pt idx="4">
                  <c:v>30</c:v>
                </c:pt>
                <c:pt idx="5">
                  <c:v>40</c:v>
                </c:pt>
                <c:pt idx="6">
                  <c:v>80</c:v>
                </c:pt>
                <c:pt idx="7">
                  <c:v>30</c:v>
                </c:pt>
                <c:pt idx="8">
                  <c:v>80</c:v>
                </c:pt>
                <c:pt idx="9">
                  <c:v>60</c:v>
                </c:pt>
                <c:pt idx="10">
                  <c:v>100</c:v>
                </c:pt>
                <c:pt idx="11">
                  <c:v>50</c:v>
                </c:pt>
                <c:pt idx="12">
                  <c:v>60</c:v>
                </c:pt>
                <c:pt idx="13">
                  <c:v>50</c:v>
                </c:pt>
                <c:pt idx="14">
                  <c:v>30</c:v>
                </c:pt>
                <c:pt idx="15">
                  <c:v>40</c:v>
                </c:pt>
                <c:pt idx="16">
                  <c:v>50</c:v>
                </c:pt>
                <c:pt idx="17">
                  <c:v>40</c:v>
                </c:pt>
                <c:pt idx="18">
                  <c:v>50</c:v>
                </c:pt>
                <c:pt idx="19">
                  <c:v>20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70</c:v>
                </c:pt>
                <c:pt idx="26">
                  <c:v>30</c:v>
                </c:pt>
                <c:pt idx="27">
                  <c:v>20</c:v>
                </c:pt>
                <c:pt idx="28">
                  <c:v>10</c:v>
                </c:pt>
                <c:pt idx="29">
                  <c:v>20</c:v>
                </c:pt>
                <c:pt idx="30">
                  <c:v>10</c:v>
                </c:pt>
                <c:pt idx="31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463104"/>
        <c:axId val="11446502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'渋滞長(1)'!$F$15:$F$46</c:f>
              <c:numCache>
                <c:formatCode>[m]:ss</c:formatCode>
                <c:ptCount val="32"/>
                <c:pt idx="0">
                  <c:v>1.273148148148148E-4</c:v>
                </c:pt>
                <c:pt idx="1">
                  <c:v>1.3888888888888889E-4</c:v>
                </c:pt>
                <c:pt idx="2">
                  <c:v>1.3888888888888889E-4</c:v>
                </c:pt>
                <c:pt idx="3">
                  <c:v>1.7361111111111112E-4</c:v>
                </c:pt>
                <c:pt idx="4">
                  <c:v>1.8518518518518518E-4</c:v>
                </c:pt>
                <c:pt idx="5">
                  <c:v>1.7361111111111112E-4</c:v>
                </c:pt>
                <c:pt idx="6">
                  <c:v>2.3148148148148149E-4</c:v>
                </c:pt>
                <c:pt idx="7">
                  <c:v>1.8518518518518518E-4</c:v>
                </c:pt>
                <c:pt idx="8">
                  <c:v>2.4305555555555555E-4</c:v>
                </c:pt>
                <c:pt idx="9">
                  <c:v>2.0833333333333335E-4</c:v>
                </c:pt>
                <c:pt idx="10">
                  <c:v>3.7037037037037035E-4</c:v>
                </c:pt>
                <c:pt idx="11">
                  <c:v>1.9675925925925926E-4</c:v>
                </c:pt>
                <c:pt idx="12">
                  <c:v>2.4305555555555555E-4</c:v>
                </c:pt>
                <c:pt idx="13">
                  <c:v>1.8518518518518518E-4</c:v>
                </c:pt>
                <c:pt idx="14">
                  <c:v>1.5046296296296297E-4</c:v>
                </c:pt>
                <c:pt idx="15">
                  <c:v>1.6203703703703703E-4</c:v>
                </c:pt>
                <c:pt idx="16">
                  <c:v>1.9675925925925926E-4</c:v>
                </c:pt>
                <c:pt idx="17">
                  <c:v>1.5046296296296297E-4</c:v>
                </c:pt>
                <c:pt idx="18">
                  <c:v>2.0833333333333335E-4</c:v>
                </c:pt>
                <c:pt idx="19">
                  <c:v>6.9444444444444444E-5</c:v>
                </c:pt>
                <c:pt idx="20">
                  <c:v>3.4722222222222222E-5</c:v>
                </c:pt>
                <c:pt idx="21">
                  <c:v>4.6296296296296294E-5</c:v>
                </c:pt>
                <c:pt idx="22">
                  <c:v>3.4722222222222222E-5</c:v>
                </c:pt>
                <c:pt idx="23">
                  <c:v>4.6296296296296294E-5</c:v>
                </c:pt>
                <c:pt idx="24">
                  <c:v>4.6296296296296294E-5</c:v>
                </c:pt>
                <c:pt idx="25">
                  <c:v>1.9675925925925926E-4</c:v>
                </c:pt>
                <c:pt idx="26">
                  <c:v>1.3888888888888889E-4</c:v>
                </c:pt>
                <c:pt idx="27">
                  <c:v>3.4722222222222222E-5</c:v>
                </c:pt>
                <c:pt idx="28">
                  <c:v>4.6296296296296294E-5</c:v>
                </c:pt>
                <c:pt idx="29">
                  <c:v>9.2592592592592588E-5</c:v>
                </c:pt>
                <c:pt idx="30">
                  <c:v>5.7870370370370373E-5</c:v>
                </c:pt>
                <c:pt idx="31">
                  <c:v>1.1574074074074075E-4</c:v>
                </c:pt>
              </c:numCache>
            </c:numRef>
          </c:xVal>
          <c:yVal>
            <c:numRef>
              <c:f>'渋滞長(1)'!$U$15:$U$46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471296"/>
        <c:axId val="114473216"/>
      </c:scatterChart>
      <c:catAx>
        <c:axId val="114463104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465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465024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463104"/>
        <c:crosses val="autoZero"/>
        <c:crossBetween val="between"/>
        <c:majorUnit val="100"/>
      </c:valAx>
      <c:valAx>
        <c:axId val="114471296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473216"/>
        <c:crosses val="max"/>
        <c:crossBetween val="midCat"/>
        <c:majorUnit val="3.4722222222222199E-3"/>
      </c:valAx>
      <c:valAx>
        <c:axId val="114473216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47129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'自動車変動図(1)'!$J$105:$J$116</c:f>
              <c:numCache>
                <c:formatCode>General</c:formatCode>
                <c:ptCount val="12"/>
                <c:pt idx="0">
                  <c:v>7</c:v>
                </c:pt>
                <c:pt idx="1">
                  <c:v>17</c:v>
                </c:pt>
                <c:pt idx="2">
                  <c:v>14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12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'自動車変動図(1)'!$I$104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'自動車変動図(1)'!$I$105:$I$116</c:f>
              <c:numCache>
                <c:formatCode>General</c:formatCode>
                <c:ptCount val="12"/>
                <c:pt idx="0">
                  <c:v>149</c:v>
                </c:pt>
                <c:pt idx="1">
                  <c:v>154</c:v>
                </c:pt>
                <c:pt idx="2">
                  <c:v>92</c:v>
                </c:pt>
                <c:pt idx="3">
                  <c:v>94</c:v>
                </c:pt>
                <c:pt idx="4">
                  <c:v>109</c:v>
                </c:pt>
                <c:pt idx="5">
                  <c:v>121</c:v>
                </c:pt>
                <c:pt idx="6">
                  <c:v>135</c:v>
                </c:pt>
                <c:pt idx="7">
                  <c:v>141</c:v>
                </c:pt>
                <c:pt idx="8">
                  <c:v>140</c:v>
                </c:pt>
                <c:pt idx="9">
                  <c:v>146</c:v>
                </c:pt>
                <c:pt idx="10">
                  <c:v>134</c:v>
                </c:pt>
                <c:pt idx="11">
                  <c:v>177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8337152"/>
        <c:axId val="98339072"/>
      </c:barChart>
      <c:lineChart>
        <c:grouping val="stacked"/>
        <c:varyColors val="0"/>
        <c:ser>
          <c:idx val="3"/>
          <c:order val="2"/>
          <c:tx>
            <c:strRef>
              <c:f>'自動車変動図(1)'!$L$104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'自動車変動図(1)'!$L$105:$L$116</c:f>
              <c:numCache>
                <c:formatCode>0.0_ </c:formatCode>
                <c:ptCount val="12"/>
                <c:pt idx="0">
                  <c:v>4.5</c:v>
                </c:pt>
                <c:pt idx="1">
                  <c:v>9.9</c:v>
                </c:pt>
                <c:pt idx="2">
                  <c:v>13.2</c:v>
                </c:pt>
                <c:pt idx="3">
                  <c:v>6</c:v>
                </c:pt>
                <c:pt idx="4">
                  <c:v>6</c:v>
                </c:pt>
                <c:pt idx="5">
                  <c:v>3.2</c:v>
                </c:pt>
                <c:pt idx="6">
                  <c:v>8.1999999999999993</c:v>
                </c:pt>
                <c:pt idx="7">
                  <c:v>4.7</c:v>
                </c:pt>
                <c:pt idx="8">
                  <c:v>4.8</c:v>
                </c:pt>
                <c:pt idx="9">
                  <c:v>3.9</c:v>
                </c:pt>
                <c:pt idx="10">
                  <c:v>2.9</c:v>
                </c:pt>
                <c:pt idx="11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44960"/>
        <c:axId val="98346496"/>
      </c:lineChart>
      <c:catAx>
        <c:axId val="9833715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8339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833907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8337152"/>
        <c:crosses val="autoZero"/>
        <c:crossBetween val="between"/>
        <c:majorUnit val="1000"/>
        <c:minorUnit val="50"/>
      </c:valAx>
      <c:catAx>
        <c:axId val="98344960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98346496"/>
        <c:crosses val="autoZero"/>
        <c:auto val="1"/>
        <c:lblAlgn val="ctr"/>
        <c:lblOffset val="100"/>
        <c:noMultiLvlLbl val="0"/>
      </c:catAx>
      <c:valAx>
        <c:axId val="9834649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8344960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786304"/>
        <c:axId val="11478822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790400"/>
        <c:axId val="114792320"/>
      </c:scatterChart>
      <c:catAx>
        <c:axId val="11478630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78822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788224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786304"/>
        <c:crosses val="autoZero"/>
        <c:crossBetween val="between"/>
        <c:majorUnit val="200"/>
      </c:valAx>
      <c:valAx>
        <c:axId val="11479040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792320"/>
        <c:crosses val="max"/>
        <c:crossBetween val="midCat"/>
        <c:majorUnit val="3.4722222222222225E-3"/>
      </c:valAx>
      <c:valAx>
        <c:axId val="11479232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79040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896256"/>
        <c:axId val="11490252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904448"/>
        <c:axId val="114914816"/>
      </c:scatterChart>
      <c:catAx>
        <c:axId val="11489625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90252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902528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896256"/>
        <c:crosses val="autoZero"/>
        <c:crossBetween val="between"/>
        <c:majorUnit val="200"/>
      </c:valAx>
      <c:valAx>
        <c:axId val="11490444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914816"/>
        <c:crosses val="max"/>
        <c:crossBetween val="midCat"/>
        <c:majorUnit val="3.4722222222222225E-3"/>
      </c:valAx>
      <c:valAx>
        <c:axId val="114914816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90444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953216"/>
        <c:axId val="11495539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957312"/>
        <c:axId val="114971776"/>
      </c:scatterChart>
      <c:catAx>
        <c:axId val="1149532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95539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95539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953216"/>
        <c:crosses val="autoZero"/>
        <c:crossBetween val="between"/>
        <c:majorUnit val="200"/>
      </c:valAx>
      <c:valAx>
        <c:axId val="11495731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971776"/>
        <c:crosses val="max"/>
        <c:crossBetween val="midCat"/>
        <c:majorUnit val="3.4722222222222225E-3"/>
      </c:valAx>
      <c:valAx>
        <c:axId val="114971776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95731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'渋滞長(2)'!$V$15:$V$46</c:f>
              <c:numCache>
                <c:formatCode>#,##0_ </c:formatCode>
                <c:ptCount val="32"/>
                <c:pt idx="0">
                  <c:v>30</c:v>
                </c:pt>
                <c:pt idx="1">
                  <c:v>70</c:v>
                </c:pt>
                <c:pt idx="2">
                  <c:v>50</c:v>
                </c:pt>
                <c:pt idx="3">
                  <c:v>20</c:v>
                </c:pt>
                <c:pt idx="4">
                  <c:v>20</c:v>
                </c:pt>
                <c:pt idx="5">
                  <c:v>80</c:v>
                </c:pt>
                <c:pt idx="6">
                  <c:v>90</c:v>
                </c:pt>
                <c:pt idx="7">
                  <c:v>40</c:v>
                </c:pt>
                <c:pt idx="8">
                  <c:v>20</c:v>
                </c:pt>
                <c:pt idx="9">
                  <c:v>10</c:v>
                </c:pt>
                <c:pt idx="10">
                  <c:v>20</c:v>
                </c:pt>
                <c:pt idx="11">
                  <c:v>20</c:v>
                </c:pt>
                <c:pt idx="12">
                  <c:v>40</c:v>
                </c:pt>
                <c:pt idx="13">
                  <c:v>50</c:v>
                </c:pt>
                <c:pt idx="14">
                  <c:v>60</c:v>
                </c:pt>
                <c:pt idx="15">
                  <c:v>50</c:v>
                </c:pt>
                <c:pt idx="16">
                  <c:v>80</c:v>
                </c:pt>
                <c:pt idx="17">
                  <c:v>40</c:v>
                </c:pt>
                <c:pt idx="18">
                  <c:v>40</c:v>
                </c:pt>
                <c:pt idx="19">
                  <c:v>30</c:v>
                </c:pt>
                <c:pt idx="20">
                  <c:v>10</c:v>
                </c:pt>
                <c:pt idx="21">
                  <c:v>10</c:v>
                </c:pt>
                <c:pt idx="22">
                  <c:v>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0</c:v>
                </c:pt>
                <c:pt idx="28">
                  <c:v>10</c:v>
                </c:pt>
                <c:pt idx="29">
                  <c:v>10</c:v>
                </c:pt>
                <c:pt idx="30">
                  <c:v>0</c:v>
                </c:pt>
                <c:pt idx="31">
                  <c:v>0</c:v>
                </c:pt>
              </c:numCache>
            </c:numRef>
          </c:cat>
          <c:val>
            <c:numRef>
              <c:f>'渋滞長(2)'!$W$15:$W$46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'渋滞長(2)'!$V$15:$V$46</c:f>
              <c:numCache>
                <c:formatCode>#,##0_ </c:formatCode>
                <c:ptCount val="32"/>
                <c:pt idx="0">
                  <c:v>30</c:v>
                </c:pt>
                <c:pt idx="1">
                  <c:v>70</c:v>
                </c:pt>
                <c:pt idx="2">
                  <c:v>50</c:v>
                </c:pt>
                <c:pt idx="3">
                  <c:v>20</c:v>
                </c:pt>
                <c:pt idx="4">
                  <c:v>20</c:v>
                </c:pt>
                <c:pt idx="5">
                  <c:v>80</c:v>
                </c:pt>
                <c:pt idx="6">
                  <c:v>90</c:v>
                </c:pt>
                <c:pt idx="7">
                  <c:v>40</c:v>
                </c:pt>
                <c:pt idx="8">
                  <c:v>20</c:v>
                </c:pt>
                <c:pt idx="9">
                  <c:v>10</c:v>
                </c:pt>
                <c:pt idx="10">
                  <c:v>20</c:v>
                </c:pt>
                <c:pt idx="11">
                  <c:v>20</c:v>
                </c:pt>
                <c:pt idx="12">
                  <c:v>40</c:v>
                </c:pt>
                <c:pt idx="13">
                  <c:v>50</c:v>
                </c:pt>
                <c:pt idx="14">
                  <c:v>60</c:v>
                </c:pt>
                <c:pt idx="15">
                  <c:v>50</c:v>
                </c:pt>
                <c:pt idx="16">
                  <c:v>80</c:v>
                </c:pt>
                <c:pt idx="17">
                  <c:v>40</c:v>
                </c:pt>
                <c:pt idx="18">
                  <c:v>40</c:v>
                </c:pt>
                <c:pt idx="19">
                  <c:v>30</c:v>
                </c:pt>
                <c:pt idx="20">
                  <c:v>10</c:v>
                </c:pt>
                <c:pt idx="21">
                  <c:v>10</c:v>
                </c:pt>
                <c:pt idx="22">
                  <c:v>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0</c:v>
                </c:pt>
                <c:pt idx="28">
                  <c:v>10</c:v>
                </c:pt>
                <c:pt idx="29">
                  <c:v>10</c:v>
                </c:pt>
                <c:pt idx="30">
                  <c:v>0</c:v>
                </c:pt>
                <c:pt idx="31">
                  <c:v>0</c:v>
                </c:pt>
              </c:numCache>
            </c:numRef>
          </c:cat>
          <c:val>
            <c:numRef>
              <c:f>'渋滞長(2)'!$X$15:$X$46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568960"/>
        <c:axId val="66570496"/>
      </c:barChart>
      <c:catAx>
        <c:axId val="66568960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66570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570496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66568960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'渋滞長(2)'!$E$15:$E$46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'渋滞長(2)'!$C$15:$C$46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'渋滞長(2)'!$V$15:$V$46</c:f>
              <c:numCache>
                <c:formatCode>#,##0_ </c:formatCode>
                <c:ptCount val="32"/>
                <c:pt idx="0">
                  <c:v>30</c:v>
                </c:pt>
                <c:pt idx="1">
                  <c:v>70</c:v>
                </c:pt>
                <c:pt idx="2">
                  <c:v>50</c:v>
                </c:pt>
                <c:pt idx="3">
                  <c:v>20</c:v>
                </c:pt>
                <c:pt idx="4">
                  <c:v>20</c:v>
                </c:pt>
                <c:pt idx="5">
                  <c:v>80</c:v>
                </c:pt>
                <c:pt idx="6">
                  <c:v>90</c:v>
                </c:pt>
                <c:pt idx="7">
                  <c:v>40</c:v>
                </c:pt>
                <c:pt idx="8">
                  <c:v>20</c:v>
                </c:pt>
                <c:pt idx="9">
                  <c:v>10</c:v>
                </c:pt>
                <c:pt idx="10">
                  <c:v>20</c:v>
                </c:pt>
                <c:pt idx="11">
                  <c:v>20</c:v>
                </c:pt>
                <c:pt idx="12">
                  <c:v>40</c:v>
                </c:pt>
                <c:pt idx="13">
                  <c:v>50</c:v>
                </c:pt>
                <c:pt idx="14">
                  <c:v>60</c:v>
                </c:pt>
                <c:pt idx="15">
                  <c:v>50</c:v>
                </c:pt>
                <c:pt idx="16">
                  <c:v>80</c:v>
                </c:pt>
                <c:pt idx="17">
                  <c:v>40</c:v>
                </c:pt>
                <c:pt idx="18">
                  <c:v>40</c:v>
                </c:pt>
                <c:pt idx="19">
                  <c:v>30</c:v>
                </c:pt>
                <c:pt idx="20">
                  <c:v>10</c:v>
                </c:pt>
                <c:pt idx="21">
                  <c:v>10</c:v>
                </c:pt>
                <c:pt idx="22">
                  <c:v>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0</c:v>
                </c:pt>
                <c:pt idx="28">
                  <c:v>10</c:v>
                </c:pt>
                <c:pt idx="29">
                  <c:v>10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6462080"/>
        <c:axId val="6646400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'渋滞長(2)'!$F$15:$F$46</c:f>
              <c:numCache>
                <c:formatCode>[m]:ss</c:formatCode>
                <c:ptCount val="32"/>
                <c:pt idx="0">
                  <c:v>1.273148148148148E-4</c:v>
                </c:pt>
                <c:pt idx="1">
                  <c:v>2.0833333333333335E-4</c:v>
                </c:pt>
                <c:pt idx="2">
                  <c:v>1.7361111111111112E-4</c:v>
                </c:pt>
                <c:pt idx="3">
                  <c:v>1.3888888888888889E-4</c:v>
                </c:pt>
                <c:pt idx="4">
                  <c:v>8.1018518518518516E-5</c:v>
                </c:pt>
                <c:pt idx="5">
                  <c:v>2.199074074074074E-4</c:v>
                </c:pt>
                <c:pt idx="6">
                  <c:v>3.3564814814814812E-4</c:v>
                </c:pt>
                <c:pt idx="7">
                  <c:v>1.7361111111111112E-4</c:v>
                </c:pt>
                <c:pt idx="8">
                  <c:v>1.1574074074074075E-4</c:v>
                </c:pt>
                <c:pt idx="9">
                  <c:v>4.6296296296296294E-5</c:v>
                </c:pt>
                <c:pt idx="10">
                  <c:v>8.1018518518518516E-5</c:v>
                </c:pt>
                <c:pt idx="11">
                  <c:v>1.1574074074074075E-4</c:v>
                </c:pt>
                <c:pt idx="12">
                  <c:v>1.5046296296296297E-4</c:v>
                </c:pt>
                <c:pt idx="13">
                  <c:v>1.6203703703703703E-4</c:v>
                </c:pt>
                <c:pt idx="14">
                  <c:v>1.8518518518518518E-4</c:v>
                </c:pt>
                <c:pt idx="15">
                  <c:v>1.9675925925925926E-4</c:v>
                </c:pt>
                <c:pt idx="16">
                  <c:v>2.199074074074074E-4</c:v>
                </c:pt>
                <c:pt idx="17">
                  <c:v>1.3888888888888889E-4</c:v>
                </c:pt>
                <c:pt idx="18">
                  <c:v>1.7361111111111112E-4</c:v>
                </c:pt>
                <c:pt idx="19">
                  <c:v>1.1574074074074075E-4</c:v>
                </c:pt>
                <c:pt idx="20">
                  <c:v>3.4722222222222222E-5</c:v>
                </c:pt>
                <c:pt idx="21">
                  <c:v>8.1018518518518516E-5</c:v>
                </c:pt>
                <c:pt idx="22">
                  <c:v>0</c:v>
                </c:pt>
                <c:pt idx="23">
                  <c:v>2.3148148148148147E-5</c:v>
                </c:pt>
                <c:pt idx="24">
                  <c:v>2.3148148148148147E-5</c:v>
                </c:pt>
                <c:pt idx="25">
                  <c:v>6.9444444444444444E-5</c:v>
                </c:pt>
                <c:pt idx="26">
                  <c:v>3.4722222222222222E-5</c:v>
                </c:pt>
                <c:pt idx="27">
                  <c:v>0</c:v>
                </c:pt>
                <c:pt idx="28">
                  <c:v>4.6296296296296294E-5</c:v>
                </c:pt>
                <c:pt idx="29">
                  <c:v>3.4722222222222222E-5</c:v>
                </c:pt>
                <c:pt idx="30">
                  <c:v>0</c:v>
                </c:pt>
                <c:pt idx="31">
                  <c:v>0</c:v>
                </c:pt>
              </c:numCache>
            </c:numRef>
          </c:xVal>
          <c:yVal>
            <c:numRef>
              <c:f>'渋滞長(2)'!$U$15:$U$46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470272"/>
        <c:axId val="66472192"/>
      </c:scatterChart>
      <c:catAx>
        <c:axId val="66462080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66464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464000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66462080"/>
        <c:crosses val="autoZero"/>
        <c:crossBetween val="between"/>
        <c:majorUnit val="100"/>
      </c:valAx>
      <c:valAx>
        <c:axId val="66470272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66472192"/>
        <c:crosses val="max"/>
        <c:crossBetween val="midCat"/>
        <c:majorUnit val="3.4722222222222199E-3"/>
      </c:valAx>
      <c:valAx>
        <c:axId val="66472192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6647027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1388288"/>
        <c:axId val="10139020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396480"/>
        <c:axId val="101398400"/>
      </c:scatterChart>
      <c:catAx>
        <c:axId val="10138828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39020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01390208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388288"/>
        <c:crosses val="autoZero"/>
        <c:crossBetween val="between"/>
        <c:majorUnit val="200"/>
      </c:valAx>
      <c:valAx>
        <c:axId val="10139648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398400"/>
        <c:crosses val="max"/>
        <c:crossBetween val="midCat"/>
        <c:majorUnit val="3.4722222222222225E-3"/>
      </c:valAx>
      <c:valAx>
        <c:axId val="10139840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139648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01440896"/>
        <c:axId val="10144307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44992"/>
        <c:axId val="117179904"/>
      </c:scatterChart>
      <c:catAx>
        <c:axId val="1014408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44307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0144307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1440896"/>
        <c:crosses val="autoZero"/>
        <c:crossBetween val="between"/>
        <c:majorUnit val="200"/>
      </c:valAx>
      <c:valAx>
        <c:axId val="10144499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179904"/>
        <c:crosses val="max"/>
        <c:crossBetween val="midCat"/>
        <c:majorUnit val="3.4722222222222225E-3"/>
      </c:valAx>
      <c:valAx>
        <c:axId val="117179904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0144499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210112"/>
        <c:axId val="11721228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14208"/>
        <c:axId val="117228672"/>
      </c:scatterChart>
      <c:catAx>
        <c:axId val="1172101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21228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7212288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210112"/>
        <c:crosses val="autoZero"/>
        <c:crossBetween val="between"/>
        <c:majorUnit val="200"/>
      </c:valAx>
      <c:valAx>
        <c:axId val="11721420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228672"/>
        <c:crosses val="max"/>
        <c:crossBetween val="midCat"/>
        <c:majorUnit val="3.4722222222222225E-3"/>
      </c:valAx>
      <c:valAx>
        <c:axId val="11722867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21420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'渋滞長(3)'!$V$15:$V$46</c:f>
              <c:numCache>
                <c:formatCode>#,##0_ </c:formatCode>
                <c:ptCount val="32"/>
                <c:pt idx="0">
                  <c:v>10</c:v>
                </c:pt>
                <c:pt idx="1">
                  <c:v>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0</c:v>
                </c:pt>
                <c:pt idx="23">
                  <c:v>10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cat>
          <c:val>
            <c:numRef>
              <c:f>'渋滞長(3)'!$W$15:$W$46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'渋滞長(3)'!$V$15:$V$46</c:f>
              <c:numCache>
                <c:formatCode>#,##0_ </c:formatCode>
                <c:ptCount val="32"/>
                <c:pt idx="0">
                  <c:v>10</c:v>
                </c:pt>
                <c:pt idx="1">
                  <c:v>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0</c:v>
                </c:pt>
                <c:pt idx="23">
                  <c:v>10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cat>
          <c:val>
            <c:numRef>
              <c:f>'渋滞長(3)'!$X$15:$X$46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519104"/>
        <c:axId val="117520640"/>
      </c:barChart>
      <c:catAx>
        <c:axId val="117519104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520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520640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519104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'渋滞長(3)'!$E$15:$E$46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'渋滞長(3)'!$C$15:$C$46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'渋滞長(3)'!$V$15:$V$46</c:f>
              <c:numCache>
                <c:formatCode>#,##0_ </c:formatCode>
                <c:ptCount val="32"/>
                <c:pt idx="0">
                  <c:v>10</c:v>
                </c:pt>
                <c:pt idx="1">
                  <c:v>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0</c:v>
                </c:pt>
                <c:pt idx="23">
                  <c:v>10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561408"/>
        <c:axId val="11456332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'渋滞長(3)'!$F$15:$F$46</c:f>
              <c:numCache>
                <c:formatCode>[m]:ss</c:formatCode>
                <c:ptCount val="32"/>
                <c:pt idx="0">
                  <c:v>3.4722222222222222E-5</c:v>
                </c:pt>
                <c:pt idx="1">
                  <c:v>0</c:v>
                </c:pt>
                <c:pt idx="2">
                  <c:v>4.6296296296296294E-5</c:v>
                </c:pt>
                <c:pt idx="3">
                  <c:v>3.4722222222222222E-5</c:v>
                </c:pt>
                <c:pt idx="4">
                  <c:v>0</c:v>
                </c:pt>
                <c:pt idx="5">
                  <c:v>1.8518518518518518E-4</c:v>
                </c:pt>
                <c:pt idx="6">
                  <c:v>0</c:v>
                </c:pt>
                <c:pt idx="7">
                  <c:v>0</c:v>
                </c:pt>
                <c:pt idx="8">
                  <c:v>6.9444444444444444E-5</c:v>
                </c:pt>
                <c:pt idx="9">
                  <c:v>3.4722222222222222E-5</c:v>
                </c:pt>
                <c:pt idx="10">
                  <c:v>4.5138888888888887E-4</c:v>
                </c:pt>
                <c:pt idx="11">
                  <c:v>5.7870370370370373E-5</c:v>
                </c:pt>
                <c:pt idx="12">
                  <c:v>4.6296296296296294E-5</c:v>
                </c:pt>
                <c:pt idx="13">
                  <c:v>4.6296296296296294E-5</c:v>
                </c:pt>
                <c:pt idx="14">
                  <c:v>1.1574074074074075E-4</c:v>
                </c:pt>
                <c:pt idx="15">
                  <c:v>0</c:v>
                </c:pt>
                <c:pt idx="16">
                  <c:v>1.0416666666666667E-4</c:v>
                </c:pt>
                <c:pt idx="17">
                  <c:v>1.3888888888888889E-4</c:v>
                </c:pt>
                <c:pt idx="18">
                  <c:v>6.9444444444444444E-5</c:v>
                </c:pt>
                <c:pt idx="19">
                  <c:v>3.4722222222222222E-5</c:v>
                </c:pt>
                <c:pt idx="20">
                  <c:v>2.3148148148148147E-5</c:v>
                </c:pt>
                <c:pt idx="21">
                  <c:v>2.3148148148148147E-5</c:v>
                </c:pt>
                <c:pt idx="22">
                  <c:v>0</c:v>
                </c:pt>
                <c:pt idx="23">
                  <c:v>6.9444444444444444E-5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3.4722222222222222E-5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xVal>
          <c:yVal>
            <c:numRef>
              <c:f>'渋滞長(3)'!$U$15:$U$46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565504"/>
        <c:axId val="114567424"/>
      </c:scatterChart>
      <c:catAx>
        <c:axId val="114561408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563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563328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561408"/>
        <c:crosses val="autoZero"/>
        <c:crossBetween val="between"/>
        <c:majorUnit val="100"/>
      </c:valAx>
      <c:valAx>
        <c:axId val="114565504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567424"/>
        <c:crosses val="max"/>
        <c:crossBetween val="midCat"/>
        <c:majorUnit val="3.4722222222222199E-3"/>
      </c:valAx>
      <c:valAx>
        <c:axId val="114567424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56550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'自動車変動図(1)'!$J$121:$J$132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8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'自動車変動図(1)'!$I$120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'自動車変動図(1)'!$I$121:$I$132</c:f>
              <c:numCache>
                <c:formatCode>General</c:formatCode>
                <c:ptCount val="12"/>
                <c:pt idx="0">
                  <c:v>105</c:v>
                </c:pt>
                <c:pt idx="1">
                  <c:v>88</c:v>
                </c:pt>
                <c:pt idx="2">
                  <c:v>83</c:v>
                </c:pt>
                <c:pt idx="3">
                  <c:v>66</c:v>
                </c:pt>
                <c:pt idx="4">
                  <c:v>97</c:v>
                </c:pt>
                <c:pt idx="5">
                  <c:v>77</c:v>
                </c:pt>
                <c:pt idx="6">
                  <c:v>58</c:v>
                </c:pt>
                <c:pt idx="7">
                  <c:v>70</c:v>
                </c:pt>
                <c:pt idx="8">
                  <c:v>71</c:v>
                </c:pt>
                <c:pt idx="9">
                  <c:v>69</c:v>
                </c:pt>
                <c:pt idx="10">
                  <c:v>84</c:v>
                </c:pt>
                <c:pt idx="11">
                  <c:v>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8372608"/>
        <c:axId val="98378880"/>
      </c:barChart>
      <c:lineChart>
        <c:grouping val="stacked"/>
        <c:varyColors val="0"/>
        <c:ser>
          <c:idx val="3"/>
          <c:order val="2"/>
          <c:tx>
            <c:strRef>
              <c:f>'自動車変動図(1)'!$L$120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'自動車変動図(1)'!$L$121:$L$132</c:f>
              <c:numCache>
                <c:formatCode>0.0_ </c:formatCode>
                <c:ptCount val="12"/>
                <c:pt idx="0">
                  <c:v>1.9</c:v>
                </c:pt>
                <c:pt idx="1">
                  <c:v>4.3</c:v>
                </c:pt>
                <c:pt idx="2">
                  <c:v>7.8</c:v>
                </c:pt>
                <c:pt idx="3">
                  <c:v>8.3000000000000007</c:v>
                </c:pt>
                <c:pt idx="4">
                  <c:v>4.9000000000000004</c:v>
                </c:pt>
                <c:pt idx="5">
                  <c:v>9.4</c:v>
                </c:pt>
                <c:pt idx="6">
                  <c:v>3.3</c:v>
                </c:pt>
                <c:pt idx="7">
                  <c:v>5.4</c:v>
                </c:pt>
                <c:pt idx="8">
                  <c:v>5.3</c:v>
                </c:pt>
                <c:pt idx="9">
                  <c:v>10.4</c:v>
                </c:pt>
                <c:pt idx="10">
                  <c:v>7.7</c:v>
                </c:pt>
                <c:pt idx="11">
                  <c:v>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80416"/>
        <c:axId val="98390400"/>
      </c:lineChart>
      <c:catAx>
        <c:axId val="9837260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83788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837888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8372608"/>
        <c:crosses val="autoZero"/>
        <c:crossBetween val="between"/>
        <c:majorUnit val="1000"/>
        <c:minorUnit val="50"/>
      </c:valAx>
      <c:catAx>
        <c:axId val="9838041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98390400"/>
        <c:crosses val="autoZero"/>
        <c:auto val="1"/>
        <c:lblAlgn val="ctr"/>
        <c:lblOffset val="100"/>
        <c:noMultiLvlLbl val="0"/>
      </c:catAx>
      <c:valAx>
        <c:axId val="9839040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838041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610176"/>
        <c:axId val="11461209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614272"/>
        <c:axId val="114616192"/>
      </c:scatterChart>
      <c:catAx>
        <c:axId val="1146101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61209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61209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610176"/>
        <c:crosses val="autoZero"/>
        <c:crossBetween val="between"/>
        <c:majorUnit val="200"/>
      </c:valAx>
      <c:valAx>
        <c:axId val="11461427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616192"/>
        <c:crosses val="max"/>
        <c:crossBetween val="midCat"/>
        <c:majorUnit val="3.4722222222222225E-3"/>
      </c:valAx>
      <c:valAx>
        <c:axId val="11461619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61427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4666880"/>
        <c:axId val="11467315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675072"/>
        <c:axId val="114681344"/>
      </c:scatterChart>
      <c:catAx>
        <c:axId val="114666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67315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4673152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666880"/>
        <c:crosses val="autoZero"/>
        <c:crossBetween val="between"/>
        <c:majorUnit val="200"/>
      </c:valAx>
      <c:valAx>
        <c:axId val="11467507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681344"/>
        <c:crosses val="max"/>
        <c:crossBetween val="midCat"/>
        <c:majorUnit val="3.4722222222222225E-3"/>
      </c:valAx>
      <c:valAx>
        <c:axId val="114681344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467507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595136"/>
        <c:axId val="11760550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07424"/>
        <c:axId val="117613696"/>
      </c:scatterChart>
      <c:catAx>
        <c:axId val="11759513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60550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7605504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595136"/>
        <c:crosses val="autoZero"/>
        <c:crossBetween val="between"/>
        <c:majorUnit val="200"/>
      </c:valAx>
      <c:valAx>
        <c:axId val="117607424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613696"/>
        <c:crosses val="max"/>
        <c:crossBetween val="midCat"/>
        <c:majorUnit val="3.4722222222222225E-3"/>
      </c:valAx>
      <c:valAx>
        <c:axId val="117613696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60742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'渋滞長(4)'!$V$15:$V$46</c:f>
              <c:numCache>
                <c:formatCode>#,##0_ </c:formatCode>
                <c:ptCount val="32"/>
                <c:pt idx="0">
                  <c:v>10</c:v>
                </c:pt>
                <c:pt idx="1">
                  <c:v>0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10</c:v>
                </c:pt>
                <c:pt idx="9">
                  <c:v>5</c:v>
                </c:pt>
                <c:pt idx="10">
                  <c:v>20</c:v>
                </c:pt>
                <c:pt idx="11">
                  <c:v>10</c:v>
                </c:pt>
                <c:pt idx="12">
                  <c:v>10</c:v>
                </c:pt>
                <c:pt idx="13">
                  <c:v>15</c:v>
                </c:pt>
                <c:pt idx="14">
                  <c:v>25</c:v>
                </c:pt>
                <c:pt idx="15">
                  <c:v>10</c:v>
                </c:pt>
                <c:pt idx="16">
                  <c:v>10</c:v>
                </c:pt>
                <c:pt idx="17">
                  <c:v>25</c:v>
                </c:pt>
                <c:pt idx="18">
                  <c:v>15</c:v>
                </c:pt>
                <c:pt idx="19">
                  <c:v>20</c:v>
                </c:pt>
                <c:pt idx="20">
                  <c:v>15</c:v>
                </c:pt>
                <c:pt idx="21">
                  <c:v>15</c:v>
                </c:pt>
                <c:pt idx="22">
                  <c:v>5</c:v>
                </c:pt>
                <c:pt idx="23">
                  <c:v>30</c:v>
                </c:pt>
                <c:pt idx="24">
                  <c:v>10</c:v>
                </c:pt>
                <c:pt idx="25">
                  <c:v>15</c:v>
                </c:pt>
                <c:pt idx="26">
                  <c:v>45</c:v>
                </c:pt>
                <c:pt idx="27">
                  <c:v>20</c:v>
                </c:pt>
                <c:pt idx="28">
                  <c:v>10</c:v>
                </c:pt>
                <c:pt idx="29">
                  <c:v>15</c:v>
                </c:pt>
                <c:pt idx="30">
                  <c:v>20</c:v>
                </c:pt>
                <c:pt idx="31">
                  <c:v>5</c:v>
                </c:pt>
              </c:numCache>
            </c:numRef>
          </c:cat>
          <c:val>
            <c:numRef>
              <c:f>'渋滞長(4)'!$W$15:$W$46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'渋滞長(4)'!$V$15:$V$46</c:f>
              <c:numCache>
                <c:formatCode>#,##0_ </c:formatCode>
                <c:ptCount val="32"/>
                <c:pt idx="0">
                  <c:v>10</c:v>
                </c:pt>
                <c:pt idx="1">
                  <c:v>0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10</c:v>
                </c:pt>
                <c:pt idx="9">
                  <c:v>5</c:v>
                </c:pt>
                <c:pt idx="10">
                  <c:v>20</c:v>
                </c:pt>
                <c:pt idx="11">
                  <c:v>10</c:v>
                </c:pt>
                <c:pt idx="12">
                  <c:v>10</c:v>
                </c:pt>
                <c:pt idx="13">
                  <c:v>15</c:v>
                </c:pt>
                <c:pt idx="14">
                  <c:v>25</c:v>
                </c:pt>
                <c:pt idx="15">
                  <c:v>10</c:v>
                </c:pt>
                <c:pt idx="16">
                  <c:v>10</c:v>
                </c:pt>
                <c:pt idx="17">
                  <c:v>25</c:v>
                </c:pt>
                <c:pt idx="18">
                  <c:v>15</c:v>
                </c:pt>
                <c:pt idx="19">
                  <c:v>20</c:v>
                </c:pt>
                <c:pt idx="20">
                  <c:v>15</c:v>
                </c:pt>
                <c:pt idx="21">
                  <c:v>15</c:v>
                </c:pt>
                <c:pt idx="22">
                  <c:v>5</c:v>
                </c:pt>
                <c:pt idx="23">
                  <c:v>30</c:v>
                </c:pt>
                <c:pt idx="24">
                  <c:v>10</c:v>
                </c:pt>
                <c:pt idx="25">
                  <c:v>15</c:v>
                </c:pt>
                <c:pt idx="26">
                  <c:v>45</c:v>
                </c:pt>
                <c:pt idx="27">
                  <c:v>20</c:v>
                </c:pt>
                <c:pt idx="28">
                  <c:v>10</c:v>
                </c:pt>
                <c:pt idx="29">
                  <c:v>15</c:v>
                </c:pt>
                <c:pt idx="30">
                  <c:v>20</c:v>
                </c:pt>
                <c:pt idx="31">
                  <c:v>5</c:v>
                </c:pt>
              </c:numCache>
            </c:numRef>
          </c:cat>
          <c:val>
            <c:numRef>
              <c:f>'渋滞長(4)'!$X$15:$X$46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719808"/>
        <c:axId val="117721344"/>
      </c:barChart>
      <c:catAx>
        <c:axId val="117719808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721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721344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719808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'渋滞長(4)'!$C$15:$C$46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'渋滞長(4)'!$E$15:$E$46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'渋滞長(4)'!$C$15:$C$46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'渋滞長(4)'!$V$15:$V$46</c:f>
              <c:numCache>
                <c:formatCode>#,##0_ </c:formatCode>
                <c:ptCount val="32"/>
                <c:pt idx="0">
                  <c:v>10</c:v>
                </c:pt>
                <c:pt idx="1">
                  <c:v>0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5</c:v>
                </c:pt>
                <c:pt idx="6">
                  <c:v>10</c:v>
                </c:pt>
                <c:pt idx="7">
                  <c:v>20</c:v>
                </c:pt>
                <c:pt idx="8">
                  <c:v>10</c:v>
                </c:pt>
                <c:pt idx="9">
                  <c:v>5</c:v>
                </c:pt>
                <c:pt idx="10">
                  <c:v>20</c:v>
                </c:pt>
                <c:pt idx="11">
                  <c:v>10</c:v>
                </c:pt>
                <c:pt idx="12">
                  <c:v>10</c:v>
                </c:pt>
                <c:pt idx="13">
                  <c:v>15</c:v>
                </c:pt>
                <c:pt idx="14">
                  <c:v>25</c:v>
                </c:pt>
                <c:pt idx="15">
                  <c:v>10</c:v>
                </c:pt>
                <c:pt idx="16">
                  <c:v>10</c:v>
                </c:pt>
                <c:pt idx="17">
                  <c:v>25</c:v>
                </c:pt>
                <c:pt idx="18">
                  <c:v>15</c:v>
                </c:pt>
                <c:pt idx="19">
                  <c:v>20</c:v>
                </c:pt>
                <c:pt idx="20">
                  <c:v>15</c:v>
                </c:pt>
                <c:pt idx="21">
                  <c:v>15</c:v>
                </c:pt>
                <c:pt idx="22">
                  <c:v>5</c:v>
                </c:pt>
                <c:pt idx="23">
                  <c:v>30</c:v>
                </c:pt>
                <c:pt idx="24">
                  <c:v>10</c:v>
                </c:pt>
                <c:pt idx="25">
                  <c:v>15</c:v>
                </c:pt>
                <c:pt idx="26">
                  <c:v>45</c:v>
                </c:pt>
                <c:pt idx="27">
                  <c:v>20</c:v>
                </c:pt>
                <c:pt idx="28">
                  <c:v>10</c:v>
                </c:pt>
                <c:pt idx="29">
                  <c:v>15</c:v>
                </c:pt>
                <c:pt idx="30">
                  <c:v>20</c:v>
                </c:pt>
                <c:pt idx="3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903744"/>
        <c:axId val="11790566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'渋滞長(4)'!$F$15:$F$46</c:f>
              <c:numCache>
                <c:formatCode>[m]:ss</c:formatCode>
                <c:ptCount val="32"/>
                <c:pt idx="0">
                  <c:v>4.6296296296296294E-5</c:v>
                </c:pt>
                <c:pt idx="1">
                  <c:v>0</c:v>
                </c:pt>
                <c:pt idx="2">
                  <c:v>1.273148148148148E-4</c:v>
                </c:pt>
                <c:pt idx="3">
                  <c:v>9.2592592592592588E-5</c:v>
                </c:pt>
                <c:pt idx="4">
                  <c:v>6.9444444444444444E-5</c:v>
                </c:pt>
                <c:pt idx="5">
                  <c:v>3.4722222222222222E-5</c:v>
                </c:pt>
                <c:pt idx="6">
                  <c:v>8.1018518518518516E-5</c:v>
                </c:pt>
                <c:pt idx="7">
                  <c:v>8.1018518518518516E-5</c:v>
                </c:pt>
                <c:pt idx="8">
                  <c:v>5.7870370370370373E-5</c:v>
                </c:pt>
                <c:pt idx="9">
                  <c:v>4.6296296296296294E-5</c:v>
                </c:pt>
                <c:pt idx="10">
                  <c:v>1.273148148148148E-4</c:v>
                </c:pt>
                <c:pt idx="11">
                  <c:v>8.1018518518518516E-5</c:v>
                </c:pt>
                <c:pt idx="12">
                  <c:v>6.9444444444444444E-5</c:v>
                </c:pt>
                <c:pt idx="13">
                  <c:v>1.0416666666666667E-4</c:v>
                </c:pt>
                <c:pt idx="14">
                  <c:v>1.8518518518518518E-4</c:v>
                </c:pt>
                <c:pt idx="15">
                  <c:v>5.7870370370370373E-5</c:v>
                </c:pt>
                <c:pt idx="16">
                  <c:v>6.9444444444444444E-5</c:v>
                </c:pt>
                <c:pt idx="17">
                  <c:v>1.9675925925925926E-4</c:v>
                </c:pt>
                <c:pt idx="18">
                  <c:v>1.6203703703703703E-4</c:v>
                </c:pt>
                <c:pt idx="19">
                  <c:v>1.0416666666666667E-4</c:v>
                </c:pt>
                <c:pt idx="20">
                  <c:v>1.7361111111111112E-4</c:v>
                </c:pt>
                <c:pt idx="21">
                  <c:v>9.2592592592592588E-5</c:v>
                </c:pt>
                <c:pt idx="22">
                  <c:v>3.4722222222222222E-5</c:v>
                </c:pt>
                <c:pt idx="23">
                  <c:v>1.8518518518518518E-4</c:v>
                </c:pt>
                <c:pt idx="24">
                  <c:v>9.2592592592592588E-5</c:v>
                </c:pt>
                <c:pt idx="25">
                  <c:v>6.9444444444444444E-5</c:v>
                </c:pt>
                <c:pt idx="26">
                  <c:v>2.3148148148148149E-4</c:v>
                </c:pt>
                <c:pt idx="27">
                  <c:v>1.3888888888888889E-4</c:v>
                </c:pt>
                <c:pt idx="28">
                  <c:v>8.1018518518518516E-5</c:v>
                </c:pt>
                <c:pt idx="29">
                  <c:v>8.1018518518518516E-5</c:v>
                </c:pt>
                <c:pt idx="30">
                  <c:v>1.1574074074074075E-4</c:v>
                </c:pt>
                <c:pt idx="31">
                  <c:v>3.4722222222222222E-5</c:v>
                </c:pt>
              </c:numCache>
            </c:numRef>
          </c:xVal>
          <c:yVal>
            <c:numRef>
              <c:f>'渋滞長(4)'!$U$15:$U$46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911936"/>
        <c:axId val="117913856"/>
      </c:scatterChart>
      <c:catAx>
        <c:axId val="117903744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905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905664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903744"/>
        <c:crosses val="autoZero"/>
        <c:crossBetween val="between"/>
        <c:majorUnit val="100"/>
      </c:valAx>
      <c:valAx>
        <c:axId val="117911936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913856"/>
        <c:crosses val="max"/>
        <c:crossBetween val="midCat"/>
        <c:majorUnit val="3.4722222222222199E-3"/>
      </c:valAx>
      <c:valAx>
        <c:axId val="117913856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91193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960704"/>
        <c:axId val="11796262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72288"/>
        <c:axId val="117774208"/>
      </c:scatterChart>
      <c:catAx>
        <c:axId val="11796070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96262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7962624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960704"/>
        <c:crosses val="autoZero"/>
        <c:crossBetween val="between"/>
        <c:majorUnit val="200"/>
      </c:valAx>
      <c:valAx>
        <c:axId val="11777228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774208"/>
        <c:crosses val="max"/>
        <c:crossBetween val="midCat"/>
        <c:majorUnit val="3.4722222222222225E-3"/>
      </c:valAx>
      <c:valAx>
        <c:axId val="11777420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77228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796224"/>
        <c:axId val="11779840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00320"/>
        <c:axId val="117814784"/>
      </c:scatterChart>
      <c:catAx>
        <c:axId val="1177962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79840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779840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796224"/>
        <c:crosses val="autoZero"/>
        <c:crossBetween val="between"/>
        <c:majorUnit val="200"/>
      </c:valAx>
      <c:valAx>
        <c:axId val="11780032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814784"/>
        <c:crosses val="max"/>
        <c:crossBetween val="midCat"/>
        <c:majorUnit val="3.4722222222222225E-3"/>
      </c:valAx>
      <c:valAx>
        <c:axId val="117814784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80032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303744"/>
        <c:axId val="11830592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307840"/>
        <c:axId val="118318208"/>
      </c:scatterChart>
      <c:catAx>
        <c:axId val="1183037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30592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830592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303744"/>
        <c:crosses val="autoZero"/>
        <c:crossBetween val="between"/>
        <c:majorUnit val="200"/>
      </c:valAx>
      <c:valAx>
        <c:axId val="11830784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318208"/>
        <c:crosses val="max"/>
        <c:crossBetween val="midCat"/>
        <c:majorUnit val="3.4722222222222225E-3"/>
      </c:valAx>
      <c:valAx>
        <c:axId val="11831820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30784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'渋滞長(5)'!$V$15:$V$46</c:f>
              <c:numCache>
                <c:formatCode>#,##0_ </c:formatCode>
                <c:ptCount val="32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10</c:v>
                </c:pt>
                <c:pt idx="9">
                  <c:v>5</c:v>
                </c:pt>
                <c:pt idx="10">
                  <c:v>5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15</c:v>
                </c:pt>
                <c:pt idx="15">
                  <c:v>20</c:v>
                </c:pt>
                <c:pt idx="16">
                  <c:v>25</c:v>
                </c:pt>
                <c:pt idx="17">
                  <c:v>15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5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5</c:v>
                </c:pt>
                <c:pt idx="26">
                  <c:v>10</c:v>
                </c:pt>
                <c:pt idx="27">
                  <c:v>10</c:v>
                </c:pt>
                <c:pt idx="28">
                  <c:v>5</c:v>
                </c:pt>
                <c:pt idx="29">
                  <c:v>5</c:v>
                </c:pt>
                <c:pt idx="30">
                  <c:v>10</c:v>
                </c:pt>
                <c:pt idx="31">
                  <c:v>5</c:v>
                </c:pt>
              </c:numCache>
            </c:numRef>
          </c:cat>
          <c:val>
            <c:numRef>
              <c:f>'渋滞長(5)'!$W$15:$W$46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'渋滞長(5)'!$V$15:$V$46</c:f>
              <c:numCache>
                <c:formatCode>#,##0_ </c:formatCode>
                <c:ptCount val="32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10</c:v>
                </c:pt>
                <c:pt idx="9">
                  <c:v>5</c:v>
                </c:pt>
                <c:pt idx="10">
                  <c:v>5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15</c:v>
                </c:pt>
                <c:pt idx="15">
                  <c:v>20</c:v>
                </c:pt>
                <c:pt idx="16">
                  <c:v>25</c:v>
                </c:pt>
                <c:pt idx="17">
                  <c:v>15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5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5</c:v>
                </c:pt>
                <c:pt idx="26">
                  <c:v>10</c:v>
                </c:pt>
                <c:pt idx="27">
                  <c:v>10</c:v>
                </c:pt>
                <c:pt idx="28">
                  <c:v>5</c:v>
                </c:pt>
                <c:pt idx="29">
                  <c:v>5</c:v>
                </c:pt>
                <c:pt idx="30">
                  <c:v>10</c:v>
                </c:pt>
                <c:pt idx="31">
                  <c:v>5</c:v>
                </c:pt>
              </c:numCache>
            </c:numRef>
          </c:cat>
          <c:val>
            <c:numRef>
              <c:f>'渋滞長(5)'!$X$15:$X$46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261056"/>
        <c:axId val="117262592"/>
      </c:barChart>
      <c:catAx>
        <c:axId val="117261056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262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262592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261056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'渋滞長(5)'!$C$15:$C$46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'渋滞長(5)'!$E$15:$E$46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'渋滞長(5)'!$C$15:$C$46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'渋滞長(5)'!$V$15:$V$46</c:f>
              <c:numCache>
                <c:formatCode>#,##0_ </c:formatCode>
                <c:ptCount val="32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10</c:v>
                </c:pt>
                <c:pt idx="9">
                  <c:v>5</c:v>
                </c:pt>
                <c:pt idx="10">
                  <c:v>5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15</c:v>
                </c:pt>
                <c:pt idx="15">
                  <c:v>20</c:v>
                </c:pt>
                <c:pt idx="16">
                  <c:v>25</c:v>
                </c:pt>
                <c:pt idx="17">
                  <c:v>15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5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5</c:v>
                </c:pt>
                <c:pt idx="26">
                  <c:v>10</c:v>
                </c:pt>
                <c:pt idx="27">
                  <c:v>10</c:v>
                </c:pt>
                <c:pt idx="28">
                  <c:v>5</c:v>
                </c:pt>
                <c:pt idx="29">
                  <c:v>5</c:v>
                </c:pt>
                <c:pt idx="30">
                  <c:v>10</c:v>
                </c:pt>
                <c:pt idx="3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322496"/>
        <c:axId val="11732441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'渋滞長(5)'!$F$15:$F$46</c:f>
              <c:strCache>
                <c:ptCount val="32"/>
                <c:pt idx="0">
                  <c:v>0:04</c:v>
                </c:pt>
                <c:pt idx="1">
                  <c:v>0:03</c:v>
                </c:pt>
                <c:pt idx="3">
                  <c:v>0:04</c:v>
                </c:pt>
                <c:pt idx="5">
                  <c:v>0:03</c:v>
                </c:pt>
                <c:pt idx="8">
                  <c:v>0:05</c:v>
                </c:pt>
                <c:pt idx="9">
                  <c:v>0:04</c:v>
                </c:pt>
                <c:pt idx="10">
                  <c:v>0:03</c:v>
                </c:pt>
                <c:pt idx="11">
                  <c:v>0:07</c:v>
                </c:pt>
                <c:pt idx="12">
                  <c:v>0:06</c:v>
                </c:pt>
                <c:pt idx="13">
                  <c:v>0:07</c:v>
                </c:pt>
                <c:pt idx="14">
                  <c:v>0:07</c:v>
                </c:pt>
                <c:pt idx="15">
                  <c:v>0:08</c:v>
                </c:pt>
                <c:pt idx="16">
                  <c:v>0:10</c:v>
                </c:pt>
                <c:pt idx="17">
                  <c:v>0:06</c:v>
                </c:pt>
                <c:pt idx="18">
                  <c:v>0:05</c:v>
                </c:pt>
                <c:pt idx="19">
                  <c:v>0:08</c:v>
                </c:pt>
                <c:pt idx="20">
                  <c:v>0:05</c:v>
                </c:pt>
                <c:pt idx="21">
                  <c:v>0:04</c:v>
                </c:pt>
                <c:pt idx="23">
                  <c:v>0:03</c:v>
                </c:pt>
                <c:pt idx="25">
                  <c:v>0:03</c:v>
                </c:pt>
                <c:pt idx="26">
                  <c:v>0:06</c:v>
                </c:pt>
                <c:pt idx="27">
                  <c:v>0:05</c:v>
                </c:pt>
                <c:pt idx="28">
                  <c:v>0:04</c:v>
                </c:pt>
                <c:pt idx="29">
                  <c:v>0:04</c:v>
                </c:pt>
                <c:pt idx="30">
                  <c:v>0:08</c:v>
                </c:pt>
                <c:pt idx="31">
                  <c:v>0:03</c:v>
                </c:pt>
              </c:strCache>
            </c:strRef>
          </c:xVal>
          <c:yVal>
            <c:numRef>
              <c:f>'渋滞長(5)'!$U$15:$U$46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330688"/>
        <c:axId val="117332608"/>
      </c:scatterChart>
      <c:catAx>
        <c:axId val="117322496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324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324416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322496"/>
        <c:crosses val="autoZero"/>
        <c:crossBetween val="between"/>
        <c:majorUnit val="100"/>
      </c:valAx>
      <c:valAx>
        <c:axId val="117330688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332608"/>
        <c:crosses val="max"/>
        <c:crossBetween val="midCat"/>
        <c:majorUnit val="3.4722222222222199E-3"/>
      </c:valAx>
      <c:valAx>
        <c:axId val="117332608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33068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'自動車変動図(2)'!$J$73:$J$84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'自動車変動図(2)'!$I$72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'自動車変動図(2)'!$I$73:$I$84</c:f>
              <c:numCache>
                <c:formatCode>General</c:formatCode>
                <c:ptCount val="12"/>
                <c:pt idx="0">
                  <c:v>65</c:v>
                </c:pt>
                <c:pt idx="1">
                  <c:v>63</c:v>
                </c:pt>
                <c:pt idx="2">
                  <c:v>57</c:v>
                </c:pt>
                <c:pt idx="3">
                  <c:v>49</c:v>
                </c:pt>
                <c:pt idx="4">
                  <c:v>49</c:v>
                </c:pt>
                <c:pt idx="5">
                  <c:v>55</c:v>
                </c:pt>
                <c:pt idx="6">
                  <c:v>22</c:v>
                </c:pt>
                <c:pt idx="7">
                  <c:v>53</c:v>
                </c:pt>
                <c:pt idx="8">
                  <c:v>39</c:v>
                </c:pt>
                <c:pt idx="9">
                  <c:v>81</c:v>
                </c:pt>
                <c:pt idx="10">
                  <c:v>72</c:v>
                </c:pt>
                <c:pt idx="11">
                  <c:v>104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433792"/>
        <c:axId val="66435712"/>
      </c:barChart>
      <c:lineChart>
        <c:grouping val="stacked"/>
        <c:varyColors val="0"/>
        <c:ser>
          <c:idx val="3"/>
          <c:order val="2"/>
          <c:tx>
            <c:strRef>
              <c:f>'自動車変動図(2)'!$L$72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'自動車変動図(2)'!$L$73:$L$84</c:f>
              <c:numCache>
                <c:formatCode>0.0_ </c:formatCode>
                <c:ptCount val="12"/>
                <c:pt idx="0">
                  <c:v>3</c:v>
                </c:pt>
                <c:pt idx="1">
                  <c:v>6</c:v>
                </c:pt>
                <c:pt idx="2">
                  <c:v>6.6</c:v>
                </c:pt>
                <c:pt idx="3">
                  <c:v>2</c:v>
                </c:pt>
                <c:pt idx="4">
                  <c:v>9.3000000000000007</c:v>
                </c:pt>
                <c:pt idx="5">
                  <c:v>3.5</c:v>
                </c:pt>
                <c:pt idx="6">
                  <c:v>4.3</c:v>
                </c:pt>
                <c:pt idx="7">
                  <c:v>3.6</c:v>
                </c:pt>
                <c:pt idx="8">
                  <c:v>0</c:v>
                </c:pt>
                <c:pt idx="9">
                  <c:v>5.8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70208"/>
        <c:axId val="97871744"/>
      </c:lineChart>
      <c:catAx>
        <c:axId val="6643379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4357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643571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433792"/>
        <c:crosses val="autoZero"/>
        <c:crossBetween val="between"/>
        <c:majorUnit val="1000"/>
        <c:minorUnit val="50"/>
      </c:valAx>
      <c:catAx>
        <c:axId val="9787020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97871744"/>
        <c:crosses val="autoZero"/>
        <c:auto val="1"/>
        <c:lblAlgn val="ctr"/>
        <c:lblOffset val="100"/>
        <c:noMultiLvlLbl val="0"/>
      </c:catAx>
      <c:valAx>
        <c:axId val="9787174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787020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374976"/>
        <c:axId val="117376896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391360"/>
        <c:axId val="117393280"/>
      </c:scatterChart>
      <c:catAx>
        <c:axId val="1173749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37689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7376896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374976"/>
        <c:crosses val="autoZero"/>
        <c:crossBetween val="between"/>
        <c:majorUnit val="200"/>
      </c:valAx>
      <c:valAx>
        <c:axId val="11739136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393280"/>
        <c:crosses val="max"/>
        <c:crossBetween val="midCat"/>
        <c:majorUnit val="3.4722222222222225E-3"/>
      </c:valAx>
      <c:valAx>
        <c:axId val="11739328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39136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427584"/>
        <c:axId val="11742976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31680"/>
        <c:axId val="118359552"/>
      </c:scatterChart>
      <c:catAx>
        <c:axId val="11742758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42976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742976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427584"/>
        <c:crosses val="autoZero"/>
        <c:crossBetween val="between"/>
        <c:majorUnit val="200"/>
      </c:valAx>
      <c:valAx>
        <c:axId val="11743168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359552"/>
        <c:crosses val="max"/>
        <c:crossBetween val="midCat"/>
        <c:majorUnit val="3.4722222222222225E-3"/>
      </c:valAx>
      <c:valAx>
        <c:axId val="11835955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743168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397952"/>
        <c:axId val="118404224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06144"/>
        <c:axId val="118420608"/>
      </c:scatterChart>
      <c:catAx>
        <c:axId val="11839795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40422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8404224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397952"/>
        <c:crosses val="autoZero"/>
        <c:crossBetween val="between"/>
        <c:majorUnit val="200"/>
      </c:valAx>
      <c:valAx>
        <c:axId val="118406144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420608"/>
        <c:crosses val="max"/>
        <c:crossBetween val="midCat"/>
        <c:majorUnit val="3.4722222222222225E-3"/>
      </c:valAx>
      <c:valAx>
        <c:axId val="118420608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406144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'渋滞長(6)'!$V$15:$V$46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10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0</c:v>
                </c:pt>
                <c:pt idx="22">
                  <c:v>25</c:v>
                </c:pt>
                <c:pt idx="23">
                  <c:v>10</c:v>
                </c:pt>
                <c:pt idx="24">
                  <c:v>5</c:v>
                </c:pt>
                <c:pt idx="25">
                  <c:v>5</c:v>
                </c:pt>
                <c:pt idx="26">
                  <c:v>20</c:v>
                </c:pt>
                <c:pt idx="27">
                  <c:v>15</c:v>
                </c:pt>
                <c:pt idx="28">
                  <c:v>25</c:v>
                </c:pt>
                <c:pt idx="29">
                  <c:v>10</c:v>
                </c:pt>
                <c:pt idx="30">
                  <c:v>15</c:v>
                </c:pt>
                <c:pt idx="31">
                  <c:v>10</c:v>
                </c:pt>
              </c:numCache>
            </c:numRef>
          </c:cat>
          <c:val>
            <c:numRef>
              <c:f>'渋滞長(6)'!$W$15:$W$46</c:f>
              <c:numCache>
                <c:formatCode>General</c:formatCode>
                <c:ptCount val="32"/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'渋滞長(6)'!$V$15:$V$46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10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0</c:v>
                </c:pt>
                <c:pt idx="22">
                  <c:v>25</c:v>
                </c:pt>
                <c:pt idx="23">
                  <c:v>10</c:v>
                </c:pt>
                <c:pt idx="24">
                  <c:v>5</c:v>
                </c:pt>
                <c:pt idx="25">
                  <c:v>5</c:v>
                </c:pt>
                <c:pt idx="26">
                  <c:v>20</c:v>
                </c:pt>
                <c:pt idx="27">
                  <c:v>15</c:v>
                </c:pt>
                <c:pt idx="28">
                  <c:v>25</c:v>
                </c:pt>
                <c:pt idx="29">
                  <c:v>10</c:v>
                </c:pt>
                <c:pt idx="30">
                  <c:v>15</c:v>
                </c:pt>
                <c:pt idx="31">
                  <c:v>10</c:v>
                </c:pt>
              </c:numCache>
            </c:numRef>
          </c:cat>
          <c:val>
            <c:numRef>
              <c:f>'渋滞長(6)'!$X$15:$X$46</c:f>
              <c:numCache>
                <c:formatCode>General</c:formatCode>
                <c:ptCount val="3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500352"/>
        <c:axId val="114501888"/>
      </c:barChart>
      <c:catAx>
        <c:axId val="114500352"/>
        <c:scaling>
          <c:orientation val="maxMin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501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4501888"/>
        <c:scaling>
          <c:orientation val="minMax"/>
          <c:max val="200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4500352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20596146153745E-2"/>
          <c:y val="7.422411941226939E-2"/>
          <c:w val="0.86440916426433467"/>
          <c:h val="0.8569511968507465"/>
        </c:manualLayout>
      </c:layout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'渋滞長(6)'!$C$15:$C$46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'渋滞長(6)'!$E$15:$E$46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'渋滞長(6)'!$C$15:$C$46</c:f>
              <c:numCache>
                <c:formatCode>h:mm</c:formatCode>
                <c:ptCount val="32"/>
                <c:pt idx="0">
                  <c:v>0.29166666666666802</c:v>
                </c:pt>
                <c:pt idx="1">
                  <c:v>0.29861111111111199</c:v>
                </c:pt>
                <c:pt idx="2">
                  <c:v>0.30555555555555702</c:v>
                </c:pt>
                <c:pt idx="3">
                  <c:v>0.312500000000001</c:v>
                </c:pt>
                <c:pt idx="4">
                  <c:v>0.31944444444444497</c:v>
                </c:pt>
                <c:pt idx="5">
                  <c:v>0.32638888888889001</c:v>
                </c:pt>
                <c:pt idx="6">
                  <c:v>0.33333333333333398</c:v>
                </c:pt>
                <c:pt idx="7">
                  <c:v>0.34027777777777901</c:v>
                </c:pt>
                <c:pt idx="8">
                  <c:v>0.34722222222222299</c:v>
                </c:pt>
                <c:pt idx="9">
                  <c:v>0.35416666666666802</c:v>
                </c:pt>
                <c:pt idx="10">
                  <c:v>0.36111111111111199</c:v>
                </c:pt>
                <c:pt idx="11">
                  <c:v>0.36805555555555702</c:v>
                </c:pt>
                <c:pt idx="12">
                  <c:v>0.375</c:v>
                </c:pt>
                <c:pt idx="13">
                  <c:v>0.41666666666666669</c:v>
                </c:pt>
                <c:pt idx="14">
                  <c:v>0.45833333333333331</c:v>
                </c:pt>
                <c:pt idx="15">
                  <c:v>0.5</c:v>
                </c:pt>
                <c:pt idx="16">
                  <c:v>0.54166666666666663</c:v>
                </c:pt>
                <c:pt idx="17">
                  <c:v>0.58333333333333337</c:v>
                </c:pt>
                <c:pt idx="18">
                  <c:v>0.625</c:v>
                </c:pt>
                <c:pt idx="19">
                  <c:v>0.66666666666666663</c:v>
                </c:pt>
                <c:pt idx="20">
                  <c:v>0.70833333333333337</c:v>
                </c:pt>
                <c:pt idx="21">
                  <c:v>0.71527777777777779</c:v>
                </c:pt>
                <c:pt idx="22">
                  <c:v>0.72222222222222221</c:v>
                </c:pt>
                <c:pt idx="23">
                  <c:v>0.72916666666666663</c:v>
                </c:pt>
                <c:pt idx="24">
                  <c:v>0.73611111111111116</c:v>
                </c:pt>
                <c:pt idx="25">
                  <c:v>0.74305555555555547</c:v>
                </c:pt>
                <c:pt idx="26">
                  <c:v>0.75</c:v>
                </c:pt>
                <c:pt idx="27">
                  <c:v>0.75694444444444453</c:v>
                </c:pt>
                <c:pt idx="28">
                  <c:v>0.76388888888888884</c:v>
                </c:pt>
                <c:pt idx="29">
                  <c:v>0.77083333333333337</c:v>
                </c:pt>
                <c:pt idx="30">
                  <c:v>0.77777777777777779</c:v>
                </c:pt>
                <c:pt idx="31">
                  <c:v>0.78472222222222221</c:v>
                </c:pt>
              </c:numCache>
            </c:numRef>
          </c:cat>
          <c:val>
            <c:numRef>
              <c:f>'渋滞長(6)'!$V$15:$V$46</c:f>
              <c:numCache>
                <c:formatCode>#,##0_ 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10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0</c:v>
                </c:pt>
                <c:pt idx="22">
                  <c:v>25</c:v>
                </c:pt>
                <c:pt idx="23">
                  <c:v>10</c:v>
                </c:pt>
                <c:pt idx="24">
                  <c:v>5</c:v>
                </c:pt>
                <c:pt idx="25">
                  <c:v>5</c:v>
                </c:pt>
                <c:pt idx="26">
                  <c:v>20</c:v>
                </c:pt>
                <c:pt idx="27">
                  <c:v>15</c:v>
                </c:pt>
                <c:pt idx="28">
                  <c:v>25</c:v>
                </c:pt>
                <c:pt idx="29">
                  <c:v>10</c:v>
                </c:pt>
                <c:pt idx="30">
                  <c:v>15</c:v>
                </c:pt>
                <c:pt idx="3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002432"/>
        <c:axId val="118004352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'渋滞長(6)'!$F$15:$F$46</c:f>
              <c:strCache>
                <c:ptCount val="32"/>
                <c:pt idx="12">
                  <c:v>0:03</c:v>
                </c:pt>
                <c:pt idx="16">
                  <c:v>0:04</c:v>
                </c:pt>
                <c:pt idx="17">
                  <c:v>0:16</c:v>
                </c:pt>
                <c:pt idx="18">
                  <c:v>0:07</c:v>
                </c:pt>
                <c:pt idx="19">
                  <c:v>0:06</c:v>
                </c:pt>
                <c:pt idx="20">
                  <c:v>0:05</c:v>
                </c:pt>
                <c:pt idx="22">
                  <c:v>0:13</c:v>
                </c:pt>
                <c:pt idx="23">
                  <c:v>0:10</c:v>
                </c:pt>
                <c:pt idx="24">
                  <c:v>0:09</c:v>
                </c:pt>
                <c:pt idx="25">
                  <c:v>0:04</c:v>
                </c:pt>
                <c:pt idx="26">
                  <c:v>0:20</c:v>
                </c:pt>
                <c:pt idx="27">
                  <c:v>0:12</c:v>
                </c:pt>
                <c:pt idx="28">
                  <c:v>0:17</c:v>
                </c:pt>
                <c:pt idx="29">
                  <c:v>0:07</c:v>
                </c:pt>
                <c:pt idx="30">
                  <c:v>0:13</c:v>
                </c:pt>
                <c:pt idx="31">
                  <c:v>0:09</c:v>
                </c:pt>
              </c:strCache>
            </c:strRef>
          </c:xVal>
          <c:yVal>
            <c:numRef>
              <c:f>'渋滞長(6)'!$U$15:$U$46</c:f>
              <c:numCache>
                <c:formatCode>General</c:formatCode>
                <c:ptCount val="32"/>
                <c:pt idx="0">
                  <c:v>1.05</c:v>
                </c:pt>
                <c:pt idx="1">
                  <c:v>2.16</c:v>
                </c:pt>
                <c:pt idx="2">
                  <c:v>3.3</c:v>
                </c:pt>
                <c:pt idx="3">
                  <c:v>4.4000000000000004</c:v>
                </c:pt>
                <c:pt idx="4">
                  <c:v>5.55</c:v>
                </c:pt>
                <c:pt idx="5">
                  <c:v>6.65</c:v>
                </c:pt>
                <c:pt idx="6">
                  <c:v>7.8</c:v>
                </c:pt>
                <c:pt idx="7">
                  <c:v>8.9</c:v>
                </c:pt>
                <c:pt idx="8">
                  <c:v>10.029999999999999</c:v>
                </c:pt>
                <c:pt idx="9">
                  <c:v>11.15</c:v>
                </c:pt>
                <c:pt idx="10">
                  <c:v>12.25</c:v>
                </c:pt>
                <c:pt idx="11">
                  <c:v>13.45</c:v>
                </c:pt>
                <c:pt idx="12">
                  <c:v>14.55</c:v>
                </c:pt>
                <c:pt idx="13">
                  <c:v>15.65</c:v>
                </c:pt>
                <c:pt idx="14">
                  <c:v>16.8</c:v>
                </c:pt>
                <c:pt idx="15">
                  <c:v>17.95</c:v>
                </c:pt>
                <c:pt idx="16">
                  <c:v>19.05</c:v>
                </c:pt>
                <c:pt idx="17">
                  <c:v>20.149999999999999</c:v>
                </c:pt>
                <c:pt idx="18">
                  <c:v>21.25</c:v>
                </c:pt>
                <c:pt idx="19">
                  <c:v>22.4</c:v>
                </c:pt>
                <c:pt idx="20">
                  <c:v>23.55</c:v>
                </c:pt>
                <c:pt idx="21">
                  <c:v>24.65</c:v>
                </c:pt>
                <c:pt idx="22">
                  <c:v>25.8</c:v>
                </c:pt>
                <c:pt idx="23">
                  <c:v>26.9</c:v>
                </c:pt>
                <c:pt idx="24">
                  <c:v>28.03</c:v>
                </c:pt>
                <c:pt idx="25">
                  <c:v>29.13</c:v>
                </c:pt>
                <c:pt idx="26">
                  <c:v>30.28</c:v>
                </c:pt>
                <c:pt idx="27">
                  <c:v>31.4</c:v>
                </c:pt>
                <c:pt idx="28">
                  <c:v>32.5</c:v>
                </c:pt>
                <c:pt idx="29">
                  <c:v>33.700000000000003</c:v>
                </c:pt>
                <c:pt idx="30">
                  <c:v>34.770000000000003</c:v>
                </c:pt>
                <c:pt idx="31">
                  <c:v>35.9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018816"/>
        <c:axId val="118020736"/>
      </c:scatterChart>
      <c:catAx>
        <c:axId val="118002432"/>
        <c:scaling>
          <c:orientation val="maxMin"/>
        </c:scaling>
        <c:delete val="0"/>
        <c:axPos val="l"/>
        <c:numFmt formatCode="h:mm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004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004352"/>
        <c:scaling>
          <c:orientation val="minMax"/>
          <c:max val="1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layout>
            <c:manualLayout>
              <c:xMode val="edge"/>
              <c:yMode val="edge"/>
              <c:x val="0.44632886990821063"/>
              <c:y val="2.8340080971659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002432"/>
        <c:crosses val="autoZero"/>
        <c:crossBetween val="between"/>
        <c:majorUnit val="100"/>
      </c:valAx>
      <c:valAx>
        <c:axId val="118018816"/>
        <c:scaling>
          <c:orientation val="minMax"/>
          <c:max val="1.0416667000000001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220457612289992"/>
              <c:y val="0.95816591751941937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020736"/>
        <c:crosses val="max"/>
        <c:crossBetween val="midCat"/>
        <c:majorUnit val="3.4722222222222199E-3"/>
      </c:valAx>
      <c:valAx>
        <c:axId val="118020736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018816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128640"/>
        <c:axId val="11813056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36832"/>
        <c:axId val="118138752"/>
      </c:scatterChart>
      <c:catAx>
        <c:axId val="1181286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13056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813056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128640"/>
        <c:crosses val="autoZero"/>
        <c:crossBetween val="between"/>
        <c:majorUnit val="200"/>
      </c:valAx>
      <c:valAx>
        <c:axId val="118136832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138752"/>
        <c:crosses val="max"/>
        <c:crossBetween val="midCat"/>
        <c:majorUnit val="3.4722222222222225E-3"/>
      </c:valAx>
      <c:valAx>
        <c:axId val="118138752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136832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8189440"/>
        <c:axId val="118199808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01728"/>
        <c:axId val="118208000"/>
      </c:scatterChart>
      <c:catAx>
        <c:axId val="1181894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19980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8199808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189440"/>
        <c:crosses val="autoZero"/>
        <c:crossBetween val="between"/>
        <c:majorUnit val="200"/>
      </c:valAx>
      <c:valAx>
        <c:axId val="118201728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8208000"/>
        <c:crosses val="max"/>
        <c:crossBetween val="midCat"/>
        <c:majorUnit val="3.4722222222222225E-3"/>
      </c:valAx>
      <c:valAx>
        <c:axId val="118208000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8201728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渋滞長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0"/>
          <c:order val="1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9020544"/>
        <c:axId val="119022720"/>
      </c:barChart>
      <c:scatterChart>
        <c:scatterStyle val="lineMarker"/>
        <c:varyColors val="0"/>
        <c:ser>
          <c:idx val="4"/>
          <c:order val="2"/>
          <c:tx>
            <c:v>通過時間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024640"/>
        <c:axId val="119026816"/>
      </c:scatterChart>
      <c:catAx>
        <c:axId val="1190205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02272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19022720"/>
        <c:scaling>
          <c:orientation val="minMax"/>
          <c:max val="2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滞留長・渋滞長(m)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020544"/>
        <c:crosses val="autoZero"/>
        <c:crossBetween val="between"/>
        <c:majorUnit val="200"/>
      </c:valAx>
      <c:valAx>
        <c:axId val="119024640"/>
        <c:scaling>
          <c:orientation val="minMax"/>
          <c:max val="1.7361111111111112E-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9026816"/>
        <c:crosses val="max"/>
        <c:crossBetween val="midCat"/>
        <c:majorUnit val="3.4722222222222225E-3"/>
      </c:valAx>
      <c:valAx>
        <c:axId val="119026816"/>
        <c:scaling>
          <c:orientation val="maxMin"/>
          <c:max val="36.5"/>
          <c:min val="0.5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19024640"/>
        <c:crosses val="autoZero"/>
        <c:crossBetween val="midCat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'自動車変動図(2)'!$J$89:$J$100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'自動車変動図(2)'!$I$88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'自動車変動図(2)'!$I$89:$I$100</c:f>
              <c:numCache>
                <c:formatCode>General</c:formatCode>
                <c:ptCount val="12"/>
                <c:pt idx="0">
                  <c:v>8</c:v>
                </c:pt>
                <c:pt idx="1">
                  <c:v>9</c:v>
                </c:pt>
                <c:pt idx="2">
                  <c:v>22</c:v>
                </c:pt>
                <c:pt idx="3">
                  <c:v>16</c:v>
                </c:pt>
                <c:pt idx="4">
                  <c:v>16</c:v>
                </c:pt>
                <c:pt idx="5">
                  <c:v>22</c:v>
                </c:pt>
                <c:pt idx="6">
                  <c:v>18</c:v>
                </c:pt>
                <c:pt idx="7">
                  <c:v>8</c:v>
                </c:pt>
                <c:pt idx="8">
                  <c:v>15</c:v>
                </c:pt>
                <c:pt idx="9">
                  <c:v>15</c:v>
                </c:pt>
                <c:pt idx="10">
                  <c:v>9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8414592"/>
        <c:axId val="98416512"/>
      </c:barChart>
      <c:lineChart>
        <c:grouping val="stacked"/>
        <c:varyColors val="0"/>
        <c:ser>
          <c:idx val="3"/>
          <c:order val="2"/>
          <c:tx>
            <c:strRef>
              <c:f>'自動車変動図(2)'!$L$88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'自動車変動図(2)'!$L$89:$L$100</c:f>
              <c:numCache>
                <c:formatCode>0.0_ </c:formatCode>
                <c:ptCount val="12"/>
                <c:pt idx="0">
                  <c:v>27.3</c:v>
                </c:pt>
                <c:pt idx="1">
                  <c:v>18.2</c:v>
                </c:pt>
                <c:pt idx="2">
                  <c:v>4.3</c:v>
                </c:pt>
                <c:pt idx="3">
                  <c:v>5.9</c:v>
                </c:pt>
                <c:pt idx="4">
                  <c:v>0</c:v>
                </c:pt>
                <c:pt idx="5">
                  <c:v>4.3</c:v>
                </c:pt>
                <c:pt idx="6">
                  <c:v>5.3</c:v>
                </c:pt>
                <c:pt idx="7">
                  <c:v>11.1</c:v>
                </c:pt>
                <c:pt idx="8">
                  <c:v>11.8</c:v>
                </c:pt>
                <c:pt idx="9">
                  <c:v>0</c:v>
                </c:pt>
                <c:pt idx="10">
                  <c:v>10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418048"/>
        <c:axId val="97793152"/>
      </c:lineChart>
      <c:catAx>
        <c:axId val="9841459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84165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841651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8414592"/>
        <c:crosses val="autoZero"/>
        <c:crossBetween val="between"/>
        <c:majorUnit val="1000"/>
        <c:minorUnit val="50"/>
      </c:valAx>
      <c:catAx>
        <c:axId val="9841804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97793152"/>
        <c:crosses val="autoZero"/>
        <c:auto val="1"/>
        <c:lblAlgn val="ctr"/>
        <c:lblOffset val="100"/>
        <c:noMultiLvlLbl val="0"/>
      </c:catAx>
      <c:valAx>
        <c:axId val="9779315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841804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'自動車変動図(2)'!$J$105:$J$116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'自動車変動図(2)'!$I$104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'自動車変動図(2)'!$I$105:$I$116</c:f>
              <c:numCache>
                <c:formatCode>General</c:formatCode>
                <c:ptCount val="12"/>
                <c:pt idx="0">
                  <c:v>19</c:v>
                </c:pt>
                <c:pt idx="1">
                  <c:v>35</c:v>
                </c:pt>
                <c:pt idx="2">
                  <c:v>30</c:v>
                </c:pt>
                <c:pt idx="3">
                  <c:v>39</c:v>
                </c:pt>
                <c:pt idx="4">
                  <c:v>61</c:v>
                </c:pt>
                <c:pt idx="5">
                  <c:v>67</c:v>
                </c:pt>
                <c:pt idx="6">
                  <c:v>57</c:v>
                </c:pt>
                <c:pt idx="7">
                  <c:v>65</c:v>
                </c:pt>
                <c:pt idx="8">
                  <c:v>93</c:v>
                </c:pt>
                <c:pt idx="9">
                  <c:v>130</c:v>
                </c:pt>
                <c:pt idx="10">
                  <c:v>176</c:v>
                </c:pt>
                <c:pt idx="11">
                  <c:v>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7830016"/>
        <c:axId val="97831936"/>
      </c:barChart>
      <c:lineChart>
        <c:grouping val="stacked"/>
        <c:varyColors val="0"/>
        <c:ser>
          <c:idx val="3"/>
          <c:order val="2"/>
          <c:tx>
            <c:strRef>
              <c:f>'自動車変動図(2)'!$L$104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'自動車変動図(2)'!$L$105:$L$116</c:f>
              <c:numCache>
                <c:formatCode>0.0_ </c:formatCode>
                <c:ptCount val="12"/>
                <c:pt idx="0">
                  <c:v>5</c:v>
                </c:pt>
                <c:pt idx="1">
                  <c:v>7.9</c:v>
                </c:pt>
                <c:pt idx="2">
                  <c:v>6.3</c:v>
                </c:pt>
                <c:pt idx="3">
                  <c:v>9.3000000000000007</c:v>
                </c:pt>
                <c:pt idx="4">
                  <c:v>3.2</c:v>
                </c:pt>
                <c:pt idx="5">
                  <c:v>5.6</c:v>
                </c:pt>
                <c:pt idx="6">
                  <c:v>5</c:v>
                </c:pt>
                <c:pt idx="7">
                  <c:v>1.5</c:v>
                </c:pt>
                <c:pt idx="8">
                  <c:v>3.1</c:v>
                </c:pt>
                <c:pt idx="9">
                  <c:v>1.5</c:v>
                </c:pt>
                <c:pt idx="10">
                  <c:v>1.7</c:v>
                </c:pt>
                <c:pt idx="11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3728"/>
        <c:axId val="97835264"/>
      </c:lineChart>
      <c:catAx>
        <c:axId val="97830016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7831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783193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7830016"/>
        <c:crosses val="autoZero"/>
        <c:crossBetween val="between"/>
        <c:majorUnit val="1000"/>
        <c:minorUnit val="50"/>
      </c:valAx>
      <c:catAx>
        <c:axId val="9783372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97835264"/>
        <c:crosses val="autoZero"/>
        <c:auto val="1"/>
        <c:lblAlgn val="ctr"/>
        <c:lblOffset val="100"/>
        <c:noMultiLvlLbl val="0"/>
      </c:catAx>
      <c:valAx>
        <c:axId val="9783526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783372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'自動車変動図(2)'!$J$120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'自動車変動図(2)'!$J$121:$J$132</c:f>
              <c:numCache>
                <c:formatCode>General</c:formatCode>
                <c:ptCount val="12"/>
                <c:pt idx="0">
                  <c:v>29</c:v>
                </c:pt>
                <c:pt idx="1">
                  <c:v>40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42</c:v>
                </c:pt>
                <c:pt idx="6">
                  <c:v>52</c:v>
                </c:pt>
                <c:pt idx="7">
                  <c:v>32</c:v>
                </c:pt>
                <c:pt idx="8">
                  <c:v>22</c:v>
                </c:pt>
                <c:pt idx="9">
                  <c:v>29</c:v>
                </c:pt>
                <c:pt idx="10">
                  <c:v>28</c:v>
                </c:pt>
                <c:pt idx="11">
                  <c:v>18</c:v>
                </c:pt>
              </c:numCache>
            </c:numRef>
          </c:val>
        </c:ser>
        <c:ser>
          <c:idx val="1"/>
          <c:order val="1"/>
          <c:tx>
            <c:strRef>
              <c:f>'自動車変動図(2)'!$I$120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'自動車変動図(2)'!$I$121:$I$132</c:f>
              <c:numCache>
                <c:formatCode>General</c:formatCode>
                <c:ptCount val="12"/>
                <c:pt idx="0">
                  <c:v>240</c:v>
                </c:pt>
                <c:pt idx="1">
                  <c:v>241</c:v>
                </c:pt>
                <c:pt idx="2">
                  <c:v>244</c:v>
                </c:pt>
                <c:pt idx="3">
                  <c:v>323</c:v>
                </c:pt>
                <c:pt idx="4">
                  <c:v>329</c:v>
                </c:pt>
                <c:pt idx="5">
                  <c:v>342</c:v>
                </c:pt>
                <c:pt idx="6">
                  <c:v>359</c:v>
                </c:pt>
                <c:pt idx="7">
                  <c:v>383</c:v>
                </c:pt>
                <c:pt idx="8">
                  <c:v>378</c:v>
                </c:pt>
                <c:pt idx="9">
                  <c:v>390</c:v>
                </c:pt>
                <c:pt idx="10">
                  <c:v>482</c:v>
                </c:pt>
                <c:pt idx="11">
                  <c:v>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7914240"/>
        <c:axId val="97953280"/>
      </c:barChart>
      <c:lineChart>
        <c:grouping val="stacked"/>
        <c:varyColors val="0"/>
        <c:ser>
          <c:idx val="3"/>
          <c:order val="2"/>
          <c:tx>
            <c:strRef>
              <c:f>'自動車変動図(2)'!$L$120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'自動車変動図(2)'!$B$121:$B$132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'自動車変動図(2)'!$L$121:$L$132</c:f>
              <c:numCache>
                <c:formatCode>0.0_ </c:formatCode>
                <c:ptCount val="12"/>
                <c:pt idx="0">
                  <c:v>10.8</c:v>
                </c:pt>
                <c:pt idx="1">
                  <c:v>14.2</c:v>
                </c:pt>
                <c:pt idx="2">
                  <c:v>15</c:v>
                </c:pt>
                <c:pt idx="3">
                  <c:v>12.9</c:v>
                </c:pt>
                <c:pt idx="4">
                  <c:v>13.2</c:v>
                </c:pt>
                <c:pt idx="5">
                  <c:v>10.9</c:v>
                </c:pt>
                <c:pt idx="6">
                  <c:v>12.7</c:v>
                </c:pt>
                <c:pt idx="7">
                  <c:v>7.7</c:v>
                </c:pt>
                <c:pt idx="8">
                  <c:v>5.5</c:v>
                </c:pt>
                <c:pt idx="9">
                  <c:v>6.9</c:v>
                </c:pt>
                <c:pt idx="10">
                  <c:v>5.5</c:v>
                </c:pt>
                <c:pt idx="11">
                  <c:v>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54816"/>
        <c:axId val="97960704"/>
      </c:lineChart>
      <c:catAx>
        <c:axId val="9791424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79532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795328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7914240"/>
        <c:crosses val="autoZero"/>
        <c:crossBetween val="between"/>
        <c:majorUnit val="1000"/>
        <c:minorUnit val="50"/>
      </c:valAx>
      <c:catAx>
        <c:axId val="9795481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97960704"/>
        <c:crosses val="autoZero"/>
        <c:auto val="1"/>
        <c:lblAlgn val="ctr"/>
        <c:lblOffset val="100"/>
        <c:noMultiLvlLbl val="0"/>
      </c:catAx>
      <c:valAx>
        <c:axId val="97960704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795481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'自動車変動図(3)'!$J$72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'自動車変動図(3)'!$J$73:$J$84</c:f>
              <c:numCache>
                <c:formatCode>General</c:formatCode>
                <c:ptCount val="12"/>
                <c:pt idx="0">
                  <c:v>1</c:v>
                </c:pt>
                <c:pt idx="1">
                  <c:v>11</c:v>
                </c:pt>
                <c:pt idx="2">
                  <c:v>10</c:v>
                </c:pt>
                <c:pt idx="3">
                  <c:v>3</c:v>
                </c:pt>
                <c:pt idx="4">
                  <c:v>7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'自動車変動図(3)'!$I$72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'自動車変動図(3)'!$I$73:$I$84</c:f>
              <c:numCache>
                <c:formatCode>General</c:formatCode>
                <c:ptCount val="12"/>
                <c:pt idx="0">
                  <c:v>39</c:v>
                </c:pt>
                <c:pt idx="1">
                  <c:v>47</c:v>
                </c:pt>
                <c:pt idx="2">
                  <c:v>49</c:v>
                </c:pt>
                <c:pt idx="3">
                  <c:v>64</c:v>
                </c:pt>
                <c:pt idx="4">
                  <c:v>73</c:v>
                </c:pt>
                <c:pt idx="5">
                  <c:v>66</c:v>
                </c:pt>
                <c:pt idx="6">
                  <c:v>72</c:v>
                </c:pt>
                <c:pt idx="7">
                  <c:v>68</c:v>
                </c:pt>
                <c:pt idx="8">
                  <c:v>74</c:v>
                </c:pt>
                <c:pt idx="9">
                  <c:v>103</c:v>
                </c:pt>
                <c:pt idx="10">
                  <c:v>92</c:v>
                </c:pt>
                <c:pt idx="11">
                  <c:v>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9675520"/>
        <c:axId val="100009472"/>
      </c:barChart>
      <c:lineChart>
        <c:grouping val="stacked"/>
        <c:varyColors val="0"/>
        <c:ser>
          <c:idx val="3"/>
          <c:order val="2"/>
          <c:tx>
            <c:strRef>
              <c:f>'自動車変動図(3)'!$L$72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'自動車変動図(3)'!$B$73:$B$84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'自動車変動図(3)'!$L$73:$L$84</c:f>
              <c:numCache>
                <c:formatCode>0.0_ </c:formatCode>
                <c:ptCount val="12"/>
                <c:pt idx="0">
                  <c:v>2.5</c:v>
                </c:pt>
                <c:pt idx="1">
                  <c:v>19</c:v>
                </c:pt>
                <c:pt idx="2">
                  <c:v>16.899999999999999</c:v>
                </c:pt>
                <c:pt idx="3">
                  <c:v>4.5</c:v>
                </c:pt>
                <c:pt idx="4">
                  <c:v>8.8000000000000007</c:v>
                </c:pt>
                <c:pt idx="5">
                  <c:v>0</c:v>
                </c:pt>
                <c:pt idx="6">
                  <c:v>2.7</c:v>
                </c:pt>
                <c:pt idx="7">
                  <c:v>6.8</c:v>
                </c:pt>
                <c:pt idx="8">
                  <c:v>6.3</c:v>
                </c:pt>
                <c:pt idx="9">
                  <c:v>2.8</c:v>
                </c:pt>
                <c:pt idx="10">
                  <c:v>2.1</c:v>
                </c:pt>
                <c:pt idx="11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11008"/>
        <c:axId val="100025088"/>
      </c:lineChart>
      <c:catAx>
        <c:axId val="99675520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0094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000947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9675520"/>
        <c:crosses val="autoZero"/>
        <c:crossBetween val="between"/>
        <c:majorUnit val="1000"/>
        <c:minorUnit val="50"/>
      </c:valAx>
      <c:catAx>
        <c:axId val="100011008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0025088"/>
        <c:crosses val="autoZero"/>
        <c:auto val="1"/>
        <c:lblAlgn val="ctr"/>
        <c:lblOffset val="100"/>
        <c:noMultiLvlLbl val="0"/>
      </c:catAx>
      <c:valAx>
        <c:axId val="100025088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011008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4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8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12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16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0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chart" Target="../charts/chart24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2.emf"/><Relationship Id="rId4" Type="http://schemas.openxmlformats.org/officeDocument/2006/relationships/image" Target="../media/image6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image" Target="../media/image7.emf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7.emf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image" Target="../media/image7.emf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image" Target="../media/image7.emf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image" Target="../media/image7.emf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image" Target="../media/image7.emf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675525</xdr:colOff>
      <xdr:row>28</xdr:row>
      <xdr:rowOff>45785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2400" cy="4879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1536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1536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1638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1638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1741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1741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1843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1843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1945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1946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2048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2048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2150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2150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2253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2253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52</xdr:row>
      <xdr:rowOff>47625</xdr:rowOff>
    </xdr:to>
    <xdr:pic>
      <xdr:nvPicPr>
        <xdr:cNvPr id="44034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0" cy="896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685800</xdr:colOff>
      <xdr:row>44</xdr:row>
      <xdr:rowOff>95250</xdr:rowOff>
    </xdr:to>
    <xdr:pic>
      <xdr:nvPicPr>
        <xdr:cNvPr id="43010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0" cy="763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3584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3584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2355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2355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2457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2458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2560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2560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2662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2662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2765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2765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2867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2867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2969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2970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3072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3072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3174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3174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3277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3277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76949</xdr:colOff>
      <xdr:row>8</xdr:row>
      <xdr:rowOff>188536</xdr:rowOff>
    </xdr:from>
    <xdr:to>
      <xdr:col>11</xdr:col>
      <xdr:colOff>704101</xdr:colOff>
      <xdr:row>22</xdr:row>
      <xdr:rowOff>212285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8399" y="1283911"/>
          <a:ext cx="7656602" cy="549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3379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3379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3481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3482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103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103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103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1034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1035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247650</xdr:colOff>
      <xdr:row>1</xdr:row>
      <xdr:rowOff>47625</xdr:rowOff>
    </xdr:from>
    <xdr:to>
      <xdr:col>16</xdr:col>
      <xdr:colOff>180975</xdr:colOff>
      <xdr:row>15</xdr:row>
      <xdr:rowOff>114300</xdr:rowOff>
    </xdr:to>
    <xdr:pic>
      <xdr:nvPicPr>
        <xdr:cNvPr id="1036" name="図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09550"/>
          <a:ext cx="24479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205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205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205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205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2060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247650</xdr:colOff>
      <xdr:row>1</xdr:row>
      <xdr:rowOff>47625</xdr:rowOff>
    </xdr:from>
    <xdr:to>
      <xdr:col>16</xdr:col>
      <xdr:colOff>180975</xdr:colOff>
      <xdr:row>15</xdr:row>
      <xdr:rowOff>114300</xdr:rowOff>
    </xdr:to>
    <xdr:pic>
      <xdr:nvPicPr>
        <xdr:cNvPr id="2061" name="図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09550"/>
          <a:ext cx="24479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247650</xdr:colOff>
      <xdr:row>1</xdr:row>
      <xdr:rowOff>47625</xdr:rowOff>
    </xdr:from>
    <xdr:to>
      <xdr:col>16</xdr:col>
      <xdr:colOff>180975</xdr:colOff>
      <xdr:row>15</xdr:row>
      <xdr:rowOff>114300</xdr:rowOff>
    </xdr:to>
    <xdr:pic>
      <xdr:nvPicPr>
        <xdr:cNvPr id="2062" name="図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09550"/>
          <a:ext cx="24479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308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308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308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3083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3084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247650</xdr:colOff>
      <xdr:row>1</xdr:row>
      <xdr:rowOff>47625</xdr:rowOff>
    </xdr:from>
    <xdr:to>
      <xdr:col>16</xdr:col>
      <xdr:colOff>180975</xdr:colOff>
      <xdr:row>15</xdr:row>
      <xdr:rowOff>114300</xdr:rowOff>
    </xdr:to>
    <xdr:pic>
      <xdr:nvPicPr>
        <xdr:cNvPr id="3085" name="図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09550"/>
          <a:ext cx="24479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247650</xdr:colOff>
      <xdr:row>1</xdr:row>
      <xdr:rowOff>47625</xdr:rowOff>
    </xdr:from>
    <xdr:to>
      <xdr:col>16</xdr:col>
      <xdr:colOff>180975</xdr:colOff>
      <xdr:row>15</xdr:row>
      <xdr:rowOff>114300</xdr:rowOff>
    </xdr:to>
    <xdr:pic>
      <xdr:nvPicPr>
        <xdr:cNvPr id="3086" name="図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09550"/>
          <a:ext cx="24479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410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410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410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4107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4108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247650</xdr:colOff>
      <xdr:row>1</xdr:row>
      <xdr:rowOff>47625</xdr:rowOff>
    </xdr:from>
    <xdr:to>
      <xdr:col>16</xdr:col>
      <xdr:colOff>180975</xdr:colOff>
      <xdr:row>15</xdr:row>
      <xdr:rowOff>114300</xdr:rowOff>
    </xdr:to>
    <xdr:pic>
      <xdr:nvPicPr>
        <xdr:cNvPr id="4109" name="図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09550"/>
          <a:ext cx="24479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247650</xdr:colOff>
      <xdr:row>1</xdr:row>
      <xdr:rowOff>47625</xdr:rowOff>
    </xdr:from>
    <xdr:to>
      <xdr:col>16</xdr:col>
      <xdr:colOff>180975</xdr:colOff>
      <xdr:row>15</xdr:row>
      <xdr:rowOff>114300</xdr:rowOff>
    </xdr:to>
    <xdr:pic>
      <xdr:nvPicPr>
        <xdr:cNvPr id="4110" name="図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09550"/>
          <a:ext cx="24479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512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512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513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5131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5132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247650</xdr:colOff>
      <xdr:row>1</xdr:row>
      <xdr:rowOff>47625</xdr:rowOff>
    </xdr:from>
    <xdr:to>
      <xdr:col>16</xdr:col>
      <xdr:colOff>180975</xdr:colOff>
      <xdr:row>15</xdr:row>
      <xdr:rowOff>114300</xdr:rowOff>
    </xdr:to>
    <xdr:pic>
      <xdr:nvPicPr>
        <xdr:cNvPr id="5133" name="図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09550"/>
          <a:ext cx="24479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247650</xdr:colOff>
      <xdr:row>1</xdr:row>
      <xdr:rowOff>47625</xdr:rowOff>
    </xdr:from>
    <xdr:to>
      <xdr:col>16</xdr:col>
      <xdr:colOff>180975</xdr:colOff>
      <xdr:row>15</xdr:row>
      <xdr:rowOff>114300</xdr:rowOff>
    </xdr:to>
    <xdr:pic>
      <xdr:nvPicPr>
        <xdr:cNvPr id="5134" name="図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09550"/>
          <a:ext cx="24479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615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615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615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615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6156" name="図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247650</xdr:colOff>
      <xdr:row>1</xdr:row>
      <xdr:rowOff>47625</xdr:rowOff>
    </xdr:from>
    <xdr:to>
      <xdr:col>16</xdr:col>
      <xdr:colOff>180975</xdr:colOff>
      <xdr:row>15</xdr:row>
      <xdr:rowOff>114300</xdr:rowOff>
    </xdr:to>
    <xdr:pic>
      <xdr:nvPicPr>
        <xdr:cNvPr id="6157" name="図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09550"/>
          <a:ext cx="24479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247650</xdr:colOff>
      <xdr:row>1</xdr:row>
      <xdr:rowOff>47625</xdr:rowOff>
    </xdr:from>
    <xdr:to>
      <xdr:col>16</xdr:col>
      <xdr:colOff>180975</xdr:colOff>
      <xdr:row>15</xdr:row>
      <xdr:rowOff>114300</xdr:rowOff>
    </xdr:to>
    <xdr:pic>
      <xdr:nvPicPr>
        <xdr:cNvPr id="6158" name="図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09550"/>
          <a:ext cx="24479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717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717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717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7178" name="図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247650</xdr:colOff>
      <xdr:row>1</xdr:row>
      <xdr:rowOff>47625</xdr:rowOff>
    </xdr:from>
    <xdr:to>
      <xdr:col>16</xdr:col>
      <xdr:colOff>180975</xdr:colOff>
      <xdr:row>15</xdr:row>
      <xdr:rowOff>114300</xdr:rowOff>
    </xdr:to>
    <xdr:pic>
      <xdr:nvPicPr>
        <xdr:cNvPr id="7179" name="図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09550"/>
          <a:ext cx="24479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247650</xdr:colOff>
      <xdr:row>1</xdr:row>
      <xdr:rowOff>47625</xdr:rowOff>
    </xdr:from>
    <xdr:to>
      <xdr:col>16</xdr:col>
      <xdr:colOff>180975</xdr:colOff>
      <xdr:row>15</xdr:row>
      <xdr:rowOff>114300</xdr:rowOff>
    </xdr:to>
    <xdr:pic>
      <xdr:nvPicPr>
        <xdr:cNvPr id="7180" name="図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09550"/>
          <a:ext cx="2447925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3688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36882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36892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36894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36895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3688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688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36885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36890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891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6887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6888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400050</xdr:colOff>
      <xdr:row>2</xdr:row>
      <xdr:rowOff>38100</xdr:rowOff>
    </xdr:from>
    <xdr:to>
      <xdr:col>18</xdr:col>
      <xdr:colOff>85725</xdr:colOff>
      <xdr:row>9</xdr:row>
      <xdr:rowOff>352425</xdr:rowOff>
    </xdr:to>
    <xdr:pic>
      <xdr:nvPicPr>
        <xdr:cNvPr id="36889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428625"/>
          <a:ext cx="268605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9218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3790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37906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37916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37918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37919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37907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7908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37909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37914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915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7911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7912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400050</xdr:colOff>
      <xdr:row>2</xdr:row>
      <xdr:rowOff>38100</xdr:rowOff>
    </xdr:from>
    <xdr:to>
      <xdr:col>18</xdr:col>
      <xdr:colOff>85725</xdr:colOff>
      <xdr:row>9</xdr:row>
      <xdr:rowOff>352425</xdr:rowOff>
    </xdr:to>
    <xdr:pic>
      <xdr:nvPicPr>
        <xdr:cNvPr id="37913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428625"/>
          <a:ext cx="268605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3892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38930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38940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38942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38943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38931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8932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38933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38938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939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893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8936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400050</xdr:colOff>
      <xdr:row>2</xdr:row>
      <xdr:rowOff>38100</xdr:rowOff>
    </xdr:from>
    <xdr:to>
      <xdr:col>18</xdr:col>
      <xdr:colOff>85725</xdr:colOff>
      <xdr:row>9</xdr:row>
      <xdr:rowOff>352425</xdr:rowOff>
    </xdr:to>
    <xdr:pic>
      <xdr:nvPicPr>
        <xdr:cNvPr id="38937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428625"/>
          <a:ext cx="268605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3995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39954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39964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39966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39967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39955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9956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39957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39962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963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9959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39960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400050</xdr:colOff>
      <xdr:row>2</xdr:row>
      <xdr:rowOff>38100</xdr:rowOff>
    </xdr:from>
    <xdr:to>
      <xdr:col>18</xdr:col>
      <xdr:colOff>85725</xdr:colOff>
      <xdr:row>9</xdr:row>
      <xdr:rowOff>352425</xdr:rowOff>
    </xdr:to>
    <xdr:pic>
      <xdr:nvPicPr>
        <xdr:cNvPr id="39961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428625"/>
          <a:ext cx="268605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4097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40978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40988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40990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40991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4097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098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40981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40986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987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0983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0984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400050</xdr:colOff>
      <xdr:row>2</xdr:row>
      <xdr:rowOff>38100</xdr:rowOff>
    </xdr:from>
    <xdr:to>
      <xdr:col>18</xdr:col>
      <xdr:colOff>85725</xdr:colOff>
      <xdr:row>9</xdr:row>
      <xdr:rowOff>352425</xdr:rowOff>
    </xdr:to>
    <xdr:pic>
      <xdr:nvPicPr>
        <xdr:cNvPr id="40985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428625"/>
          <a:ext cx="268605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4200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8</xdr:row>
      <xdr:rowOff>133350</xdr:rowOff>
    </xdr:from>
    <xdr:to>
      <xdr:col>4</xdr:col>
      <xdr:colOff>314325</xdr:colOff>
      <xdr:row>9</xdr:row>
      <xdr:rowOff>295275</xdr:rowOff>
    </xdr:to>
    <xdr:grpSp>
      <xdr:nvGrpSpPr>
        <xdr:cNvPr id="42002" name="Group 2"/>
        <xdr:cNvGrpSpPr>
          <a:grpSpLocks/>
        </xdr:cNvGrpSpPr>
      </xdr:nvGrpSpPr>
      <xdr:grpSpPr bwMode="auto">
        <a:xfrm>
          <a:off x="1162050" y="2409825"/>
          <a:ext cx="619125" cy="409575"/>
          <a:chOff x="126" y="247"/>
          <a:chExt cx="65" cy="43"/>
        </a:xfrm>
      </xdr:grpSpPr>
      <xdr:sp macro="" textlink="">
        <xdr:nvSpPr>
          <xdr:cNvPr id="42012" name="Rectangle 3"/>
          <xdr:cNvSpPr>
            <a:spLocks noChangeArrowheads="1"/>
          </xdr:cNvSpPr>
        </xdr:nvSpPr>
        <xdr:spPr bwMode="auto">
          <a:xfrm>
            <a:off x="126" y="247"/>
            <a:ext cx="23" cy="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159" y="250"/>
            <a:ext cx="32" cy="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滞留長</a:t>
            </a:r>
          </a:p>
        </xdr:txBody>
      </xdr:sp>
      <xdr:grpSp>
        <xdr:nvGrpSpPr>
          <xdr:cNvPr id="42014" name="Group 5"/>
          <xdr:cNvGrpSpPr>
            <a:grpSpLocks/>
          </xdr:cNvGrpSpPr>
        </xdr:nvGrpSpPr>
        <xdr:grpSpPr bwMode="auto">
          <a:xfrm>
            <a:off x="126" y="274"/>
            <a:ext cx="65" cy="16"/>
            <a:chOff x="126" y="274"/>
            <a:chExt cx="65" cy="16"/>
          </a:xfrm>
        </xdr:grpSpPr>
        <xdr:sp macro="" textlink="">
          <xdr:nvSpPr>
            <xdr:cNvPr id="42015" name="Rectangle 6"/>
            <xdr:cNvSpPr>
              <a:spLocks noChangeArrowheads="1"/>
            </xdr:cNvSpPr>
          </xdr:nvSpPr>
          <xdr:spPr bwMode="auto">
            <a:xfrm>
              <a:off x="126" y="274"/>
              <a:ext cx="23" cy="12"/>
            </a:xfrm>
            <a:prstGeom prst="rect">
              <a:avLst/>
            </a:prstGeom>
            <a:solidFill>
              <a:srgbClr val="0000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8" name="Rectangle 7"/>
            <xdr:cNvSpPr>
              <a:spLocks noChangeArrowheads="1"/>
            </xdr:cNvSpPr>
          </xdr:nvSpPr>
          <xdr:spPr bwMode="auto">
            <a:xfrm>
              <a:off x="159" y="276"/>
              <a:ext cx="32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渋滞長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10</xdr:row>
      <xdr:rowOff>123825</xdr:rowOff>
    </xdr:from>
    <xdr:to>
      <xdr:col>18</xdr:col>
      <xdr:colOff>419100</xdr:colOff>
      <xdr:row>48</xdr:row>
      <xdr:rowOff>95250</xdr:rowOff>
    </xdr:to>
    <xdr:graphicFrame macro="">
      <xdr:nvGraphicFramePr>
        <xdr:cNvPr id="4200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200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161925</xdr:colOff>
      <xdr:row>9</xdr:row>
      <xdr:rowOff>66675</xdr:rowOff>
    </xdr:from>
    <xdr:to>
      <xdr:col>6</xdr:col>
      <xdr:colOff>9525</xdr:colOff>
      <xdr:row>9</xdr:row>
      <xdr:rowOff>114300</xdr:rowOff>
    </xdr:to>
    <xdr:grpSp>
      <xdr:nvGrpSpPr>
        <xdr:cNvPr id="42005" name="Group 10"/>
        <xdr:cNvGrpSpPr>
          <a:grpSpLocks/>
        </xdr:cNvGrpSpPr>
      </xdr:nvGrpSpPr>
      <xdr:grpSpPr bwMode="auto">
        <a:xfrm>
          <a:off x="2133600" y="2590800"/>
          <a:ext cx="352425" cy="47625"/>
          <a:chOff x="228" y="266"/>
          <a:chExt cx="37" cy="5"/>
        </a:xfrm>
      </xdr:grpSpPr>
      <xdr:sp macro="" textlink="">
        <xdr:nvSpPr>
          <xdr:cNvPr id="42010" name="Line 11"/>
          <xdr:cNvSpPr>
            <a:spLocks noChangeShapeType="1"/>
          </xdr:cNvSpPr>
        </xdr:nvSpPr>
        <xdr:spPr bwMode="auto">
          <a:xfrm>
            <a:off x="228" y="268"/>
            <a:ext cx="3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011" name="Oval 12"/>
          <xdr:cNvSpPr>
            <a:spLocks noChangeAspect="1" noChangeArrowheads="1"/>
          </xdr:cNvSpPr>
        </xdr:nvSpPr>
        <xdr:spPr bwMode="auto">
          <a:xfrm>
            <a:off x="243" y="266"/>
            <a:ext cx="5" cy="5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</xdr:grpSp>
    <xdr:clientData/>
  </xdr:twoCellAnchor>
  <xdr:oneCellAnchor>
    <xdr:from>
      <xdr:col>6</xdr:col>
      <xdr:colOff>66675</xdr:colOff>
      <xdr:row>9</xdr:row>
      <xdr:rowOff>0</xdr:rowOff>
    </xdr:from>
    <xdr:ext cx="454483" cy="160172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543175" y="2524125"/>
          <a:ext cx="454483" cy="16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通過時間</a:t>
          </a:r>
        </a:p>
      </xdr:txBody>
    </xdr:sp>
    <xdr:clientData/>
  </xdr:one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2007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9525</xdr:colOff>
      <xdr:row>52</xdr:row>
      <xdr:rowOff>0</xdr:rowOff>
    </xdr:from>
    <xdr:to>
      <xdr:col>18</xdr:col>
      <xdr:colOff>419100</xdr:colOff>
      <xdr:row>52</xdr:row>
      <xdr:rowOff>0</xdr:rowOff>
    </xdr:to>
    <xdr:graphicFrame macro="">
      <xdr:nvGraphicFramePr>
        <xdr:cNvPr id="42008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400050</xdr:colOff>
      <xdr:row>2</xdr:row>
      <xdr:rowOff>38100</xdr:rowOff>
    </xdr:from>
    <xdr:to>
      <xdr:col>18</xdr:col>
      <xdr:colOff>85725</xdr:colOff>
      <xdr:row>9</xdr:row>
      <xdr:rowOff>352425</xdr:rowOff>
    </xdr:to>
    <xdr:pic>
      <xdr:nvPicPr>
        <xdr:cNvPr id="42009" name="図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428625"/>
          <a:ext cx="268605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1024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10244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1126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11268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1229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12292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1331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13316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14339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419100</xdr:colOff>
      <xdr:row>1</xdr:row>
      <xdr:rowOff>28575</xdr:rowOff>
    </xdr:from>
    <xdr:to>
      <xdr:col>11</xdr:col>
      <xdr:colOff>152400</xdr:colOff>
      <xdr:row>11</xdr:row>
      <xdr:rowOff>152400</xdr:rowOff>
    </xdr:to>
    <xdr:pic>
      <xdr:nvPicPr>
        <xdr:cNvPr id="14340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38125"/>
          <a:ext cx="217170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ユーザー定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33CC"/>
      </a:accent1>
      <a:accent2>
        <a:srgbClr val="0070C0"/>
      </a:accent2>
      <a:accent3>
        <a:srgbClr val="A5A5A5"/>
      </a:accent3>
      <a:accent4>
        <a:srgbClr val="FF0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45" zoomScaleNormal="100" zoomScaleSheetLayoutView="145" workbookViewId="0">
      <selection activeCell="M21" sqref="M21"/>
    </sheetView>
  </sheetViews>
  <sheetFormatPr defaultRowHeight="13.5"/>
  <sheetData/>
  <phoneticPr fontId="3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39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142</v>
      </c>
      <c r="C16" s="120"/>
      <c r="D16" s="119">
        <v>1</v>
      </c>
      <c r="E16" s="118">
        <v>2</v>
      </c>
      <c r="F16" s="118">
        <v>0</v>
      </c>
      <c r="G16" s="118">
        <v>0</v>
      </c>
      <c r="H16" s="118">
        <f t="shared" ref="H16:H21" si="0">SUM(D16:E16)</f>
        <v>3</v>
      </c>
      <c r="I16" s="118">
        <f t="shared" ref="I16:I21" si="1">SUM(F16:G16)</f>
        <v>0</v>
      </c>
      <c r="J16" s="118">
        <f t="shared" ref="J16:J21" si="2">SUM(H16:I16)</f>
        <v>3</v>
      </c>
      <c r="K16" s="117">
        <f t="shared" ref="K16:K52" si="3">IF(J16=0,0,ROUND(I16/J16*100,1))</f>
        <v>0</v>
      </c>
      <c r="L16" s="116">
        <f t="shared" ref="L16:L52" si="4">IF(J16=0,0,ROUND(J16/$J$52*100,1))</f>
        <v>1.7</v>
      </c>
    </row>
    <row r="17" spans="2:12" ht="14.45" customHeight="1">
      <c r="B17" s="115" t="s">
        <v>141</v>
      </c>
      <c r="C17" s="114"/>
      <c r="D17" s="113">
        <v>0</v>
      </c>
      <c r="E17" s="112">
        <v>0</v>
      </c>
      <c r="F17" s="112">
        <v>0</v>
      </c>
      <c r="G17" s="112">
        <v>0</v>
      </c>
      <c r="H17" s="112">
        <f t="shared" si="0"/>
        <v>0</v>
      </c>
      <c r="I17" s="112">
        <f t="shared" si="1"/>
        <v>0</v>
      </c>
      <c r="J17" s="112">
        <f t="shared" si="2"/>
        <v>0</v>
      </c>
      <c r="K17" s="111">
        <f t="shared" si="3"/>
        <v>0</v>
      </c>
      <c r="L17" s="110">
        <f t="shared" si="4"/>
        <v>0</v>
      </c>
    </row>
    <row r="18" spans="2:12" ht="14.45" customHeight="1">
      <c r="B18" s="115" t="s">
        <v>140</v>
      </c>
      <c r="C18" s="114"/>
      <c r="D18" s="113">
        <v>1</v>
      </c>
      <c r="E18" s="112">
        <v>0</v>
      </c>
      <c r="F18" s="112">
        <v>0</v>
      </c>
      <c r="G18" s="112">
        <v>1</v>
      </c>
      <c r="H18" s="112">
        <f t="shared" si="0"/>
        <v>1</v>
      </c>
      <c r="I18" s="112">
        <f t="shared" si="1"/>
        <v>1</v>
      </c>
      <c r="J18" s="112">
        <f t="shared" si="2"/>
        <v>2</v>
      </c>
      <c r="K18" s="111">
        <f t="shared" si="3"/>
        <v>50</v>
      </c>
      <c r="L18" s="110">
        <f t="shared" si="4"/>
        <v>1.1000000000000001</v>
      </c>
    </row>
    <row r="19" spans="2:12" ht="14.45" customHeight="1">
      <c r="B19" s="115" t="s">
        <v>139</v>
      </c>
      <c r="C19" s="114"/>
      <c r="D19" s="113">
        <v>3</v>
      </c>
      <c r="E19" s="112">
        <v>0</v>
      </c>
      <c r="F19" s="112">
        <v>0</v>
      </c>
      <c r="G19" s="112">
        <v>0</v>
      </c>
      <c r="H19" s="112">
        <f t="shared" si="0"/>
        <v>3</v>
      </c>
      <c r="I19" s="112">
        <f t="shared" si="1"/>
        <v>0</v>
      </c>
      <c r="J19" s="112">
        <f t="shared" si="2"/>
        <v>3</v>
      </c>
      <c r="K19" s="111">
        <f t="shared" si="3"/>
        <v>0</v>
      </c>
      <c r="L19" s="110">
        <f t="shared" si="4"/>
        <v>1.7</v>
      </c>
    </row>
    <row r="20" spans="2:12" ht="14.45" customHeight="1">
      <c r="B20" s="115" t="s">
        <v>138</v>
      </c>
      <c r="C20" s="114"/>
      <c r="D20" s="113">
        <v>1</v>
      </c>
      <c r="E20" s="112">
        <v>0</v>
      </c>
      <c r="F20" s="112">
        <v>1</v>
      </c>
      <c r="G20" s="112">
        <v>1</v>
      </c>
      <c r="H20" s="112">
        <f t="shared" si="0"/>
        <v>1</v>
      </c>
      <c r="I20" s="112">
        <f t="shared" si="1"/>
        <v>2</v>
      </c>
      <c r="J20" s="112">
        <f t="shared" si="2"/>
        <v>3</v>
      </c>
      <c r="K20" s="111">
        <f t="shared" si="3"/>
        <v>66.7</v>
      </c>
      <c r="L20" s="110">
        <f t="shared" si="4"/>
        <v>1.7</v>
      </c>
    </row>
    <row r="21" spans="2:12" ht="14.45" customHeight="1">
      <c r="B21" s="109" t="s">
        <v>137</v>
      </c>
      <c r="C21" s="108"/>
      <c r="D21" s="107">
        <v>0</v>
      </c>
      <c r="E21" s="106">
        <v>0</v>
      </c>
      <c r="F21" s="106">
        <v>0</v>
      </c>
      <c r="G21" s="106">
        <v>0</v>
      </c>
      <c r="H21" s="106">
        <f t="shared" si="0"/>
        <v>0</v>
      </c>
      <c r="I21" s="106">
        <f t="shared" si="1"/>
        <v>0</v>
      </c>
      <c r="J21" s="106">
        <f t="shared" si="2"/>
        <v>0</v>
      </c>
      <c r="K21" s="105">
        <f t="shared" si="3"/>
        <v>0</v>
      </c>
      <c r="L21" s="104">
        <f t="shared" si="4"/>
        <v>0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6</v>
      </c>
      <c r="E22" s="100">
        <f t="shared" si="5"/>
        <v>2</v>
      </c>
      <c r="F22" s="100">
        <f t="shared" si="5"/>
        <v>1</v>
      </c>
      <c r="G22" s="100">
        <f t="shared" si="5"/>
        <v>2</v>
      </c>
      <c r="H22" s="100">
        <f t="shared" si="5"/>
        <v>8</v>
      </c>
      <c r="I22" s="100">
        <f t="shared" si="5"/>
        <v>3</v>
      </c>
      <c r="J22" s="100">
        <f t="shared" si="5"/>
        <v>11</v>
      </c>
      <c r="K22" s="99">
        <f t="shared" si="3"/>
        <v>27.3</v>
      </c>
      <c r="L22" s="98">
        <f t="shared" si="4"/>
        <v>6.2</v>
      </c>
    </row>
    <row r="23" spans="2:12" ht="14.45" customHeight="1" thickTop="1">
      <c r="B23" s="121" t="s">
        <v>106</v>
      </c>
      <c r="C23" s="120"/>
      <c r="D23" s="119">
        <v>2</v>
      </c>
      <c r="E23" s="118">
        <v>1</v>
      </c>
      <c r="F23" s="118">
        <v>0</v>
      </c>
      <c r="G23" s="118">
        <v>1</v>
      </c>
      <c r="H23" s="118">
        <f t="shared" ref="H23:H28" si="6">SUM(D23:E23)</f>
        <v>3</v>
      </c>
      <c r="I23" s="118">
        <f t="shared" ref="I23:I28" si="7">SUM(F23:G23)</f>
        <v>1</v>
      </c>
      <c r="J23" s="118">
        <f t="shared" ref="J23:J28" si="8">SUM(H23:I23)</f>
        <v>4</v>
      </c>
      <c r="K23" s="117">
        <f t="shared" si="3"/>
        <v>25</v>
      </c>
      <c r="L23" s="116">
        <f t="shared" si="4"/>
        <v>2.2000000000000002</v>
      </c>
    </row>
    <row r="24" spans="2:12" ht="14.45" customHeight="1">
      <c r="B24" s="115" t="s">
        <v>105</v>
      </c>
      <c r="C24" s="114"/>
      <c r="D24" s="113">
        <v>1</v>
      </c>
      <c r="E24" s="112">
        <v>1</v>
      </c>
      <c r="F24" s="112">
        <v>1</v>
      </c>
      <c r="G24" s="112">
        <v>0</v>
      </c>
      <c r="H24" s="112">
        <f t="shared" si="6"/>
        <v>2</v>
      </c>
      <c r="I24" s="112">
        <f t="shared" si="7"/>
        <v>1</v>
      </c>
      <c r="J24" s="112">
        <f t="shared" si="8"/>
        <v>3</v>
      </c>
      <c r="K24" s="111">
        <f t="shared" si="3"/>
        <v>33.299999999999997</v>
      </c>
      <c r="L24" s="110">
        <f t="shared" si="4"/>
        <v>1.7</v>
      </c>
    </row>
    <row r="25" spans="2:12" ht="14.45" customHeight="1">
      <c r="B25" s="115" t="s">
        <v>104</v>
      </c>
      <c r="C25" s="114"/>
      <c r="D25" s="113">
        <v>0</v>
      </c>
      <c r="E25" s="112">
        <v>0</v>
      </c>
      <c r="F25" s="112">
        <v>0</v>
      </c>
      <c r="G25" s="112">
        <v>0</v>
      </c>
      <c r="H25" s="112">
        <f t="shared" si="6"/>
        <v>0</v>
      </c>
      <c r="I25" s="112">
        <f t="shared" si="7"/>
        <v>0</v>
      </c>
      <c r="J25" s="112">
        <f t="shared" si="8"/>
        <v>0</v>
      </c>
      <c r="K25" s="111">
        <f t="shared" si="3"/>
        <v>0</v>
      </c>
      <c r="L25" s="110">
        <f t="shared" si="4"/>
        <v>0</v>
      </c>
    </row>
    <row r="26" spans="2:12" ht="14.45" customHeight="1">
      <c r="B26" s="115" t="s">
        <v>103</v>
      </c>
      <c r="C26" s="114"/>
      <c r="D26" s="113">
        <v>0</v>
      </c>
      <c r="E26" s="112">
        <v>1</v>
      </c>
      <c r="F26" s="112">
        <v>0</v>
      </c>
      <c r="G26" s="112">
        <v>0</v>
      </c>
      <c r="H26" s="112">
        <f t="shared" si="6"/>
        <v>1</v>
      </c>
      <c r="I26" s="112">
        <f t="shared" si="7"/>
        <v>0</v>
      </c>
      <c r="J26" s="112">
        <f t="shared" si="8"/>
        <v>1</v>
      </c>
      <c r="K26" s="111">
        <f t="shared" si="3"/>
        <v>0</v>
      </c>
      <c r="L26" s="110">
        <f t="shared" si="4"/>
        <v>0.6</v>
      </c>
    </row>
    <row r="27" spans="2:12" ht="14.45" customHeight="1">
      <c r="B27" s="115" t="s">
        <v>102</v>
      </c>
      <c r="C27" s="114"/>
      <c r="D27" s="113">
        <v>0</v>
      </c>
      <c r="E27" s="112">
        <v>0</v>
      </c>
      <c r="F27" s="112">
        <v>0</v>
      </c>
      <c r="G27" s="112">
        <v>0</v>
      </c>
      <c r="H27" s="112">
        <f t="shared" si="6"/>
        <v>0</v>
      </c>
      <c r="I27" s="112">
        <f t="shared" si="7"/>
        <v>0</v>
      </c>
      <c r="J27" s="112">
        <f t="shared" si="8"/>
        <v>0</v>
      </c>
      <c r="K27" s="111">
        <f t="shared" si="3"/>
        <v>0</v>
      </c>
      <c r="L27" s="110">
        <f t="shared" si="4"/>
        <v>0</v>
      </c>
    </row>
    <row r="28" spans="2:12" ht="14.45" customHeight="1">
      <c r="B28" s="109" t="s">
        <v>136</v>
      </c>
      <c r="C28" s="108"/>
      <c r="D28" s="107">
        <v>3</v>
      </c>
      <c r="E28" s="106">
        <v>0</v>
      </c>
      <c r="F28" s="106">
        <v>0</v>
      </c>
      <c r="G28" s="106">
        <v>0</v>
      </c>
      <c r="H28" s="106">
        <f t="shared" si="6"/>
        <v>3</v>
      </c>
      <c r="I28" s="106">
        <f t="shared" si="7"/>
        <v>0</v>
      </c>
      <c r="J28" s="106">
        <f t="shared" si="8"/>
        <v>3</v>
      </c>
      <c r="K28" s="105">
        <f t="shared" si="3"/>
        <v>0</v>
      </c>
      <c r="L28" s="104">
        <f t="shared" si="4"/>
        <v>1.7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6</v>
      </c>
      <c r="E29" s="100">
        <f t="shared" si="9"/>
        <v>3</v>
      </c>
      <c r="F29" s="100">
        <f t="shared" si="9"/>
        <v>1</v>
      </c>
      <c r="G29" s="100">
        <f t="shared" si="9"/>
        <v>1</v>
      </c>
      <c r="H29" s="100">
        <f t="shared" si="9"/>
        <v>9</v>
      </c>
      <c r="I29" s="100">
        <f t="shared" si="9"/>
        <v>2</v>
      </c>
      <c r="J29" s="100">
        <f t="shared" si="9"/>
        <v>11</v>
      </c>
      <c r="K29" s="99">
        <f t="shared" si="3"/>
        <v>18.2</v>
      </c>
      <c r="L29" s="98">
        <f t="shared" si="4"/>
        <v>6.2</v>
      </c>
    </row>
    <row r="30" spans="2:12" ht="14.45" customHeight="1" thickTop="1">
      <c r="B30" s="129" t="s">
        <v>135</v>
      </c>
      <c r="C30" s="128"/>
      <c r="D30" s="95">
        <v>21</v>
      </c>
      <c r="E30" s="94">
        <v>1</v>
      </c>
      <c r="F30" s="94">
        <v>1</v>
      </c>
      <c r="G30" s="94">
        <v>0</v>
      </c>
      <c r="H30" s="94">
        <f t="shared" ref="H30:H43" si="10">SUM(D30:E30)</f>
        <v>22</v>
      </c>
      <c r="I30" s="94">
        <f t="shared" ref="I30:I43" si="11">SUM(F30:G30)</f>
        <v>1</v>
      </c>
      <c r="J30" s="94">
        <f t="shared" ref="J30:J43" si="12">SUM(H30:I30)</f>
        <v>23</v>
      </c>
      <c r="K30" s="93">
        <f t="shared" si="3"/>
        <v>4.3</v>
      </c>
      <c r="L30" s="92">
        <f t="shared" si="4"/>
        <v>12.9</v>
      </c>
    </row>
    <row r="31" spans="2:12" ht="14.45" customHeight="1">
      <c r="B31" s="127" t="s">
        <v>134</v>
      </c>
      <c r="C31" s="126"/>
      <c r="D31" s="125">
        <v>14</v>
      </c>
      <c r="E31" s="124">
        <v>2</v>
      </c>
      <c r="F31" s="124">
        <v>1</v>
      </c>
      <c r="G31" s="124">
        <v>0</v>
      </c>
      <c r="H31" s="124">
        <f t="shared" si="10"/>
        <v>16</v>
      </c>
      <c r="I31" s="124">
        <f t="shared" si="11"/>
        <v>1</v>
      </c>
      <c r="J31" s="124">
        <f t="shared" si="12"/>
        <v>17</v>
      </c>
      <c r="K31" s="123">
        <f t="shared" si="3"/>
        <v>5.9</v>
      </c>
      <c r="L31" s="122">
        <f t="shared" si="4"/>
        <v>9.6</v>
      </c>
    </row>
    <row r="32" spans="2:12" ht="14.45" customHeight="1">
      <c r="B32" s="127" t="s">
        <v>133</v>
      </c>
      <c r="C32" s="126"/>
      <c r="D32" s="125">
        <v>14</v>
      </c>
      <c r="E32" s="124">
        <v>2</v>
      </c>
      <c r="F32" s="124">
        <v>0</v>
      </c>
      <c r="G32" s="124">
        <v>0</v>
      </c>
      <c r="H32" s="124">
        <f t="shared" si="10"/>
        <v>16</v>
      </c>
      <c r="I32" s="124">
        <f t="shared" si="11"/>
        <v>0</v>
      </c>
      <c r="J32" s="124">
        <f t="shared" si="12"/>
        <v>16</v>
      </c>
      <c r="K32" s="123">
        <f t="shared" si="3"/>
        <v>0</v>
      </c>
      <c r="L32" s="122">
        <f t="shared" si="4"/>
        <v>9</v>
      </c>
    </row>
    <row r="33" spans="2:12" ht="14.45" customHeight="1">
      <c r="B33" s="127" t="s">
        <v>132</v>
      </c>
      <c r="C33" s="126"/>
      <c r="D33" s="125">
        <v>18</v>
      </c>
      <c r="E33" s="124">
        <v>4</v>
      </c>
      <c r="F33" s="124">
        <v>1</v>
      </c>
      <c r="G33" s="124">
        <v>0</v>
      </c>
      <c r="H33" s="124">
        <f t="shared" si="10"/>
        <v>22</v>
      </c>
      <c r="I33" s="124">
        <f t="shared" si="11"/>
        <v>1</v>
      </c>
      <c r="J33" s="124">
        <f t="shared" si="12"/>
        <v>23</v>
      </c>
      <c r="K33" s="123">
        <f t="shared" si="3"/>
        <v>4.3</v>
      </c>
      <c r="L33" s="122">
        <f t="shared" si="4"/>
        <v>12.9</v>
      </c>
    </row>
    <row r="34" spans="2:12" ht="14.45" customHeight="1">
      <c r="B34" s="127" t="s">
        <v>131</v>
      </c>
      <c r="C34" s="126"/>
      <c r="D34" s="125">
        <v>13</v>
      </c>
      <c r="E34" s="124">
        <v>5</v>
      </c>
      <c r="F34" s="124">
        <v>1</v>
      </c>
      <c r="G34" s="124">
        <v>0</v>
      </c>
      <c r="H34" s="124">
        <f t="shared" si="10"/>
        <v>18</v>
      </c>
      <c r="I34" s="124">
        <f t="shared" si="11"/>
        <v>1</v>
      </c>
      <c r="J34" s="124">
        <f t="shared" si="12"/>
        <v>19</v>
      </c>
      <c r="K34" s="123">
        <f t="shared" si="3"/>
        <v>5.3</v>
      </c>
      <c r="L34" s="122">
        <f t="shared" si="4"/>
        <v>10.7</v>
      </c>
    </row>
    <row r="35" spans="2:12" ht="14.45" customHeight="1">
      <c r="B35" s="127" t="s">
        <v>130</v>
      </c>
      <c r="C35" s="126"/>
      <c r="D35" s="125">
        <v>7</v>
      </c>
      <c r="E35" s="124">
        <v>1</v>
      </c>
      <c r="F35" s="124">
        <v>0</v>
      </c>
      <c r="G35" s="124">
        <v>1</v>
      </c>
      <c r="H35" s="124">
        <f t="shared" si="10"/>
        <v>8</v>
      </c>
      <c r="I35" s="124">
        <f t="shared" si="11"/>
        <v>1</v>
      </c>
      <c r="J35" s="124">
        <f t="shared" si="12"/>
        <v>9</v>
      </c>
      <c r="K35" s="123">
        <f t="shared" si="3"/>
        <v>11.1</v>
      </c>
      <c r="L35" s="122">
        <f t="shared" si="4"/>
        <v>5.0999999999999996</v>
      </c>
    </row>
    <row r="36" spans="2:12" ht="14.45" customHeight="1">
      <c r="B36" s="127" t="s">
        <v>129</v>
      </c>
      <c r="C36" s="126"/>
      <c r="D36" s="125">
        <v>13</v>
      </c>
      <c r="E36" s="124">
        <v>2</v>
      </c>
      <c r="F36" s="124">
        <v>2</v>
      </c>
      <c r="G36" s="124">
        <v>0</v>
      </c>
      <c r="H36" s="124">
        <f t="shared" si="10"/>
        <v>15</v>
      </c>
      <c r="I36" s="124">
        <f t="shared" si="11"/>
        <v>2</v>
      </c>
      <c r="J36" s="124">
        <f t="shared" si="12"/>
        <v>17</v>
      </c>
      <c r="K36" s="123">
        <f t="shared" si="3"/>
        <v>11.8</v>
      </c>
      <c r="L36" s="122">
        <f t="shared" si="4"/>
        <v>9.6</v>
      </c>
    </row>
    <row r="37" spans="2:12" ht="14.45" customHeight="1">
      <c r="B37" s="127" t="s">
        <v>128</v>
      </c>
      <c r="C37" s="126"/>
      <c r="D37" s="125">
        <v>13</v>
      </c>
      <c r="E37" s="124">
        <v>2</v>
      </c>
      <c r="F37" s="124">
        <v>0</v>
      </c>
      <c r="G37" s="124">
        <v>0</v>
      </c>
      <c r="H37" s="124">
        <f t="shared" si="10"/>
        <v>15</v>
      </c>
      <c r="I37" s="124">
        <f t="shared" si="11"/>
        <v>0</v>
      </c>
      <c r="J37" s="124">
        <f t="shared" si="12"/>
        <v>15</v>
      </c>
      <c r="K37" s="123">
        <f t="shared" si="3"/>
        <v>0</v>
      </c>
      <c r="L37" s="122">
        <f t="shared" si="4"/>
        <v>8.4</v>
      </c>
    </row>
    <row r="38" spans="2:12" ht="14.45" customHeight="1">
      <c r="B38" s="121" t="s">
        <v>91</v>
      </c>
      <c r="C38" s="120"/>
      <c r="D38" s="119">
        <v>2</v>
      </c>
      <c r="E38" s="118">
        <v>0</v>
      </c>
      <c r="F38" s="118">
        <v>0</v>
      </c>
      <c r="G38" s="118">
        <v>0</v>
      </c>
      <c r="H38" s="118">
        <f t="shared" si="10"/>
        <v>2</v>
      </c>
      <c r="I38" s="118">
        <f t="shared" si="11"/>
        <v>0</v>
      </c>
      <c r="J38" s="118">
        <f t="shared" si="12"/>
        <v>2</v>
      </c>
      <c r="K38" s="117">
        <f t="shared" si="3"/>
        <v>0</v>
      </c>
      <c r="L38" s="116">
        <f t="shared" si="4"/>
        <v>1.1000000000000001</v>
      </c>
    </row>
    <row r="39" spans="2:12" ht="14.45" customHeight="1">
      <c r="B39" s="115" t="s">
        <v>90</v>
      </c>
      <c r="C39" s="114"/>
      <c r="D39" s="113">
        <v>0</v>
      </c>
      <c r="E39" s="112">
        <v>1</v>
      </c>
      <c r="F39" s="112">
        <v>0</v>
      </c>
      <c r="G39" s="112">
        <v>0</v>
      </c>
      <c r="H39" s="112">
        <f t="shared" si="10"/>
        <v>1</v>
      </c>
      <c r="I39" s="112">
        <f t="shared" si="11"/>
        <v>0</v>
      </c>
      <c r="J39" s="112">
        <f t="shared" si="12"/>
        <v>1</v>
      </c>
      <c r="K39" s="111">
        <f t="shared" si="3"/>
        <v>0</v>
      </c>
      <c r="L39" s="110">
        <f t="shared" si="4"/>
        <v>0.6</v>
      </c>
    </row>
    <row r="40" spans="2:12" ht="14.45" customHeight="1">
      <c r="B40" s="115" t="s">
        <v>89</v>
      </c>
      <c r="C40" s="114"/>
      <c r="D40" s="113">
        <v>2</v>
      </c>
      <c r="E40" s="112">
        <v>0</v>
      </c>
      <c r="F40" s="112">
        <v>0</v>
      </c>
      <c r="G40" s="112">
        <v>0</v>
      </c>
      <c r="H40" s="112">
        <f t="shared" si="10"/>
        <v>2</v>
      </c>
      <c r="I40" s="112">
        <f t="shared" si="11"/>
        <v>0</v>
      </c>
      <c r="J40" s="112">
        <f t="shared" si="12"/>
        <v>2</v>
      </c>
      <c r="K40" s="111">
        <f t="shared" si="3"/>
        <v>0</v>
      </c>
      <c r="L40" s="110">
        <f t="shared" si="4"/>
        <v>1.1000000000000001</v>
      </c>
    </row>
    <row r="41" spans="2:12" ht="14.45" customHeight="1">
      <c r="B41" s="115" t="s">
        <v>88</v>
      </c>
      <c r="C41" s="114"/>
      <c r="D41" s="113">
        <v>2</v>
      </c>
      <c r="E41" s="112">
        <v>0</v>
      </c>
      <c r="F41" s="112">
        <v>0</v>
      </c>
      <c r="G41" s="112">
        <v>0</v>
      </c>
      <c r="H41" s="112">
        <f t="shared" si="10"/>
        <v>2</v>
      </c>
      <c r="I41" s="112">
        <f t="shared" si="11"/>
        <v>0</v>
      </c>
      <c r="J41" s="112">
        <f t="shared" si="12"/>
        <v>2</v>
      </c>
      <c r="K41" s="111">
        <f t="shared" si="3"/>
        <v>0</v>
      </c>
      <c r="L41" s="110">
        <f t="shared" si="4"/>
        <v>1.1000000000000001</v>
      </c>
    </row>
    <row r="42" spans="2:12" ht="14.45" customHeight="1">
      <c r="B42" s="115" t="s">
        <v>87</v>
      </c>
      <c r="C42" s="114"/>
      <c r="D42" s="113">
        <v>0</v>
      </c>
      <c r="E42" s="112">
        <v>0</v>
      </c>
      <c r="F42" s="112">
        <v>1</v>
      </c>
      <c r="G42" s="112">
        <v>0</v>
      </c>
      <c r="H42" s="112">
        <f t="shared" si="10"/>
        <v>0</v>
      </c>
      <c r="I42" s="112">
        <f t="shared" si="11"/>
        <v>1</v>
      </c>
      <c r="J42" s="112">
        <f t="shared" si="12"/>
        <v>1</v>
      </c>
      <c r="K42" s="111">
        <f t="shared" si="3"/>
        <v>100</v>
      </c>
      <c r="L42" s="110">
        <f t="shared" si="4"/>
        <v>0.6</v>
      </c>
    </row>
    <row r="43" spans="2:12" ht="14.45" customHeight="1">
      <c r="B43" s="109" t="s">
        <v>127</v>
      </c>
      <c r="C43" s="108"/>
      <c r="D43" s="107">
        <v>2</v>
      </c>
      <c r="E43" s="106">
        <v>0</v>
      </c>
      <c r="F43" s="106">
        <v>0</v>
      </c>
      <c r="G43" s="106">
        <v>0</v>
      </c>
      <c r="H43" s="106">
        <f t="shared" si="10"/>
        <v>2</v>
      </c>
      <c r="I43" s="106">
        <f t="shared" si="11"/>
        <v>0</v>
      </c>
      <c r="J43" s="106">
        <f t="shared" si="12"/>
        <v>2</v>
      </c>
      <c r="K43" s="105">
        <f t="shared" si="3"/>
        <v>0</v>
      </c>
      <c r="L43" s="104">
        <f t="shared" si="4"/>
        <v>1.1000000000000001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8</v>
      </c>
      <c r="E44" s="100">
        <f t="shared" si="13"/>
        <v>1</v>
      </c>
      <c r="F44" s="100">
        <f t="shared" si="13"/>
        <v>1</v>
      </c>
      <c r="G44" s="100">
        <f t="shared" si="13"/>
        <v>0</v>
      </c>
      <c r="H44" s="100">
        <f t="shared" si="13"/>
        <v>9</v>
      </c>
      <c r="I44" s="100">
        <f t="shared" si="13"/>
        <v>1</v>
      </c>
      <c r="J44" s="100">
        <f t="shared" si="13"/>
        <v>10</v>
      </c>
      <c r="K44" s="99">
        <f t="shared" si="3"/>
        <v>10</v>
      </c>
      <c r="L44" s="98">
        <f t="shared" si="4"/>
        <v>5.6</v>
      </c>
    </row>
    <row r="45" spans="2:12" ht="14.45" customHeight="1" thickTop="1">
      <c r="B45" s="121" t="s">
        <v>84</v>
      </c>
      <c r="C45" s="120"/>
      <c r="D45" s="119">
        <v>0</v>
      </c>
      <c r="E45" s="118">
        <v>0</v>
      </c>
      <c r="F45" s="118">
        <v>0</v>
      </c>
      <c r="G45" s="118">
        <v>0</v>
      </c>
      <c r="H45" s="118">
        <f t="shared" ref="H45:H50" si="14">SUM(D45:E45)</f>
        <v>0</v>
      </c>
      <c r="I45" s="118">
        <f t="shared" ref="I45:I50" si="15">SUM(F45:G45)</f>
        <v>0</v>
      </c>
      <c r="J45" s="118">
        <f t="shared" ref="J45:J50" si="16">SUM(H45:I45)</f>
        <v>0</v>
      </c>
      <c r="K45" s="117">
        <f t="shared" si="3"/>
        <v>0</v>
      </c>
      <c r="L45" s="116">
        <f t="shared" si="4"/>
        <v>0</v>
      </c>
    </row>
    <row r="46" spans="2:12" ht="14.45" customHeight="1">
      <c r="B46" s="115" t="s">
        <v>83</v>
      </c>
      <c r="C46" s="114"/>
      <c r="D46" s="113">
        <v>0</v>
      </c>
      <c r="E46" s="112">
        <v>0</v>
      </c>
      <c r="F46" s="112">
        <v>0</v>
      </c>
      <c r="G46" s="112">
        <v>0</v>
      </c>
      <c r="H46" s="112">
        <f t="shared" si="14"/>
        <v>0</v>
      </c>
      <c r="I46" s="112">
        <f t="shared" si="15"/>
        <v>0</v>
      </c>
      <c r="J46" s="112">
        <f t="shared" si="16"/>
        <v>0</v>
      </c>
      <c r="K46" s="111">
        <f t="shared" si="3"/>
        <v>0</v>
      </c>
      <c r="L46" s="110">
        <f t="shared" si="4"/>
        <v>0</v>
      </c>
    </row>
    <row r="47" spans="2:12" ht="14.45" customHeight="1">
      <c r="B47" s="115" t="s">
        <v>82</v>
      </c>
      <c r="C47" s="114"/>
      <c r="D47" s="113">
        <v>3</v>
      </c>
      <c r="E47" s="112">
        <v>0</v>
      </c>
      <c r="F47" s="112">
        <v>0</v>
      </c>
      <c r="G47" s="112">
        <v>0</v>
      </c>
      <c r="H47" s="112">
        <f t="shared" si="14"/>
        <v>3</v>
      </c>
      <c r="I47" s="112">
        <f t="shared" si="15"/>
        <v>0</v>
      </c>
      <c r="J47" s="112">
        <f t="shared" si="16"/>
        <v>3</v>
      </c>
      <c r="K47" s="111">
        <f t="shared" si="3"/>
        <v>0</v>
      </c>
      <c r="L47" s="110">
        <f t="shared" si="4"/>
        <v>1.7</v>
      </c>
    </row>
    <row r="48" spans="2:12" ht="14.45" customHeight="1">
      <c r="B48" s="115" t="s">
        <v>81</v>
      </c>
      <c r="C48" s="114"/>
      <c r="D48" s="113">
        <v>3</v>
      </c>
      <c r="E48" s="112">
        <v>1</v>
      </c>
      <c r="F48" s="112">
        <v>0</v>
      </c>
      <c r="G48" s="112">
        <v>0</v>
      </c>
      <c r="H48" s="112">
        <f t="shared" si="14"/>
        <v>4</v>
      </c>
      <c r="I48" s="112">
        <f t="shared" si="15"/>
        <v>0</v>
      </c>
      <c r="J48" s="112">
        <f t="shared" si="16"/>
        <v>4</v>
      </c>
      <c r="K48" s="111">
        <f t="shared" si="3"/>
        <v>0</v>
      </c>
      <c r="L48" s="110">
        <f t="shared" si="4"/>
        <v>2.2000000000000002</v>
      </c>
    </row>
    <row r="49" spans="2:13" ht="14.45" customHeight="1">
      <c r="B49" s="115" t="s">
        <v>80</v>
      </c>
      <c r="C49" s="114"/>
      <c r="D49" s="113">
        <v>0</v>
      </c>
      <c r="E49" s="112">
        <v>0</v>
      </c>
      <c r="F49" s="112">
        <v>0</v>
      </c>
      <c r="G49" s="112">
        <v>0</v>
      </c>
      <c r="H49" s="112">
        <f t="shared" si="14"/>
        <v>0</v>
      </c>
      <c r="I49" s="112">
        <f t="shared" si="15"/>
        <v>0</v>
      </c>
      <c r="J49" s="112">
        <f t="shared" si="16"/>
        <v>0</v>
      </c>
      <c r="K49" s="111">
        <f t="shared" si="3"/>
        <v>0</v>
      </c>
      <c r="L49" s="110">
        <f t="shared" si="4"/>
        <v>0</v>
      </c>
    </row>
    <row r="50" spans="2:13" ht="14.45" customHeight="1">
      <c r="B50" s="109" t="s">
        <v>126</v>
      </c>
      <c r="C50" s="108"/>
      <c r="D50" s="107">
        <v>0</v>
      </c>
      <c r="E50" s="106">
        <v>0</v>
      </c>
      <c r="F50" s="106">
        <v>0</v>
      </c>
      <c r="G50" s="106">
        <v>0</v>
      </c>
      <c r="H50" s="106">
        <f t="shared" si="14"/>
        <v>0</v>
      </c>
      <c r="I50" s="106">
        <f t="shared" si="15"/>
        <v>0</v>
      </c>
      <c r="J50" s="106">
        <f t="shared" si="16"/>
        <v>0</v>
      </c>
      <c r="K50" s="105">
        <f t="shared" si="3"/>
        <v>0</v>
      </c>
      <c r="L50" s="104">
        <f t="shared" si="4"/>
        <v>0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6</v>
      </c>
      <c r="E51" s="100">
        <f t="shared" si="17"/>
        <v>1</v>
      </c>
      <c r="F51" s="100">
        <f t="shared" si="17"/>
        <v>0</v>
      </c>
      <c r="G51" s="100">
        <f t="shared" si="17"/>
        <v>0</v>
      </c>
      <c r="H51" s="100">
        <f t="shared" si="17"/>
        <v>7</v>
      </c>
      <c r="I51" s="100">
        <f t="shared" si="17"/>
        <v>0</v>
      </c>
      <c r="J51" s="100">
        <f t="shared" si="17"/>
        <v>7</v>
      </c>
      <c r="K51" s="99">
        <f t="shared" si="3"/>
        <v>0</v>
      </c>
      <c r="L51" s="98">
        <f t="shared" si="4"/>
        <v>3.9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139</v>
      </c>
      <c r="E52" s="94">
        <f t="shared" si="18"/>
        <v>26</v>
      </c>
      <c r="F52" s="94">
        <f t="shared" si="18"/>
        <v>9</v>
      </c>
      <c r="G52" s="94">
        <f t="shared" si="18"/>
        <v>4</v>
      </c>
      <c r="H52" s="94">
        <f t="shared" si="18"/>
        <v>165</v>
      </c>
      <c r="I52" s="94">
        <f t="shared" si="18"/>
        <v>13</v>
      </c>
      <c r="J52" s="94">
        <f t="shared" si="18"/>
        <v>178</v>
      </c>
      <c r="K52" s="93">
        <f t="shared" si="3"/>
        <v>7.3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40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142</v>
      </c>
      <c r="C16" s="120"/>
      <c r="D16" s="119">
        <v>2</v>
      </c>
      <c r="E16" s="118">
        <v>1</v>
      </c>
      <c r="F16" s="118">
        <v>0</v>
      </c>
      <c r="G16" s="118">
        <v>0</v>
      </c>
      <c r="H16" s="118">
        <f t="shared" ref="H16:H21" si="0">SUM(D16:E16)</f>
        <v>3</v>
      </c>
      <c r="I16" s="118">
        <f t="shared" ref="I16:I21" si="1">SUM(F16:G16)</f>
        <v>0</v>
      </c>
      <c r="J16" s="118">
        <f t="shared" ref="J16:J21" si="2">SUM(H16:I16)</f>
        <v>3</v>
      </c>
      <c r="K16" s="117">
        <f t="shared" ref="K16:K52" si="3">IF(J16=0,0,ROUND(I16/J16*100,1))</f>
        <v>0</v>
      </c>
      <c r="L16" s="116">
        <f t="shared" ref="L16:L52" si="4">IF(J16=0,0,ROUND(J16/$J$52*100,1))</f>
        <v>0.3</v>
      </c>
    </row>
    <row r="17" spans="2:12" ht="14.45" customHeight="1">
      <c r="B17" s="115" t="s">
        <v>141</v>
      </c>
      <c r="C17" s="114"/>
      <c r="D17" s="113">
        <v>5</v>
      </c>
      <c r="E17" s="112">
        <v>0</v>
      </c>
      <c r="F17" s="112">
        <v>0</v>
      </c>
      <c r="G17" s="112">
        <v>0</v>
      </c>
      <c r="H17" s="112">
        <f t="shared" si="0"/>
        <v>5</v>
      </c>
      <c r="I17" s="112">
        <f t="shared" si="1"/>
        <v>0</v>
      </c>
      <c r="J17" s="112">
        <f t="shared" si="2"/>
        <v>5</v>
      </c>
      <c r="K17" s="111">
        <f t="shared" si="3"/>
        <v>0</v>
      </c>
      <c r="L17" s="110">
        <f t="shared" si="4"/>
        <v>0.5</v>
      </c>
    </row>
    <row r="18" spans="2:12" ht="14.45" customHeight="1">
      <c r="B18" s="115" t="s">
        <v>140</v>
      </c>
      <c r="C18" s="114"/>
      <c r="D18" s="113">
        <v>2</v>
      </c>
      <c r="E18" s="112">
        <v>0</v>
      </c>
      <c r="F18" s="112">
        <v>0</v>
      </c>
      <c r="G18" s="112">
        <v>0</v>
      </c>
      <c r="H18" s="112">
        <f t="shared" si="0"/>
        <v>2</v>
      </c>
      <c r="I18" s="112">
        <f t="shared" si="1"/>
        <v>0</v>
      </c>
      <c r="J18" s="112">
        <f t="shared" si="2"/>
        <v>2</v>
      </c>
      <c r="K18" s="111">
        <f t="shared" si="3"/>
        <v>0</v>
      </c>
      <c r="L18" s="110">
        <f t="shared" si="4"/>
        <v>0.2</v>
      </c>
    </row>
    <row r="19" spans="2:12" ht="14.45" customHeight="1">
      <c r="B19" s="115" t="s">
        <v>139</v>
      </c>
      <c r="C19" s="114"/>
      <c r="D19" s="113">
        <v>1</v>
      </c>
      <c r="E19" s="112">
        <v>0</v>
      </c>
      <c r="F19" s="112">
        <v>0</v>
      </c>
      <c r="G19" s="112">
        <v>0</v>
      </c>
      <c r="H19" s="112">
        <f t="shared" si="0"/>
        <v>1</v>
      </c>
      <c r="I19" s="112">
        <f t="shared" si="1"/>
        <v>0</v>
      </c>
      <c r="J19" s="112">
        <f t="shared" si="2"/>
        <v>1</v>
      </c>
      <c r="K19" s="111">
        <f t="shared" si="3"/>
        <v>0</v>
      </c>
      <c r="L19" s="110">
        <f t="shared" si="4"/>
        <v>0.1</v>
      </c>
    </row>
    <row r="20" spans="2:12" ht="14.45" customHeight="1">
      <c r="B20" s="115" t="s">
        <v>138</v>
      </c>
      <c r="C20" s="114"/>
      <c r="D20" s="113">
        <v>3</v>
      </c>
      <c r="E20" s="112">
        <v>0</v>
      </c>
      <c r="F20" s="112">
        <v>0</v>
      </c>
      <c r="G20" s="112">
        <v>0</v>
      </c>
      <c r="H20" s="112">
        <f t="shared" si="0"/>
        <v>3</v>
      </c>
      <c r="I20" s="112">
        <f t="shared" si="1"/>
        <v>0</v>
      </c>
      <c r="J20" s="112">
        <f t="shared" si="2"/>
        <v>3</v>
      </c>
      <c r="K20" s="111">
        <f t="shared" si="3"/>
        <v>0</v>
      </c>
      <c r="L20" s="110">
        <f t="shared" si="4"/>
        <v>0.3</v>
      </c>
    </row>
    <row r="21" spans="2:12" ht="14.45" customHeight="1">
      <c r="B21" s="109" t="s">
        <v>137</v>
      </c>
      <c r="C21" s="108"/>
      <c r="D21" s="107">
        <v>5</v>
      </c>
      <c r="E21" s="106">
        <v>0</v>
      </c>
      <c r="F21" s="106">
        <v>1</v>
      </c>
      <c r="G21" s="106">
        <v>0</v>
      </c>
      <c r="H21" s="106">
        <f t="shared" si="0"/>
        <v>5</v>
      </c>
      <c r="I21" s="106">
        <f t="shared" si="1"/>
        <v>1</v>
      </c>
      <c r="J21" s="106">
        <f t="shared" si="2"/>
        <v>6</v>
      </c>
      <c r="K21" s="105">
        <f t="shared" si="3"/>
        <v>16.7</v>
      </c>
      <c r="L21" s="104">
        <f t="shared" si="4"/>
        <v>0.6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18</v>
      </c>
      <c r="E22" s="100">
        <f t="shared" si="5"/>
        <v>1</v>
      </c>
      <c r="F22" s="100">
        <f t="shared" si="5"/>
        <v>1</v>
      </c>
      <c r="G22" s="100">
        <f t="shared" si="5"/>
        <v>0</v>
      </c>
      <c r="H22" s="100">
        <f t="shared" si="5"/>
        <v>19</v>
      </c>
      <c r="I22" s="100">
        <f t="shared" si="5"/>
        <v>1</v>
      </c>
      <c r="J22" s="100">
        <f t="shared" si="5"/>
        <v>20</v>
      </c>
      <c r="K22" s="99">
        <f t="shared" si="3"/>
        <v>5</v>
      </c>
      <c r="L22" s="98">
        <f t="shared" si="4"/>
        <v>2</v>
      </c>
    </row>
    <row r="23" spans="2:12" ht="14.45" customHeight="1" thickTop="1">
      <c r="B23" s="121" t="s">
        <v>106</v>
      </c>
      <c r="C23" s="120"/>
      <c r="D23" s="119">
        <v>2</v>
      </c>
      <c r="E23" s="118">
        <v>0</v>
      </c>
      <c r="F23" s="118">
        <v>0</v>
      </c>
      <c r="G23" s="118">
        <v>0</v>
      </c>
      <c r="H23" s="118">
        <f t="shared" ref="H23:H28" si="6">SUM(D23:E23)</f>
        <v>2</v>
      </c>
      <c r="I23" s="118">
        <f t="shared" ref="I23:I28" si="7">SUM(F23:G23)</f>
        <v>0</v>
      </c>
      <c r="J23" s="118">
        <f t="shared" ref="J23:J28" si="8">SUM(H23:I23)</f>
        <v>2</v>
      </c>
      <c r="K23" s="117">
        <f t="shared" si="3"/>
        <v>0</v>
      </c>
      <c r="L23" s="116">
        <f t="shared" si="4"/>
        <v>0.2</v>
      </c>
    </row>
    <row r="24" spans="2:12" ht="14.45" customHeight="1">
      <c r="B24" s="115" t="s">
        <v>105</v>
      </c>
      <c r="C24" s="114"/>
      <c r="D24" s="113">
        <v>3</v>
      </c>
      <c r="E24" s="112">
        <v>1</v>
      </c>
      <c r="F24" s="112">
        <v>0</v>
      </c>
      <c r="G24" s="112">
        <v>0</v>
      </c>
      <c r="H24" s="112">
        <f t="shared" si="6"/>
        <v>4</v>
      </c>
      <c r="I24" s="112">
        <f t="shared" si="7"/>
        <v>0</v>
      </c>
      <c r="J24" s="112">
        <f t="shared" si="8"/>
        <v>4</v>
      </c>
      <c r="K24" s="111">
        <f t="shared" si="3"/>
        <v>0</v>
      </c>
      <c r="L24" s="110">
        <f t="shared" si="4"/>
        <v>0.4</v>
      </c>
    </row>
    <row r="25" spans="2:12" ht="14.45" customHeight="1">
      <c r="B25" s="115" t="s">
        <v>104</v>
      </c>
      <c r="C25" s="114"/>
      <c r="D25" s="113">
        <v>5</v>
      </c>
      <c r="E25" s="112">
        <v>1</v>
      </c>
      <c r="F25" s="112">
        <v>0</v>
      </c>
      <c r="G25" s="112">
        <v>0</v>
      </c>
      <c r="H25" s="112">
        <f t="shared" si="6"/>
        <v>6</v>
      </c>
      <c r="I25" s="112">
        <f t="shared" si="7"/>
        <v>0</v>
      </c>
      <c r="J25" s="112">
        <f t="shared" si="8"/>
        <v>6</v>
      </c>
      <c r="K25" s="111">
        <f t="shared" si="3"/>
        <v>0</v>
      </c>
      <c r="L25" s="110">
        <f t="shared" si="4"/>
        <v>0.6</v>
      </c>
    </row>
    <row r="26" spans="2:12" ht="14.45" customHeight="1">
      <c r="B26" s="115" t="s">
        <v>103</v>
      </c>
      <c r="C26" s="114"/>
      <c r="D26" s="113">
        <v>6</v>
      </c>
      <c r="E26" s="112">
        <v>2</v>
      </c>
      <c r="F26" s="112">
        <v>0</v>
      </c>
      <c r="G26" s="112">
        <v>0</v>
      </c>
      <c r="H26" s="112">
        <f t="shared" si="6"/>
        <v>8</v>
      </c>
      <c r="I26" s="112">
        <f t="shared" si="7"/>
        <v>0</v>
      </c>
      <c r="J26" s="112">
        <f t="shared" si="8"/>
        <v>8</v>
      </c>
      <c r="K26" s="111">
        <f t="shared" si="3"/>
        <v>0</v>
      </c>
      <c r="L26" s="110">
        <f t="shared" si="4"/>
        <v>0.8</v>
      </c>
    </row>
    <row r="27" spans="2:12" ht="14.45" customHeight="1">
      <c r="B27" s="115" t="s">
        <v>102</v>
      </c>
      <c r="C27" s="114"/>
      <c r="D27" s="113">
        <v>6</v>
      </c>
      <c r="E27" s="112">
        <v>2</v>
      </c>
      <c r="F27" s="112">
        <v>2</v>
      </c>
      <c r="G27" s="112">
        <v>0</v>
      </c>
      <c r="H27" s="112">
        <f t="shared" si="6"/>
        <v>8</v>
      </c>
      <c r="I27" s="112">
        <f t="shared" si="7"/>
        <v>2</v>
      </c>
      <c r="J27" s="112">
        <f t="shared" si="8"/>
        <v>10</v>
      </c>
      <c r="K27" s="111">
        <f t="shared" si="3"/>
        <v>20</v>
      </c>
      <c r="L27" s="110">
        <f t="shared" si="4"/>
        <v>1</v>
      </c>
    </row>
    <row r="28" spans="2:12" ht="14.45" customHeight="1">
      <c r="B28" s="109" t="s">
        <v>136</v>
      </c>
      <c r="C28" s="108"/>
      <c r="D28" s="107">
        <v>4</v>
      </c>
      <c r="E28" s="106">
        <v>3</v>
      </c>
      <c r="F28" s="106">
        <v>0</v>
      </c>
      <c r="G28" s="106">
        <v>1</v>
      </c>
      <c r="H28" s="106">
        <f t="shared" si="6"/>
        <v>7</v>
      </c>
      <c r="I28" s="106">
        <f t="shared" si="7"/>
        <v>1</v>
      </c>
      <c r="J28" s="106">
        <f t="shared" si="8"/>
        <v>8</v>
      </c>
      <c r="K28" s="105">
        <f t="shared" si="3"/>
        <v>12.5</v>
      </c>
      <c r="L28" s="104">
        <f t="shared" si="4"/>
        <v>0.8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26</v>
      </c>
      <c r="E29" s="100">
        <f t="shared" si="9"/>
        <v>9</v>
      </c>
      <c r="F29" s="100">
        <f t="shared" si="9"/>
        <v>2</v>
      </c>
      <c r="G29" s="100">
        <f t="shared" si="9"/>
        <v>1</v>
      </c>
      <c r="H29" s="100">
        <f t="shared" si="9"/>
        <v>35</v>
      </c>
      <c r="I29" s="100">
        <f t="shared" si="9"/>
        <v>3</v>
      </c>
      <c r="J29" s="100">
        <f t="shared" si="9"/>
        <v>38</v>
      </c>
      <c r="K29" s="99">
        <f t="shared" si="3"/>
        <v>7.9</v>
      </c>
      <c r="L29" s="98">
        <f t="shared" si="4"/>
        <v>3.7</v>
      </c>
    </row>
    <row r="30" spans="2:12" ht="14.45" customHeight="1" thickTop="1">
      <c r="B30" s="129" t="s">
        <v>135</v>
      </c>
      <c r="C30" s="128"/>
      <c r="D30" s="95">
        <v>24</v>
      </c>
      <c r="E30" s="94">
        <v>6</v>
      </c>
      <c r="F30" s="94">
        <v>2</v>
      </c>
      <c r="G30" s="94">
        <v>0</v>
      </c>
      <c r="H30" s="94">
        <f t="shared" ref="H30:H43" si="10">SUM(D30:E30)</f>
        <v>30</v>
      </c>
      <c r="I30" s="94">
        <f t="shared" ref="I30:I43" si="11">SUM(F30:G30)</f>
        <v>2</v>
      </c>
      <c r="J30" s="94">
        <f t="shared" ref="J30:J43" si="12">SUM(H30:I30)</f>
        <v>32</v>
      </c>
      <c r="K30" s="93">
        <f t="shared" si="3"/>
        <v>6.3</v>
      </c>
      <c r="L30" s="92">
        <f t="shared" si="4"/>
        <v>3.2</v>
      </c>
    </row>
    <row r="31" spans="2:12" ht="14.45" customHeight="1">
      <c r="B31" s="127" t="s">
        <v>134</v>
      </c>
      <c r="C31" s="126"/>
      <c r="D31" s="125">
        <v>29</v>
      </c>
      <c r="E31" s="124">
        <v>10</v>
      </c>
      <c r="F31" s="124">
        <v>4</v>
      </c>
      <c r="G31" s="124">
        <v>0</v>
      </c>
      <c r="H31" s="124">
        <f t="shared" si="10"/>
        <v>39</v>
      </c>
      <c r="I31" s="124">
        <f t="shared" si="11"/>
        <v>4</v>
      </c>
      <c r="J31" s="124">
        <f t="shared" si="12"/>
        <v>43</v>
      </c>
      <c r="K31" s="123">
        <f t="shared" si="3"/>
        <v>9.3000000000000007</v>
      </c>
      <c r="L31" s="122">
        <f t="shared" si="4"/>
        <v>4.2</v>
      </c>
    </row>
    <row r="32" spans="2:12" ht="14.45" customHeight="1">
      <c r="B32" s="127" t="s">
        <v>133</v>
      </c>
      <c r="C32" s="126"/>
      <c r="D32" s="125">
        <v>45</v>
      </c>
      <c r="E32" s="124">
        <v>16</v>
      </c>
      <c r="F32" s="124">
        <v>2</v>
      </c>
      <c r="G32" s="124">
        <v>0</v>
      </c>
      <c r="H32" s="124">
        <f t="shared" si="10"/>
        <v>61</v>
      </c>
      <c r="I32" s="124">
        <f t="shared" si="11"/>
        <v>2</v>
      </c>
      <c r="J32" s="124">
        <f t="shared" si="12"/>
        <v>63</v>
      </c>
      <c r="K32" s="123">
        <f t="shared" si="3"/>
        <v>3.2</v>
      </c>
      <c r="L32" s="122">
        <f t="shared" si="4"/>
        <v>6.2</v>
      </c>
    </row>
    <row r="33" spans="2:12" ht="14.45" customHeight="1">
      <c r="B33" s="127" t="s">
        <v>132</v>
      </c>
      <c r="C33" s="126"/>
      <c r="D33" s="125">
        <v>55</v>
      </c>
      <c r="E33" s="124">
        <v>12</v>
      </c>
      <c r="F33" s="124">
        <v>4</v>
      </c>
      <c r="G33" s="124">
        <v>0</v>
      </c>
      <c r="H33" s="124">
        <f t="shared" si="10"/>
        <v>67</v>
      </c>
      <c r="I33" s="124">
        <f t="shared" si="11"/>
        <v>4</v>
      </c>
      <c r="J33" s="124">
        <f t="shared" si="12"/>
        <v>71</v>
      </c>
      <c r="K33" s="123">
        <f t="shared" si="3"/>
        <v>5.6</v>
      </c>
      <c r="L33" s="122">
        <f t="shared" si="4"/>
        <v>7</v>
      </c>
    </row>
    <row r="34" spans="2:12" ht="14.45" customHeight="1">
      <c r="B34" s="127" t="s">
        <v>131</v>
      </c>
      <c r="C34" s="126"/>
      <c r="D34" s="125">
        <v>46</v>
      </c>
      <c r="E34" s="124">
        <v>11</v>
      </c>
      <c r="F34" s="124">
        <v>3</v>
      </c>
      <c r="G34" s="124">
        <v>0</v>
      </c>
      <c r="H34" s="124">
        <f t="shared" si="10"/>
        <v>57</v>
      </c>
      <c r="I34" s="124">
        <f t="shared" si="11"/>
        <v>3</v>
      </c>
      <c r="J34" s="124">
        <f t="shared" si="12"/>
        <v>60</v>
      </c>
      <c r="K34" s="123">
        <f t="shared" si="3"/>
        <v>5</v>
      </c>
      <c r="L34" s="122">
        <f t="shared" si="4"/>
        <v>5.9</v>
      </c>
    </row>
    <row r="35" spans="2:12" ht="14.45" customHeight="1">
      <c r="B35" s="127" t="s">
        <v>130</v>
      </c>
      <c r="C35" s="126"/>
      <c r="D35" s="125">
        <v>51</v>
      </c>
      <c r="E35" s="124">
        <v>14</v>
      </c>
      <c r="F35" s="124">
        <v>1</v>
      </c>
      <c r="G35" s="124">
        <v>0</v>
      </c>
      <c r="H35" s="124">
        <f t="shared" si="10"/>
        <v>65</v>
      </c>
      <c r="I35" s="124">
        <f t="shared" si="11"/>
        <v>1</v>
      </c>
      <c r="J35" s="124">
        <f t="shared" si="12"/>
        <v>66</v>
      </c>
      <c r="K35" s="123">
        <f t="shared" si="3"/>
        <v>1.5</v>
      </c>
      <c r="L35" s="122">
        <f t="shared" si="4"/>
        <v>6.5</v>
      </c>
    </row>
    <row r="36" spans="2:12" ht="14.45" customHeight="1">
      <c r="B36" s="127" t="s">
        <v>129</v>
      </c>
      <c r="C36" s="126"/>
      <c r="D36" s="125">
        <v>79</v>
      </c>
      <c r="E36" s="124">
        <v>14</v>
      </c>
      <c r="F36" s="124">
        <v>3</v>
      </c>
      <c r="G36" s="124">
        <v>0</v>
      </c>
      <c r="H36" s="124">
        <f t="shared" si="10"/>
        <v>93</v>
      </c>
      <c r="I36" s="124">
        <f t="shared" si="11"/>
        <v>3</v>
      </c>
      <c r="J36" s="124">
        <f t="shared" si="12"/>
        <v>96</v>
      </c>
      <c r="K36" s="123">
        <f t="shared" si="3"/>
        <v>3.1</v>
      </c>
      <c r="L36" s="122">
        <f t="shared" si="4"/>
        <v>9.5</v>
      </c>
    </row>
    <row r="37" spans="2:12" ht="14.45" customHeight="1">
      <c r="B37" s="127" t="s">
        <v>128</v>
      </c>
      <c r="C37" s="126"/>
      <c r="D37" s="125">
        <v>110</v>
      </c>
      <c r="E37" s="124">
        <v>20</v>
      </c>
      <c r="F37" s="124">
        <v>2</v>
      </c>
      <c r="G37" s="124">
        <v>0</v>
      </c>
      <c r="H37" s="124">
        <f t="shared" si="10"/>
        <v>130</v>
      </c>
      <c r="I37" s="124">
        <f t="shared" si="11"/>
        <v>2</v>
      </c>
      <c r="J37" s="124">
        <f t="shared" si="12"/>
        <v>132</v>
      </c>
      <c r="K37" s="123">
        <f t="shared" si="3"/>
        <v>1.5</v>
      </c>
      <c r="L37" s="122">
        <f t="shared" si="4"/>
        <v>13</v>
      </c>
    </row>
    <row r="38" spans="2:12" ht="14.45" customHeight="1">
      <c r="B38" s="121" t="s">
        <v>91</v>
      </c>
      <c r="C38" s="120"/>
      <c r="D38" s="119">
        <v>33</v>
      </c>
      <c r="E38" s="118">
        <v>5</v>
      </c>
      <c r="F38" s="118">
        <v>1</v>
      </c>
      <c r="G38" s="118">
        <v>0</v>
      </c>
      <c r="H38" s="118">
        <f t="shared" si="10"/>
        <v>38</v>
      </c>
      <c r="I38" s="118">
        <f t="shared" si="11"/>
        <v>1</v>
      </c>
      <c r="J38" s="118">
        <f t="shared" si="12"/>
        <v>39</v>
      </c>
      <c r="K38" s="117">
        <f t="shared" si="3"/>
        <v>2.6</v>
      </c>
      <c r="L38" s="116">
        <f t="shared" si="4"/>
        <v>3.8</v>
      </c>
    </row>
    <row r="39" spans="2:12" ht="14.45" customHeight="1">
      <c r="B39" s="115" t="s">
        <v>90</v>
      </c>
      <c r="C39" s="114"/>
      <c r="D39" s="113">
        <v>21</v>
      </c>
      <c r="E39" s="112">
        <v>2</v>
      </c>
      <c r="F39" s="112">
        <v>1</v>
      </c>
      <c r="G39" s="112">
        <v>0</v>
      </c>
      <c r="H39" s="112">
        <f t="shared" si="10"/>
        <v>23</v>
      </c>
      <c r="I39" s="112">
        <f t="shared" si="11"/>
        <v>1</v>
      </c>
      <c r="J39" s="112">
        <f t="shared" si="12"/>
        <v>24</v>
      </c>
      <c r="K39" s="111">
        <f t="shared" si="3"/>
        <v>4.2</v>
      </c>
      <c r="L39" s="110">
        <f t="shared" si="4"/>
        <v>2.4</v>
      </c>
    </row>
    <row r="40" spans="2:12" ht="14.45" customHeight="1">
      <c r="B40" s="115" t="s">
        <v>89</v>
      </c>
      <c r="C40" s="114"/>
      <c r="D40" s="113">
        <v>24</v>
      </c>
      <c r="E40" s="112">
        <v>5</v>
      </c>
      <c r="F40" s="112">
        <v>0</v>
      </c>
      <c r="G40" s="112">
        <v>0</v>
      </c>
      <c r="H40" s="112">
        <f t="shared" si="10"/>
        <v>29</v>
      </c>
      <c r="I40" s="112">
        <f t="shared" si="11"/>
        <v>0</v>
      </c>
      <c r="J40" s="112">
        <f t="shared" si="12"/>
        <v>29</v>
      </c>
      <c r="K40" s="111">
        <f t="shared" si="3"/>
        <v>0</v>
      </c>
      <c r="L40" s="110">
        <f t="shared" si="4"/>
        <v>2.9</v>
      </c>
    </row>
    <row r="41" spans="2:12" ht="14.45" customHeight="1">
      <c r="B41" s="115" t="s">
        <v>88</v>
      </c>
      <c r="C41" s="114"/>
      <c r="D41" s="113">
        <v>29</v>
      </c>
      <c r="E41" s="112">
        <v>6</v>
      </c>
      <c r="F41" s="112">
        <v>0</v>
      </c>
      <c r="G41" s="112">
        <v>1</v>
      </c>
      <c r="H41" s="112">
        <f t="shared" si="10"/>
        <v>35</v>
      </c>
      <c r="I41" s="112">
        <f t="shared" si="11"/>
        <v>1</v>
      </c>
      <c r="J41" s="112">
        <f t="shared" si="12"/>
        <v>36</v>
      </c>
      <c r="K41" s="111">
        <f t="shared" si="3"/>
        <v>2.8</v>
      </c>
      <c r="L41" s="110">
        <f t="shared" si="4"/>
        <v>3.6</v>
      </c>
    </row>
    <row r="42" spans="2:12" ht="14.45" customHeight="1">
      <c r="B42" s="115" t="s">
        <v>87</v>
      </c>
      <c r="C42" s="114"/>
      <c r="D42" s="113">
        <v>21</v>
      </c>
      <c r="E42" s="112">
        <v>2</v>
      </c>
      <c r="F42" s="112">
        <v>0</v>
      </c>
      <c r="G42" s="112">
        <v>0</v>
      </c>
      <c r="H42" s="112">
        <f t="shared" si="10"/>
        <v>23</v>
      </c>
      <c r="I42" s="112">
        <f t="shared" si="11"/>
        <v>0</v>
      </c>
      <c r="J42" s="112">
        <f t="shared" si="12"/>
        <v>23</v>
      </c>
      <c r="K42" s="111">
        <f t="shared" si="3"/>
        <v>0</v>
      </c>
      <c r="L42" s="110">
        <f t="shared" si="4"/>
        <v>2.2999999999999998</v>
      </c>
    </row>
    <row r="43" spans="2:12" ht="14.45" customHeight="1">
      <c r="B43" s="109" t="s">
        <v>127</v>
      </c>
      <c r="C43" s="108"/>
      <c r="D43" s="107">
        <v>24</v>
      </c>
      <c r="E43" s="106">
        <v>4</v>
      </c>
      <c r="F43" s="106">
        <v>0</v>
      </c>
      <c r="G43" s="106">
        <v>0</v>
      </c>
      <c r="H43" s="106">
        <f t="shared" si="10"/>
        <v>28</v>
      </c>
      <c r="I43" s="106">
        <f t="shared" si="11"/>
        <v>0</v>
      </c>
      <c r="J43" s="106">
        <f t="shared" si="12"/>
        <v>28</v>
      </c>
      <c r="K43" s="105">
        <f t="shared" si="3"/>
        <v>0</v>
      </c>
      <c r="L43" s="104">
        <f t="shared" si="4"/>
        <v>2.8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152</v>
      </c>
      <c r="E44" s="100">
        <f t="shared" si="13"/>
        <v>24</v>
      </c>
      <c r="F44" s="100">
        <f t="shared" si="13"/>
        <v>2</v>
      </c>
      <c r="G44" s="100">
        <f t="shared" si="13"/>
        <v>1</v>
      </c>
      <c r="H44" s="100">
        <f t="shared" si="13"/>
        <v>176</v>
      </c>
      <c r="I44" s="100">
        <f t="shared" si="13"/>
        <v>3</v>
      </c>
      <c r="J44" s="100">
        <f t="shared" si="13"/>
        <v>179</v>
      </c>
      <c r="K44" s="99">
        <f t="shared" si="3"/>
        <v>1.7</v>
      </c>
      <c r="L44" s="98">
        <f t="shared" si="4"/>
        <v>17.7</v>
      </c>
    </row>
    <row r="45" spans="2:12" ht="14.45" customHeight="1" thickTop="1">
      <c r="B45" s="121" t="s">
        <v>84</v>
      </c>
      <c r="C45" s="120"/>
      <c r="D45" s="119">
        <v>25</v>
      </c>
      <c r="E45" s="118">
        <v>10</v>
      </c>
      <c r="F45" s="118">
        <v>0</v>
      </c>
      <c r="G45" s="118">
        <v>0</v>
      </c>
      <c r="H45" s="118">
        <f t="shared" ref="H45:H50" si="14">SUM(D45:E45)</f>
        <v>35</v>
      </c>
      <c r="I45" s="118">
        <f t="shared" ref="I45:I50" si="15">SUM(F45:G45)</f>
        <v>0</v>
      </c>
      <c r="J45" s="118">
        <f t="shared" ref="J45:J50" si="16">SUM(H45:I45)</f>
        <v>35</v>
      </c>
      <c r="K45" s="117">
        <f t="shared" si="3"/>
        <v>0</v>
      </c>
      <c r="L45" s="116">
        <f t="shared" si="4"/>
        <v>3.5</v>
      </c>
    </row>
    <row r="46" spans="2:12" ht="14.45" customHeight="1">
      <c r="B46" s="115" t="s">
        <v>83</v>
      </c>
      <c r="C46" s="114"/>
      <c r="D46" s="113">
        <v>29</v>
      </c>
      <c r="E46" s="112">
        <v>7</v>
      </c>
      <c r="F46" s="112">
        <v>0</v>
      </c>
      <c r="G46" s="112">
        <v>0</v>
      </c>
      <c r="H46" s="112">
        <f t="shared" si="14"/>
        <v>36</v>
      </c>
      <c r="I46" s="112">
        <f t="shared" si="15"/>
        <v>0</v>
      </c>
      <c r="J46" s="112">
        <f t="shared" si="16"/>
        <v>36</v>
      </c>
      <c r="K46" s="111">
        <f t="shared" si="3"/>
        <v>0</v>
      </c>
      <c r="L46" s="110">
        <f t="shared" si="4"/>
        <v>3.6</v>
      </c>
    </row>
    <row r="47" spans="2:12" ht="14.45" customHeight="1">
      <c r="B47" s="115" t="s">
        <v>82</v>
      </c>
      <c r="C47" s="114"/>
      <c r="D47" s="113">
        <v>37</v>
      </c>
      <c r="E47" s="112">
        <v>6</v>
      </c>
      <c r="F47" s="112">
        <v>0</v>
      </c>
      <c r="G47" s="112">
        <v>0</v>
      </c>
      <c r="H47" s="112">
        <f t="shared" si="14"/>
        <v>43</v>
      </c>
      <c r="I47" s="112">
        <f t="shared" si="15"/>
        <v>0</v>
      </c>
      <c r="J47" s="112">
        <f t="shared" si="16"/>
        <v>43</v>
      </c>
      <c r="K47" s="111">
        <f t="shared" si="3"/>
        <v>0</v>
      </c>
      <c r="L47" s="110">
        <f t="shared" si="4"/>
        <v>4.2</v>
      </c>
    </row>
    <row r="48" spans="2:12" ht="14.45" customHeight="1">
      <c r="B48" s="115" t="s">
        <v>81</v>
      </c>
      <c r="C48" s="114"/>
      <c r="D48" s="113">
        <v>26</v>
      </c>
      <c r="E48" s="112">
        <v>5</v>
      </c>
      <c r="F48" s="112">
        <v>1</v>
      </c>
      <c r="G48" s="112">
        <v>0</v>
      </c>
      <c r="H48" s="112">
        <f t="shared" si="14"/>
        <v>31</v>
      </c>
      <c r="I48" s="112">
        <f t="shared" si="15"/>
        <v>1</v>
      </c>
      <c r="J48" s="112">
        <f t="shared" si="16"/>
        <v>32</v>
      </c>
      <c r="K48" s="111">
        <f t="shared" si="3"/>
        <v>3.1</v>
      </c>
      <c r="L48" s="110">
        <f t="shared" si="4"/>
        <v>3.2</v>
      </c>
    </row>
    <row r="49" spans="2:13" ht="14.45" customHeight="1">
      <c r="B49" s="115" t="s">
        <v>80</v>
      </c>
      <c r="C49" s="114"/>
      <c r="D49" s="113">
        <v>27</v>
      </c>
      <c r="E49" s="112">
        <v>6</v>
      </c>
      <c r="F49" s="112">
        <v>0</v>
      </c>
      <c r="G49" s="112">
        <v>0</v>
      </c>
      <c r="H49" s="112">
        <f t="shared" si="14"/>
        <v>33</v>
      </c>
      <c r="I49" s="112">
        <f t="shared" si="15"/>
        <v>0</v>
      </c>
      <c r="J49" s="112">
        <f t="shared" si="16"/>
        <v>33</v>
      </c>
      <c r="K49" s="111">
        <f t="shared" si="3"/>
        <v>0</v>
      </c>
      <c r="L49" s="110">
        <f t="shared" si="4"/>
        <v>3.3</v>
      </c>
    </row>
    <row r="50" spans="2:13" ht="14.45" customHeight="1">
      <c r="B50" s="109" t="s">
        <v>126</v>
      </c>
      <c r="C50" s="108"/>
      <c r="D50" s="107">
        <v>30</v>
      </c>
      <c r="E50" s="106">
        <v>5</v>
      </c>
      <c r="F50" s="106">
        <v>0</v>
      </c>
      <c r="G50" s="106">
        <v>0</v>
      </c>
      <c r="H50" s="106">
        <f t="shared" si="14"/>
        <v>35</v>
      </c>
      <c r="I50" s="106">
        <f t="shared" si="15"/>
        <v>0</v>
      </c>
      <c r="J50" s="106">
        <f t="shared" si="16"/>
        <v>35</v>
      </c>
      <c r="K50" s="105">
        <f t="shared" si="3"/>
        <v>0</v>
      </c>
      <c r="L50" s="104">
        <f t="shared" si="4"/>
        <v>3.5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174</v>
      </c>
      <c r="E51" s="100">
        <f t="shared" si="17"/>
        <v>39</v>
      </c>
      <c r="F51" s="100">
        <f t="shared" si="17"/>
        <v>1</v>
      </c>
      <c r="G51" s="100">
        <f t="shared" si="17"/>
        <v>0</v>
      </c>
      <c r="H51" s="100">
        <f t="shared" si="17"/>
        <v>213</v>
      </c>
      <c r="I51" s="100">
        <f t="shared" si="17"/>
        <v>1</v>
      </c>
      <c r="J51" s="100">
        <f t="shared" si="17"/>
        <v>214</v>
      </c>
      <c r="K51" s="99">
        <f t="shared" si="3"/>
        <v>0.5</v>
      </c>
      <c r="L51" s="98">
        <f t="shared" si="4"/>
        <v>21.1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809</v>
      </c>
      <c r="E52" s="94">
        <f t="shared" si="18"/>
        <v>176</v>
      </c>
      <c r="F52" s="94">
        <f t="shared" si="18"/>
        <v>27</v>
      </c>
      <c r="G52" s="94">
        <f t="shared" si="18"/>
        <v>2</v>
      </c>
      <c r="H52" s="94">
        <f t="shared" si="18"/>
        <v>985</v>
      </c>
      <c r="I52" s="94">
        <f t="shared" si="18"/>
        <v>29</v>
      </c>
      <c r="J52" s="94">
        <f t="shared" si="18"/>
        <v>1014</v>
      </c>
      <c r="K52" s="93">
        <f t="shared" si="3"/>
        <v>2.9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41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142</v>
      </c>
      <c r="C16" s="120"/>
      <c r="D16" s="119">
        <v>35</v>
      </c>
      <c r="E16" s="118">
        <v>5</v>
      </c>
      <c r="F16" s="118">
        <v>5</v>
      </c>
      <c r="G16" s="118">
        <v>1</v>
      </c>
      <c r="H16" s="118">
        <f t="shared" ref="H16:H21" si="0">SUM(D16:E16)</f>
        <v>40</v>
      </c>
      <c r="I16" s="118">
        <f t="shared" ref="I16:I21" si="1">SUM(F16:G16)</f>
        <v>6</v>
      </c>
      <c r="J16" s="118">
        <f t="shared" ref="J16:J21" si="2">SUM(H16:I16)</f>
        <v>46</v>
      </c>
      <c r="K16" s="117">
        <f t="shared" ref="K16:K52" si="3">IF(J16=0,0,ROUND(I16/J16*100,1))</f>
        <v>13</v>
      </c>
      <c r="L16" s="116">
        <f t="shared" ref="L16:L52" si="4">IF(J16=0,0,ROUND(J16/$J$52*100,1))</f>
        <v>1</v>
      </c>
    </row>
    <row r="17" spans="2:12" ht="14.45" customHeight="1">
      <c r="B17" s="115" t="s">
        <v>141</v>
      </c>
      <c r="C17" s="114"/>
      <c r="D17" s="113">
        <v>35</v>
      </c>
      <c r="E17" s="112">
        <v>4</v>
      </c>
      <c r="F17" s="112">
        <v>2</v>
      </c>
      <c r="G17" s="112">
        <v>1</v>
      </c>
      <c r="H17" s="112">
        <f t="shared" si="0"/>
        <v>39</v>
      </c>
      <c r="I17" s="112">
        <f t="shared" si="1"/>
        <v>3</v>
      </c>
      <c r="J17" s="112">
        <f t="shared" si="2"/>
        <v>42</v>
      </c>
      <c r="K17" s="111">
        <f t="shared" si="3"/>
        <v>7.1</v>
      </c>
      <c r="L17" s="110">
        <f t="shared" si="4"/>
        <v>0.9</v>
      </c>
    </row>
    <row r="18" spans="2:12" ht="14.45" customHeight="1">
      <c r="B18" s="115" t="s">
        <v>140</v>
      </c>
      <c r="C18" s="114"/>
      <c r="D18" s="113">
        <v>34</v>
      </c>
      <c r="E18" s="112">
        <v>9</v>
      </c>
      <c r="F18" s="112">
        <v>6</v>
      </c>
      <c r="G18" s="112">
        <v>1</v>
      </c>
      <c r="H18" s="112">
        <f t="shared" si="0"/>
        <v>43</v>
      </c>
      <c r="I18" s="112">
        <f t="shared" si="1"/>
        <v>7</v>
      </c>
      <c r="J18" s="112">
        <f t="shared" si="2"/>
        <v>50</v>
      </c>
      <c r="K18" s="111">
        <f t="shared" si="3"/>
        <v>14</v>
      </c>
      <c r="L18" s="110">
        <f t="shared" si="4"/>
        <v>1.1000000000000001</v>
      </c>
    </row>
    <row r="19" spans="2:12" ht="14.45" customHeight="1">
      <c r="B19" s="115" t="s">
        <v>139</v>
      </c>
      <c r="C19" s="114"/>
      <c r="D19" s="113">
        <v>44</v>
      </c>
      <c r="E19" s="112">
        <v>3</v>
      </c>
      <c r="F19" s="112">
        <v>5</v>
      </c>
      <c r="G19" s="112">
        <v>1</v>
      </c>
      <c r="H19" s="112">
        <f t="shared" si="0"/>
        <v>47</v>
      </c>
      <c r="I19" s="112">
        <f t="shared" si="1"/>
        <v>6</v>
      </c>
      <c r="J19" s="112">
        <f t="shared" si="2"/>
        <v>53</v>
      </c>
      <c r="K19" s="111">
        <f t="shared" si="3"/>
        <v>11.3</v>
      </c>
      <c r="L19" s="110">
        <f t="shared" si="4"/>
        <v>1.2</v>
      </c>
    </row>
    <row r="20" spans="2:12" ht="14.45" customHeight="1">
      <c r="B20" s="115" t="s">
        <v>138</v>
      </c>
      <c r="C20" s="114"/>
      <c r="D20" s="113">
        <v>22</v>
      </c>
      <c r="E20" s="112">
        <v>6</v>
      </c>
      <c r="F20" s="112">
        <v>4</v>
      </c>
      <c r="G20" s="112">
        <v>1</v>
      </c>
      <c r="H20" s="112">
        <f t="shared" si="0"/>
        <v>28</v>
      </c>
      <c r="I20" s="112">
        <f t="shared" si="1"/>
        <v>5</v>
      </c>
      <c r="J20" s="112">
        <f t="shared" si="2"/>
        <v>33</v>
      </c>
      <c r="K20" s="111">
        <f t="shared" si="3"/>
        <v>15.2</v>
      </c>
      <c r="L20" s="110">
        <f t="shared" si="4"/>
        <v>0.7</v>
      </c>
    </row>
    <row r="21" spans="2:12" ht="14.45" customHeight="1">
      <c r="B21" s="109" t="s">
        <v>137</v>
      </c>
      <c r="C21" s="108"/>
      <c r="D21" s="107">
        <v>39</v>
      </c>
      <c r="E21" s="106">
        <v>4</v>
      </c>
      <c r="F21" s="106">
        <v>2</v>
      </c>
      <c r="G21" s="106">
        <v>0</v>
      </c>
      <c r="H21" s="106">
        <f t="shared" si="0"/>
        <v>43</v>
      </c>
      <c r="I21" s="106">
        <f t="shared" si="1"/>
        <v>2</v>
      </c>
      <c r="J21" s="106">
        <f t="shared" si="2"/>
        <v>45</v>
      </c>
      <c r="K21" s="105">
        <f t="shared" si="3"/>
        <v>4.4000000000000004</v>
      </c>
      <c r="L21" s="104">
        <f t="shared" si="4"/>
        <v>1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209</v>
      </c>
      <c r="E22" s="100">
        <f t="shared" si="5"/>
        <v>31</v>
      </c>
      <c r="F22" s="100">
        <f t="shared" si="5"/>
        <v>24</v>
      </c>
      <c r="G22" s="100">
        <f t="shared" si="5"/>
        <v>5</v>
      </c>
      <c r="H22" s="100">
        <f t="shared" si="5"/>
        <v>240</v>
      </c>
      <c r="I22" s="100">
        <f t="shared" si="5"/>
        <v>29</v>
      </c>
      <c r="J22" s="100">
        <f t="shared" si="5"/>
        <v>269</v>
      </c>
      <c r="K22" s="99">
        <f t="shared" si="3"/>
        <v>10.8</v>
      </c>
      <c r="L22" s="98">
        <f t="shared" si="4"/>
        <v>5.8</v>
      </c>
    </row>
    <row r="23" spans="2:12" ht="14.45" customHeight="1" thickTop="1">
      <c r="B23" s="121" t="s">
        <v>106</v>
      </c>
      <c r="C23" s="120"/>
      <c r="D23" s="119">
        <v>34</v>
      </c>
      <c r="E23" s="118">
        <v>11</v>
      </c>
      <c r="F23" s="118">
        <v>2</v>
      </c>
      <c r="G23" s="118">
        <v>0</v>
      </c>
      <c r="H23" s="118">
        <f t="shared" ref="H23:H28" si="6">SUM(D23:E23)</f>
        <v>45</v>
      </c>
      <c r="I23" s="118">
        <f t="shared" ref="I23:I28" si="7">SUM(F23:G23)</f>
        <v>2</v>
      </c>
      <c r="J23" s="118">
        <f t="shared" ref="J23:J28" si="8">SUM(H23:I23)</f>
        <v>47</v>
      </c>
      <c r="K23" s="117">
        <f t="shared" si="3"/>
        <v>4.3</v>
      </c>
      <c r="L23" s="116">
        <f t="shared" si="4"/>
        <v>1</v>
      </c>
    </row>
    <row r="24" spans="2:12" ht="14.45" customHeight="1">
      <c r="B24" s="115" t="s">
        <v>105</v>
      </c>
      <c r="C24" s="114"/>
      <c r="D24" s="113">
        <v>36</v>
      </c>
      <c r="E24" s="112">
        <v>7</v>
      </c>
      <c r="F24" s="112">
        <v>6</v>
      </c>
      <c r="G24" s="112">
        <v>2</v>
      </c>
      <c r="H24" s="112">
        <f t="shared" si="6"/>
        <v>43</v>
      </c>
      <c r="I24" s="112">
        <f t="shared" si="7"/>
        <v>8</v>
      </c>
      <c r="J24" s="112">
        <f t="shared" si="8"/>
        <v>51</v>
      </c>
      <c r="K24" s="111">
        <f t="shared" si="3"/>
        <v>15.7</v>
      </c>
      <c r="L24" s="110">
        <f t="shared" si="4"/>
        <v>1.1000000000000001</v>
      </c>
    </row>
    <row r="25" spans="2:12" ht="14.45" customHeight="1">
      <c r="B25" s="115" t="s">
        <v>104</v>
      </c>
      <c r="C25" s="114"/>
      <c r="D25" s="113">
        <v>29</v>
      </c>
      <c r="E25" s="112">
        <v>11</v>
      </c>
      <c r="F25" s="112">
        <v>7</v>
      </c>
      <c r="G25" s="112">
        <v>0</v>
      </c>
      <c r="H25" s="112">
        <f t="shared" si="6"/>
        <v>40</v>
      </c>
      <c r="I25" s="112">
        <f t="shared" si="7"/>
        <v>7</v>
      </c>
      <c r="J25" s="112">
        <f t="shared" si="8"/>
        <v>47</v>
      </c>
      <c r="K25" s="111">
        <f t="shared" si="3"/>
        <v>14.9</v>
      </c>
      <c r="L25" s="110">
        <f t="shared" si="4"/>
        <v>1</v>
      </c>
    </row>
    <row r="26" spans="2:12" ht="14.45" customHeight="1">
      <c r="B26" s="115" t="s">
        <v>103</v>
      </c>
      <c r="C26" s="114"/>
      <c r="D26" s="113">
        <v>25</v>
      </c>
      <c r="E26" s="112">
        <v>8</v>
      </c>
      <c r="F26" s="112">
        <v>8</v>
      </c>
      <c r="G26" s="112">
        <v>1</v>
      </c>
      <c r="H26" s="112">
        <f t="shared" si="6"/>
        <v>33</v>
      </c>
      <c r="I26" s="112">
        <f t="shared" si="7"/>
        <v>9</v>
      </c>
      <c r="J26" s="112">
        <f t="shared" si="8"/>
        <v>42</v>
      </c>
      <c r="K26" s="111">
        <f t="shared" si="3"/>
        <v>21.4</v>
      </c>
      <c r="L26" s="110">
        <f t="shared" si="4"/>
        <v>0.9</v>
      </c>
    </row>
    <row r="27" spans="2:12" ht="14.45" customHeight="1">
      <c r="B27" s="115" t="s">
        <v>102</v>
      </c>
      <c r="C27" s="114"/>
      <c r="D27" s="113">
        <v>32</v>
      </c>
      <c r="E27" s="112">
        <v>13</v>
      </c>
      <c r="F27" s="112">
        <v>10</v>
      </c>
      <c r="G27" s="112">
        <v>1</v>
      </c>
      <c r="H27" s="112">
        <f t="shared" si="6"/>
        <v>45</v>
      </c>
      <c r="I27" s="112">
        <f t="shared" si="7"/>
        <v>11</v>
      </c>
      <c r="J27" s="112">
        <f t="shared" si="8"/>
        <v>56</v>
      </c>
      <c r="K27" s="111">
        <f t="shared" si="3"/>
        <v>19.600000000000001</v>
      </c>
      <c r="L27" s="110">
        <f t="shared" si="4"/>
        <v>1.2</v>
      </c>
    </row>
    <row r="28" spans="2:12" ht="14.45" customHeight="1">
      <c r="B28" s="109" t="s">
        <v>136</v>
      </c>
      <c r="C28" s="108"/>
      <c r="D28" s="107">
        <v>31</v>
      </c>
      <c r="E28" s="106">
        <v>4</v>
      </c>
      <c r="F28" s="106">
        <v>3</v>
      </c>
      <c r="G28" s="106">
        <v>0</v>
      </c>
      <c r="H28" s="106">
        <f t="shared" si="6"/>
        <v>35</v>
      </c>
      <c r="I28" s="106">
        <f t="shared" si="7"/>
        <v>3</v>
      </c>
      <c r="J28" s="106">
        <f t="shared" si="8"/>
        <v>38</v>
      </c>
      <c r="K28" s="105">
        <f t="shared" si="3"/>
        <v>7.9</v>
      </c>
      <c r="L28" s="104">
        <f t="shared" si="4"/>
        <v>0.8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187</v>
      </c>
      <c r="E29" s="100">
        <f t="shared" si="9"/>
        <v>54</v>
      </c>
      <c r="F29" s="100">
        <f t="shared" si="9"/>
        <v>36</v>
      </c>
      <c r="G29" s="100">
        <f t="shared" si="9"/>
        <v>4</v>
      </c>
      <c r="H29" s="100">
        <f t="shared" si="9"/>
        <v>241</v>
      </c>
      <c r="I29" s="100">
        <f t="shared" si="9"/>
        <v>40</v>
      </c>
      <c r="J29" s="100">
        <f t="shared" si="9"/>
        <v>281</v>
      </c>
      <c r="K29" s="99">
        <f t="shared" si="3"/>
        <v>14.2</v>
      </c>
      <c r="L29" s="98">
        <f t="shared" si="4"/>
        <v>6.1</v>
      </c>
    </row>
    <row r="30" spans="2:12" ht="14.45" customHeight="1" thickTop="1">
      <c r="B30" s="129" t="s">
        <v>135</v>
      </c>
      <c r="C30" s="128"/>
      <c r="D30" s="95">
        <v>194</v>
      </c>
      <c r="E30" s="94">
        <v>50</v>
      </c>
      <c r="F30" s="94">
        <v>40</v>
      </c>
      <c r="G30" s="94">
        <v>3</v>
      </c>
      <c r="H30" s="94">
        <f t="shared" ref="H30:H43" si="10">SUM(D30:E30)</f>
        <v>244</v>
      </c>
      <c r="I30" s="94">
        <f t="shared" ref="I30:I43" si="11">SUM(F30:G30)</f>
        <v>43</v>
      </c>
      <c r="J30" s="94">
        <f t="shared" ref="J30:J43" si="12">SUM(H30:I30)</f>
        <v>287</v>
      </c>
      <c r="K30" s="93">
        <f t="shared" si="3"/>
        <v>15</v>
      </c>
      <c r="L30" s="92">
        <f t="shared" si="4"/>
        <v>6.2</v>
      </c>
    </row>
    <row r="31" spans="2:12" ht="14.45" customHeight="1">
      <c r="B31" s="127" t="s">
        <v>134</v>
      </c>
      <c r="C31" s="126"/>
      <c r="D31" s="125">
        <v>250</v>
      </c>
      <c r="E31" s="124">
        <v>73</v>
      </c>
      <c r="F31" s="124">
        <v>44</v>
      </c>
      <c r="G31" s="124">
        <v>4</v>
      </c>
      <c r="H31" s="124">
        <f t="shared" si="10"/>
        <v>323</v>
      </c>
      <c r="I31" s="124">
        <f t="shared" si="11"/>
        <v>48</v>
      </c>
      <c r="J31" s="124">
        <f t="shared" si="12"/>
        <v>371</v>
      </c>
      <c r="K31" s="123">
        <f t="shared" si="3"/>
        <v>12.9</v>
      </c>
      <c r="L31" s="122">
        <f t="shared" si="4"/>
        <v>8.1</v>
      </c>
    </row>
    <row r="32" spans="2:12" ht="14.45" customHeight="1">
      <c r="B32" s="127" t="s">
        <v>133</v>
      </c>
      <c r="C32" s="126"/>
      <c r="D32" s="125">
        <v>260</v>
      </c>
      <c r="E32" s="124">
        <v>69</v>
      </c>
      <c r="F32" s="124">
        <v>45</v>
      </c>
      <c r="G32" s="124">
        <v>5</v>
      </c>
      <c r="H32" s="124">
        <f t="shared" si="10"/>
        <v>329</v>
      </c>
      <c r="I32" s="124">
        <f t="shared" si="11"/>
        <v>50</v>
      </c>
      <c r="J32" s="124">
        <f t="shared" si="12"/>
        <v>379</v>
      </c>
      <c r="K32" s="123">
        <f t="shared" si="3"/>
        <v>13.2</v>
      </c>
      <c r="L32" s="122">
        <f t="shared" si="4"/>
        <v>8.1999999999999993</v>
      </c>
    </row>
    <row r="33" spans="2:12" ht="14.45" customHeight="1">
      <c r="B33" s="127" t="s">
        <v>132</v>
      </c>
      <c r="C33" s="126"/>
      <c r="D33" s="125">
        <v>275</v>
      </c>
      <c r="E33" s="124">
        <v>67</v>
      </c>
      <c r="F33" s="124">
        <v>40</v>
      </c>
      <c r="G33" s="124">
        <v>2</v>
      </c>
      <c r="H33" s="124">
        <f t="shared" si="10"/>
        <v>342</v>
      </c>
      <c r="I33" s="124">
        <f t="shared" si="11"/>
        <v>42</v>
      </c>
      <c r="J33" s="124">
        <f t="shared" si="12"/>
        <v>384</v>
      </c>
      <c r="K33" s="123">
        <f t="shared" si="3"/>
        <v>10.9</v>
      </c>
      <c r="L33" s="122">
        <f t="shared" si="4"/>
        <v>8.3000000000000007</v>
      </c>
    </row>
    <row r="34" spans="2:12" ht="14.45" customHeight="1">
      <c r="B34" s="127" t="s">
        <v>131</v>
      </c>
      <c r="C34" s="126"/>
      <c r="D34" s="125">
        <v>295</v>
      </c>
      <c r="E34" s="124">
        <v>64</v>
      </c>
      <c r="F34" s="124">
        <v>48</v>
      </c>
      <c r="G34" s="124">
        <v>4</v>
      </c>
      <c r="H34" s="124">
        <f t="shared" si="10"/>
        <v>359</v>
      </c>
      <c r="I34" s="124">
        <f t="shared" si="11"/>
        <v>52</v>
      </c>
      <c r="J34" s="124">
        <f t="shared" si="12"/>
        <v>411</v>
      </c>
      <c r="K34" s="123">
        <f t="shared" si="3"/>
        <v>12.7</v>
      </c>
      <c r="L34" s="122">
        <f t="shared" si="4"/>
        <v>8.9</v>
      </c>
    </row>
    <row r="35" spans="2:12" ht="14.45" customHeight="1">
      <c r="B35" s="127" t="s">
        <v>130</v>
      </c>
      <c r="C35" s="126"/>
      <c r="D35" s="125">
        <v>319</v>
      </c>
      <c r="E35" s="124">
        <v>64</v>
      </c>
      <c r="F35" s="124">
        <v>29</v>
      </c>
      <c r="G35" s="124">
        <v>3</v>
      </c>
      <c r="H35" s="124">
        <f t="shared" si="10"/>
        <v>383</v>
      </c>
      <c r="I35" s="124">
        <f t="shared" si="11"/>
        <v>32</v>
      </c>
      <c r="J35" s="124">
        <f t="shared" si="12"/>
        <v>415</v>
      </c>
      <c r="K35" s="123">
        <f t="shared" si="3"/>
        <v>7.7</v>
      </c>
      <c r="L35" s="122">
        <f t="shared" si="4"/>
        <v>9</v>
      </c>
    </row>
    <row r="36" spans="2:12" ht="14.45" customHeight="1">
      <c r="B36" s="127" t="s">
        <v>129</v>
      </c>
      <c r="C36" s="126"/>
      <c r="D36" s="125">
        <v>303</v>
      </c>
      <c r="E36" s="124">
        <v>75</v>
      </c>
      <c r="F36" s="124">
        <v>20</v>
      </c>
      <c r="G36" s="124">
        <v>2</v>
      </c>
      <c r="H36" s="124">
        <f t="shared" si="10"/>
        <v>378</v>
      </c>
      <c r="I36" s="124">
        <f t="shared" si="11"/>
        <v>22</v>
      </c>
      <c r="J36" s="124">
        <f t="shared" si="12"/>
        <v>400</v>
      </c>
      <c r="K36" s="123">
        <f t="shared" si="3"/>
        <v>5.5</v>
      </c>
      <c r="L36" s="122">
        <f t="shared" si="4"/>
        <v>8.6999999999999993</v>
      </c>
    </row>
    <row r="37" spans="2:12" ht="14.45" customHeight="1">
      <c r="B37" s="127" t="s">
        <v>128</v>
      </c>
      <c r="C37" s="126"/>
      <c r="D37" s="125">
        <v>313</v>
      </c>
      <c r="E37" s="124">
        <v>77</v>
      </c>
      <c r="F37" s="124">
        <v>24</v>
      </c>
      <c r="G37" s="124">
        <v>5</v>
      </c>
      <c r="H37" s="124">
        <f t="shared" si="10"/>
        <v>390</v>
      </c>
      <c r="I37" s="124">
        <f t="shared" si="11"/>
        <v>29</v>
      </c>
      <c r="J37" s="124">
        <f t="shared" si="12"/>
        <v>419</v>
      </c>
      <c r="K37" s="123">
        <f t="shared" si="3"/>
        <v>6.9</v>
      </c>
      <c r="L37" s="122">
        <f t="shared" si="4"/>
        <v>9.1</v>
      </c>
    </row>
    <row r="38" spans="2:12" ht="14.45" customHeight="1">
      <c r="B38" s="121" t="s">
        <v>91</v>
      </c>
      <c r="C38" s="120"/>
      <c r="D38" s="119">
        <v>72</v>
      </c>
      <c r="E38" s="118">
        <v>5</v>
      </c>
      <c r="F38" s="118">
        <v>7</v>
      </c>
      <c r="G38" s="118">
        <v>2</v>
      </c>
      <c r="H38" s="118">
        <f t="shared" si="10"/>
        <v>77</v>
      </c>
      <c r="I38" s="118">
        <f t="shared" si="11"/>
        <v>9</v>
      </c>
      <c r="J38" s="118">
        <f t="shared" si="12"/>
        <v>86</v>
      </c>
      <c r="K38" s="117">
        <f t="shared" si="3"/>
        <v>10.5</v>
      </c>
      <c r="L38" s="116">
        <f t="shared" si="4"/>
        <v>1.9</v>
      </c>
    </row>
    <row r="39" spans="2:12" ht="14.45" customHeight="1">
      <c r="B39" s="115" t="s">
        <v>90</v>
      </c>
      <c r="C39" s="114"/>
      <c r="D39" s="113">
        <v>69</v>
      </c>
      <c r="E39" s="112">
        <v>13</v>
      </c>
      <c r="F39" s="112">
        <v>4</v>
      </c>
      <c r="G39" s="112">
        <v>1</v>
      </c>
      <c r="H39" s="112">
        <f t="shared" si="10"/>
        <v>82</v>
      </c>
      <c r="I39" s="112">
        <f t="shared" si="11"/>
        <v>5</v>
      </c>
      <c r="J39" s="112">
        <f t="shared" si="12"/>
        <v>87</v>
      </c>
      <c r="K39" s="111">
        <f t="shared" si="3"/>
        <v>5.7</v>
      </c>
      <c r="L39" s="110">
        <f t="shared" si="4"/>
        <v>1.9</v>
      </c>
    </row>
    <row r="40" spans="2:12" ht="14.45" customHeight="1">
      <c r="B40" s="115" t="s">
        <v>89</v>
      </c>
      <c r="C40" s="114"/>
      <c r="D40" s="113">
        <v>65</v>
      </c>
      <c r="E40" s="112">
        <v>9</v>
      </c>
      <c r="F40" s="112">
        <v>1</v>
      </c>
      <c r="G40" s="112">
        <v>0</v>
      </c>
      <c r="H40" s="112">
        <f t="shared" si="10"/>
        <v>74</v>
      </c>
      <c r="I40" s="112">
        <f t="shared" si="11"/>
        <v>1</v>
      </c>
      <c r="J40" s="112">
        <f t="shared" si="12"/>
        <v>75</v>
      </c>
      <c r="K40" s="111">
        <f t="shared" si="3"/>
        <v>1.3</v>
      </c>
      <c r="L40" s="110">
        <f t="shared" si="4"/>
        <v>1.6</v>
      </c>
    </row>
    <row r="41" spans="2:12" ht="14.45" customHeight="1">
      <c r="B41" s="115" t="s">
        <v>88</v>
      </c>
      <c r="C41" s="114"/>
      <c r="D41" s="113">
        <v>63</v>
      </c>
      <c r="E41" s="112">
        <v>13</v>
      </c>
      <c r="F41" s="112">
        <v>6</v>
      </c>
      <c r="G41" s="112">
        <v>1</v>
      </c>
      <c r="H41" s="112">
        <f t="shared" si="10"/>
        <v>76</v>
      </c>
      <c r="I41" s="112">
        <f t="shared" si="11"/>
        <v>7</v>
      </c>
      <c r="J41" s="112">
        <f t="shared" si="12"/>
        <v>83</v>
      </c>
      <c r="K41" s="111">
        <f t="shared" si="3"/>
        <v>8.4</v>
      </c>
      <c r="L41" s="110">
        <f t="shared" si="4"/>
        <v>1.8</v>
      </c>
    </row>
    <row r="42" spans="2:12" ht="14.45" customHeight="1">
      <c r="B42" s="115" t="s">
        <v>87</v>
      </c>
      <c r="C42" s="114"/>
      <c r="D42" s="113">
        <v>68</v>
      </c>
      <c r="E42" s="112">
        <v>11</v>
      </c>
      <c r="F42" s="112">
        <v>2</v>
      </c>
      <c r="G42" s="112">
        <v>0</v>
      </c>
      <c r="H42" s="112">
        <f t="shared" si="10"/>
        <v>79</v>
      </c>
      <c r="I42" s="112">
        <f t="shared" si="11"/>
        <v>2</v>
      </c>
      <c r="J42" s="112">
        <f t="shared" si="12"/>
        <v>81</v>
      </c>
      <c r="K42" s="111">
        <f t="shared" si="3"/>
        <v>2.5</v>
      </c>
      <c r="L42" s="110">
        <f t="shared" si="4"/>
        <v>1.8</v>
      </c>
    </row>
    <row r="43" spans="2:12" ht="14.45" customHeight="1">
      <c r="B43" s="109" t="s">
        <v>127</v>
      </c>
      <c r="C43" s="108"/>
      <c r="D43" s="107">
        <v>79</v>
      </c>
      <c r="E43" s="106">
        <v>15</v>
      </c>
      <c r="F43" s="106">
        <v>3</v>
      </c>
      <c r="G43" s="106">
        <v>1</v>
      </c>
      <c r="H43" s="106">
        <f t="shared" si="10"/>
        <v>94</v>
      </c>
      <c r="I43" s="106">
        <f t="shared" si="11"/>
        <v>4</v>
      </c>
      <c r="J43" s="106">
        <f t="shared" si="12"/>
        <v>98</v>
      </c>
      <c r="K43" s="105">
        <f t="shared" si="3"/>
        <v>4.0999999999999996</v>
      </c>
      <c r="L43" s="104">
        <f t="shared" si="4"/>
        <v>2.1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416</v>
      </c>
      <c r="E44" s="100">
        <f t="shared" si="13"/>
        <v>66</v>
      </c>
      <c r="F44" s="100">
        <f t="shared" si="13"/>
        <v>23</v>
      </c>
      <c r="G44" s="100">
        <f t="shared" si="13"/>
        <v>5</v>
      </c>
      <c r="H44" s="100">
        <f t="shared" si="13"/>
        <v>482</v>
      </c>
      <c r="I44" s="100">
        <f t="shared" si="13"/>
        <v>28</v>
      </c>
      <c r="J44" s="100">
        <f t="shared" si="13"/>
        <v>510</v>
      </c>
      <c r="K44" s="99">
        <f t="shared" si="3"/>
        <v>5.5</v>
      </c>
      <c r="L44" s="98">
        <f t="shared" si="4"/>
        <v>11.1</v>
      </c>
    </row>
    <row r="45" spans="2:12" ht="14.45" customHeight="1" thickTop="1">
      <c r="B45" s="121" t="s">
        <v>84</v>
      </c>
      <c r="C45" s="120"/>
      <c r="D45" s="119">
        <v>68</v>
      </c>
      <c r="E45" s="118">
        <v>10</v>
      </c>
      <c r="F45" s="118">
        <v>3</v>
      </c>
      <c r="G45" s="118">
        <v>3</v>
      </c>
      <c r="H45" s="118">
        <f t="shared" ref="H45:H50" si="14">SUM(D45:E45)</f>
        <v>78</v>
      </c>
      <c r="I45" s="118">
        <f t="shared" ref="I45:I50" si="15">SUM(F45:G45)</f>
        <v>6</v>
      </c>
      <c r="J45" s="118">
        <f t="shared" ref="J45:J50" si="16">SUM(H45:I45)</f>
        <v>84</v>
      </c>
      <c r="K45" s="117">
        <f t="shared" si="3"/>
        <v>7.1</v>
      </c>
      <c r="L45" s="116">
        <f t="shared" si="4"/>
        <v>1.8</v>
      </c>
    </row>
    <row r="46" spans="2:12" ht="14.45" customHeight="1">
      <c r="B46" s="115" t="s">
        <v>83</v>
      </c>
      <c r="C46" s="114"/>
      <c r="D46" s="113">
        <v>70</v>
      </c>
      <c r="E46" s="112">
        <v>10</v>
      </c>
      <c r="F46" s="112">
        <v>1</v>
      </c>
      <c r="G46" s="112">
        <v>0</v>
      </c>
      <c r="H46" s="112">
        <f t="shared" si="14"/>
        <v>80</v>
      </c>
      <c r="I46" s="112">
        <f t="shared" si="15"/>
        <v>1</v>
      </c>
      <c r="J46" s="112">
        <f t="shared" si="16"/>
        <v>81</v>
      </c>
      <c r="K46" s="111">
        <f t="shared" si="3"/>
        <v>1.2</v>
      </c>
      <c r="L46" s="110">
        <f t="shared" si="4"/>
        <v>1.8</v>
      </c>
    </row>
    <row r="47" spans="2:12" ht="14.45" customHeight="1">
      <c r="B47" s="115" t="s">
        <v>82</v>
      </c>
      <c r="C47" s="114"/>
      <c r="D47" s="113">
        <v>75</v>
      </c>
      <c r="E47" s="112">
        <v>9</v>
      </c>
      <c r="F47" s="112">
        <v>3</v>
      </c>
      <c r="G47" s="112">
        <v>1</v>
      </c>
      <c r="H47" s="112">
        <f t="shared" si="14"/>
        <v>84</v>
      </c>
      <c r="I47" s="112">
        <f t="shared" si="15"/>
        <v>4</v>
      </c>
      <c r="J47" s="112">
        <f t="shared" si="16"/>
        <v>88</v>
      </c>
      <c r="K47" s="111">
        <f t="shared" si="3"/>
        <v>4.5</v>
      </c>
      <c r="L47" s="110">
        <f t="shared" si="4"/>
        <v>1.9</v>
      </c>
    </row>
    <row r="48" spans="2:12" ht="14.45" customHeight="1">
      <c r="B48" s="115" t="s">
        <v>81</v>
      </c>
      <c r="C48" s="114"/>
      <c r="D48" s="113">
        <v>61</v>
      </c>
      <c r="E48" s="112">
        <v>4</v>
      </c>
      <c r="F48" s="112">
        <v>1</v>
      </c>
      <c r="G48" s="112">
        <v>2</v>
      </c>
      <c r="H48" s="112">
        <f t="shared" si="14"/>
        <v>65</v>
      </c>
      <c r="I48" s="112">
        <f t="shared" si="15"/>
        <v>3</v>
      </c>
      <c r="J48" s="112">
        <f t="shared" si="16"/>
        <v>68</v>
      </c>
      <c r="K48" s="111">
        <f t="shared" si="3"/>
        <v>4.4000000000000004</v>
      </c>
      <c r="L48" s="110">
        <f t="shared" si="4"/>
        <v>1.5</v>
      </c>
    </row>
    <row r="49" spans="2:13" ht="14.45" customHeight="1">
      <c r="B49" s="115" t="s">
        <v>80</v>
      </c>
      <c r="C49" s="114"/>
      <c r="D49" s="113">
        <v>66</v>
      </c>
      <c r="E49" s="112">
        <v>9</v>
      </c>
      <c r="F49" s="112">
        <v>1</v>
      </c>
      <c r="G49" s="112">
        <v>0</v>
      </c>
      <c r="H49" s="112">
        <f t="shared" si="14"/>
        <v>75</v>
      </c>
      <c r="I49" s="112">
        <f t="shared" si="15"/>
        <v>1</v>
      </c>
      <c r="J49" s="112">
        <f t="shared" si="16"/>
        <v>76</v>
      </c>
      <c r="K49" s="111">
        <f t="shared" si="3"/>
        <v>1.3</v>
      </c>
      <c r="L49" s="110">
        <f t="shared" si="4"/>
        <v>1.7</v>
      </c>
    </row>
    <row r="50" spans="2:13" ht="14.45" customHeight="1">
      <c r="B50" s="109" t="s">
        <v>126</v>
      </c>
      <c r="C50" s="108"/>
      <c r="D50" s="107">
        <v>70</v>
      </c>
      <c r="E50" s="106">
        <v>8</v>
      </c>
      <c r="F50" s="106">
        <v>2</v>
      </c>
      <c r="G50" s="106">
        <v>1</v>
      </c>
      <c r="H50" s="106">
        <f t="shared" si="14"/>
        <v>78</v>
      </c>
      <c r="I50" s="106">
        <f t="shared" si="15"/>
        <v>3</v>
      </c>
      <c r="J50" s="106">
        <f t="shared" si="16"/>
        <v>81</v>
      </c>
      <c r="K50" s="105">
        <f t="shared" si="3"/>
        <v>3.7</v>
      </c>
      <c r="L50" s="104">
        <f t="shared" si="4"/>
        <v>1.8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410</v>
      </c>
      <c r="E51" s="100">
        <f t="shared" si="17"/>
        <v>50</v>
      </c>
      <c r="F51" s="100">
        <f t="shared" si="17"/>
        <v>11</v>
      </c>
      <c r="G51" s="100">
        <f t="shared" si="17"/>
        <v>7</v>
      </c>
      <c r="H51" s="100">
        <f t="shared" si="17"/>
        <v>460</v>
      </c>
      <c r="I51" s="100">
        <f t="shared" si="17"/>
        <v>18</v>
      </c>
      <c r="J51" s="100">
        <f t="shared" si="17"/>
        <v>478</v>
      </c>
      <c r="K51" s="99">
        <f t="shared" si="3"/>
        <v>3.8</v>
      </c>
      <c r="L51" s="98">
        <f t="shared" si="4"/>
        <v>10.4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3431</v>
      </c>
      <c r="E52" s="94">
        <f t="shared" si="18"/>
        <v>740</v>
      </c>
      <c r="F52" s="94">
        <f t="shared" si="18"/>
        <v>384</v>
      </c>
      <c r="G52" s="94">
        <f t="shared" si="18"/>
        <v>49</v>
      </c>
      <c r="H52" s="94">
        <f t="shared" si="18"/>
        <v>4171</v>
      </c>
      <c r="I52" s="94">
        <f t="shared" si="18"/>
        <v>433</v>
      </c>
      <c r="J52" s="94">
        <f t="shared" si="18"/>
        <v>4604</v>
      </c>
      <c r="K52" s="93">
        <f t="shared" si="3"/>
        <v>9.4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22" sqref="N22"/>
    </sheetView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34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193</v>
      </c>
      <c r="C16" s="120"/>
      <c r="D16" s="119">
        <v>8</v>
      </c>
      <c r="E16" s="118">
        <v>1</v>
      </c>
      <c r="F16" s="118">
        <v>0</v>
      </c>
      <c r="G16" s="118">
        <v>0</v>
      </c>
      <c r="H16" s="118">
        <f t="shared" ref="H16:H21" si="0">SUM(D16:E16)</f>
        <v>9</v>
      </c>
      <c r="I16" s="118">
        <f t="shared" ref="I16:I21" si="1">SUM(F16:G16)</f>
        <v>0</v>
      </c>
      <c r="J16" s="118">
        <f t="shared" ref="J16:J21" si="2">SUM(H16:I16)</f>
        <v>9</v>
      </c>
      <c r="K16" s="117">
        <f t="shared" ref="K16:K52" si="3">IF(J16=0,0,ROUND(I16/J16*100,1))</f>
        <v>0</v>
      </c>
      <c r="L16" s="116">
        <f t="shared" ref="L16:L52" si="4">IF(J16=0,0,ROUND(J16/$J$52*100,1))</f>
        <v>1</v>
      </c>
    </row>
    <row r="17" spans="2:12" ht="14.45" customHeight="1">
      <c r="B17" s="115" t="s">
        <v>192</v>
      </c>
      <c r="C17" s="114"/>
      <c r="D17" s="113">
        <v>4</v>
      </c>
      <c r="E17" s="112">
        <v>1</v>
      </c>
      <c r="F17" s="112">
        <v>0</v>
      </c>
      <c r="G17" s="112">
        <v>0</v>
      </c>
      <c r="H17" s="112">
        <f t="shared" si="0"/>
        <v>5</v>
      </c>
      <c r="I17" s="112">
        <f t="shared" si="1"/>
        <v>0</v>
      </c>
      <c r="J17" s="112">
        <f t="shared" si="2"/>
        <v>5</v>
      </c>
      <c r="K17" s="111">
        <f t="shared" si="3"/>
        <v>0</v>
      </c>
      <c r="L17" s="110">
        <f t="shared" si="4"/>
        <v>0.6</v>
      </c>
    </row>
    <row r="18" spans="2:12" ht="14.45" customHeight="1">
      <c r="B18" s="115" t="s">
        <v>191</v>
      </c>
      <c r="C18" s="114"/>
      <c r="D18" s="113">
        <v>8</v>
      </c>
      <c r="E18" s="112">
        <v>1</v>
      </c>
      <c r="F18" s="112">
        <v>0</v>
      </c>
      <c r="G18" s="112">
        <v>0</v>
      </c>
      <c r="H18" s="112">
        <f t="shared" si="0"/>
        <v>9</v>
      </c>
      <c r="I18" s="112">
        <f t="shared" si="1"/>
        <v>0</v>
      </c>
      <c r="J18" s="112">
        <f t="shared" si="2"/>
        <v>9</v>
      </c>
      <c r="K18" s="111">
        <f t="shared" si="3"/>
        <v>0</v>
      </c>
      <c r="L18" s="110">
        <f t="shared" si="4"/>
        <v>1</v>
      </c>
    </row>
    <row r="19" spans="2:12" ht="14.45" customHeight="1">
      <c r="B19" s="115" t="s">
        <v>190</v>
      </c>
      <c r="C19" s="114"/>
      <c r="D19" s="113">
        <v>3</v>
      </c>
      <c r="E19" s="112">
        <v>2</v>
      </c>
      <c r="F19" s="112">
        <v>1</v>
      </c>
      <c r="G19" s="112">
        <v>0</v>
      </c>
      <c r="H19" s="112">
        <f t="shared" si="0"/>
        <v>5</v>
      </c>
      <c r="I19" s="112">
        <f t="shared" si="1"/>
        <v>1</v>
      </c>
      <c r="J19" s="112">
        <f t="shared" si="2"/>
        <v>6</v>
      </c>
      <c r="K19" s="111">
        <f t="shared" si="3"/>
        <v>16.7</v>
      </c>
      <c r="L19" s="110">
        <f t="shared" si="4"/>
        <v>0.7</v>
      </c>
    </row>
    <row r="20" spans="2:12" ht="14.45" customHeight="1">
      <c r="B20" s="115" t="s">
        <v>189</v>
      </c>
      <c r="C20" s="114"/>
      <c r="D20" s="113">
        <v>3</v>
      </c>
      <c r="E20" s="112">
        <v>2</v>
      </c>
      <c r="F20" s="112">
        <v>0</v>
      </c>
      <c r="G20" s="112">
        <v>0</v>
      </c>
      <c r="H20" s="112">
        <f t="shared" si="0"/>
        <v>5</v>
      </c>
      <c r="I20" s="112">
        <f t="shared" si="1"/>
        <v>0</v>
      </c>
      <c r="J20" s="112">
        <f t="shared" si="2"/>
        <v>5</v>
      </c>
      <c r="K20" s="111">
        <f t="shared" si="3"/>
        <v>0</v>
      </c>
      <c r="L20" s="110">
        <f t="shared" si="4"/>
        <v>0.6</v>
      </c>
    </row>
    <row r="21" spans="2:12" ht="14.45" customHeight="1">
      <c r="B21" s="109" t="s">
        <v>188</v>
      </c>
      <c r="C21" s="108"/>
      <c r="D21" s="107">
        <v>4</v>
      </c>
      <c r="E21" s="106">
        <v>2</v>
      </c>
      <c r="F21" s="106">
        <v>0</v>
      </c>
      <c r="G21" s="106">
        <v>0</v>
      </c>
      <c r="H21" s="106">
        <f t="shared" si="0"/>
        <v>6</v>
      </c>
      <c r="I21" s="106">
        <f t="shared" si="1"/>
        <v>0</v>
      </c>
      <c r="J21" s="106">
        <f t="shared" si="2"/>
        <v>6</v>
      </c>
      <c r="K21" s="105">
        <f t="shared" si="3"/>
        <v>0</v>
      </c>
      <c r="L21" s="104">
        <f t="shared" si="4"/>
        <v>0.7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30</v>
      </c>
      <c r="E22" s="100">
        <f t="shared" si="5"/>
        <v>9</v>
      </c>
      <c r="F22" s="100">
        <f t="shared" si="5"/>
        <v>1</v>
      </c>
      <c r="G22" s="100">
        <f t="shared" si="5"/>
        <v>0</v>
      </c>
      <c r="H22" s="100">
        <f t="shared" si="5"/>
        <v>39</v>
      </c>
      <c r="I22" s="100">
        <f t="shared" si="5"/>
        <v>1</v>
      </c>
      <c r="J22" s="100">
        <f t="shared" si="5"/>
        <v>40</v>
      </c>
      <c r="K22" s="99">
        <f t="shared" si="3"/>
        <v>2.5</v>
      </c>
      <c r="L22" s="98">
        <f t="shared" si="4"/>
        <v>4.5</v>
      </c>
    </row>
    <row r="23" spans="2:12" ht="14.45" customHeight="1" thickTop="1">
      <c r="B23" s="121" t="s">
        <v>106</v>
      </c>
      <c r="C23" s="120"/>
      <c r="D23" s="119">
        <v>6</v>
      </c>
      <c r="E23" s="118">
        <v>1</v>
      </c>
      <c r="F23" s="118">
        <v>2</v>
      </c>
      <c r="G23" s="118">
        <v>0</v>
      </c>
      <c r="H23" s="118">
        <f t="shared" ref="H23:H28" si="6">SUM(D23:E23)</f>
        <v>7</v>
      </c>
      <c r="I23" s="118">
        <f t="shared" ref="I23:I28" si="7">SUM(F23:G23)</f>
        <v>2</v>
      </c>
      <c r="J23" s="118">
        <f t="shared" ref="J23:J28" si="8">SUM(H23:I23)</f>
        <v>9</v>
      </c>
      <c r="K23" s="117">
        <f t="shared" si="3"/>
        <v>22.2</v>
      </c>
      <c r="L23" s="116">
        <f t="shared" si="4"/>
        <v>1</v>
      </c>
    </row>
    <row r="24" spans="2:12" ht="14.45" customHeight="1">
      <c r="B24" s="115" t="s">
        <v>105</v>
      </c>
      <c r="C24" s="114"/>
      <c r="D24" s="113">
        <v>8</v>
      </c>
      <c r="E24" s="112">
        <v>3</v>
      </c>
      <c r="F24" s="112">
        <v>4</v>
      </c>
      <c r="G24" s="112">
        <v>0</v>
      </c>
      <c r="H24" s="112">
        <f t="shared" si="6"/>
        <v>11</v>
      </c>
      <c r="I24" s="112">
        <f t="shared" si="7"/>
        <v>4</v>
      </c>
      <c r="J24" s="112">
        <f t="shared" si="8"/>
        <v>15</v>
      </c>
      <c r="K24" s="111">
        <f t="shared" si="3"/>
        <v>26.7</v>
      </c>
      <c r="L24" s="110">
        <f t="shared" si="4"/>
        <v>1.7</v>
      </c>
    </row>
    <row r="25" spans="2:12" ht="14.45" customHeight="1">
      <c r="B25" s="115" t="s">
        <v>104</v>
      </c>
      <c r="C25" s="114"/>
      <c r="D25" s="113">
        <v>2</v>
      </c>
      <c r="E25" s="112">
        <v>3</v>
      </c>
      <c r="F25" s="112">
        <v>1</v>
      </c>
      <c r="G25" s="112">
        <v>0</v>
      </c>
      <c r="H25" s="112">
        <f t="shared" si="6"/>
        <v>5</v>
      </c>
      <c r="I25" s="112">
        <f t="shared" si="7"/>
        <v>1</v>
      </c>
      <c r="J25" s="112">
        <f t="shared" si="8"/>
        <v>6</v>
      </c>
      <c r="K25" s="111">
        <f t="shared" si="3"/>
        <v>16.7</v>
      </c>
      <c r="L25" s="110">
        <f t="shared" si="4"/>
        <v>0.7</v>
      </c>
    </row>
    <row r="26" spans="2:12" ht="14.45" customHeight="1">
      <c r="B26" s="115" t="s">
        <v>103</v>
      </c>
      <c r="C26" s="114"/>
      <c r="D26" s="113">
        <v>7</v>
      </c>
      <c r="E26" s="112">
        <v>2</v>
      </c>
      <c r="F26" s="112">
        <v>1</v>
      </c>
      <c r="G26" s="112">
        <v>1</v>
      </c>
      <c r="H26" s="112">
        <f t="shared" si="6"/>
        <v>9</v>
      </c>
      <c r="I26" s="112">
        <f t="shared" si="7"/>
        <v>2</v>
      </c>
      <c r="J26" s="112">
        <f t="shared" si="8"/>
        <v>11</v>
      </c>
      <c r="K26" s="111">
        <f t="shared" si="3"/>
        <v>18.2</v>
      </c>
      <c r="L26" s="110">
        <f t="shared" si="4"/>
        <v>1.2</v>
      </c>
    </row>
    <row r="27" spans="2:12" ht="14.45" customHeight="1">
      <c r="B27" s="115" t="s">
        <v>102</v>
      </c>
      <c r="C27" s="114"/>
      <c r="D27" s="113">
        <v>6</v>
      </c>
      <c r="E27" s="112">
        <v>1</v>
      </c>
      <c r="F27" s="112">
        <v>1</v>
      </c>
      <c r="G27" s="112">
        <v>0</v>
      </c>
      <c r="H27" s="112">
        <f t="shared" si="6"/>
        <v>7</v>
      </c>
      <c r="I27" s="112">
        <f t="shared" si="7"/>
        <v>1</v>
      </c>
      <c r="J27" s="112">
        <f t="shared" si="8"/>
        <v>8</v>
      </c>
      <c r="K27" s="111">
        <f t="shared" si="3"/>
        <v>12.5</v>
      </c>
      <c r="L27" s="110">
        <f t="shared" si="4"/>
        <v>0.9</v>
      </c>
    </row>
    <row r="28" spans="2:12" ht="14.45" customHeight="1">
      <c r="B28" s="109" t="s">
        <v>187</v>
      </c>
      <c r="C28" s="108"/>
      <c r="D28" s="107">
        <v>6</v>
      </c>
      <c r="E28" s="106">
        <v>2</v>
      </c>
      <c r="F28" s="106">
        <v>1</v>
      </c>
      <c r="G28" s="106">
        <v>0</v>
      </c>
      <c r="H28" s="106">
        <f t="shared" si="6"/>
        <v>8</v>
      </c>
      <c r="I28" s="106">
        <f t="shared" si="7"/>
        <v>1</v>
      </c>
      <c r="J28" s="106">
        <f t="shared" si="8"/>
        <v>9</v>
      </c>
      <c r="K28" s="105">
        <f t="shared" si="3"/>
        <v>11.1</v>
      </c>
      <c r="L28" s="104">
        <f t="shared" si="4"/>
        <v>1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35</v>
      </c>
      <c r="E29" s="100">
        <f t="shared" si="9"/>
        <v>12</v>
      </c>
      <c r="F29" s="100">
        <f t="shared" si="9"/>
        <v>10</v>
      </c>
      <c r="G29" s="100">
        <f t="shared" si="9"/>
        <v>1</v>
      </c>
      <c r="H29" s="100">
        <f t="shared" si="9"/>
        <v>47</v>
      </c>
      <c r="I29" s="100">
        <f t="shared" si="9"/>
        <v>11</v>
      </c>
      <c r="J29" s="100">
        <f t="shared" si="9"/>
        <v>58</v>
      </c>
      <c r="K29" s="99">
        <f t="shared" si="3"/>
        <v>19</v>
      </c>
      <c r="L29" s="98">
        <f t="shared" si="4"/>
        <v>6.5</v>
      </c>
    </row>
    <row r="30" spans="2:12" ht="14.45" customHeight="1" thickTop="1">
      <c r="B30" s="129" t="s">
        <v>186</v>
      </c>
      <c r="C30" s="128"/>
      <c r="D30" s="95">
        <v>30</v>
      </c>
      <c r="E30" s="94">
        <v>19</v>
      </c>
      <c r="F30" s="94">
        <v>10</v>
      </c>
      <c r="G30" s="94">
        <v>0</v>
      </c>
      <c r="H30" s="94">
        <f t="shared" ref="H30:H43" si="10">SUM(D30:E30)</f>
        <v>49</v>
      </c>
      <c r="I30" s="94">
        <f t="shared" ref="I30:I43" si="11">SUM(F30:G30)</f>
        <v>10</v>
      </c>
      <c r="J30" s="94">
        <f t="shared" ref="J30:J43" si="12">SUM(H30:I30)</f>
        <v>59</v>
      </c>
      <c r="K30" s="93">
        <f t="shared" si="3"/>
        <v>16.899999999999999</v>
      </c>
      <c r="L30" s="92">
        <f t="shared" si="4"/>
        <v>6.6</v>
      </c>
    </row>
    <row r="31" spans="2:12" ht="14.45" customHeight="1">
      <c r="B31" s="127" t="s">
        <v>185</v>
      </c>
      <c r="C31" s="126"/>
      <c r="D31" s="125">
        <v>46</v>
      </c>
      <c r="E31" s="124">
        <v>18</v>
      </c>
      <c r="F31" s="124">
        <v>3</v>
      </c>
      <c r="G31" s="124">
        <v>0</v>
      </c>
      <c r="H31" s="124">
        <f t="shared" si="10"/>
        <v>64</v>
      </c>
      <c r="I31" s="124">
        <f t="shared" si="11"/>
        <v>3</v>
      </c>
      <c r="J31" s="124">
        <f t="shared" si="12"/>
        <v>67</v>
      </c>
      <c r="K31" s="123">
        <f t="shared" si="3"/>
        <v>4.5</v>
      </c>
      <c r="L31" s="122">
        <f t="shared" si="4"/>
        <v>7.5</v>
      </c>
    </row>
    <row r="32" spans="2:12" ht="14.45" customHeight="1">
      <c r="B32" s="127" t="s">
        <v>184</v>
      </c>
      <c r="C32" s="126"/>
      <c r="D32" s="125">
        <v>57</v>
      </c>
      <c r="E32" s="124">
        <v>16</v>
      </c>
      <c r="F32" s="124">
        <v>7</v>
      </c>
      <c r="G32" s="124">
        <v>0</v>
      </c>
      <c r="H32" s="124">
        <f t="shared" si="10"/>
        <v>73</v>
      </c>
      <c r="I32" s="124">
        <f t="shared" si="11"/>
        <v>7</v>
      </c>
      <c r="J32" s="124">
        <f t="shared" si="12"/>
        <v>80</v>
      </c>
      <c r="K32" s="123">
        <f t="shared" si="3"/>
        <v>8.8000000000000007</v>
      </c>
      <c r="L32" s="122">
        <f t="shared" si="4"/>
        <v>8.9</v>
      </c>
    </row>
    <row r="33" spans="2:12" ht="14.45" customHeight="1">
      <c r="B33" s="127" t="s">
        <v>183</v>
      </c>
      <c r="C33" s="126"/>
      <c r="D33" s="125">
        <v>59</v>
      </c>
      <c r="E33" s="124">
        <v>7</v>
      </c>
      <c r="F33" s="124">
        <v>0</v>
      </c>
      <c r="G33" s="124">
        <v>0</v>
      </c>
      <c r="H33" s="124">
        <f t="shared" si="10"/>
        <v>66</v>
      </c>
      <c r="I33" s="124">
        <f t="shared" si="11"/>
        <v>0</v>
      </c>
      <c r="J33" s="124">
        <f t="shared" si="12"/>
        <v>66</v>
      </c>
      <c r="K33" s="123">
        <f t="shared" si="3"/>
        <v>0</v>
      </c>
      <c r="L33" s="122">
        <f t="shared" si="4"/>
        <v>7.4</v>
      </c>
    </row>
    <row r="34" spans="2:12" ht="14.45" customHeight="1">
      <c r="B34" s="127" t="s">
        <v>182</v>
      </c>
      <c r="C34" s="126"/>
      <c r="D34" s="125">
        <v>56</v>
      </c>
      <c r="E34" s="124">
        <v>16</v>
      </c>
      <c r="F34" s="124">
        <v>2</v>
      </c>
      <c r="G34" s="124">
        <v>0</v>
      </c>
      <c r="H34" s="124">
        <f t="shared" si="10"/>
        <v>72</v>
      </c>
      <c r="I34" s="124">
        <f t="shared" si="11"/>
        <v>2</v>
      </c>
      <c r="J34" s="124">
        <f t="shared" si="12"/>
        <v>74</v>
      </c>
      <c r="K34" s="123">
        <f t="shared" si="3"/>
        <v>2.7</v>
      </c>
      <c r="L34" s="122">
        <f t="shared" si="4"/>
        <v>8.3000000000000007</v>
      </c>
    </row>
    <row r="35" spans="2:12" ht="14.45" customHeight="1">
      <c r="B35" s="127" t="s">
        <v>181</v>
      </c>
      <c r="C35" s="126"/>
      <c r="D35" s="125">
        <v>56</v>
      </c>
      <c r="E35" s="124">
        <v>12</v>
      </c>
      <c r="F35" s="124">
        <v>4</v>
      </c>
      <c r="G35" s="124">
        <v>1</v>
      </c>
      <c r="H35" s="124">
        <f t="shared" si="10"/>
        <v>68</v>
      </c>
      <c r="I35" s="124">
        <f t="shared" si="11"/>
        <v>5</v>
      </c>
      <c r="J35" s="124">
        <f t="shared" si="12"/>
        <v>73</v>
      </c>
      <c r="K35" s="123">
        <f t="shared" si="3"/>
        <v>6.8</v>
      </c>
      <c r="L35" s="122">
        <f t="shared" si="4"/>
        <v>8.1</v>
      </c>
    </row>
    <row r="36" spans="2:12" ht="14.45" customHeight="1">
      <c r="B36" s="127" t="s">
        <v>180</v>
      </c>
      <c r="C36" s="126"/>
      <c r="D36" s="125">
        <v>60</v>
      </c>
      <c r="E36" s="124">
        <v>14</v>
      </c>
      <c r="F36" s="124">
        <v>5</v>
      </c>
      <c r="G36" s="124">
        <v>0</v>
      </c>
      <c r="H36" s="124">
        <f t="shared" si="10"/>
        <v>74</v>
      </c>
      <c r="I36" s="124">
        <f t="shared" si="11"/>
        <v>5</v>
      </c>
      <c r="J36" s="124">
        <f t="shared" si="12"/>
        <v>79</v>
      </c>
      <c r="K36" s="123">
        <f t="shared" si="3"/>
        <v>6.3</v>
      </c>
      <c r="L36" s="122">
        <f t="shared" si="4"/>
        <v>8.8000000000000007</v>
      </c>
    </row>
    <row r="37" spans="2:12" ht="14.45" customHeight="1">
      <c r="B37" s="127" t="s">
        <v>179</v>
      </c>
      <c r="C37" s="126"/>
      <c r="D37" s="125">
        <v>96</v>
      </c>
      <c r="E37" s="124">
        <v>7</v>
      </c>
      <c r="F37" s="124">
        <v>3</v>
      </c>
      <c r="G37" s="124">
        <v>0</v>
      </c>
      <c r="H37" s="124">
        <f t="shared" si="10"/>
        <v>103</v>
      </c>
      <c r="I37" s="124">
        <f t="shared" si="11"/>
        <v>3</v>
      </c>
      <c r="J37" s="124">
        <f t="shared" si="12"/>
        <v>106</v>
      </c>
      <c r="K37" s="123">
        <f t="shared" si="3"/>
        <v>2.8</v>
      </c>
      <c r="L37" s="122">
        <f t="shared" si="4"/>
        <v>11.8</v>
      </c>
    </row>
    <row r="38" spans="2:12" ht="14.45" customHeight="1">
      <c r="B38" s="121" t="s">
        <v>91</v>
      </c>
      <c r="C38" s="120"/>
      <c r="D38" s="119">
        <v>10</v>
      </c>
      <c r="E38" s="118">
        <v>3</v>
      </c>
      <c r="F38" s="118">
        <v>2</v>
      </c>
      <c r="G38" s="118">
        <v>0</v>
      </c>
      <c r="H38" s="118">
        <f t="shared" si="10"/>
        <v>13</v>
      </c>
      <c r="I38" s="118">
        <f t="shared" si="11"/>
        <v>2</v>
      </c>
      <c r="J38" s="118">
        <f t="shared" si="12"/>
        <v>15</v>
      </c>
      <c r="K38" s="117">
        <f t="shared" si="3"/>
        <v>13.3</v>
      </c>
      <c r="L38" s="116">
        <f t="shared" si="4"/>
        <v>1.7</v>
      </c>
    </row>
    <row r="39" spans="2:12" ht="14.45" customHeight="1">
      <c r="B39" s="115" t="s">
        <v>90</v>
      </c>
      <c r="C39" s="114"/>
      <c r="D39" s="113">
        <v>10</v>
      </c>
      <c r="E39" s="112">
        <v>0</v>
      </c>
      <c r="F39" s="112">
        <v>0</v>
      </c>
      <c r="G39" s="112">
        <v>0</v>
      </c>
      <c r="H39" s="112">
        <f t="shared" si="10"/>
        <v>10</v>
      </c>
      <c r="I39" s="112">
        <f t="shared" si="11"/>
        <v>0</v>
      </c>
      <c r="J39" s="112">
        <f t="shared" si="12"/>
        <v>10</v>
      </c>
      <c r="K39" s="111">
        <f t="shared" si="3"/>
        <v>0</v>
      </c>
      <c r="L39" s="110">
        <f t="shared" si="4"/>
        <v>1.1000000000000001</v>
      </c>
    </row>
    <row r="40" spans="2:12" ht="14.45" customHeight="1">
      <c r="B40" s="115" t="s">
        <v>89</v>
      </c>
      <c r="C40" s="114"/>
      <c r="D40" s="113">
        <v>13</v>
      </c>
      <c r="E40" s="112">
        <v>1</v>
      </c>
      <c r="F40" s="112">
        <v>0</v>
      </c>
      <c r="G40" s="112">
        <v>0</v>
      </c>
      <c r="H40" s="112">
        <f t="shared" si="10"/>
        <v>14</v>
      </c>
      <c r="I40" s="112">
        <f t="shared" si="11"/>
        <v>0</v>
      </c>
      <c r="J40" s="112">
        <f t="shared" si="12"/>
        <v>14</v>
      </c>
      <c r="K40" s="111">
        <f t="shared" si="3"/>
        <v>0</v>
      </c>
      <c r="L40" s="110">
        <f t="shared" si="4"/>
        <v>1.6</v>
      </c>
    </row>
    <row r="41" spans="2:12" ht="14.45" customHeight="1">
      <c r="B41" s="115" t="s">
        <v>88</v>
      </c>
      <c r="C41" s="114"/>
      <c r="D41" s="113">
        <v>18</v>
      </c>
      <c r="E41" s="112">
        <v>4</v>
      </c>
      <c r="F41" s="112">
        <v>0</v>
      </c>
      <c r="G41" s="112">
        <v>0</v>
      </c>
      <c r="H41" s="112">
        <f t="shared" si="10"/>
        <v>22</v>
      </c>
      <c r="I41" s="112">
        <f t="shared" si="11"/>
        <v>0</v>
      </c>
      <c r="J41" s="112">
        <f t="shared" si="12"/>
        <v>22</v>
      </c>
      <c r="K41" s="111">
        <f t="shared" si="3"/>
        <v>0</v>
      </c>
      <c r="L41" s="110">
        <f t="shared" si="4"/>
        <v>2.5</v>
      </c>
    </row>
    <row r="42" spans="2:12" ht="14.45" customHeight="1">
      <c r="B42" s="115" t="s">
        <v>87</v>
      </c>
      <c r="C42" s="114"/>
      <c r="D42" s="113">
        <v>8</v>
      </c>
      <c r="E42" s="112">
        <v>2</v>
      </c>
      <c r="F42" s="112">
        <v>0</v>
      </c>
      <c r="G42" s="112">
        <v>0</v>
      </c>
      <c r="H42" s="112">
        <f t="shared" si="10"/>
        <v>10</v>
      </c>
      <c r="I42" s="112">
        <f t="shared" si="11"/>
        <v>0</v>
      </c>
      <c r="J42" s="112">
        <f t="shared" si="12"/>
        <v>10</v>
      </c>
      <c r="K42" s="111">
        <f t="shared" si="3"/>
        <v>0</v>
      </c>
      <c r="L42" s="110">
        <f t="shared" si="4"/>
        <v>1.1000000000000001</v>
      </c>
    </row>
    <row r="43" spans="2:12" ht="14.45" customHeight="1">
      <c r="B43" s="109" t="s">
        <v>178</v>
      </c>
      <c r="C43" s="108"/>
      <c r="D43" s="107">
        <v>20</v>
      </c>
      <c r="E43" s="106">
        <v>3</v>
      </c>
      <c r="F43" s="106">
        <v>0</v>
      </c>
      <c r="G43" s="106">
        <v>0</v>
      </c>
      <c r="H43" s="106">
        <f t="shared" si="10"/>
        <v>23</v>
      </c>
      <c r="I43" s="106">
        <f t="shared" si="11"/>
        <v>0</v>
      </c>
      <c r="J43" s="106">
        <f t="shared" si="12"/>
        <v>23</v>
      </c>
      <c r="K43" s="105">
        <f t="shared" si="3"/>
        <v>0</v>
      </c>
      <c r="L43" s="104">
        <f t="shared" si="4"/>
        <v>2.6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79</v>
      </c>
      <c r="E44" s="100">
        <f t="shared" si="13"/>
        <v>13</v>
      </c>
      <c r="F44" s="100">
        <f t="shared" si="13"/>
        <v>2</v>
      </c>
      <c r="G44" s="100">
        <f t="shared" si="13"/>
        <v>0</v>
      </c>
      <c r="H44" s="100">
        <f t="shared" si="13"/>
        <v>92</v>
      </c>
      <c r="I44" s="100">
        <f t="shared" si="13"/>
        <v>2</v>
      </c>
      <c r="J44" s="100">
        <f t="shared" si="13"/>
        <v>94</v>
      </c>
      <c r="K44" s="99">
        <f t="shared" si="3"/>
        <v>2.1</v>
      </c>
      <c r="L44" s="98">
        <f t="shared" si="4"/>
        <v>10.5</v>
      </c>
    </row>
    <row r="45" spans="2:12" ht="14.45" customHeight="1" thickTop="1">
      <c r="B45" s="121" t="s">
        <v>84</v>
      </c>
      <c r="C45" s="120"/>
      <c r="D45" s="119">
        <v>20</v>
      </c>
      <c r="E45" s="118">
        <v>0</v>
      </c>
      <c r="F45" s="118">
        <v>0</v>
      </c>
      <c r="G45" s="118">
        <v>0</v>
      </c>
      <c r="H45" s="118">
        <f t="shared" ref="H45:H50" si="14">SUM(D45:E45)</f>
        <v>20</v>
      </c>
      <c r="I45" s="118">
        <f t="shared" ref="I45:I50" si="15">SUM(F45:G45)</f>
        <v>0</v>
      </c>
      <c r="J45" s="118">
        <f t="shared" ref="J45:J50" si="16">SUM(H45:I45)</f>
        <v>20</v>
      </c>
      <c r="K45" s="117">
        <f t="shared" si="3"/>
        <v>0</v>
      </c>
      <c r="L45" s="116">
        <f t="shared" si="4"/>
        <v>2.2000000000000002</v>
      </c>
    </row>
    <row r="46" spans="2:12" ht="14.45" customHeight="1">
      <c r="B46" s="115" t="s">
        <v>83</v>
      </c>
      <c r="C46" s="114"/>
      <c r="D46" s="113">
        <v>15</v>
      </c>
      <c r="E46" s="112">
        <v>3</v>
      </c>
      <c r="F46" s="112">
        <v>0</v>
      </c>
      <c r="G46" s="112">
        <v>0</v>
      </c>
      <c r="H46" s="112">
        <f t="shared" si="14"/>
        <v>18</v>
      </c>
      <c r="I46" s="112">
        <f t="shared" si="15"/>
        <v>0</v>
      </c>
      <c r="J46" s="112">
        <f t="shared" si="16"/>
        <v>18</v>
      </c>
      <c r="K46" s="111">
        <f t="shared" si="3"/>
        <v>0</v>
      </c>
      <c r="L46" s="110">
        <f t="shared" si="4"/>
        <v>2</v>
      </c>
    </row>
    <row r="47" spans="2:12" ht="14.45" customHeight="1">
      <c r="B47" s="115" t="s">
        <v>82</v>
      </c>
      <c r="C47" s="114"/>
      <c r="D47" s="113">
        <v>14</v>
      </c>
      <c r="E47" s="112">
        <v>1</v>
      </c>
      <c r="F47" s="112">
        <v>1</v>
      </c>
      <c r="G47" s="112">
        <v>0</v>
      </c>
      <c r="H47" s="112">
        <f t="shared" si="14"/>
        <v>15</v>
      </c>
      <c r="I47" s="112">
        <f t="shared" si="15"/>
        <v>1</v>
      </c>
      <c r="J47" s="112">
        <f t="shared" si="16"/>
        <v>16</v>
      </c>
      <c r="K47" s="111">
        <f t="shared" si="3"/>
        <v>6.3</v>
      </c>
      <c r="L47" s="110">
        <f t="shared" si="4"/>
        <v>1.8</v>
      </c>
    </row>
    <row r="48" spans="2:12" ht="14.45" customHeight="1">
      <c r="B48" s="115" t="s">
        <v>81</v>
      </c>
      <c r="C48" s="114"/>
      <c r="D48" s="113">
        <v>9</v>
      </c>
      <c r="E48" s="112">
        <v>2</v>
      </c>
      <c r="F48" s="112">
        <v>0</v>
      </c>
      <c r="G48" s="112">
        <v>0</v>
      </c>
      <c r="H48" s="112">
        <f t="shared" si="14"/>
        <v>11</v>
      </c>
      <c r="I48" s="112">
        <f t="shared" si="15"/>
        <v>0</v>
      </c>
      <c r="J48" s="112">
        <f t="shared" si="16"/>
        <v>11</v>
      </c>
      <c r="K48" s="111">
        <f t="shared" si="3"/>
        <v>0</v>
      </c>
      <c r="L48" s="110">
        <f t="shared" si="4"/>
        <v>1.2</v>
      </c>
    </row>
    <row r="49" spans="2:13" ht="14.45" customHeight="1">
      <c r="B49" s="115" t="s">
        <v>80</v>
      </c>
      <c r="C49" s="114"/>
      <c r="D49" s="113">
        <v>10</v>
      </c>
      <c r="E49" s="112">
        <v>3</v>
      </c>
      <c r="F49" s="112">
        <v>1</v>
      </c>
      <c r="G49" s="112">
        <v>0</v>
      </c>
      <c r="H49" s="112">
        <f t="shared" si="14"/>
        <v>13</v>
      </c>
      <c r="I49" s="112">
        <f t="shared" si="15"/>
        <v>1</v>
      </c>
      <c r="J49" s="112">
        <f t="shared" si="16"/>
        <v>14</v>
      </c>
      <c r="K49" s="111">
        <f t="shared" si="3"/>
        <v>7.1</v>
      </c>
      <c r="L49" s="110">
        <f t="shared" si="4"/>
        <v>1.6</v>
      </c>
    </row>
    <row r="50" spans="2:13" ht="14.45" customHeight="1">
      <c r="B50" s="109" t="s">
        <v>177</v>
      </c>
      <c r="C50" s="108"/>
      <c r="D50" s="107">
        <v>19</v>
      </c>
      <c r="E50" s="106">
        <v>1</v>
      </c>
      <c r="F50" s="106">
        <v>1</v>
      </c>
      <c r="G50" s="106">
        <v>0</v>
      </c>
      <c r="H50" s="106">
        <f t="shared" si="14"/>
        <v>20</v>
      </c>
      <c r="I50" s="106">
        <f t="shared" si="15"/>
        <v>1</v>
      </c>
      <c r="J50" s="106">
        <f t="shared" si="16"/>
        <v>21</v>
      </c>
      <c r="K50" s="105">
        <f t="shared" si="3"/>
        <v>4.8</v>
      </c>
      <c r="L50" s="104">
        <f t="shared" si="4"/>
        <v>2.2999999999999998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87</v>
      </c>
      <c r="E51" s="100">
        <f t="shared" si="17"/>
        <v>10</v>
      </c>
      <c r="F51" s="100">
        <f t="shared" si="17"/>
        <v>3</v>
      </c>
      <c r="G51" s="100">
        <f t="shared" si="17"/>
        <v>0</v>
      </c>
      <c r="H51" s="100">
        <f t="shared" si="17"/>
        <v>97</v>
      </c>
      <c r="I51" s="100">
        <f t="shared" si="17"/>
        <v>3</v>
      </c>
      <c r="J51" s="100">
        <f t="shared" si="17"/>
        <v>100</v>
      </c>
      <c r="K51" s="99">
        <f t="shared" si="3"/>
        <v>3</v>
      </c>
      <c r="L51" s="98">
        <f t="shared" si="4"/>
        <v>11.2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691</v>
      </c>
      <c r="E52" s="94">
        <f t="shared" si="18"/>
        <v>153</v>
      </c>
      <c r="F52" s="94">
        <f t="shared" si="18"/>
        <v>50</v>
      </c>
      <c r="G52" s="94">
        <f t="shared" si="18"/>
        <v>2</v>
      </c>
      <c r="H52" s="94">
        <f t="shared" si="18"/>
        <v>844</v>
      </c>
      <c r="I52" s="94">
        <f t="shared" si="18"/>
        <v>52</v>
      </c>
      <c r="J52" s="94">
        <f t="shared" si="18"/>
        <v>896</v>
      </c>
      <c r="K52" s="93">
        <f t="shared" si="3"/>
        <v>5.8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35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210</v>
      </c>
      <c r="C16" s="120"/>
      <c r="D16" s="119">
        <v>14</v>
      </c>
      <c r="E16" s="118">
        <v>0</v>
      </c>
      <c r="F16" s="118">
        <v>2</v>
      </c>
      <c r="G16" s="118">
        <v>0</v>
      </c>
      <c r="H16" s="118">
        <f t="shared" ref="H16:H21" si="0">SUM(D16:E16)</f>
        <v>14</v>
      </c>
      <c r="I16" s="118">
        <f t="shared" ref="I16:I21" si="1">SUM(F16:G16)</f>
        <v>2</v>
      </c>
      <c r="J16" s="118">
        <f t="shared" ref="J16:J21" si="2">SUM(H16:I16)</f>
        <v>16</v>
      </c>
      <c r="K16" s="117">
        <f t="shared" ref="K16:K52" si="3">IF(J16=0,0,ROUND(I16/J16*100,1))</f>
        <v>12.5</v>
      </c>
      <c r="L16" s="116">
        <f t="shared" ref="L16:L52" si="4">IF(J16=0,0,ROUND(J16/$J$52*100,1))</f>
        <v>1.8</v>
      </c>
    </row>
    <row r="17" spans="2:12" ht="14.45" customHeight="1">
      <c r="B17" s="115" t="s">
        <v>209</v>
      </c>
      <c r="C17" s="114"/>
      <c r="D17" s="113">
        <v>12</v>
      </c>
      <c r="E17" s="112">
        <v>3</v>
      </c>
      <c r="F17" s="112">
        <v>0</v>
      </c>
      <c r="G17" s="112">
        <v>0</v>
      </c>
      <c r="H17" s="112">
        <f t="shared" si="0"/>
        <v>15</v>
      </c>
      <c r="I17" s="112">
        <f t="shared" si="1"/>
        <v>0</v>
      </c>
      <c r="J17" s="112">
        <f t="shared" si="2"/>
        <v>15</v>
      </c>
      <c r="K17" s="111">
        <f t="shared" si="3"/>
        <v>0</v>
      </c>
      <c r="L17" s="110">
        <f t="shared" si="4"/>
        <v>1.7</v>
      </c>
    </row>
    <row r="18" spans="2:12" ht="14.45" customHeight="1">
      <c r="B18" s="115" t="s">
        <v>208</v>
      </c>
      <c r="C18" s="114"/>
      <c r="D18" s="113">
        <v>12</v>
      </c>
      <c r="E18" s="112">
        <v>2</v>
      </c>
      <c r="F18" s="112">
        <v>1</v>
      </c>
      <c r="G18" s="112">
        <v>0</v>
      </c>
      <c r="H18" s="112">
        <f t="shared" si="0"/>
        <v>14</v>
      </c>
      <c r="I18" s="112">
        <f t="shared" si="1"/>
        <v>1</v>
      </c>
      <c r="J18" s="112">
        <f t="shared" si="2"/>
        <v>15</v>
      </c>
      <c r="K18" s="111">
        <f t="shared" si="3"/>
        <v>6.7</v>
      </c>
      <c r="L18" s="110">
        <f t="shared" si="4"/>
        <v>1.7</v>
      </c>
    </row>
    <row r="19" spans="2:12" ht="14.45" customHeight="1">
      <c r="B19" s="115" t="s">
        <v>207</v>
      </c>
      <c r="C19" s="114"/>
      <c r="D19" s="113">
        <v>12</v>
      </c>
      <c r="E19" s="112">
        <v>2</v>
      </c>
      <c r="F19" s="112">
        <v>0</v>
      </c>
      <c r="G19" s="112">
        <v>0</v>
      </c>
      <c r="H19" s="112">
        <f t="shared" si="0"/>
        <v>14</v>
      </c>
      <c r="I19" s="112">
        <f t="shared" si="1"/>
        <v>0</v>
      </c>
      <c r="J19" s="112">
        <f t="shared" si="2"/>
        <v>14</v>
      </c>
      <c r="K19" s="111">
        <f t="shared" si="3"/>
        <v>0</v>
      </c>
      <c r="L19" s="110">
        <f t="shared" si="4"/>
        <v>1.6</v>
      </c>
    </row>
    <row r="20" spans="2:12" ht="14.45" customHeight="1">
      <c r="B20" s="115" t="s">
        <v>206</v>
      </c>
      <c r="C20" s="114"/>
      <c r="D20" s="113">
        <v>11</v>
      </c>
      <c r="E20" s="112">
        <v>0</v>
      </c>
      <c r="F20" s="112">
        <v>0</v>
      </c>
      <c r="G20" s="112">
        <v>0</v>
      </c>
      <c r="H20" s="112">
        <f t="shared" si="0"/>
        <v>11</v>
      </c>
      <c r="I20" s="112">
        <f t="shared" si="1"/>
        <v>0</v>
      </c>
      <c r="J20" s="112">
        <f t="shared" si="2"/>
        <v>11</v>
      </c>
      <c r="K20" s="111">
        <f t="shared" si="3"/>
        <v>0</v>
      </c>
      <c r="L20" s="110">
        <f t="shared" si="4"/>
        <v>1.2</v>
      </c>
    </row>
    <row r="21" spans="2:12" ht="14.45" customHeight="1">
      <c r="B21" s="109" t="s">
        <v>205</v>
      </c>
      <c r="C21" s="108"/>
      <c r="D21" s="107">
        <v>12</v>
      </c>
      <c r="E21" s="106">
        <v>3</v>
      </c>
      <c r="F21" s="106">
        <v>0</v>
      </c>
      <c r="G21" s="106">
        <v>0</v>
      </c>
      <c r="H21" s="106">
        <f t="shared" si="0"/>
        <v>15</v>
      </c>
      <c r="I21" s="106">
        <f t="shared" si="1"/>
        <v>0</v>
      </c>
      <c r="J21" s="106">
        <f t="shared" si="2"/>
        <v>15</v>
      </c>
      <c r="K21" s="105">
        <f t="shared" si="3"/>
        <v>0</v>
      </c>
      <c r="L21" s="104">
        <f t="shared" si="4"/>
        <v>1.7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73</v>
      </c>
      <c r="E22" s="100">
        <f t="shared" si="5"/>
        <v>10</v>
      </c>
      <c r="F22" s="100">
        <f t="shared" si="5"/>
        <v>3</v>
      </c>
      <c r="G22" s="100">
        <f t="shared" si="5"/>
        <v>0</v>
      </c>
      <c r="H22" s="100">
        <f t="shared" si="5"/>
        <v>83</v>
      </c>
      <c r="I22" s="100">
        <f t="shared" si="5"/>
        <v>3</v>
      </c>
      <c r="J22" s="100">
        <f t="shared" si="5"/>
        <v>86</v>
      </c>
      <c r="K22" s="99">
        <f t="shared" si="3"/>
        <v>3.5</v>
      </c>
      <c r="L22" s="98">
        <f t="shared" si="4"/>
        <v>9.6</v>
      </c>
    </row>
    <row r="23" spans="2:12" ht="14.45" customHeight="1" thickTop="1">
      <c r="B23" s="121" t="s">
        <v>106</v>
      </c>
      <c r="C23" s="120"/>
      <c r="D23" s="119">
        <v>16</v>
      </c>
      <c r="E23" s="118">
        <v>1</v>
      </c>
      <c r="F23" s="118">
        <v>0</v>
      </c>
      <c r="G23" s="118">
        <v>0</v>
      </c>
      <c r="H23" s="118">
        <f t="shared" ref="H23:H28" si="6">SUM(D23:E23)</f>
        <v>17</v>
      </c>
      <c r="I23" s="118">
        <f t="shared" ref="I23:I28" si="7">SUM(F23:G23)</f>
        <v>0</v>
      </c>
      <c r="J23" s="118">
        <f t="shared" ref="J23:J28" si="8">SUM(H23:I23)</f>
        <v>17</v>
      </c>
      <c r="K23" s="117">
        <f t="shared" si="3"/>
        <v>0</v>
      </c>
      <c r="L23" s="116">
        <f t="shared" si="4"/>
        <v>1.9</v>
      </c>
    </row>
    <row r="24" spans="2:12" ht="14.45" customHeight="1">
      <c r="B24" s="115" t="s">
        <v>105</v>
      </c>
      <c r="C24" s="114"/>
      <c r="D24" s="113">
        <v>13</v>
      </c>
      <c r="E24" s="112">
        <v>1</v>
      </c>
      <c r="F24" s="112">
        <v>1</v>
      </c>
      <c r="G24" s="112">
        <v>0</v>
      </c>
      <c r="H24" s="112">
        <f t="shared" si="6"/>
        <v>14</v>
      </c>
      <c r="I24" s="112">
        <f t="shared" si="7"/>
        <v>1</v>
      </c>
      <c r="J24" s="112">
        <f t="shared" si="8"/>
        <v>15</v>
      </c>
      <c r="K24" s="111">
        <f t="shared" si="3"/>
        <v>6.7</v>
      </c>
      <c r="L24" s="110">
        <f t="shared" si="4"/>
        <v>1.7</v>
      </c>
    </row>
    <row r="25" spans="2:12" ht="14.45" customHeight="1">
      <c r="B25" s="115" t="s">
        <v>104</v>
      </c>
      <c r="C25" s="114"/>
      <c r="D25" s="113">
        <v>8</v>
      </c>
      <c r="E25" s="112">
        <v>1</v>
      </c>
      <c r="F25" s="112">
        <v>4</v>
      </c>
      <c r="G25" s="112">
        <v>0</v>
      </c>
      <c r="H25" s="112">
        <f t="shared" si="6"/>
        <v>9</v>
      </c>
      <c r="I25" s="112">
        <f t="shared" si="7"/>
        <v>4</v>
      </c>
      <c r="J25" s="112">
        <f t="shared" si="8"/>
        <v>13</v>
      </c>
      <c r="K25" s="111">
        <f t="shared" si="3"/>
        <v>30.8</v>
      </c>
      <c r="L25" s="110">
        <f t="shared" si="4"/>
        <v>1.5</v>
      </c>
    </row>
    <row r="26" spans="2:12" ht="14.45" customHeight="1">
      <c r="B26" s="115" t="s">
        <v>103</v>
      </c>
      <c r="C26" s="114"/>
      <c r="D26" s="113">
        <v>18</v>
      </c>
      <c r="E26" s="112">
        <v>0</v>
      </c>
      <c r="F26" s="112">
        <v>1</v>
      </c>
      <c r="G26" s="112">
        <v>0</v>
      </c>
      <c r="H26" s="112">
        <f t="shared" si="6"/>
        <v>18</v>
      </c>
      <c r="I26" s="112">
        <f t="shared" si="7"/>
        <v>1</v>
      </c>
      <c r="J26" s="112">
        <f t="shared" si="8"/>
        <v>19</v>
      </c>
      <c r="K26" s="111">
        <f t="shared" si="3"/>
        <v>5.3</v>
      </c>
      <c r="L26" s="110">
        <f t="shared" si="4"/>
        <v>2.1</v>
      </c>
    </row>
    <row r="27" spans="2:12" ht="14.45" customHeight="1">
      <c r="B27" s="115" t="s">
        <v>102</v>
      </c>
      <c r="C27" s="114"/>
      <c r="D27" s="113">
        <v>9</v>
      </c>
      <c r="E27" s="112">
        <v>2</v>
      </c>
      <c r="F27" s="112">
        <v>3</v>
      </c>
      <c r="G27" s="112">
        <v>0</v>
      </c>
      <c r="H27" s="112">
        <f t="shared" si="6"/>
        <v>11</v>
      </c>
      <c r="I27" s="112">
        <f t="shared" si="7"/>
        <v>3</v>
      </c>
      <c r="J27" s="112">
        <f t="shared" si="8"/>
        <v>14</v>
      </c>
      <c r="K27" s="111">
        <f t="shared" si="3"/>
        <v>21.4</v>
      </c>
      <c r="L27" s="110">
        <f t="shared" si="4"/>
        <v>1.6</v>
      </c>
    </row>
    <row r="28" spans="2:12" ht="14.45" customHeight="1">
      <c r="B28" s="109" t="s">
        <v>204</v>
      </c>
      <c r="C28" s="108"/>
      <c r="D28" s="107">
        <v>15</v>
      </c>
      <c r="E28" s="106">
        <v>0</v>
      </c>
      <c r="F28" s="106">
        <v>0</v>
      </c>
      <c r="G28" s="106">
        <v>0</v>
      </c>
      <c r="H28" s="106">
        <f t="shared" si="6"/>
        <v>15</v>
      </c>
      <c r="I28" s="106">
        <f t="shared" si="7"/>
        <v>0</v>
      </c>
      <c r="J28" s="106">
        <f t="shared" si="8"/>
        <v>15</v>
      </c>
      <c r="K28" s="105">
        <f t="shared" si="3"/>
        <v>0</v>
      </c>
      <c r="L28" s="104">
        <f t="shared" si="4"/>
        <v>1.7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79</v>
      </c>
      <c r="E29" s="100">
        <f t="shared" si="9"/>
        <v>5</v>
      </c>
      <c r="F29" s="100">
        <f t="shared" si="9"/>
        <v>9</v>
      </c>
      <c r="G29" s="100">
        <f t="shared" si="9"/>
        <v>0</v>
      </c>
      <c r="H29" s="100">
        <f t="shared" si="9"/>
        <v>84</v>
      </c>
      <c r="I29" s="100">
        <f t="shared" si="9"/>
        <v>9</v>
      </c>
      <c r="J29" s="100">
        <f t="shared" si="9"/>
        <v>93</v>
      </c>
      <c r="K29" s="99">
        <f t="shared" si="3"/>
        <v>9.6999999999999993</v>
      </c>
      <c r="L29" s="98">
        <f t="shared" si="4"/>
        <v>10.4</v>
      </c>
    </row>
    <row r="30" spans="2:12" ht="14.45" customHeight="1" thickTop="1">
      <c r="B30" s="129" t="s">
        <v>203</v>
      </c>
      <c r="C30" s="128"/>
      <c r="D30" s="95">
        <v>85</v>
      </c>
      <c r="E30" s="94">
        <v>15</v>
      </c>
      <c r="F30" s="94">
        <v>5</v>
      </c>
      <c r="G30" s="94">
        <v>0</v>
      </c>
      <c r="H30" s="94">
        <f t="shared" ref="H30:H43" si="10">SUM(D30:E30)</f>
        <v>100</v>
      </c>
      <c r="I30" s="94">
        <f t="shared" ref="I30:I43" si="11">SUM(F30:G30)</f>
        <v>5</v>
      </c>
      <c r="J30" s="94">
        <f t="shared" ref="J30:J43" si="12">SUM(H30:I30)</f>
        <v>105</v>
      </c>
      <c r="K30" s="93">
        <f t="shared" si="3"/>
        <v>4.8</v>
      </c>
      <c r="L30" s="92">
        <f t="shared" si="4"/>
        <v>11.7</v>
      </c>
    </row>
    <row r="31" spans="2:12" ht="14.45" customHeight="1">
      <c r="B31" s="127" t="s">
        <v>202</v>
      </c>
      <c r="C31" s="126"/>
      <c r="D31" s="125">
        <v>73</v>
      </c>
      <c r="E31" s="124">
        <v>8</v>
      </c>
      <c r="F31" s="124">
        <v>4</v>
      </c>
      <c r="G31" s="124">
        <v>0</v>
      </c>
      <c r="H31" s="124">
        <f t="shared" si="10"/>
        <v>81</v>
      </c>
      <c r="I31" s="124">
        <f t="shared" si="11"/>
        <v>4</v>
      </c>
      <c r="J31" s="124">
        <f t="shared" si="12"/>
        <v>85</v>
      </c>
      <c r="K31" s="123">
        <f t="shared" si="3"/>
        <v>4.7</v>
      </c>
      <c r="L31" s="122">
        <f t="shared" si="4"/>
        <v>9.5</v>
      </c>
    </row>
    <row r="32" spans="2:12" ht="14.45" customHeight="1">
      <c r="B32" s="127" t="s">
        <v>201</v>
      </c>
      <c r="C32" s="126"/>
      <c r="D32" s="125">
        <v>67</v>
      </c>
      <c r="E32" s="124">
        <v>16</v>
      </c>
      <c r="F32" s="124">
        <v>3</v>
      </c>
      <c r="G32" s="124">
        <v>0</v>
      </c>
      <c r="H32" s="124">
        <f t="shared" si="10"/>
        <v>83</v>
      </c>
      <c r="I32" s="124">
        <f t="shared" si="11"/>
        <v>3</v>
      </c>
      <c r="J32" s="124">
        <f t="shared" si="12"/>
        <v>86</v>
      </c>
      <c r="K32" s="123">
        <f t="shared" si="3"/>
        <v>3.5</v>
      </c>
      <c r="L32" s="122">
        <f t="shared" si="4"/>
        <v>9.6</v>
      </c>
    </row>
    <row r="33" spans="2:12" ht="14.45" customHeight="1">
      <c r="B33" s="127" t="s">
        <v>200</v>
      </c>
      <c r="C33" s="126"/>
      <c r="D33" s="125">
        <v>60</v>
      </c>
      <c r="E33" s="124">
        <v>12</v>
      </c>
      <c r="F33" s="124">
        <v>3</v>
      </c>
      <c r="G33" s="124">
        <v>0</v>
      </c>
      <c r="H33" s="124">
        <f t="shared" si="10"/>
        <v>72</v>
      </c>
      <c r="I33" s="124">
        <f t="shared" si="11"/>
        <v>3</v>
      </c>
      <c r="J33" s="124">
        <f t="shared" si="12"/>
        <v>75</v>
      </c>
      <c r="K33" s="123">
        <f t="shared" si="3"/>
        <v>4</v>
      </c>
      <c r="L33" s="122">
        <f t="shared" si="4"/>
        <v>8.4</v>
      </c>
    </row>
    <row r="34" spans="2:12" ht="14.45" customHeight="1">
      <c r="B34" s="127" t="s">
        <v>199</v>
      </c>
      <c r="C34" s="126"/>
      <c r="D34" s="125">
        <v>53</v>
      </c>
      <c r="E34" s="124">
        <v>12</v>
      </c>
      <c r="F34" s="124">
        <v>1</v>
      </c>
      <c r="G34" s="124">
        <v>0</v>
      </c>
      <c r="H34" s="124">
        <f t="shared" si="10"/>
        <v>65</v>
      </c>
      <c r="I34" s="124">
        <f t="shared" si="11"/>
        <v>1</v>
      </c>
      <c r="J34" s="124">
        <f t="shared" si="12"/>
        <v>66</v>
      </c>
      <c r="K34" s="123">
        <f t="shared" si="3"/>
        <v>1.5</v>
      </c>
      <c r="L34" s="122">
        <f t="shared" si="4"/>
        <v>7.4</v>
      </c>
    </row>
    <row r="35" spans="2:12" ht="14.45" customHeight="1">
      <c r="B35" s="127" t="s">
        <v>198</v>
      </c>
      <c r="C35" s="126"/>
      <c r="D35" s="125">
        <v>48</v>
      </c>
      <c r="E35" s="124">
        <v>6</v>
      </c>
      <c r="F35" s="124">
        <v>0</v>
      </c>
      <c r="G35" s="124">
        <v>1</v>
      </c>
      <c r="H35" s="124">
        <f t="shared" si="10"/>
        <v>54</v>
      </c>
      <c r="I35" s="124">
        <f t="shared" si="11"/>
        <v>1</v>
      </c>
      <c r="J35" s="124">
        <f t="shared" si="12"/>
        <v>55</v>
      </c>
      <c r="K35" s="123">
        <f t="shared" si="3"/>
        <v>1.8</v>
      </c>
      <c r="L35" s="122">
        <f t="shared" si="4"/>
        <v>6.1</v>
      </c>
    </row>
    <row r="36" spans="2:12" ht="14.45" customHeight="1">
      <c r="B36" s="127" t="s">
        <v>197</v>
      </c>
      <c r="C36" s="126"/>
      <c r="D36" s="125">
        <v>50</v>
      </c>
      <c r="E36" s="124">
        <v>9</v>
      </c>
      <c r="F36" s="124">
        <v>2</v>
      </c>
      <c r="G36" s="124">
        <v>0</v>
      </c>
      <c r="H36" s="124">
        <f t="shared" si="10"/>
        <v>59</v>
      </c>
      <c r="I36" s="124">
        <f t="shared" si="11"/>
        <v>2</v>
      </c>
      <c r="J36" s="124">
        <f t="shared" si="12"/>
        <v>61</v>
      </c>
      <c r="K36" s="123">
        <f t="shared" si="3"/>
        <v>3.3</v>
      </c>
      <c r="L36" s="122">
        <f t="shared" si="4"/>
        <v>6.8</v>
      </c>
    </row>
    <row r="37" spans="2:12" ht="14.45" customHeight="1">
      <c r="B37" s="127" t="s">
        <v>196</v>
      </c>
      <c r="C37" s="126"/>
      <c r="D37" s="125">
        <v>60</v>
      </c>
      <c r="E37" s="124">
        <v>11</v>
      </c>
      <c r="F37" s="124">
        <v>5</v>
      </c>
      <c r="G37" s="124">
        <v>0</v>
      </c>
      <c r="H37" s="124">
        <f t="shared" si="10"/>
        <v>71</v>
      </c>
      <c r="I37" s="124">
        <f t="shared" si="11"/>
        <v>5</v>
      </c>
      <c r="J37" s="124">
        <f t="shared" si="12"/>
        <v>76</v>
      </c>
      <c r="K37" s="123">
        <f t="shared" si="3"/>
        <v>6.6</v>
      </c>
      <c r="L37" s="122">
        <f t="shared" si="4"/>
        <v>8.5</v>
      </c>
    </row>
    <row r="38" spans="2:12" ht="14.45" customHeight="1">
      <c r="B38" s="121" t="s">
        <v>91</v>
      </c>
      <c r="C38" s="120"/>
      <c r="D38" s="119">
        <v>15</v>
      </c>
      <c r="E38" s="118">
        <v>0</v>
      </c>
      <c r="F38" s="118">
        <v>1</v>
      </c>
      <c r="G38" s="118">
        <v>0</v>
      </c>
      <c r="H38" s="118">
        <f t="shared" si="10"/>
        <v>15</v>
      </c>
      <c r="I38" s="118">
        <f t="shared" si="11"/>
        <v>1</v>
      </c>
      <c r="J38" s="118">
        <f t="shared" si="12"/>
        <v>16</v>
      </c>
      <c r="K38" s="117">
        <f t="shared" si="3"/>
        <v>6.3</v>
      </c>
      <c r="L38" s="116">
        <f t="shared" si="4"/>
        <v>1.8</v>
      </c>
    </row>
    <row r="39" spans="2:12" ht="14.45" customHeight="1">
      <c r="B39" s="115" t="s">
        <v>90</v>
      </c>
      <c r="C39" s="114"/>
      <c r="D39" s="113">
        <v>7</v>
      </c>
      <c r="E39" s="112">
        <v>1</v>
      </c>
      <c r="F39" s="112">
        <v>0</v>
      </c>
      <c r="G39" s="112">
        <v>0</v>
      </c>
      <c r="H39" s="112">
        <f t="shared" si="10"/>
        <v>8</v>
      </c>
      <c r="I39" s="112">
        <f t="shared" si="11"/>
        <v>0</v>
      </c>
      <c r="J39" s="112">
        <f t="shared" si="12"/>
        <v>8</v>
      </c>
      <c r="K39" s="111">
        <f t="shared" si="3"/>
        <v>0</v>
      </c>
      <c r="L39" s="110">
        <f t="shared" si="4"/>
        <v>0.9</v>
      </c>
    </row>
    <row r="40" spans="2:12" ht="14.45" customHeight="1">
      <c r="B40" s="115" t="s">
        <v>89</v>
      </c>
      <c r="C40" s="114"/>
      <c r="D40" s="113">
        <v>5</v>
      </c>
      <c r="E40" s="112">
        <v>0</v>
      </c>
      <c r="F40" s="112">
        <v>0</v>
      </c>
      <c r="G40" s="112">
        <v>0</v>
      </c>
      <c r="H40" s="112">
        <f t="shared" si="10"/>
        <v>5</v>
      </c>
      <c r="I40" s="112">
        <f t="shared" si="11"/>
        <v>0</v>
      </c>
      <c r="J40" s="112">
        <f t="shared" si="12"/>
        <v>5</v>
      </c>
      <c r="K40" s="111">
        <f t="shared" si="3"/>
        <v>0</v>
      </c>
      <c r="L40" s="110">
        <f t="shared" si="4"/>
        <v>0.6</v>
      </c>
    </row>
    <row r="41" spans="2:12" ht="14.45" customHeight="1">
      <c r="B41" s="115" t="s">
        <v>88</v>
      </c>
      <c r="C41" s="114"/>
      <c r="D41" s="113">
        <v>9</v>
      </c>
      <c r="E41" s="112">
        <v>3</v>
      </c>
      <c r="F41" s="112">
        <v>1</v>
      </c>
      <c r="G41" s="112">
        <v>0</v>
      </c>
      <c r="H41" s="112">
        <f t="shared" si="10"/>
        <v>12</v>
      </c>
      <c r="I41" s="112">
        <f t="shared" si="11"/>
        <v>1</v>
      </c>
      <c r="J41" s="112">
        <f t="shared" si="12"/>
        <v>13</v>
      </c>
      <c r="K41" s="111">
        <f t="shared" si="3"/>
        <v>7.7</v>
      </c>
      <c r="L41" s="110">
        <f t="shared" si="4"/>
        <v>1.5</v>
      </c>
    </row>
    <row r="42" spans="2:12" ht="14.45" customHeight="1">
      <c r="B42" s="115" t="s">
        <v>87</v>
      </c>
      <c r="C42" s="114"/>
      <c r="D42" s="113">
        <v>12</v>
      </c>
      <c r="E42" s="112">
        <v>0</v>
      </c>
      <c r="F42" s="112">
        <v>0</v>
      </c>
      <c r="G42" s="112">
        <v>0</v>
      </c>
      <c r="H42" s="112">
        <f t="shared" si="10"/>
        <v>12</v>
      </c>
      <c r="I42" s="112">
        <f t="shared" si="11"/>
        <v>0</v>
      </c>
      <c r="J42" s="112">
        <f t="shared" si="12"/>
        <v>12</v>
      </c>
      <c r="K42" s="111">
        <f t="shared" si="3"/>
        <v>0</v>
      </c>
      <c r="L42" s="110">
        <f t="shared" si="4"/>
        <v>1.3</v>
      </c>
    </row>
    <row r="43" spans="2:12" ht="14.45" customHeight="1">
      <c r="B43" s="109" t="s">
        <v>195</v>
      </c>
      <c r="C43" s="108"/>
      <c r="D43" s="107">
        <v>7</v>
      </c>
      <c r="E43" s="106">
        <v>0</v>
      </c>
      <c r="F43" s="106">
        <v>0</v>
      </c>
      <c r="G43" s="106">
        <v>0</v>
      </c>
      <c r="H43" s="106">
        <f t="shared" si="10"/>
        <v>7</v>
      </c>
      <c r="I43" s="106">
        <f t="shared" si="11"/>
        <v>0</v>
      </c>
      <c r="J43" s="106">
        <f t="shared" si="12"/>
        <v>7</v>
      </c>
      <c r="K43" s="105">
        <f t="shared" si="3"/>
        <v>0</v>
      </c>
      <c r="L43" s="104">
        <f t="shared" si="4"/>
        <v>0.8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55</v>
      </c>
      <c r="E44" s="100">
        <f t="shared" si="13"/>
        <v>4</v>
      </c>
      <c r="F44" s="100">
        <f t="shared" si="13"/>
        <v>2</v>
      </c>
      <c r="G44" s="100">
        <f t="shared" si="13"/>
        <v>0</v>
      </c>
      <c r="H44" s="100">
        <f t="shared" si="13"/>
        <v>59</v>
      </c>
      <c r="I44" s="100">
        <f t="shared" si="13"/>
        <v>2</v>
      </c>
      <c r="J44" s="100">
        <f t="shared" si="13"/>
        <v>61</v>
      </c>
      <c r="K44" s="99">
        <f t="shared" si="3"/>
        <v>3.3</v>
      </c>
      <c r="L44" s="98">
        <f t="shared" si="4"/>
        <v>6.8</v>
      </c>
    </row>
    <row r="45" spans="2:12" ht="14.45" customHeight="1" thickTop="1">
      <c r="B45" s="121" t="s">
        <v>84</v>
      </c>
      <c r="C45" s="120"/>
      <c r="D45" s="119">
        <v>5</v>
      </c>
      <c r="E45" s="118">
        <v>1</v>
      </c>
      <c r="F45" s="118">
        <v>0</v>
      </c>
      <c r="G45" s="118">
        <v>0</v>
      </c>
      <c r="H45" s="118">
        <f t="shared" ref="H45:H50" si="14">SUM(D45:E45)</f>
        <v>6</v>
      </c>
      <c r="I45" s="118">
        <f t="shared" ref="I45:I50" si="15">SUM(F45:G45)</f>
        <v>0</v>
      </c>
      <c r="J45" s="118">
        <f t="shared" ref="J45:J50" si="16">SUM(H45:I45)</f>
        <v>6</v>
      </c>
      <c r="K45" s="117">
        <f t="shared" si="3"/>
        <v>0</v>
      </c>
      <c r="L45" s="116">
        <f t="shared" si="4"/>
        <v>0.7</v>
      </c>
    </row>
    <row r="46" spans="2:12" ht="14.45" customHeight="1">
      <c r="B46" s="115" t="s">
        <v>83</v>
      </c>
      <c r="C46" s="114"/>
      <c r="D46" s="113">
        <v>8</v>
      </c>
      <c r="E46" s="112">
        <v>0</v>
      </c>
      <c r="F46" s="112">
        <v>0</v>
      </c>
      <c r="G46" s="112">
        <v>0</v>
      </c>
      <c r="H46" s="112">
        <f t="shared" si="14"/>
        <v>8</v>
      </c>
      <c r="I46" s="112">
        <f t="shared" si="15"/>
        <v>0</v>
      </c>
      <c r="J46" s="112">
        <f t="shared" si="16"/>
        <v>8</v>
      </c>
      <c r="K46" s="111">
        <f t="shared" si="3"/>
        <v>0</v>
      </c>
      <c r="L46" s="110">
        <f t="shared" si="4"/>
        <v>0.9</v>
      </c>
    </row>
    <row r="47" spans="2:12" ht="14.45" customHeight="1">
      <c r="B47" s="115" t="s">
        <v>82</v>
      </c>
      <c r="C47" s="114"/>
      <c r="D47" s="113">
        <v>9</v>
      </c>
      <c r="E47" s="112">
        <v>0</v>
      </c>
      <c r="F47" s="112">
        <v>0</v>
      </c>
      <c r="G47" s="112">
        <v>0</v>
      </c>
      <c r="H47" s="112">
        <f t="shared" si="14"/>
        <v>9</v>
      </c>
      <c r="I47" s="112">
        <f t="shared" si="15"/>
        <v>0</v>
      </c>
      <c r="J47" s="112">
        <f t="shared" si="16"/>
        <v>9</v>
      </c>
      <c r="K47" s="111">
        <f t="shared" si="3"/>
        <v>0</v>
      </c>
      <c r="L47" s="110">
        <f t="shared" si="4"/>
        <v>1</v>
      </c>
    </row>
    <row r="48" spans="2:12" ht="14.45" customHeight="1">
      <c r="B48" s="115" t="s">
        <v>81</v>
      </c>
      <c r="C48" s="114"/>
      <c r="D48" s="113">
        <v>12</v>
      </c>
      <c r="E48" s="112">
        <v>1</v>
      </c>
      <c r="F48" s="112">
        <v>0</v>
      </c>
      <c r="G48" s="112">
        <v>0</v>
      </c>
      <c r="H48" s="112">
        <f t="shared" si="14"/>
        <v>13</v>
      </c>
      <c r="I48" s="112">
        <f t="shared" si="15"/>
        <v>0</v>
      </c>
      <c r="J48" s="112">
        <f t="shared" si="16"/>
        <v>13</v>
      </c>
      <c r="K48" s="111">
        <f t="shared" si="3"/>
        <v>0</v>
      </c>
      <c r="L48" s="110">
        <f t="shared" si="4"/>
        <v>1.5</v>
      </c>
    </row>
    <row r="49" spans="2:13" ht="14.45" customHeight="1">
      <c r="B49" s="115" t="s">
        <v>80</v>
      </c>
      <c r="C49" s="114"/>
      <c r="D49" s="113">
        <v>2</v>
      </c>
      <c r="E49" s="112">
        <v>1</v>
      </c>
      <c r="F49" s="112">
        <v>0</v>
      </c>
      <c r="G49" s="112">
        <v>0</v>
      </c>
      <c r="H49" s="112">
        <f t="shared" si="14"/>
        <v>3</v>
      </c>
      <c r="I49" s="112">
        <f t="shared" si="15"/>
        <v>0</v>
      </c>
      <c r="J49" s="112">
        <f t="shared" si="16"/>
        <v>3</v>
      </c>
      <c r="K49" s="111">
        <f t="shared" si="3"/>
        <v>0</v>
      </c>
      <c r="L49" s="110">
        <f t="shared" si="4"/>
        <v>0.3</v>
      </c>
    </row>
    <row r="50" spans="2:13" ht="14.45" customHeight="1">
      <c r="B50" s="109" t="s">
        <v>194</v>
      </c>
      <c r="C50" s="108"/>
      <c r="D50" s="107">
        <v>8</v>
      </c>
      <c r="E50" s="106">
        <v>0</v>
      </c>
      <c r="F50" s="106">
        <v>0</v>
      </c>
      <c r="G50" s="106">
        <v>0</v>
      </c>
      <c r="H50" s="106">
        <f t="shared" si="14"/>
        <v>8</v>
      </c>
      <c r="I50" s="106">
        <f t="shared" si="15"/>
        <v>0</v>
      </c>
      <c r="J50" s="106">
        <f t="shared" si="16"/>
        <v>8</v>
      </c>
      <c r="K50" s="105">
        <f t="shared" si="3"/>
        <v>0</v>
      </c>
      <c r="L50" s="104">
        <f t="shared" si="4"/>
        <v>0.9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44</v>
      </c>
      <c r="E51" s="100">
        <f t="shared" si="17"/>
        <v>3</v>
      </c>
      <c r="F51" s="100">
        <f t="shared" si="17"/>
        <v>0</v>
      </c>
      <c r="G51" s="100">
        <f t="shared" si="17"/>
        <v>0</v>
      </c>
      <c r="H51" s="100">
        <f t="shared" si="17"/>
        <v>47</v>
      </c>
      <c r="I51" s="100">
        <f t="shared" si="17"/>
        <v>0</v>
      </c>
      <c r="J51" s="100">
        <f t="shared" si="17"/>
        <v>47</v>
      </c>
      <c r="K51" s="99">
        <f t="shared" si="3"/>
        <v>0</v>
      </c>
      <c r="L51" s="98">
        <f t="shared" si="4"/>
        <v>5.2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747</v>
      </c>
      <c r="E52" s="94">
        <f t="shared" si="18"/>
        <v>111</v>
      </c>
      <c r="F52" s="94">
        <f t="shared" si="18"/>
        <v>37</v>
      </c>
      <c r="G52" s="94">
        <f t="shared" si="18"/>
        <v>1</v>
      </c>
      <c r="H52" s="94">
        <f t="shared" si="18"/>
        <v>858</v>
      </c>
      <c r="I52" s="94">
        <f t="shared" si="18"/>
        <v>38</v>
      </c>
      <c r="J52" s="94">
        <f t="shared" si="18"/>
        <v>896</v>
      </c>
      <c r="K52" s="93">
        <f t="shared" si="3"/>
        <v>4.2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36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210</v>
      </c>
      <c r="C16" s="120"/>
      <c r="D16" s="119">
        <v>7</v>
      </c>
      <c r="E16" s="118">
        <v>1</v>
      </c>
      <c r="F16" s="118">
        <v>0</v>
      </c>
      <c r="G16" s="118">
        <v>0</v>
      </c>
      <c r="H16" s="118">
        <f t="shared" ref="H16:H21" si="0">SUM(D16:E16)</f>
        <v>8</v>
      </c>
      <c r="I16" s="118">
        <f t="shared" ref="I16:I21" si="1">SUM(F16:G16)</f>
        <v>0</v>
      </c>
      <c r="J16" s="118">
        <f t="shared" ref="J16:J21" si="2">SUM(H16:I16)</f>
        <v>8</v>
      </c>
      <c r="K16" s="117">
        <f t="shared" ref="K16:K52" si="3">IF(J16=0,0,ROUND(I16/J16*100,1))</f>
        <v>0</v>
      </c>
      <c r="L16" s="116">
        <f t="shared" ref="L16:L52" si="4">IF(J16=0,0,ROUND(J16/$J$52*100,1))</f>
        <v>1</v>
      </c>
    </row>
    <row r="17" spans="2:12" ht="14.45" customHeight="1">
      <c r="B17" s="115" t="s">
        <v>209</v>
      </c>
      <c r="C17" s="114"/>
      <c r="D17" s="113">
        <v>10</v>
      </c>
      <c r="E17" s="112">
        <v>0</v>
      </c>
      <c r="F17" s="112">
        <v>0</v>
      </c>
      <c r="G17" s="112">
        <v>0</v>
      </c>
      <c r="H17" s="112">
        <f t="shared" si="0"/>
        <v>10</v>
      </c>
      <c r="I17" s="112">
        <f t="shared" si="1"/>
        <v>0</v>
      </c>
      <c r="J17" s="112">
        <f t="shared" si="2"/>
        <v>10</v>
      </c>
      <c r="K17" s="111">
        <f t="shared" si="3"/>
        <v>0</v>
      </c>
      <c r="L17" s="110">
        <f t="shared" si="4"/>
        <v>1.2</v>
      </c>
    </row>
    <row r="18" spans="2:12" ht="14.45" customHeight="1">
      <c r="B18" s="115" t="s">
        <v>208</v>
      </c>
      <c r="C18" s="114"/>
      <c r="D18" s="113">
        <v>8</v>
      </c>
      <c r="E18" s="112">
        <v>2</v>
      </c>
      <c r="F18" s="112">
        <v>0</v>
      </c>
      <c r="G18" s="112">
        <v>0</v>
      </c>
      <c r="H18" s="112">
        <f t="shared" si="0"/>
        <v>10</v>
      </c>
      <c r="I18" s="112">
        <f t="shared" si="1"/>
        <v>0</v>
      </c>
      <c r="J18" s="112">
        <f t="shared" si="2"/>
        <v>10</v>
      </c>
      <c r="K18" s="111">
        <f t="shared" si="3"/>
        <v>0</v>
      </c>
      <c r="L18" s="110">
        <f t="shared" si="4"/>
        <v>1.2</v>
      </c>
    </row>
    <row r="19" spans="2:12" ht="14.45" customHeight="1">
      <c r="B19" s="115" t="s">
        <v>207</v>
      </c>
      <c r="C19" s="114"/>
      <c r="D19" s="113">
        <v>11</v>
      </c>
      <c r="E19" s="112">
        <v>0</v>
      </c>
      <c r="F19" s="112">
        <v>0</v>
      </c>
      <c r="G19" s="112">
        <v>0</v>
      </c>
      <c r="H19" s="112">
        <f t="shared" si="0"/>
        <v>11</v>
      </c>
      <c r="I19" s="112">
        <f t="shared" si="1"/>
        <v>0</v>
      </c>
      <c r="J19" s="112">
        <f t="shared" si="2"/>
        <v>11</v>
      </c>
      <c r="K19" s="111">
        <f t="shared" si="3"/>
        <v>0</v>
      </c>
      <c r="L19" s="110">
        <f t="shared" si="4"/>
        <v>1.3</v>
      </c>
    </row>
    <row r="20" spans="2:12" ht="14.45" customHeight="1">
      <c r="B20" s="115" t="s">
        <v>206</v>
      </c>
      <c r="C20" s="114"/>
      <c r="D20" s="113">
        <v>19</v>
      </c>
      <c r="E20" s="112">
        <v>2</v>
      </c>
      <c r="F20" s="112">
        <v>0</v>
      </c>
      <c r="G20" s="112">
        <v>0</v>
      </c>
      <c r="H20" s="112">
        <f t="shared" si="0"/>
        <v>21</v>
      </c>
      <c r="I20" s="112">
        <f t="shared" si="1"/>
        <v>0</v>
      </c>
      <c r="J20" s="112">
        <f t="shared" si="2"/>
        <v>21</v>
      </c>
      <c r="K20" s="111">
        <f t="shared" si="3"/>
        <v>0</v>
      </c>
      <c r="L20" s="110">
        <f t="shared" si="4"/>
        <v>2.6</v>
      </c>
    </row>
    <row r="21" spans="2:12" ht="14.45" customHeight="1">
      <c r="B21" s="109" t="s">
        <v>205</v>
      </c>
      <c r="C21" s="108"/>
      <c r="D21" s="107">
        <v>9</v>
      </c>
      <c r="E21" s="106">
        <v>0</v>
      </c>
      <c r="F21" s="106">
        <v>0</v>
      </c>
      <c r="G21" s="106">
        <v>0</v>
      </c>
      <c r="H21" s="106">
        <f t="shared" si="0"/>
        <v>9</v>
      </c>
      <c r="I21" s="106">
        <f t="shared" si="1"/>
        <v>0</v>
      </c>
      <c r="J21" s="106">
        <f t="shared" si="2"/>
        <v>9</v>
      </c>
      <c r="K21" s="105">
        <f t="shared" si="3"/>
        <v>0</v>
      </c>
      <c r="L21" s="104">
        <f t="shared" si="4"/>
        <v>1.1000000000000001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64</v>
      </c>
      <c r="E22" s="100">
        <f t="shared" si="5"/>
        <v>5</v>
      </c>
      <c r="F22" s="100">
        <f t="shared" si="5"/>
        <v>0</v>
      </c>
      <c r="G22" s="100">
        <f t="shared" si="5"/>
        <v>0</v>
      </c>
      <c r="H22" s="100">
        <f t="shared" si="5"/>
        <v>69</v>
      </c>
      <c r="I22" s="100">
        <f t="shared" si="5"/>
        <v>0</v>
      </c>
      <c r="J22" s="100">
        <f t="shared" si="5"/>
        <v>69</v>
      </c>
      <c r="K22" s="99">
        <f t="shared" si="3"/>
        <v>0</v>
      </c>
      <c r="L22" s="98">
        <f t="shared" si="4"/>
        <v>8.4</v>
      </c>
    </row>
    <row r="23" spans="2:12" ht="14.45" customHeight="1" thickTop="1">
      <c r="B23" s="121" t="s">
        <v>106</v>
      </c>
      <c r="C23" s="120"/>
      <c r="D23" s="119">
        <v>14</v>
      </c>
      <c r="E23" s="118">
        <v>1</v>
      </c>
      <c r="F23" s="118">
        <v>0</v>
      </c>
      <c r="G23" s="118">
        <v>0</v>
      </c>
      <c r="H23" s="118">
        <f t="shared" ref="H23:H28" si="6">SUM(D23:E23)</f>
        <v>15</v>
      </c>
      <c r="I23" s="118">
        <f t="shared" ref="I23:I28" si="7">SUM(F23:G23)</f>
        <v>0</v>
      </c>
      <c r="J23" s="118">
        <f t="shared" ref="J23:J28" si="8">SUM(H23:I23)</f>
        <v>15</v>
      </c>
      <c r="K23" s="117">
        <f t="shared" si="3"/>
        <v>0</v>
      </c>
      <c r="L23" s="116">
        <f t="shared" si="4"/>
        <v>1.8</v>
      </c>
    </row>
    <row r="24" spans="2:12" ht="14.45" customHeight="1">
      <c r="B24" s="115" t="s">
        <v>105</v>
      </c>
      <c r="C24" s="114"/>
      <c r="D24" s="113">
        <v>14</v>
      </c>
      <c r="E24" s="112">
        <v>0</v>
      </c>
      <c r="F24" s="112">
        <v>0</v>
      </c>
      <c r="G24" s="112">
        <v>0</v>
      </c>
      <c r="H24" s="112">
        <f t="shared" si="6"/>
        <v>14</v>
      </c>
      <c r="I24" s="112">
        <f t="shared" si="7"/>
        <v>0</v>
      </c>
      <c r="J24" s="112">
        <f t="shared" si="8"/>
        <v>14</v>
      </c>
      <c r="K24" s="111">
        <f t="shared" si="3"/>
        <v>0</v>
      </c>
      <c r="L24" s="110">
        <f t="shared" si="4"/>
        <v>1.7</v>
      </c>
    </row>
    <row r="25" spans="2:12" ht="14.45" customHeight="1">
      <c r="B25" s="115" t="s">
        <v>104</v>
      </c>
      <c r="C25" s="114"/>
      <c r="D25" s="113">
        <v>20</v>
      </c>
      <c r="E25" s="112">
        <v>2</v>
      </c>
      <c r="F25" s="112">
        <v>0</v>
      </c>
      <c r="G25" s="112">
        <v>0</v>
      </c>
      <c r="H25" s="112">
        <f t="shared" si="6"/>
        <v>22</v>
      </c>
      <c r="I25" s="112">
        <f t="shared" si="7"/>
        <v>0</v>
      </c>
      <c r="J25" s="112">
        <f t="shared" si="8"/>
        <v>22</v>
      </c>
      <c r="K25" s="111">
        <f t="shared" si="3"/>
        <v>0</v>
      </c>
      <c r="L25" s="110">
        <f t="shared" si="4"/>
        <v>2.7</v>
      </c>
    </row>
    <row r="26" spans="2:12" ht="14.45" customHeight="1">
      <c r="B26" s="115" t="s">
        <v>103</v>
      </c>
      <c r="C26" s="114"/>
      <c r="D26" s="113">
        <v>16</v>
      </c>
      <c r="E26" s="112">
        <v>2</v>
      </c>
      <c r="F26" s="112">
        <v>1</v>
      </c>
      <c r="G26" s="112">
        <v>0</v>
      </c>
      <c r="H26" s="112">
        <f t="shared" si="6"/>
        <v>18</v>
      </c>
      <c r="I26" s="112">
        <f t="shared" si="7"/>
        <v>1</v>
      </c>
      <c r="J26" s="112">
        <f t="shared" si="8"/>
        <v>19</v>
      </c>
      <c r="K26" s="111">
        <f t="shared" si="3"/>
        <v>5.3</v>
      </c>
      <c r="L26" s="110">
        <f t="shared" si="4"/>
        <v>2.2999999999999998</v>
      </c>
    </row>
    <row r="27" spans="2:12" ht="14.45" customHeight="1">
      <c r="B27" s="115" t="s">
        <v>102</v>
      </c>
      <c r="C27" s="114"/>
      <c r="D27" s="113">
        <v>14</v>
      </c>
      <c r="E27" s="112">
        <v>1</v>
      </c>
      <c r="F27" s="112">
        <v>0</v>
      </c>
      <c r="G27" s="112">
        <v>0</v>
      </c>
      <c r="H27" s="112">
        <f t="shared" si="6"/>
        <v>15</v>
      </c>
      <c r="I27" s="112">
        <f t="shared" si="7"/>
        <v>0</v>
      </c>
      <c r="J27" s="112">
        <f t="shared" si="8"/>
        <v>15</v>
      </c>
      <c r="K27" s="111">
        <f t="shared" si="3"/>
        <v>0</v>
      </c>
      <c r="L27" s="110">
        <f t="shared" si="4"/>
        <v>1.8</v>
      </c>
    </row>
    <row r="28" spans="2:12" ht="14.45" customHeight="1">
      <c r="B28" s="109" t="s">
        <v>204</v>
      </c>
      <c r="C28" s="108"/>
      <c r="D28" s="107">
        <v>8</v>
      </c>
      <c r="E28" s="106">
        <v>1</v>
      </c>
      <c r="F28" s="106">
        <v>0</v>
      </c>
      <c r="G28" s="106">
        <v>0</v>
      </c>
      <c r="H28" s="106">
        <f t="shared" si="6"/>
        <v>9</v>
      </c>
      <c r="I28" s="106">
        <f t="shared" si="7"/>
        <v>0</v>
      </c>
      <c r="J28" s="106">
        <f t="shared" si="8"/>
        <v>9</v>
      </c>
      <c r="K28" s="105">
        <f t="shared" si="3"/>
        <v>0</v>
      </c>
      <c r="L28" s="104">
        <f t="shared" si="4"/>
        <v>1.1000000000000001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86</v>
      </c>
      <c r="E29" s="100">
        <f t="shared" si="9"/>
        <v>7</v>
      </c>
      <c r="F29" s="100">
        <f t="shared" si="9"/>
        <v>1</v>
      </c>
      <c r="G29" s="100">
        <f t="shared" si="9"/>
        <v>0</v>
      </c>
      <c r="H29" s="100">
        <f t="shared" si="9"/>
        <v>93</v>
      </c>
      <c r="I29" s="100">
        <f t="shared" si="9"/>
        <v>1</v>
      </c>
      <c r="J29" s="100">
        <f t="shared" si="9"/>
        <v>94</v>
      </c>
      <c r="K29" s="99">
        <f t="shared" si="3"/>
        <v>1.1000000000000001</v>
      </c>
      <c r="L29" s="98">
        <f t="shared" si="4"/>
        <v>11.5</v>
      </c>
    </row>
    <row r="30" spans="2:12" ht="14.45" customHeight="1" thickTop="1">
      <c r="B30" s="129" t="s">
        <v>203</v>
      </c>
      <c r="C30" s="128"/>
      <c r="D30" s="95">
        <v>63</v>
      </c>
      <c r="E30" s="94">
        <v>15</v>
      </c>
      <c r="F30" s="94">
        <v>2</v>
      </c>
      <c r="G30" s="94">
        <v>1</v>
      </c>
      <c r="H30" s="94">
        <f t="shared" ref="H30:H43" si="10">SUM(D30:E30)</f>
        <v>78</v>
      </c>
      <c r="I30" s="94">
        <f t="shared" ref="I30:I43" si="11">SUM(F30:G30)</f>
        <v>3</v>
      </c>
      <c r="J30" s="94">
        <f t="shared" ref="J30:J43" si="12">SUM(H30:I30)</f>
        <v>81</v>
      </c>
      <c r="K30" s="93">
        <f t="shared" si="3"/>
        <v>3.7</v>
      </c>
      <c r="L30" s="92">
        <f t="shared" si="4"/>
        <v>9.9</v>
      </c>
    </row>
    <row r="31" spans="2:12" ht="14.45" customHeight="1">
      <c r="B31" s="127" t="s">
        <v>202</v>
      </c>
      <c r="C31" s="126"/>
      <c r="D31" s="125">
        <v>43</v>
      </c>
      <c r="E31" s="124">
        <v>8</v>
      </c>
      <c r="F31" s="124">
        <v>3</v>
      </c>
      <c r="G31" s="124">
        <v>0</v>
      </c>
      <c r="H31" s="124">
        <f t="shared" si="10"/>
        <v>51</v>
      </c>
      <c r="I31" s="124">
        <f t="shared" si="11"/>
        <v>3</v>
      </c>
      <c r="J31" s="124">
        <f t="shared" si="12"/>
        <v>54</v>
      </c>
      <c r="K31" s="123">
        <f t="shared" si="3"/>
        <v>5.6</v>
      </c>
      <c r="L31" s="122">
        <f t="shared" si="4"/>
        <v>6.6</v>
      </c>
    </row>
    <row r="32" spans="2:12" ht="14.45" customHeight="1">
      <c r="B32" s="127" t="s">
        <v>201</v>
      </c>
      <c r="C32" s="126"/>
      <c r="D32" s="125">
        <v>33</v>
      </c>
      <c r="E32" s="124">
        <v>24</v>
      </c>
      <c r="F32" s="124">
        <v>1</v>
      </c>
      <c r="G32" s="124">
        <v>0</v>
      </c>
      <c r="H32" s="124">
        <f t="shared" si="10"/>
        <v>57</v>
      </c>
      <c r="I32" s="124">
        <f t="shared" si="11"/>
        <v>1</v>
      </c>
      <c r="J32" s="124">
        <f t="shared" si="12"/>
        <v>58</v>
      </c>
      <c r="K32" s="123">
        <f t="shared" si="3"/>
        <v>1.7</v>
      </c>
      <c r="L32" s="122">
        <f t="shared" si="4"/>
        <v>7.1</v>
      </c>
    </row>
    <row r="33" spans="2:12" ht="14.45" customHeight="1">
      <c r="B33" s="127" t="s">
        <v>200</v>
      </c>
      <c r="C33" s="126"/>
      <c r="D33" s="125">
        <v>41</v>
      </c>
      <c r="E33" s="124">
        <v>18</v>
      </c>
      <c r="F33" s="124">
        <v>1</v>
      </c>
      <c r="G33" s="124">
        <v>0</v>
      </c>
      <c r="H33" s="124">
        <f t="shared" si="10"/>
        <v>59</v>
      </c>
      <c r="I33" s="124">
        <f t="shared" si="11"/>
        <v>1</v>
      </c>
      <c r="J33" s="124">
        <f t="shared" si="12"/>
        <v>60</v>
      </c>
      <c r="K33" s="123">
        <f t="shared" si="3"/>
        <v>1.7</v>
      </c>
      <c r="L33" s="122">
        <f t="shared" si="4"/>
        <v>7.3</v>
      </c>
    </row>
    <row r="34" spans="2:12" ht="14.45" customHeight="1">
      <c r="B34" s="127" t="s">
        <v>199</v>
      </c>
      <c r="C34" s="126"/>
      <c r="D34" s="125">
        <v>38</v>
      </c>
      <c r="E34" s="124">
        <v>14</v>
      </c>
      <c r="F34" s="124">
        <v>3</v>
      </c>
      <c r="G34" s="124">
        <v>0</v>
      </c>
      <c r="H34" s="124">
        <f t="shared" si="10"/>
        <v>52</v>
      </c>
      <c r="I34" s="124">
        <f t="shared" si="11"/>
        <v>3</v>
      </c>
      <c r="J34" s="124">
        <f t="shared" si="12"/>
        <v>55</v>
      </c>
      <c r="K34" s="123">
        <f t="shared" si="3"/>
        <v>5.5</v>
      </c>
      <c r="L34" s="122">
        <f t="shared" si="4"/>
        <v>6.7</v>
      </c>
    </row>
    <row r="35" spans="2:12" ht="14.45" customHeight="1">
      <c r="B35" s="127" t="s">
        <v>198</v>
      </c>
      <c r="C35" s="126"/>
      <c r="D35" s="125">
        <v>38</v>
      </c>
      <c r="E35" s="124">
        <v>16</v>
      </c>
      <c r="F35" s="124">
        <v>0</v>
      </c>
      <c r="G35" s="124">
        <v>0</v>
      </c>
      <c r="H35" s="124">
        <f t="shared" si="10"/>
        <v>54</v>
      </c>
      <c r="I35" s="124">
        <f t="shared" si="11"/>
        <v>0</v>
      </c>
      <c r="J35" s="124">
        <f t="shared" si="12"/>
        <v>54</v>
      </c>
      <c r="K35" s="123">
        <f t="shared" si="3"/>
        <v>0</v>
      </c>
      <c r="L35" s="122">
        <f t="shared" si="4"/>
        <v>6.6</v>
      </c>
    </row>
    <row r="36" spans="2:12" ht="14.45" customHeight="1">
      <c r="B36" s="127" t="s">
        <v>197</v>
      </c>
      <c r="C36" s="126"/>
      <c r="D36" s="125">
        <v>53</v>
      </c>
      <c r="E36" s="124">
        <v>14</v>
      </c>
      <c r="F36" s="124">
        <v>3</v>
      </c>
      <c r="G36" s="124">
        <v>0</v>
      </c>
      <c r="H36" s="124">
        <f t="shared" si="10"/>
        <v>67</v>
      </c>
      <c r="I36" s="124">
        <f t="shared" si="11"/>
        <v>3</v>
      </c>
      <c r="J36" s="124">
        <f t="shared" si="12"/>
        <v>70</v>
      </c>
      <c r="K36" s="123">
        <f t="shared" si="3"/>
        <v>4.3</v>
      </c>
      <c r="L36" s="122">
        <f t="shared" si="4"/>
        <v>8.6</v>
      </c>
    </row>
    <row r="37" spans="2:12" ht="14.45" customHeight="1">
      <c r="B37" s="127" t="s">
        <v>196</v>
      </c>
      <c r="C37" s="126"/>
      <c r="D37" s="125">
        <v>47</v>
      </c>
      <c r="E37" s="124">
        <v>10</v>
      </c>
      <c r="F37" s="124">
        <v>1</v>
      </c>
      <c r="G37" s="124">
        <v>2</v>
      </c>
      <c r="H37" s="124">
        <f t="shared" si="10"/>
        <v>57</v>
      </c>
      <c r="I37" s="124">
        <f t="shared" si="11"/>
        <v>3</v>
      </c>
      <c r="J37" s="124">
        <f t="shared" si="12"/>
        <v>60</v>
      </c>
      <c r="K37" s="123">
        <f t="shared" si="3"/>
        <v>5</v>
      </c>
      <c r="L37" s="122">
        <f t="shared" si="4"/>
        <v>7.3</v>
      </c>
    </row>
    <row r="38" spans="2:12" ht="14.45" customHeight="1">
      <c r="B38" s="121" t="s">
        <v>91</v>
      </c>
      <c r="C38" s="120"/>
      <c r="D38" s="119">
        <v>14</v>
      </c>
      <c r="E38" s="118">
        <v>4</v>
      </c>
      <c r="F38" s="118">
        <v>0</v>
      </c>
      <c r="G38" s="118">
        <v>0</v>
      </c>
      <c r="H38" s="118">
        <f t="shared" si="10"/>
        <v>18</v>
      </c>
      <c r="I38" s="118">
        <f t="shared" si="11"/>
        <v>0</v>
      </c>
      <c r="J38" s="118">
        <f t="shared" si="12"/>
        <v>18</v>
      </c>
      <c r="K38" s="117">
        <f t="shared" si="3"/>
        <v>0</v>
      </c>
      <c r="L38" s="116">
        <f t="shared" si="4"/>
        <v>2.2000000000000002</v>
      </c>
    </row>
    <row r="39" spans="2:12" ht="14.45" customHeight="1">
      <c r="B39" s="115" t="s">
        <v>90</v>
      </c>
      <c r="C39" s="114"/>
      <c r="D39" s="113">
        <v>15</v>
      </c>
      <c r="E39" s="112">
        <v>3</v>
      </c>
      <c r="F39" s="112">
        <v>1</v>
      </c>
      <c r="G39" s="112">
        <v>0</v>
      </c>
      <c r="H39" s="112">
        <f t="shared" si="10"/>
        <v>18</v>
      </c>
      <c r="I39" s="112">
        <f t="shared" si="11"/>
        <v>1</v>
      </c>
      <c r="J39" s="112">
        <f t="shared" si="12"/>
        <v>19</v>
      </c>
      <c r="K39" s="111">
        <f t="shared" si="3"/>
        <v>5.3</v>
      </c>
      <c r="L39" s="110">
        <f t="shared" si="4"/>
        <v>2.2999999999999998</v>
      </c>
    </row>
    <row r="40" spans="2:12" ht="14.45" customHeight="1">
      <c r="B40" s="115" t="s">
        <v>89</v>
      </c>
      <c r="C40" s="114"/>
      <c r="D40" s="113">
        <v>21</v>
      </c>
      <c r="E40" s="112">
        <v>0</v>
      </c>
      <c r="F40" s="112">
        <v>0</v>
      </c>
      <c r="G40" s="112">
        <v>0</v>
      </c>
      <c r="H40" s="112">
        <f t="shared" si="10"/>
        <v>21</v>
      </c>
      <c r="I40" s="112">
        <f t="shared" si="11"/>
        <v>0</v>
      </c>
      <c r="J40" s="112">
        <f t="shared" si="12"/>
        <v>21</v>
      </c>
      <c r="K40" s="111">
        <f t="shared" si="3"/>
        <v>0</v>
      </c>
      <c r="L40" s="110">
        <f t="shared" si="4"/>
        <v>2.6</v>
      </c>
    </row>
    <row r="41" spans="2:12" ht="14.45" customHeight="1">
      <c r="B41" s="115" t="s">
        <v>88</v>
      </c>
      <c r="C41" s="114"/>
      <c r="D41" s="113">
        <v>11</v>
      </c>
      <c r="E41" s="112">
        <v>2</v>
      </c>
      <c r="F41" s="112">
        <v>0</v>
      </c>
      <c r="G41" s="112">
        <v>0</v>
      </c>
      <c r="H41" s="112">
        <f t="shared" si="10"/>
        <v>13</v>
      </c>
      <c r="I41" s="112">
        <f t="shared" si="11"/>
        <v>0</v>
      </c>
      <c r="J41" s="112">
        <f t="shared" si="12"/>
        <v>13</v>
      </c>
      <c r="K41" s="111">
        <f t="shared" si="3"/>
        <v>0</v>
      </c>
      <c r="L41" s="110">
        <f t="shared" si="4"/>
        <v>1.6</v>
      </c>
    </row>
    <row r="42" spans="2:12" ht="14.45" customHeight="1">
      <c r="B42" s="115" t="s">
        <v>87</v>
      </c>
      <c r="C42" s="114"/>
      <c r="D42" s="113">
        <v>14</v>
      </c>
      <c r="E42" s="112">
        <v>2</v>
      </c>
      <c r="F42" s="112">
        <v>0</v>
      </c>
      <c r="G42" s="112">
        <v>0</v>
      </c>
      <c r="H42" s="112">
        <f t="shared" si="10"/>
        <v>16</v>
      </c>
      <c r="I42" s="112">
        <f t="shared" si="11"/>
        <v>0</v>
      </c>
      <c r="J42" s="112">
        <f t="shared" si="12"/>
        <v>16</v>
      </c>
      <c r="K42" s="111">
        <f t="shared" si="3"/>
        <v>0</v>
      </c>
      <c r="L42" s="110">
        <f t="shared" si="4"/>
        <v>2</v>
      </c>
    </row>
    <row r="43" spans="2:12" ht="14.45" customHeight="1">
      <c r="B43" s="109" t="s">
        <v>195</v>
      </c>
      <c r="C43" s="108"/>
      <c r="D43" s="107">
        <v>7</v>
      </c>
      <c r="E43" s="106">
        <v>1</v>
      </c>
      <c r="F43" s="106">
        <v>0</v>
      </c>
      <c r="G43" s="106">
        <v>0</v>
      </c>
      <c r="H43" s="106">
        <f t="shared" si="10"/>
        <v>8</v>
      </c>
      <c r="I43" s="106">
        <f t="shared" si="11"/>
        <v>0</v>
      </c>
      <c r="J43" s="106">
        <f t="shared" si="12"/>
        <v>8</v>
      </c>
      <c r="K43" s="105">
        <f t="shared" si="3"/>
        <v>0</v>
      </c>
      <c r="L43" s="104">
        <f t="shared" si="4"/>
        <v>1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82</v>
      </c>
      <c r="E44" s="100">
        <f t="shared" si="13"/>
        <v>12</v>
      </c>
      <c r="F44" s="100">
        <f t="shared" si="13"/>
        <v>1</v>
      </c>
      <c r="G44" s="100">
        <f t="shared" si="13"/>
        <v>0</v>
      </c>
      <c r="H44" s="100">
        <f t="shared" si="13"/>
        <v>94</v>
      </c>
      <c r="I44" s="100">
        <f t="shared" si="13"/>
        <v>1</v>
      </c>
      <c r="J44" s="100">
        <f t="shared" si="13"/>
        <v>95</v>
      </c>
      <c r="K44" s="99">
        <f t="shared" si="3"/>
        <v>1.1000000000000001</v>
      </c>
      <c r="L44" s="98">
        <f t="shared" si="4"/>
        <v>11.6</v>
      </c>
    </row>
    <row r="45" spans="2:12" ht="14.45" customHeight="1" thickTop="1">
      <c r="B45" s="121" t="s">
        <v>84</v>
      </c>
      <c r="C45" s="120"/>
      <c r="D45" s="119">
        <v>12</v>
      </c>
      <c r="E45" s="118">
        <v>0</v>
      </c>
      <c r="F45" s="118">
        <v>0</v>
      </c>
      <c r="G45" s="118">
        <v>0</v>
      </c>
      <c r="H45" s="118">
        <f t="shared" ref="H45:H50" si="14">SUM(D45:E45)</f>
        <v>12</v>
      </c>
      <c r="I45" s="118">
        <f t="shared" ref="I45:I50" si="15">SUM(F45:G45)</f>
        <v>0</v>
      </c>
      <c r="J45" s="118">
        <f t="shared" ref="J45:J50" si="16">SUM(H45:I45)</f>
        <v>12</v>
      </c>
      <c r="K45" s="117">
        <f t="shared" si="3"/>
        <v>0</v>
      </c>
      <c r="L45" s="116">
        <f t="shared" si="4"/>
        <v>1.5</v>
      </c>
    </row>
    <row r="46" spans="2:12" ht="14.45" customHeight="1">
      <c r="B46" s="115" t="s">
        <v>83</v>
      </c>
      <c r="C46" s="114"/>
      <c r="D46" s="113">
        <v>6</v>
      </c>
      <c r="E46" s="112">
        <v>0</v>
      </c>
      <c r="F46" s="112">
        <v>0</v>
      </c>
      <c r="G46" s="112">
        <v>0</v>
      </c>
      <c r="H46" s="112">
        <f t="shared" si="14"/>
        <v>6</v>
      </c>
      <c r="I46" s="112">
        <f t="shared" si="15"/>
        <v>0</v>
      </c>
      <c r="J46" s="112">
        <f t="shared" si="16"/>
        <v>6</v>
      </c>
      <c r="K46" s="111">
        <f t="shared" si="3"/>
        <v>0</v>
      </c>
      <c r="L46" s="110">
        <f t="shared" si="4"/>
        <v>0.7</v>
      </c>
    </row>
    <row r="47" spans="2:12" ht="14.45" customHeight="1">
      <c r="B47" s="115" t="s">
        <v>82</v>
      </c>
      <c r="C47" s="114"/>
      <c r="D47" s="113">
        <v>9</v>
      </c>
      <c r="E47" s="112">
        <v>2</v>
      </c>
      <c r="F47" s="112">
        <v>0</v>
      </c>
      <c r="G47" s="112">
        <v>0</v>
      </c>
      <c r="H47" s="112">
        <f t="shared" si="14"/>
        <v>11</v>
      </c>
      <c r="I47" s="112">
        <f t="shared" si="15"/>
        <v>0</v>
      </c>
      <c r="J47" s="112">
        <f t="shared" si="16"/>
        <v>11</v>
      </c>
      <c r="K47" s="111">
        <f t="shared" si="3"/>
        <v>0</v>
      </c>
      <c r="L47" s="110">
        <f t="shared" si="4"/>
        <v>1.3</v>
      </c>
    </row>
    <row r="48" spans="2:12" ht="14.45" customHeight="1">
      <c r="B48" s="115" t="s">
        <v>81</v>
      </c>
      <c r="C48" s="114"/>
      <c r="D48" s="113">
        <v>15</v>
      </c>
      <c r="E48" s="112">
        <v>2</v>
      </c>
      <c r="F48" s="112">
        <v>0</v>
      </c>
      <c r="G48" s="112">
        <v>0</v>
      </c>
      <c r="H48" s="112">
        <f t="shared" si="14"/>
        <v>17</v>
      </c>
      <c r="I48" s="112">
        <f t="shared" si="15"/>
        <v>0</v>
      </c>
      <c r="J48" s="112">
        <f t="shared" si="16"/>
        <v>17</v>
      </c>
      <c r="K48" s="111">
        <f t="shared" si="3"/>
        <v>0</v>
      </c>
      <c r="L48" s="110">
        <f t="shared" si="4"/>
        <v>2.1</v>
      </c>
    </row>
    <row r="49" spans="2:13" ht="14.45" customHeight="1">
      <c r="B49" s="115" t="s">
        <v>80</v>
      </c>
      <c r="C49" s="114"/>
      <c r="D49" s="113">
        <v>13</v>
      </c>
      <c r="E49" s="112">
        <v>2</v>
      </c>
      <c r="F49" s="112">
        <v>0</v>
      </c>
      <c r="G49" s="112">
        <v>0</v>
      </c>
      <c r="H49" s="112">
        <f t="shared" si="14"/>
        <v>15</v>
      </c>
      <c r="I49" s="112">
        <f t="shared" si="15"/>
        <v>0</v>
      </c>
      <c r="J49" s="112">
        <f t="shared" si="16"/>
        <v>15</v>
      </c>
      <c r="K49" s="111">
        <f t="shared" si="3"/>
        <v>0</v>
      </c>
      <c r="L49" s="110">
        <f t="shared" si="4"/>
        <v>1.8</v>
      </c>
    </row>
    <row r="50" spans="2:13" ht="14.45" customHeight="1">
      <c r="B50" s="109" t="s">
        <v>194</v>
      </c>
      <c r="C50" s="108"/>
      <c r="D50" s="107">
        <v>5</v>
      </c>
      <c r="E50" s="106">
        <v>1</v>
      </c>
      <c r="F50" s="106">
        <v>0</v>
      </c>
      <c r="G50" s="106">
        <v>0</v>
      </c>
      <c r="H50" s="106">
        <f t="shared" si="14"/>
        <v>6</v>
      </c>
      <c r="I50" s="106">
        <f t="shared" si="15"/>
        <v>0</v>
      </c>
      <c r="J50" s="106">
        <f t="shared" si="16"/>
        <v>6</v>
      </c>
      <c r="K50" s="105">
        <f t="shared" si="3"/>
        <v>0</v>
      </c>
      <c r="L50" s="104">
        <f t="shared" si="4"/>
        <v>0.7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60</v>
      </c>
      <c r="E51" s="100">
        <f t="shared" si="17"/>
        <v>7</v>
      </c>
      <c r="F51" s="100">
        <f t="shared" si="17"/>
        <v>0</v>
      </c>
      <c r="G51" s="100">
        <f t="shared" si="17"/>
        <v>0</v>
      </c>
      <c r="H51" s="100">
        <f t="shared" si="17"/>
        <v>67</v>
      </c>
      <c r="I51" s="100">
        <f t="shared" si="17"/>
        <v>0</v>
      </c>
      <c r="J51" s="100">
        <f t="shared" si="17"/>
        <v>67</v>
      </c>
      <c r="K51" s="99">
        <f t="shared" si="3"/>
        <v>0</v>
      </c>
      <c r="L51" s="98">
        <f t="shared" si="4"/>
        <v>8.1999999999999993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648</v>
      </c>
      <c r="E52" s="94">
        <f t="shared" si="18"/>
        <v>150</v>
      </c>
      <c r="F52" s="94">
        <f t="shared" si="18"/>
        <v>16</v>
      </c>
      <c r="G52" s="94">
        <f t="shared" si="18"/>
        <v>3</v>
      </c>
      <c r="H52" s="94">
        <f t="shared" si="18"/>
        <v>798</v>
      </c>
      <c r="I52" s="94">
        <f t="shared" si="18"/>
        <v>19</v>
      </c>
      <c r="J52" s="94">
        <f t="shared" si="18"/>
        <v>817</v>
      </c>
      <c r="K52" s="93">
        <f t="shared" si="3"/>
        <v>2.2999999999999998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37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210</v>
      </c>
      <c r="C16" s="120"/>
      <c r="D16" s="119">
        <v>4</v>
      </c>
      <c r="E16" s="118">
        <v>0</v>
      </c>
      <c r="F16" s="118">
        <v>0</v>
      </c>
      <c r="G16" s="118">
        <v>0</v>
      </c>
      <c r="H16" s="118">
        <f t="shared" ref="H16:H21" si="0">SUM(D16:E16)</f>
        <v>4</v>
      </c>
      <c r="I16" s="118">
        <f t="shared" ref="I16:I21" si="1">SUM(F16:G16)</f>
        <v>0</v>
      </c>
      <c r="J16" s="118">
        <f t="shared" ref="J16:J21" si="2">SUM(H16:I16)</f>
        <v>4</v>
      </c>
      <c r="K16" s="117">
        <f t="shared" ref="K16:K52" si="3">IF(J16=0,0,ROUND(I16/J16*100,1))</f>
        <v>0</v>
      </c>
      <c r="L16" s="116">
        <f t="shared" ref="L16:L52" si="4">IF(J16=0,0,ROUND(J16/$J$52*100,1))</f>
        <v>1</v>
      </c>
    </row>
    <row r="17" spans="2:12" ht="14.45" customHeight="1">
      <c r="B17" s="115" t="s">
        <v>209</v>
      </c>
      <c r="C17" s="114"/>
      <c r="D17" s="113">
        <v>3</v>
      </c>
      <c r="E17" s="112">
        <v>0</v>
      </c>
      <c r="F17" s="112">
        <v>0</v>
      </c>
      <c r="G17" s="112">
        <v>0</v>
      </c>
      <c r="H17" s="112">
        <f t="shared" si="0"/>
        <v>3</v>
      </c>
      <c r="I17" s="112">
        <f t="shared" si="1"/>
        <v>0</v>
      </c>
      <c r="J17" s="112">
        <f t="shared" si="2"/>
        <v>3</v>
      </c>
      <c r="K17" s="111">
        <f t="shared" si="3"/>
        <v>0</v>
      </c>
      <c r="L17" s="110">
        <f t="shared" si="4"/>
        <v>0.8</v>
      </c>
    </row>
    <row r="18" spans="2:12" ht="14.45" customHeight="1">
      <c r="B18" s="115" t="s">
        <v>208</v>
      </c>
      <c r="C18" s="114"/>
      <c r="D18" s="113">
        <v>7</v>
      </c>
      <c r="E18" s="112">
        <v>1</v>
      </c>
      <c r="F18" s="112">
        <v>0</v>
      </c>
      <c r="G18" s="112">
        <v>0</v>
      </c>
      <c r="H18" s="112">
        <f t="shared" si="0"/>
        <v>8</v>
      </c>
      <c r="I18" s="112">
        <f t="shared" si="1"/>
        <v>0</v>
      </c>
      <c r="J18" s="112">
        <f t="shared" si="2"/>
        <v>8</v>
      </c>
      <c r="K18" s="111">
        <f t="shared" si="3"/>
        <v>0</v>
      </c>
      <c r="L18" s="110">
        <f t="shared" si="4"/>
        <v>2.1</v>
      </c>
    </row>
    <row r="19" spans="2:12" ht="14.45" customHeight="1">
      <c r="B19" s="115" t="s">
        <v>207</v>
      </c>
      <c r="C19" s="114"/>
      <c r="D19" s="113">
        <v>5</v>
      </c>
      <c r="E19" s="112">
        <v>2</v>
      </c>
      <c r="F19" s="112">
        <v>0</v>
      </c>
      <c r="G19" s="112">
        <v>0</v>
      </c>
      <c r="H19" s="112">
        <f t="shared" si="0"/>
        <v>7</v>
      </c>
      <c r="I19" s="112">
        <f t="shared" si="1"/>
        <v>0</v>
      </c>
      <c r="J19" s="112">
        <f t="shared" si="2"/>
        <v>7</v>
      </c>
      <c r="K19" s="111">
        <f t="shared" si="3"/>
        <v>0</v>
      </c>
      <c r="L19" s="110">
        <f t="shared" si="4"/>
        <v>1.8</v>
      </c>
    </row>
    <row r="20" spans="2:12" ht="14.45" customHeight="1">
      <c r="B20" s="115" t="s">
        <v>206</v>
      </c>
      <c r="C20" s="114"/>
      <c r="D20" s="113">
        <v>5</v>
      </c>
      <c r="E20" s="112">
        <v>0</v>
      </c>
      <c r="F20" s="112">
        <v>0</v>
      </c>
      <c r="G20" s="112">
        <v>0</v>
      </c>
      <c r="H20" s="112">
        <f t="shared" si="0"/>
        <v>5</v>
      </c>
      <c r="I20" s="112">
        <f t="shared" si="1"/>
        <v>0</v>
      </c>
      <c r="J20" s="112">
        <f t="shared" si="2"/>
        <v>5</v>
      </c>
      <c r="K20" s="111">
        <f t="shared" si="3"/>
        <v>0</v>
      </c>
      <c r="L20" s="110">
        <f t="shared" si="4"/>
        <v>1.3</v>
      </c>
    </row>
    <row r="21" spans="2:12" ht="14.45" customHeight="1">
      <c r="B21" s="109" t="s">
        <v>205</v>
      </c>
      <c r="C21" s="108"/>
      <c r="D21" s="107">
        <v>4</v>
      </c>
      <c r="E21" s="106">
        <v>3</v>
      </c>
      <c r="F21" s="106">
        <v>0</v>
      </c>
      <c r="G21" s="106">
        <v>0</v>
      </c>
      <c r="H21" s="106">
        <f t="shared" si="0"/>
        <v>7</v>
      </c>
      <c r="I21" s="106">
        <f t="shared" si="1"/>
        <v>0</v>
      </c>
      <c r="J21" s="106">
        <f t="shared" si="2"/>
        <v>7</v>
      </c>
      <c r="K21" s="105">
        <f t="shared" si="3"/>
        <v>0</v>
      </c>
      <c r="L21" s="104">
        <f t="shared" si="4"/>
        <v>1.8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28</v>
      </c>
      <c r="E22" s="100">
        <f t="shared" si="5"/>
        <v>6</v>
      </c>
      <c r="F22" s="100">
        <f t="shared" si="5"/>
        <v>0</v>
      </c>
      <c r="G22" s="100">
        <f t="shared" si="5"/>
        <v>0</v>
      </c>
      <c r="H22" s="100">
        <f t="shared" si="5"/>
        <v>34</v>
      </c>
      <c r="I22" s="100">
        <f t="shared" si="5"/>
        <v>0</v>
      </c>
      <c r="J22" s="100">
        <f t="shared" si="5"/>
        <v>34</v>
      </c>
      <c r="K22" s="99">
        <f t="shared" si="3"/>
        <v>0</v>
      </c>
      <c r="L22" s="98">
        <f t="shared" si="4"/>
        <v>8.6999999999999993</v>
      </c>
    </row>
    <row r="23" spans="2:12" ht="14.45" customHeight="1" thickTop="1">
      <c r="B23" s="121" t="s">
        <v>106</v>
      </c>
      <c r="C23" s="120"/>
      <c r="D23" s="119">
        <v>2</v>
      </c>
      <c r="E23" s="118">
        <v>3</v>
      </c>
      <c r="F23" s="118">
        <v>1</v>
      </c>
      <c r="G23" s="118">
        <v>0</v>
      </c>
      <c r="H23" s="118">
        <f t="shared" ref="H23:H28" si="6">SUM(D23:E23)</f>
        <v>5</v>
      </c>
      <c r="I23" s="118">
        <f t="shared" ref="I23:I28" si="7">SUM(F23:G23)</f>
        <v>1</v>
      </c>
      <c r="J23" s="118">
        <f t="shared" ref="J23:J28" si="8">SUM(H23:I23)</f>
        <v>6</v>
      </c>
      <c r="K23" s="117">
        <f t="shared" si="3"/>
        <v>16.7</v>
      </c>
      <c r="L23" s="116">
        <f t="shared" si="4"/>
        <v>1.5</v>
      </c>
    </row>
    <row r="24" spans="2:12" ht="14.45" customHeight="1">
      <c r="B24" s="115" t="s">
        <v>105</v>
      </c>
      <c r="C24" s="114"/>
      <c r="D24" s="113">
        <v>2</v>
      </c>
      <c r="E24" s="112">
        <v>1</v>
      </c>
      <c r="F24" s="112">
        <v>1</v>
      </c>
      <c r="G24" s="112">
        <v>0</v>
      </c>
      <c r="H24" s="112">
        <f t="shared" si="6"/>
        <v>3</v>
      </c>
      <c r="I24" s="112">
        <f t="shared" si="7"/>
        <v>1</v>
      </c>
      <c r="J24" s="112">
        <f t="shared" si="8"/>
        <v>4</v>
      </c>
      <c r="K24" s="111">
        <f t="shared" si="3"/>
        <v>25</v>
      </c>
      <c r="L24" s="110">
        <f t="shared" si="4"/>
        <v>1</v>
      </c>
    </row>
    <row r="25" spans="2:12" ht="14.45" customHeight="1">
      <c r="B25" s="115" t="s">
        <v>104</v>
      </c>
      <c r="C25" s="114"/>
      <c r="D25" s="113">
        <v>9</v>
      </c>
      <c r="E25" s="112">
        <v>1</v>
      </c>
      <c r="F25" s="112">
        <v>0</v>
      </c>
      <c r="G25" s="112">
        <v>0</v>
      </c>
      <c r="H25" s="112">
        <f t="shared" si="6"/>
        <v>10</v>
      </c>
      <c r="I25" s="112">
        <f t="shared" si="7"/>
        <v>0</v>
      </c>
      <c r="J25" s="112">
        <f t="shared" si="8"/>
        <v>10</v>
      </c>
      <c r="K25" s="111">
        <f t="shared" si="3"/>
        <v>0</v>
      </c>
      <c r="L25" s="110">
        <f t="shared" si="4"/>
        <v>2.6</v>
      </c>
    </row>
    <row r="26" spans="2:12" ht="14.45" customHeight="1">
      <c r="B26" s="115" t="s">
        <v>103</v>
      </c>
      <c r="C26" s="114"/>
      <c r="D26" s="113">
        <v>2</v>
      </c>
      <c r="E26" s="112">
        <v>0</v>
      </c>
      <c r="F26" s="112">
        <v>2</v>
      </c>
      <c r="G26" s="112">
        <v>0</v>
      </c>
      <c r="H26" s="112">
        <f t="shared" si="6"/>
        <v>2</v>
      </c>
      <c r="I26" s="112">
        <f t="shared" si="7"/>
        <v>2</v>
      </c>
      <c r="J26" s="112">
        <f t="shared" si="8"/>
        <v>4</v>
      </c>
      <c r="K26" s="111">
        <f t="shared" si="3"/>
        <v>50</v>
      </c>
      <c r="L26" s="110">
        <f t="shared" si="4"/>
        <v>1</v>
      </c>
    </row>
    <row r="27" spans="2:12" ht="14.45" customHeight="1">
      <c r="B27" s="115" t="s">
        <v>102</v>
      </c>
      <c r="C27" s="114"/>
      <c r="D27" s="113">
        <v>5</v>
      </c>
      <c r="E27" s="112">
        <v>2</v>
      </c>
      <c r="F27" s="112">
        <v>2</v>
      </c>
      <c r="G27" s="112">
        <v>1</v>
      </c>
      <c r="H27" s="112">
        <f t="shared" si="6"/>
        <v>7</v>
      </c>
      <c r="I27" s="112">
        <f t="shared" si="7"/>
        <v>3</v>
      </c>
      <c r="J27" s="112">
        <f t="shared" si="8"/>
        <v>10</v>
      </c>
      <c r="K27" s="111">
        <f t="shared" si="3"/>
        <v>30</v>
      </c>
      <c r="L27" s="110">
        <f t="shared" si="4"/>
        <v>2.6</v>
      </c>
    </row>
    <row r="28" spans="2:12" ht="14.45" customHeight="1">
      <c r="B28" s="109" t="s">
        <v>204</v>
      </c>
      <c r="C28" s="108"/>
      <c r="D28" s="107">
        <v>0</v>
      </c>
      <c r="E28" s="106">
        <v>0</v>
      </c>
      <c r="F28" s="106">
        <v>1</v>
      </c>
      <c r="G28" s="106">
        <v>0</v>
      </c>
      <c r="H28" s="106">
        <f t="shared" si="6"/>
        <v>0</v>
      </c>
      <c r="I28" s="106">
        <f t="shared" si="7"/>
        <v>1</v>
      </c>
      <c r="J28" s="106">
        <f t="shared" si="8"/>
        <v>1</v>
      </c>
      <c r="K28" s="105">
        <f t="shared" si="3"/>
        <v>100</v>
      </c>
      <c r="L28" s="104">
        <f t="shared" si="4"/>
        <v>0.3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20</v>
      </c>
      <c r="E29" s="100">
        <f t="shared" si="9"/>
        <v>7</v>
      </c>
      <c r="F29" s="100">
        <f t="shared" si="9"/>
        <v>7</v>
      </c>
      <c r="G29" s="100">
        <f t="shared" si="9"/>
        <v>1</v>
      </c>
      <c r="H29" s="100">
        <f t="shared" si="9"/>
        <v>27</v>
      </c>
      <c r="I29" s="100">
        <f t="shared" si="9"/>
        <v>8</v>
      </c>
      <c r="J29" s="100">
        <f t="shared" si="9"/>
        <v>35</v>
      </c>
      <c r="K29" s="99">
        <f t="shared" si="3"/>
        <v>22.9</v>
      </c>
      <c r="L29" s="98">
        <f t="shared" si="4"/>
        <v>9</v>
      </c>
    </row>
    <row r="30" spans="2:12" ht="14.45" customHeight="1" thickTop="1">
      <c r="B30" s="129" t="s">
        <v>203</v>
      </c>
      <c r="C30" s="128"/>
      <c r="D30" s="95">
        <v>24</v>
      </c>
      <c r="E30" s="94">
        <v>7</v>
      </c>
      <c r="F30" s="94">
        <v>4</v>
      </c>
      <c r="G30" s="94">
        <v>0</v>
      </c>
      <c r="H30" s="94">
        <f t="shared" ref="H30:H43" si="10">SUM(D30:E30)</f>
        <v>31</v>
      </c>
      <c r="I30" s="94">
        <f t="shared" ref="I30:I43" si="11">SUM(F30:G30)</f>
        <v>4</v>
      </c>
      <c r="J30" s="94">
        <f t="shared" ref="J30:J43" si="12">SUM(H30:I30)</f>
        <v>35</v>
      </c>
      <c r="K30" s="93">
        <f t="shared" si="3"/>
        <v>11.4</v>
      </c>
      <c r="L30" s="92">
        <f t="shared" si="4"/>
        <v>9</v>
      </c>
    </row>
    <row r="31" spans="2:12" ht="14.45" customHeight="1">
      <c r="B31" s="127" t="s">
        <v>202</v>
      </c>
      <c r="C31" s="126"/>
      <c r="D31" s="125">
        <v>24</v>
      </c>
      <c r="E31" s="124">
        <v>7</v>
      </c>
      <c r="F31" s="124">
        <v>4</v>
      </c>
      <c r="G31" s="124">
        <v>0</v>
      </c>
      <c r="H31" s="124">
        <f t="shared" si="10"/>
        <v>31</v>
      </c>
      <c r="I31" s="124">
        <f t="shared" si="11"/>
        <v>4</v>
      </c>
      <c r="J31" s="124">
        <f t="shared" si="12"/>
        <v>35</v>
      </c>
      <c r="K31" s="123">
        <f t="shared" si="3"/>
        <v>11.4</v>
      </c>
      <c r="L31" s="122">
        <f t="shared" si="4"/>
        <v>9</v>
      </c>
    </row>
    <row r="32" spans="2:12" ht="14.45" customHeight="1">
      <c r="B32" s="127" t="s">
        <v>201</v>
      </c>
      <c r="C32" s="126"/>
      <c r="D32" s="125">
        <v>29</v>
      </c>
      <c r="E32" s="124">
        <v>8</v>
      </c>
      <c r="F32" s="124">
        <v>1</v>
      </c>
      <c r="G32" s="124">
        <v>0</v>
      </c>
      <c r="H32" s="124">
        <f t="shared" si="10"/>
        <v>37</v>
      </c>
      <c r="I32" s="124">
        <f t="shared" si="11"/>
        <v>1</v>
      </c>
      <c r="J32" s="124">
        <f t="shared" si="12"/>
        <v>38</v>
      </c>
      <c r="K32" s="123">
        <f t="shared" si="3"/>
        <v>2.6</v>
      </c>
      <c r="L32" s="122">
        <f t="shared" si="4"/>
        <v>9.8000000000000007</v>
      </c>
    </row>
    <row r="33" spans="2:12" ht="14.45" customHeight="1">
      <c r="B33" s="127" t="s">
        <v>200</v>
      </c>
      <c r="C33" s="126"/>
      <c r="D33" s="125">
        <v>15</v>
      </c>
      <c r="E33" s="124">
        <v>6</v>
      </c>
      <c r="F33" s="124">
        <v>3</v>
      </c>
      <c r="G33" s="124">
        <v>0</v>
      </c>
      <c r="H33" s="124">
        <f t="shared" si="10"/>
        <v>21</v>
      </c>
      <c r="I33" s="124">
        <f t="shared" si="11"/>
        <v>3</v>
      </c>
      <c r="J33" s="124">
        <f t="shared" si="12"/>
        <v>24</v>
      </c>
      <c r="K33" s="123">
        <f t="shared" si="3"/>
        <v>12.5</v>
      </c>
      <c r="L33" s="122">
        <f t="shared" si="4"/>
        <v>6.2</v>
      </c>
    </row>
    <row r="34" spans="2:12" ht="14.45" customHeight="1">
      <c r="B34" s="127" t="s">
        <v>199</v>
      </c>
      <c r="C34" s="126"/>
      <c r="D34" s="125">
        <v>14</v>
      </c>
      <c r="E34" s="124">
        <v>4</v>
      </c>
      <c r="F34" s="124">
        <v>4</v>
      </c>
      <c r="G34" s="124">
        <v>0</v>
      </c>
      <c r="H34" s="124">
        <f t="shared" si="10"/>
        <v>18</v>
      </c>
      <c r="I34" s="124">
        <f t="shared" si="11"/>
        <v>4</v>
      </c>
      <c r="J34" s="124">
        <f t="shared" si="12"/>
        <v>22</v>
      </c>
      <c r="K34" s="123">
        <f t="shared" si="3"/>
        <v>18.2</v>
      </c>
      <c r="L34" s="122">
        <f t="shared" si="4"/>
        <v>5.7</v>
      </c>
    </row>
    <row r="35" spans="2:12" ht="14.45" customHeight="1">
      <c r="B35" s="127" t="s">
        <v>198</v>
      </c>
      <c r="C35" s="126"/>
      <c r="D35" s="125">
        <v>23</v>
      </c>
      <c r="E35" s="124">
        <v>13</v>
      </c>
      <c r="F35" s="124">
        <v>2</v>
      </c>
      <c r="G35" s="124">
        <v>1</v>
      </c>
      <c r="H35" s="124">
        <f t="shared" si="10"/>
        <v>36</v>
      </c>
      <c r="I35" s="124">
        <f t="shared" si="11"/>
        <v>3</v>
      </c>
      <c r="J35" s="124">
        <f t="shared" si="12"/>
        <v>39</v>
      </c>
      <c r="K35" s="123">
        <f t="shared" si="3"/>
        <v>7.7</v>
      </c>
      <c r="L35" s="122">
        <f t="shared" si="4"/>
        <v>10</v>
      </c>
    </row>
    <row r="36" spans="2:12" ht="14.45" customHeight="1">
      <c r="B36" s="127" t="s">
        <v>197</v>
      </c>
      <c r="C36" s="126"/>
      <c r="D36" s="125">
        <v>18</v>
      </c>
      <c r="E36" s="124">
        <v>10</v>
      </c>
      <c r="F36" s="124">
        <v>2</v>
      </c>
      <c r="G36" s="124">
        <v>0</v>
      </c>
      <c r="H36" s="124">
        <f t="shared" si="10"/>
        <v>28</v>
      </c>
      <c r="I36" s="124">
        <f t="shared" si="11"/>
        <v>2</v>
      </c>
      <c r="J36" s="124">
        <f t="shared" si="12"/>
        <v>30</v>
      </c>
      <c r="K36" s="123">
        <f t="shared" si="3"/>
        <v>6.7</v>
      </c>
      <c r="L36" s="122">
        <f t="shared" si="4"/>
        <v>7.7</v>
      </c>
    </row>
    <row r="37" spans="2:12" ht="14.45" customHeight="1">
      <c r="B37" s="127" t="s">
        <v>196</v>
      </c>
      <c r="C37" s="126"/>
      <c r="D37" s="125">
        <v>26</v>
      </c>
      <c r="E37" s="124">
        <v>9</v>
      </c>
      <c r="F37" s="124">
        <v>1</v>
      </c>
      <c r="G37" s="124">
        <v>0</v>
      </c>
      <c r="H37" s="124">
        <f t="shared" si="10"/>
        <v>35</v>
      </c>
      <c r="I37" s="124">
        <f t="shared" si="11"/>
        <v>1</v>
      </c>
      <c r="J37" s="124">
        <f t="shared" si="12"/>
        <v>36</v>
      </c>
      <c r="K37" s="123">
        <f t="shared" si="3"/>
        <v>2.8</v>
      </c>
      <c r="L37" s="122">
        <f t="shared" si="4"/>
        <v>9.3000000000000007</v>
      </c>
    </row>
    <row r="38" spans="2:12" ht="14.45" customHeight="1">
      <c r="B38" s="121" t="s">
        <v>91</v>
      </c>
      <c r="C38" s="120"/>
      <c r="D38" s="119">
        <v>4</v>
      </c>
      <c r="E38" s="118">
        <v>2</v>
      </c>
      <c r="F38" s="118">
        <v>0</v>
      </c>
      <c r="G38" s="118">
        <v>0</v>
      </c>
      <c r="H38" s="118">
        <f t="shared" si="10"/>
        <v>6</v>
      </c>
      <c r="I38" s="118">
        <f t="shared" si="11"/>
        <v>0</v>
      </c>
      <c r="J38" s="118">
        <f t="shared" si="12"/>
        <v>6</v>
      </c>
      <c r="K38" s="117">
        <f t="shared" si="3"/>
        <v>0</v>
      </c>
      <c r="L38" s="116">
        <f t="shared" si="4"/>
        <v>1.5</v>
      </c>
    </row>
    <row r="39" spans="2:12" ht="14.45" customHeight="1">
      <c r="B39" s="115" t="s">
        <v>90</v>
      </c>
      <c r="C39" s="114"/>
      <c r="D39" s="113">
        <v>6</v>
      </c>
      <c r="E39" s="112">
        <v>4</v>
      </c>
      <c r="F39" s="112">
        <v>0</v>
      </c>
      <c r="G39" s="112">
        <v>0</v>
      </c>
      <c r="H39" s="112">
        <f t="shared" si="10"/>
        <v>10</v>
      </c>
      <c r="I39" s="112">
        <f t="shared" si="11"/>
        <v>0</v>
      </c>
      <c r="J39" s="112">
        <f t="shared" si="12"/>
        <v>10</v>
      </c>
      <c r="K39" s="111">
        <f t="shared" si="3"/>
        <v>0</v>
      </c>
      <c r="L39" s="110">
        <f t="shared" si="4"/>
        <v>2.6</v>
      </c>
    </row>
    <row r="40" spans="2:12" ht="14.45" customHeight="1">
      <c r="B40" s="115" t="s">
        <v>89</v>
      </c>
      <c r="C40" s="114"/>
      <c r="D40" s="113">
        <v>2</v>
      </c>
      <c r="E40" s="112">
        <v>3</v>
      </c>
      <c r="F40" s="112">
        <v>0</v>
      </c>
      <c r="G40" s="112">
        <v>0</v>
      </c>
      <c r="H40" s="112">
        <f t="shared" si="10"/>
        <v>5</v>
      </c>
      <c r="I40" s="112">
        <f t="shared" si="11"/>
        <v>0</v>
      </c>
      <c r="J40" s="112">
        <f t="shared" si="12"/>
        <v>5</v>
      </c>
      <c r="K40" s="111">
        <f t="shared" si="3"/>
        <v>0</v>
      </c>
      <c r="L40" s="110">
        <f t="shared" si="4"/>
        <v>1.3</v>
      </c>
    </row>
    <row r="41" spans="2:12" ht="14.45" customHeight="1">
      <c r="B41" s="115" t="s">
        <v>88</v>
      </c>
      <c r="C41" s="114"/>
      <c r="D41" s="113">
        <v>2</v>
      </c>
      <c r="E41" s="112">
        <v>1</v>
      </c>
      <c r="F41" s="112">
        <v>0</v>
      </c>
      <c r="G41" s="112">
        <v>0</v>
      </c>
      <c r="H41" s="112">
        <f t="shared" si="10"/>
        <v>3</v>
      </c>
      <c r="I41" s="112">
        <f t="shared" si="11"/>
        <v>0</v>
      </c>
      <c r="J41" s="112">
        <f t="shared" si="12"/>
        <v>3</v>
      </c>
      <c r="K41" s="111">
        <f t="shared" si="3"/>
        <v>0</v>
      </c>
      <c r="L41" s="110">
        <f t="shared" si="4"/>
        <v>0.8</v>
      </c>
    </row>
    <row r="42" spans="2:12" ht="14.45" customHeight="1">
      <c r="B42" s="115" t="s">
        <v>87</v>
      </c>
      <c r="C42" s="114"/>
      <c r="D42" s="113">
        <v>4</v>
      </c>
      <c r="E42" s="112">
        <v>2</v>
      </c>
      <c r="F42" s="112">
        <v>1</v>
      </c>
      <c r="G42" s="112">
        <v>0</v>
      </c>
      <c r="H42" s="112">
        <f t="shared" si="10"/>
        <v>6</v>
      </c>
      <c r="I42" s="112">
        <f t="shared" si="11"/>
        <v>1</v>
      </c>
      <c r="J42" s="112">
        <f t="shared" si="12"/>
        <v>7</v>
      </c>
      <c r="K42" s="111">
        <f t="shared" si="3"/>
        <v>14.3</v>
      </c>
      <c r="L42" s="110">
        <f t="shared" si="4"/>
        <v>1.8</v>
      </c>
    </row>
    <row r="43" spans="2:12" ht="14.45" customHeight="1">
      <c r="B43" s="109" t="s">
        <v>195</v>
      </c>
      <c r="C43" s="108"/>
      <c r="D43" s="107">
        <v>3</v>
      </c>
      <c r="E43" s="106">
        <v>0</v>
      </c>
      <c r="F43" s="106">
        <v>0</v>
      </c>
      <c r="G43" s="106">
        <v>0</v>
      </c>
      <c r="H43" s="106">
        <f t="shared" si="10"/>
        <v>3</v>
      </c>
      <c r="I43" s="106">
        <f t="shared" si="11"/>
        <v>0</v>
      </c>
      <c r="J43" s="106">
        <f t="shared" si="12"/>
        <v>3</v>
      </c>
      <c r="K43" s="105">
        <f t="shared" si="3"/>
        <v>0</v>
      </c>
      <c r="L43" s="104">
        <f t="shared" si="4"/>
        <v>0.8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21</v>
      </c>
      <c r="E44" s="100">
        <f t="shared" si="13"/>
        <v>12</v>
      </c>
      <c r="F44" s="100">
        <f t="shared" si="13"/>
        <v>1</v>
      </c>
      <c r="G44" s="100">
        <f t="shared" si="13"/>
        <v>0</v>
      </c>
      <c r="H44" s="100">
        <f t="shared" si="13"/>
        <v>33</v>
      </c>
      <c r="I44" s="100">
        <f t="shared" si="13"/>
        <v>1</v>
      </c>
      <c r="J44" s="100">
        <f t="shared" si="13"/>
        <v>34</v>
      </c>
      <c r="K44" s="99">
        <f t="shared" si="3"/>
        <v>2.9</v>
      </c>
      <c r="L44" s="98">
        <f t="shared" si="4"/>
        <v>8.6999999999999993</v>
      </c>
    </row>
    <row r="45" spans="2:12" ht="14.45" customHeight="1" thickTop="1">
      <c r="B45" s="121" t="s">
        <v>84</v>
      </c>
      <c r="C45" s="120"/>
      <c r="D45" s="119">
        <v>0</v>
      </c>
      <c r="E45" s="118">
        <v>0</v>
      </c>
      <c r="F45" s="118">
        <v>2</v>
      </c>
      <c r="G45" s="118">
        <v>0</v>
      </c>
      <c r="H45" s="118">
        <f t="shared" ref="H45:H50" si="14">SUM(D45:E45)</f>
        <v>0</v>
      </c>
      <c r="I45" s="118">
        <f t="shared" ref="I45:I50" si="15">SUM(F45:G45)</f>
        <v>2</v>
      </c>
      <c r="J45" s="118">
        <f t="shared" ref="J45:J50" si="16">SUM(H45:I45)</f>
        <v>2</v>
      </c>
      <c r="K45" s="117">
        <f t="shared" si="3"/>
        <v>100</v>
      </c>
      <c r="L45" s="116">
        <f t="shared" si="4"/>
        <v>0.5</v>
      </c>
    </row>
    <row r="46" spans="2:12" ht="14.45" customHeight="1">
      <c r="B46" s="115" t="s">
        <v>83</v>
      </c>
      <c r="C46" s="114"/>
      <c r="D46" s="113">
        <v>1</v>
      </c>
      <c r="E46" s="112">
        <v>1</v>
      </c>
      <c r="F46" s="112">
        <v>1</v>
      </c>
      <c r="G46" s="112">
        <v>0</v>
      </c>
      <c r="H46" s="112">
        <f t="shared" si="14"/>
        <v>2</v>
      </c>
      <c r="I46" s="112">
        <f t="shared" si="15"/>
        <v>1</v>
      </c>
      <c r="J46" s="112">
        <f t="shared" si="16"/>
        <v>3</v>
      </c>
      <c r="K46" s="111">
        <f t="shared" si="3"/>
        <v>33.299999999999997</v>
      </c>
      <c r="L46" s="110">
        <f t="shared" si="4"/>
        <v>0.8</v>
      </c>
    </row>
    <row r="47" spans="2:12" ht="14.45" customHeight="1">
      <c r="B47" s="115" t="s">
        <v>82</v>
      </c>
      <c r="C47" s="114"/>
      <c r="D47" s="113">
        <v>3</v>
      </c>
      <c r="E47" s="112">
        <v>0</v>
      </c>
      <c r="F47" s="112">
        <v>1</v>
      </c>
      <c r="G47" s="112">
        <v>0</v>
      </c>
      <c r="H47" s="112">
        <f t="shared" si="14"/>
        <v>3</v>
      </c>
      <c r="I47" s="112">
        <f t="shared" si="15"/>
        <v>1</v>
      </c>
      <c r="J47" s="112">
        <f t="shared" si="16"/>
        <v>4</v>
      </c>
      <c r="K47" s="111">
        <f t="shared" si="3"/>
        <v>25</v>
      </c>
      <c r="L47" s="110">
        <f t="shared" si="4"/>
        <v>1</v>
      </c>
    </row>
    <row r="48" spans="2:12" ht="14.45" customHeight="1">
      <c r="B48" s="115" t="s">
        <v>81</v>
      </c>
      <c r="C48" s="114"/>
      <c r="D48" s="113">
        <v>6</v>
      </c>
      <c r="E48" s="112">
        <v>4</v>
      </c>
      <c r="F48" s="112">
        <v>0</v>
      </c>
      <c r="G48" s="112">
        <v>0</v>
      </c>
      <c r="H48" s="112">
        <f t="shared" si="14"/>
        <v>10</v>
      </c>
      <c r="I48" s="112">
        <f t="shared" si="15"/>
        <v>0</v>
      </c>
      <c r="J48" s="112">
        <f t="shared" si="16"/>
        <v>10</v>
      </c>
      <c r="K48" s="111">
        <f t="shared" si="3"/>
        <v>0</v>
      </c>
      <c r="L48" s="110">
        <f t="shared" si="4"/>
        <v>2.6</v>
      </c>
    </row>
    <row r="49" spans="2:13" ht="14.45" customHeight="1">
      <c r="B49" s="115" t="s">
        <v>80</v>
      </c>
      <c r="C49" s="114"/>
      <c r="D49" s="113">
        <v>5</v>
      </c>
      <c r="E49" s="112">
        <v>0</v>
      </c>
      <c r="F49" s="112">
        <v>0</v>
      </c>
      <c r="G49" s="112">
        <v>0</v>
      </c>
      <c r="H49" s="112">
        <f t="shared" si="14"/>
        <v>5</v>
      </c>
      <c r="I49" s="112">
        <f t="shared" si="15"/>
        <v>0</v>
      </c>
      <c r="J49" s="112">
        <f t="shared" si="16"/>
        <v>5</v>
      </c>
      <c r="K49" s="111">
        <f t="shared" si="3"/>
        <v>0</v>
      </c>
      <c r="L49" s="110">
        <f t="shared" si="4"/>
        <v>1.3</v>
      </c>
    </row>
    <row r="50" spans="2:13" ht="14.45" customHeight="1">
      <c r="B50" s="109" t="s">
        <v>194</v>
      </c>
      <c r="C50" s="108"/>
      <c r="D50" s="107">
        <v>1</v>
      </c>
      <c r="E50" s="106">
        <v>1</v>
      </c>
      <c r="F50" s="106">
        <v>1</v>
      </c>
      <c r="G50" s="106">
        <v>0</v>
      </c>
      <c r="H50" s="106">
        <f t="shared" si="14"/>
        <v>2</v>
      </c>
      <c r="I50" s="106">
        <f t="shared" si="15"/>
        <v>1</v>
      </c>
      <c r="J50" s="106">
        <f t="shared" si="16"/>
        <v>3</v>
      </c>
      <c r="K50" s="105">
        <f t="shared" si="3"/>
        <v>33.299999999999997</v>
      </c>
      <c r="L50" s="104">
        <f t="shared" si="4"/>
        <v>0.8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16</v>
      </c>
      <c r="E51" s="100">
        <f t="shared" si="17"/>
        <v>6</v>
      </c>
      <c r="F51" s="100">
        <f t="shared" si="17"/>
        <v>5</v>
      </c>
      <c r="G51" s="100">
        <f t="shared" si="17"/>
        <v>0</v>
      </c>
      <c r="H51" s="100">
        <f t="shared" si="17"/>
        <v>22</v>
      </c>
      <c r="I51" s="100">
        <f t="shared" si="17"/>
        <v>5</v>
      </c>
      <c r="J51" s="100">
        <f t="shared" si="17"/>
        <v>27</v>
      </c>
      <c r="K51" s="99">
        <f t="shared" si="3"/>
        <v>18.5</v>
      </c>
      <c r="L51" s="98">
        <f t="shared" si="4"/>
        <v>6.9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258</v>
      </c>
      <c r="E52" s="94">
        <f t="shared" si="18"/>
        <v>95</v>
      </c>
      <c r="F52" s="94">
        <f t="shared" si="18"/>
        <v>34</v>
      </c>
      <c r="G52" s="94">
        <f t="shared" si="18"/>
        <v>2</v>
      </c>
      <c r="H52" s="94">
        <f t="shared" si="18"/>
        <v>353</v>
      </c>
      <c r="I52" s="94">
        <f t="shared" si="18"/>
        <v>36</v>
      </c>
      <c r="J52" s="94">
        <f t="shared" si="18"/>
        <v>389</v>
      </c>
      <c r="K52" s="93">
        <f t="shared" si="3"/>
        <v>9.3000000000000007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23" sqref="N23"/>
    </sheetView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32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227</v>
      </c>
      <c r="C16" s="120"/>
      <c r="D16" s="119">
        <v>0</v>
      </c>
      <c r="E16" s="118">
        <v>0</v>
      </c>
      <c r="F16" s="118">
        <v>0</v>
      </c>
      <c r="G16" s="118">
        <v>0</v>
      </c>
      <c r="H16" s="118">
        <f t="shared" ref="H16:H21" si="0">SUM(D16:E16)</f>
        <v>0</v>
      </c>
      <c r="I16" s="118">
        <f t="shared" ref="I16:I21" si="1">SUM(F16:G16)</f>
        <v>0</v>
      </c>
      <c r="J16" s="118">
        <f t="shared" ref="J16:J21" si="2">SUM(H16:I16)</f>
        <v>0</v>
      </c>
      <c r="K16" s="117">
        <f t="shared" ref="K16:K52" si="3">IF(J16=0,0,ROUND(I16/J16*100,1))</f>
        <v>0</v>
      </c>
      <c r="L16" s="116">
        <f t="shared" ref="L16:L52" si="4">IF(J16=0,0,ROUND(J16/$J$52*100,1))</f>
        <v>0</v>
      </c>
    </row>
    <row r="17" spans="2:12" ht="14.45" customHeight="1">
      <c r="B17" s="115" t="s">
        <v>226</v>
      </c>
      <c r="C17" s="114"/>
      <c r="D17" s="113">
        <v>0</v>
      </c>
      <c r="E17" s="112">
        <v>0</v>
      </c>
      <c r="F17" s="112">
        <v>0</v>
      </c>
      <c r="G17" s="112">
        <v>0</v>
      </c>
      <c r="H17" s="112">
        <f t="shared" si="0"/>
        <v>0</v>
      </c>
      <c r="I17" s="112">
        <f t="shared" si="1"/>
        <v>0</v>
      </c>
      <c r="J17" s="112">
        <f t="shared" si="2"/>
        <v>0</v>
      </c>
      <c r="K17" s="111">
        <f t="shared" si="3"/>
        <v>0</v>
      </c>
      <c r="L17" s="110">
        <f t="shared" si="4"/>
        <v>0</v>
      </c>
    </row>
    <row r="18" spans="2:12" ht="14.45" customHeight="1">
      <c r="B18" s="115" t="s">
        <v>225</v>
      </c>
      <c r="C18" s="114"/>
      <c r="D18" s="113">
        <v>0</v>
      </c>
      <c r="E18" s="112">
        <v>0</v>
      </c>
      <c r="F18" s="112">
        <v>0</v>
      </c>
      <c r="G18" s="112">
        <v>0</v>
      </c>
      <c r="H18" s="112">
        <f t="shared" si="0"/>
        <v>0</v>
      </c>
      <c r="I18" s="112">
        <f t="shared" si="1"/>
        <v>0</v>
      </c>
      <c r="J18" s="112">
        <f t="shared" si="2"/>
        <v>0</v>
      </c>
      <c r="K18" s="111">
        <f t="shared" si="3"/>
        <v>0</v>
      </c>
      <c r="L18" s="110">
        <f t="shared" si="4"/>
        <v>0</v>
      </c>
    </row>
    <row r="19" spans="2:12" ht="14.45" customHeight="1">
      <c r="B19" s="115" t="s">
        <v>224</v>
      </c>
      <c r="C19" s="114"/>
      <c r="D19" s="113">
        <v>0</v>
      </c>
      <c r="E19" s="112">
        <v>0</v>
      </c>
      <c r="F19" s="112">
        <v>0</v>
      </c>
      <c r="G19" s="112">
        <v>0</v>
      </c>
      <c r="H19" s="112">
        <f t="shared" si="0"/>
        <v>0</v>
      </c>
      <c r="I19" s="112">
        <f t="shared" si="1"/>
        <v>0</v>
      </c>
      <c r="J19" s="112">
        <f t="shared" si="2"/>
        <v>0</v>
      </c>
      <c r="K19" s="111">
        <f t="shared" si="3"/>
        <v>0</v>
      </c>
      <c r="L19" s="110">
        <f t="shared" si="4"/>
        <v>0</v>
      </c>
    </row>
    <row r="20" spans="2:12" ht="14.45" customHeight="1">
      <c r="B20" s="115" t="s">
        <v>223</v>
      </c>
      <c r="C20" s="114"/>
      <c r="D20" s="113">
        <v>0</v>
      </c>
      <c r="E20" s="112">
        <v>0</v>
      </c>
      <c r="F20" s="112">
        <v>0</v>
      </c>
      <c r="G20" s="112">
        <v>0</v>
      </c>
      <c r="H20" s="112">
        <f t="shared" si="0"/>
        <v>0</v>
      </c>
      <c r="I20" s="112">
        <f t="shared" si="1"/>
        <v>0</v>
      </c>
      <c r="J20" s="112">
        <f t="shared" si="2"/>
        <v>0</v>
      </c>
      <c r="K20" s="111">
        <f t="shared" si="3"/>
        <v>0</v>
      </c>
      <c r="L20" s="110">
        <f t="shared" si="4"/>
        <v>0</v>
      </c>
    </row>
    <row r="21" spans="2:12" ht="14.45" customHeight="1">
      <c r="B21" s="109" t="s">
        <v>222</v>
      </c>
      <c r="C21" s="108"/>
      <c r="D21" s="107">
        <v>0</v>
      </c>
      <c r="E21" s="106">
        <v>0</v>
      </c>
      <c r="F21" s="106">
        <v>0</v>
      </c>
      <c r="G21" s="106">
        <v>0</v>
      </c>
      <c r="H21" s="106">
        <f t="shared" si="0"/>
        <v>0</v>
      </c>
      <c r="I21" s="106">
        <f t="shared" si="1"/>
        <v>0</v>
      </c>
      <c r="J21" s="106">
        <f t="shared" si="2"/>
        <v>0</v>
      </c>
      <c r="K21" s="105">
        <f t="shared" si="3"/>
        <v>0</v>
      </c>
      <c r="L21" s="104">
        <f t="shared" si="4"/>
        <v>0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0</v>
      </c>
      <c r="E22" s="100">
        <f t="shared" si="5"/>
        <v>0</v>
      </c>
      <c r="F22" s="100">
        <f t="shared" si="5"/>
        <v>0</v>
      </c>
      <c r="G22" s="100">
        <f t="shared" si="5"/>
        <v>0</v>
      </c>
      <c r="H22" s="100">
        <f t="shared" si="5"/>
        <v>0</v>
      </c>
      <c r="I22" s="100">
        <f t="shared" si="5"/>
        <v>0</v>
      </c>
      <c r="J22" s="100">
        <f t="shared" si="5"/>
        <v>0</v>
      </c>
      <c r="K22" s="99">
        <f t="shared" si="3"/>
        <v>0</v>
      </c>
      <c r="L22" s="98">
        <f t="shared" si="4"/>
        <v>0</v>
      </c>
    </row>
    <row r="23" spans="2:12" ht="14.45" customHeight="1" thickTop="1">
      <c r="B23" s="121" t="s">
        <v>106</v>
      </c>
      <c r="C23" s="120"/>
      <c r="D23" s="119">
        <v>0</v>
      </c>
      <c r="E23" s="118">
        <v>0</v>
      </c>
      <c r="F23" s="118">
        <v>0</v>
      </c>
      <c r="G23" s="118">
        <v>0</v>
      </c>
      <c r="H23" s="118">
        <f t="shared" ref="H23:H28" si="6">SUM(D23:E23)</f>
        <v>0</v>
      </c>
      <c r="I23" s="118">
        <f t="shared" ref="I23:I28" si="7">SUM(F23:G23)</f>
        <v>0</v>
      </c>
      <c r="J23" s="118">
        <f t="shared" ref="J23:J28" si="8">SUM(H23:I23)</f>
        <v>0</v>
      </c>
      <c r="K23" s="117">
        <f t="shared" si="3"/>
        <v>0</v>
      </c>
      <c r="L23" s="116">
        <f t="shared" si="4"/>
        <v>0</v>
      </c>
    </row>
    <row r="24" spans="2:12" ht="14.45" customHeight="1">
      <c r="B24" s="115" t="s">
        <v>105</v>
      </c>
      <c r="C24" s="114"/>
      <c r="D24" s="113">
        <v>0</v>
      </c>
      <c r="E24" s="112">
        <v>0</v>
      </c>
      <c r="F24" s="112">
        <v>0</v>
      </c>
      <c r="G24" s="112">
        <v>0</v>
      </c>
      <c r="H24" s="112">
        <f t="shared" si="6"/>
        <v>0</v>
      </c>
      <c r="I24" s="112">
        <f t="shared" si="7"/>
        <v>0</v>
      </c>
      <c r="J24" s="112">
        <f t="shared" si="8"/>
        <v>0</v>
      </c>
      <c r="K24" s="111">
        <f t="shared" si="3"/>
        <v>0</v>
      </c>
      <c r="L24" s="110">
        <f t="shared" si="4"/>
        <v>0</v>
      </c>
    </row>
    <row r="25" spans="2:12" ht="14.45" customHeight="1">
      <c r="B25" s="115" t="s">
        <v>104</v>
      </c>
      <c r="C25" s="114"/>
      <c r="D25" s="113">
        <v>0</v>
      </c>
      <c r="E25" s="112">
        <v>0</v>
      </c>
      <c r="F25" s="112">
        <v>0</v>
      </c>
      <c r="G25" s="112">
        <v>0</v>
      </c>
      <c r="H25" s="112">
        <f t="shared" si="6"/>
        <v>0</v>
      </c>
      <c r="I25" s="112">
        <f t="shared" si="7"/>
        <v>0</v>
      </c>
      <c r="J25" s="112">
        <f t="shared" si="8"/>
        <v>0</v>
      </c>
      <c r="K25" s="111">
        <f t="shared" si="3"/>
        <v>0</v>
      </c>
      <c r="L25" s="110">
        <f t="shared" si="4"/>
        <v>0</v>
      </c>
    </row>
    <row r="26" spans="2:12" ht="14.45" customHeight="1">
      <c r="B26" s="115" t="s">
        <v>103</v>
      </c>
      <c r="C26" s="114"/>
      <c r="D26" s="113">
        <v>0</v>
      </c>
      <c r="E26" s="112">
        <v>0</v>
      </c>
      <c r="F26" s="112">
        <v>0</v>
      </c>
      <c r="G26" s="112">
        <v>0</v>
      </c>
      <c r="H26" s="112">
        <f t="shared" si="6"/>
        <v>0</v>
      </c>
      <c r="I26" s="112">
        <f t="shared" si="7"/>
        <v>0</v>
      </c>
      <c r="J26" s="112">
        <f t="shared" si="8"/>
        <v>0</v>
      </c>
      <c r="K26" s="111">
        <f t="shared" si="3"/>
        <v>0</v>
      </c>
      <c r="L26" s="110">
        <f t="shared" si="4"/>
        <v>0</v>
      </c>
    </row>
    <row r="27" spans="2:12" ht="14.45" customHeight="1">
      <c r="B27" s="115" t="s">
        <v>102</v>
      </c>
      <c r="C27" s="114"/>
      <c r="D27" s="113">
        <v>0</v>
      </c>
      <c r="E27" s="112">
        <v>0</v>
      </c>
      <c r="F27" s="112">
        <v>0</v>
      </c>
      <c r="G27" s="112">
        <v>0</v>
      </c>
      <c r="H27" s="112">
        <f t="shared" si="6"/>
        <v>0</v>
      </c>
      <c r="I27" s="112">
        <f t="shared" si="7"/>
        <v>0</v>
      </c>
      <c r="J27" s="112">
        <f t="shared" si="8"/>
        <v>0</v>
      </c>
      <c r="K27" s="111">
        <f t="shared" si="3"/>
        <v>0</v>
      </c>
      <c r="L27" s="110">
        <f t="shared" si="4"/>
        <v>0</v>
      </c>
    </row>
    <row r="28" spans="2:12" ht="14.45" customHeight="1">
      <c r="B28" s="109" t="s">
        <v>221</v>
      </c>
      <c r="C28" s="108"/>
      <c r="D28" s="107">
        <v>0</v>
      </c>
      <c r="E28" s="106">
        <v>0</v>
      </c>
      <c r="F28" s="106">
        <v>0</v>
      </c>
      <c r="G28" s="106">
        <v>0</v>
      </c>
      <c r="H28" s="106">
        <f t="shared" si="6"/>
        <v>0</v>
      </c>
      <c r="I28" s="106">
        <f t="shared" si="7"/>
        <v>0</v>
      </c>
      <c r="J28" s="106">
        <f t="shared" si="8"/>
        <v>0</v>
      </c>
      <c r="K28" s="105">
        <f t="shared" si="3"/>
        <v>0</v>
      </c>
      <c r="L28" s="104">
        <f t="shared" si="4"/>
        <v>0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0</v>
      </c>
      <c r="E29" s="100">
        <f t="shared" si="9"/>
        <v>0</v>
      </c>
      <c r="F29" s="100">
        <f t="shared" si="9"/>
        <v>0</v>
      </c>
      <c r="G29" s="100">
        <f t="shared" si="9"/>
        <v>0</v>
      </c>
      <c r="H29" s="100">
        <f t="shared" si="9"/>
        <v>0</v>
      </c>
      <c r="I29" s="100">
        <f t="shared" si="9"/>
        <v>0</v>
      </c>
      <c r="J29" s="100">
        <f t="shared" si="9"/>
        <v>0</v>
      </c>
      <c r="K29" s="99">
        <f t="shared" si="3"/>
        <v>0</v>
      </c>
      <c r="L29" s="98">
        <f t="shared" si="4"/>
        <v>0</v>
      </c>
    </row>
    <row r="30" spans="2:12" ht="14.45" customHeight="1" thickTop="1">
      <c r="B30" s="129" t="s">
        <v>220</v>
      </c>
      <c r="C30" s="128"/>
      <c r="D30" s="95">
        <v>0</v>
      </c>
      <c r="E30" s="94">
        <v>1</v>
      </c>
      <c r="F30" s="94">
        <v>0</v>
      </c>
      <c r="G30" s="94">
        <v>0</v>
      </c>
      <c r="H30" s="94">
        <f t="shared" ref="H30:H43" si="10">SUM(D30:E30)</f>
        <v>1</v>
      </c>
      <c r="I30" s="94">
        <f t="shared" ref="I30:I43" si="11">SUM(F30:G30)</f>
        <v>0</v>
      </c>
      <c r="J30" s="94">
        <f t="shared" ref="J30:J43" si="12">SUM(H30:I30)</f>
        <v>1</v>
      </c>
      <c r="K30" s="93">
        <f t="shared" si="3"/>
        <v>0</v>
      </c>
      <c r="L30" s="92">
        <f t="shared" si="4"/>
        <v>33.299999999999997</v>
      </c>
    </row>
    <row r="31" spans="2:12" ht="14.45" customHeight="1">
      <c r="B31" s="127" t="s">
        <v>219</v>
      </c>
      <c r="C31" s="126"/>
      <c r="D31" s="125">
        <v>0</v>
      </c>
      <c r="E31" s="124">
        <v>0</v>
      </c>
      <c r="F31" s="124">
        <v>0</v>
      </c>
      <c r="G31" s="124">
        <v>0</v>
      </c>
      <c r="H31" s="124">
        <f t="shared" si="10"/>
        <v>0</v>
      </c>
      <c r="I31" s="124">
        <f t="shared" si="11"/>
        <v>0</v>
      </c>
      <c r="J31" s="124">
        <f t="shared" si="12"/>
        <v>0</v>
      </c>
      <c r="K31" s="123">
        <f t="shared" si="3"/>
        <v>0</v>
      </c>
      <c r="L31" s="122">
        <f t="shared" si="4"/>
        <v>0</v>
      </c>
    </row>
    <row r="32" spans="2:12" ht="14.45" customHeight="1">
      <c r="B32" s="127" t="s">
        <v>218</v>
      </c>
      <c r="C32" s="126"/>
      <c r="D32" s="125">
        <v>0</v>
      </c>
      <c r="E32" s="124">
        <v>0</v>
      </c>
      <c r="F32" s="124">
        <v>0</v>
      </c>
      <c r="G32" s="124">
        <v>0</v>
      </c>
      <c r="H32" s="124">
        <f t="shared" si="10"/>
        <v>0</v>
      </c>
      <c r="I32" s="124">
        <f t="shared" si="11"/>
        <v>0</v>
      </c>
      <c r="J32" s="124">
        <f t="shared" si="12"/>
        <v>0</v>
      </c>
      <c r="K32" s="123">
        <f t="shared" si="3"/>
        <v>0</v>
      </c>
      <c r="L32" s="122">
        <f t="shared" si="4"/>
        <v>0</v>
      </c>
    </row>
    <row r="33" spans="2:12" ht="14.45" customHeight="1">
      <c r="B33" s="127" t="s">
        <v>217</v>
      </c>
      <c r="C33" s="126"/>
      <c r="D33" s="125">
        <v>0</v>
      </c>
      <c r="E33" s="124">
        <v>0</v>
      </c>
      <c r="F33" s="124">
        <v>0</v>
      </c>
      <c r="G33" s="124">
        <v>0</v>
      </c>
      <c r="H33" s="124">
        <f t="shared" si="10"/>
        <v>0</v>
      </c>
      <c r="I33" s="124">
        <f t="shared" si="11"/>
        <v>0</v>
      </c>
      <c r="J33" s="124">
        <f t="shared" si="12"/>
        <v>0</v>
      </c>
      <c r="K33" s="123">
        <f t="shared" si="3"/>
        <v>0</v>
      </c>
      <c r="L33" s="122">
        <f t="shared" si="4"/>
        <v>0</v>
      </c>
    </row>
    <row r="34" spans="2:12" ht="14.45" customHeight="1">
      <c r="B34" s="127" t="s">
        <v>216</v>
      </c>
      <c r="C34" s="126"/>
      <c r="D34" s="125">
        <v>0</v>
      </c>
      <c r="E34" s="124">
        <v>0</v>
      </c>
      <c r="F34" s="124">
        <v>0</v>
      </c>
      <c r="G34" s="124">
        <v>0</v>
      </c>
      <c r="H34" s="124">
        <f t="shared" si="10"/>
        <v>0</v>
      </c>
      <c r="I34" s="124">
        <f t="shared" si="11"/>
        <v>0</v>
      </c>
      <c r="J34" s="124">
        <f t="shared" si="12"/>
        <v>0</v>
      </c>
      <c r="K34" s="123">
        <f t="shared" si="3"/>
        <v>0</v>
      </c>
      <c r="L34" s="122">
        <f t="shared" si="4"/>
        <v>0</v>
      </c>
    </row>
    <row r="35" spans="2:12" ht="14.45" customHeight="1">
      <c r="B35" s="127" t="s">
        <v>215</v>
      </c>
      <c r="C35" s="126"/>
      <c r="D35" s="125">
        <v>0</v>
      </c>
      <c r="E35" s="124">
        <v>0</v>
      </c>
      <c r="F35" s="124">
        <v>0</v>
      </c>
      <c r="G35" s="124">
        <v>0</v>
      </c>
      <c r="H35" s="124">
        <f t="shared" si="10"/>
        <v>0</v>
      </c>
      <c r="I35" s="124">
        <f t="shared" si="11"/>
        <v>0</v>
      </c>
      <c r="J35" s="124">
        <f t="shared" si="12"/>
        <v>0</v>
      </c>
      <c r="K35" s="123">
        <f t="shared" si="3"/>
        <v>0</v>
      </c>
      <c r="L35" s="122">
        <f t="shared" si="4"/>
        <v>0</v>
      </c>
    </row>
    <row r="36" spans="2:12" ht="14.45" customHeight="1">
      <c r="B36" s="127" t="s">
        <v>214</v>
      </c>
      <c r="C36" s="126"/>
      <c r="D36" s="125">
        <v>0</v>
      </c>
      <c r="E36" s="124">
        <v>0</v>
      </c>
      <c r="F36" s="124">
        <v>0</v>
      </c>
      <c r="G36" s="124">
        <v>0</v>
      </c>
      <c r="H36" s="124">
        <f t="shared" si="10"/>
        <v>0</v>
      </c>
      <c r="I36" s="124">
        <f t="shared" si="11"/>
        <v>0</v>
      </c>
      <c r="J36" s="124">
        <f t="shared" si="12"/>
        <v>0</v>
      </c>
      <c r="K36" s="123">
        <f t="shared" si="3"/>
        <v>0</v>
      </c>
      <c r="L36" s="122">
        <f t="shared" si="4"/>
        <v>0</v>
      </c>
    </row>
    <row r="37" spans="2:12" ht="14.45" customHeight="1">
      <c r="B37" s="127" t="s">
        <v>213</v>
      </c>
      <c r="C37" s="126"/>
      <c r="D37" s="125">
        <v>1</v>
      </c>
      <c r="E37" s="124">
        <v>0</v>
      </c>
      <c r="F37" s="124">
        <v>0</v>
      </c>
      <c r="G37" s="124">
        <v>0</v>
      </c>
      <c r="H37" s="124">
        <f t="shared" si="10"/>
        <v>1</v>
      </c>
      <c r="I37" s="124">
        <f t="shared" si="11"/>
        <v>0</v>
      </c>
      <c r="J37" s="124">
        <f t="shared" si="12"/>
        <v>1</v>
      </c>
      <c r="K37" s="123">
        <f t="shared" si="3"/>
        <v>0</v>
      </c>
      <c r="L37" s="122">
        <f t="shared" si="4"/>
        <v>33.299999999999997</v>
      </c>
    </row>
    <row r="38" spans="2:12" ht="14.45" customHeight="1">
      <c r="B38" s="121" t="s">
        <v>91</v>
      </c>
      <c r="C38" s="120"/>
      <c r="D38" s="119">
        <v>0</v>
      </c>
      <c r="E38" s="118">
        <v>0</v>
      </c>
      <c r="F38" s="118">
        <v>0</v>
      </c>
      <c r="G38" s="118">
        <v>0</v>
      </c>
      <c r="H38" s="118">
        <f t="shared" si="10"/>
        <v>0</v>
      </c>
      <c r="I38" s="118">
        <f t="shared" si="11"/>
        <v>0</v>
      </c>
      <c r="J38" s="118">
        <f t="shared" si="12"/>
        <v>0</v>
      </c>
      <c r="K38" s="117">
        <f t="shared" si="3"/>
        <v>0</v>
      </c>
      <c r="L38" s="116">
        <f t="shared" si="4"/>
        <v>0</v>
      </c>
    </row>
    <row r="39" spans="2:12" ht="14.45" customHeight="1">
      <c r="B39" s="115" t="s">
        <v>90</v>
      </c>
      <c r="C39" s="114"/>
      <c r="D39" s="113">
        <v>0</v>
      </c>
      <c r="E39" s="112">
        <v>0</v>
      </c>
      <c r="F39" s="112">
        <v>0</v>
      </c>
      <c r="G39" s="112">
        <v>0</v>
      </c>
      <c r="H39" s="112">
        <f t="shared" si="10"/>
        <v>0</v>
      </c>
      <c r="I39" s="112">
        <f t="shared" si="11"/>
        <v>0</v>
      </c>
      <c r="J39" s="112">
        <f t="shared" si="12"/>
        <v>0</v>
      </c>
      <c r="K39" s="111">
        <f t="shared" si="3"/>
        <v>0</v>
      </c>
      <c r="L39" s="110">
        <f t="shared" si="4"/>
        <v>0</v>
      </c>
    </row>
    <row r="40" spans="2:12" ht="14.45" customHeight="1">
      <c r="B40" s="115" t="s">
        <v>89</v>
      </c>
      <c r="C40" s="114"/>
      <c r="D40" s="113">
        <v>0</v>
      </c>
      <c r="E40" s="112">
        <v>0</v>
      </c>
      <c r="F40" s="112">
        <v>0</v>
      </c>
      <c r="G40" s="112">
        <v>0</v>
      </c>
      <c r="H40" s="112">
        <f t="shared" si="10"/>
        <v>0</v>
      </c>
      <c r="I40" s="112">
        <f t="shared" si="11"/>
        <v>0</v>
      </c>
      <c r="J40" s="112">
        <f t="shared" si="12"/>
        <v>0</v>
      </c>
      <c r="K40" s="111">
        <f t="shared" si="3"/>
        <v>0</v>
      </c>
      <c r="L40" s="110">
        <f t="shared" si="4"/>
        <v>0</v>
      </c>
    </row>
    <row r="41" spans="2:12" ht="14.45" customHeight="1">
      <c r="B41" s="115" t="s">
        <v>88</v>
      </c>
      <c r="C41" s="114"/>
      <c r="D41" s="113">
        <v>1</v>
      </c>
      <c r="E41" s="112">
        <v>0</v>
      </c>
      <c r="F41" s="112">
        <v>0</v>
      </c>
      <c r="G41" s="112">
        <v>0</v>
      </c>
      <c r="H41" s="112">
        <f t="shared" si="10"/>
        <v>1</v>
      </c>
      <c r="I41" s="112">
        <f t="shared" si="11"/>
        <v>0</v>
      </c>
      <c r="J41" s="112">
        <f t="shared" si="12"/>
        <v>1</v>
      </c>
      <c r="K41" s="111">
        <f t="shared" si="3"/>
        <v>0</v>
      </c>
      <c r="L41" s="110">
        <f t="shared" si="4"/>
        <v>33.299999999999997</v>
      </c>
    </row>
    <row r="42" spans="2:12" ht="14.45" customHeight="1">
      <c r="B42" s="115" t="s">
        <v>87</v>
      </c>
      <c r="C42" s="114"/>
      <c r="D42" s="113">
        <v>0</v>
      </c>
      <c r="E42" s="112">
        <v>0</v>
      </c>
      <c r="F42" s="112">
        <v>0</v>
      </c>
      <c r="G42" s="112">
        <v>0</v>
      </c>
      <c r="H42" s="112">
        <f t="shared" si="10"/>
        <v>0</v>
      </c>
      <c r="I42" s="112">
        <f t="shared" si="11"/>
        <v>0</v>
      </c>
      <c r="J42" s="112">
        <f t="shared" si="12"/>
        <v>0</v>
      </c>
      <c r="K42" s="111">
        <f t="shared" si="3"/>
        <v>0</v>
      </c>
      <c r="L42" s="110">
        <f t="shared" si="4"/>
        <v>0</v>
      </c>
    </row>
    <row r="43" spans="2:12" ht="14.45" customHeight="1">
      <c r="B43" s="109" t="s">
        <v>212</v>
      </c>
      <c r="C43" s="108"/>
      <c r="D43" s="107">
        <v>0</v>
      </c>
      <c r="E43" s="106">
        <v>0</v>
      </c>
      <c r="F43" s="106">
        <v>0</v>
      </c>
      <c r="G43" s="106">
        <v>0</v>
      </c>
      <c r="H43" s="106">
        <f t="shared" si="10"/>
        <v>0</v>
      </c>
      <c r="I43" s="106">
        <f t="shared" si="11"/>
        <v>0</v>
      </c>
      <c r="J43" s="106">
        <f t="shared" si="12"/>
        <v>0</v>
      </c>
      <c r="K43" s="105">
        <f t="shared" si="3"/>
        <v>0</v>
      </c>
      <c r="L43" s="104">
        <f t="shared" si="4"/>
        <v>0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1</v>
      </c>
      <c r="E44" s="100">
        <f t="shared" si="13"/>
        <v>0</v>
      </c>
      <c r="F44" s="100">
        <f t="shared" si="13"/>
        <v>0</v>
      </c>
      <c r="G44" s="100">
        <f t="shared" si="13"/>
        <v>0</v>
      </c>
      <c r="H44" s="100">
        <f t="shared" si="13"/>
        <v>1</v>
      </c>
      <c r="I44" s="100">
        <f t="shared" si="13"/>
        <v>0</v>
      </c>
      <c r="J44" s="100">
        <f t="shared" si="13"/>
        <v>1</v>
      </c>
      <c r="K44" s="99">
        <f t="shared" si="3"/>
        <v>0</v>
      </c>
      <c r="L44" s="98">
        <f t="shared" si="4"/>
        <v>33.299999999999997</v>
      </c>
    </row>
    <row r="45" spans="2:12" ht="14.45" customHeight="1" thickTop="1">
      <c r="B45" s="121" t="s">
        <v>84</v>
      </c>
      <c r="C45" s="120"/>
      <c r="D45" s="119">
        <v>0</v>
      </c>
      <c r="E45" s="118">
        <v>0</v>
      </c>
      <c r="F45" s="118">
        <v>0</v>
      </c>
      <c r="G45" s="118">
        <v>0</v>
      </c>
      <c r="H45" s="118">
        <f t="shared" ref="H45:H50" si="14">SUM(D45:E45)</f>
        <v>0</v>
      </c>
      <c r="I45" s="118">
        <f t="shared" ref="I45:I50" si="15">SUM(F45:G45)</f>
        <v>0</v>
      </c>
      <c r="J45" s="118">
        <f t="shared" ref="J45:J50" si="16">SUM(H45:I45)</f>
        <v>0</v>
      </c>
      <c r="K45" s="117">
        <f t="shared" si="3"/>
        <v>0</v>
      </c>
      <c r="L45" s="116">
        <f t="shared" si="4"/>
        <v>0</v>
      </c>
    </row>
    <row r="46" spans="2:12" ht="14.45" customHeight="1">
      <c r="B46" s="115" t="s">
        <v>83</v>
      </c>
      <c r="C46" s="114"/>
      <c r="D46" s="113">
        <v>0</v>
      </c>
      <c r="E46" s="112">
        <v>0</v>
      </c>
      <c r="F46" s="112">
        <v>0</v>
      </c>
      <c r="G46" s="112">
        <v>0</v>
      </c>
      <c r="H46" s="112">
        <f t="shared" si="14"/>
        <v>0</v>
      </c>
      <c r="I46" s="112">
        <f t="shared" si="15"/>
        <v>0</v>
      </c>
      <c r="J46" s="112">
        <f t="shared" si="16"/>
        <v>0</v>
      </c>
      <c r="K46" s="111">
        <f t="shared" si="3"/>
        <v>0</v>
      </c>
      <c r="L46" s="110">
        <f t="shared" si="4"/>
        <v>0</v>
      </c>
    </row>
    <row r="47" spans="2:12" ht="14.45" customHeight="1">
      <c r="B47" s="115" t="s">
        <v>82</v>
      </c>
      <c r="C47" s="114"/>
      <c r="D47" s="113">
        <v>0</v>
      </c>
      <c r="E47" s="112">
        <v>0</v>
      </c>
      <c r="F47" s="112">
        <v>0</v>
      </c>
      <c r="G47" s="112">
        <v>0</v>
      </c>
      <c r="H47" s="112">
        <f t="shared" si="14"/>
        <v>0</v>
      </c>
      <c r="I47" s="112">
        <f t="shared" si="15"/>
        <v>0</v>
      </c>
      <c r="J47" s="112">
        <f t="shared" si="16"/>
        <v>0</v>
      </c>
      <c r="K47" s="111">
        <f t="shared" si="3"/>
        <v>0</v>
      </c>
      <c r="L47" s="110">
        <f t="shared" si="4"/>
        <v>0</v>
      </c>
    </row>
    <row r="48" spans="2:12" ht="14.45" customHeight="1">
      <c r="B48" s="115" t="s">
        <v>81</v>
      </c>
      <c r="C48" s="114"/>
      <c r="D48" s="113">
        <v>0</v>
      </c>
      <c r="E48" s="112">
        <v>0</v>
      </c>
      <c r="F48" s="112">
        <v>0</v>
      </c>
      <c r="G48" s="112">
        <v>0</v>
      </c>
      <c r="H48" s="112">
        <f t="shared" si="14"/>
        <v>0</v>
      </c>
      <c r="I48" s="112">
        <f t="shared" si="15"/>
        <v>0</v>
      </c>
      <c r="J48" s="112">
        <f t="shared" si="16"/>
        <v>0</v>
      </c>
      <c r="K48" s="111">
        <f t="shared" si="3"/>
        <v>0</v>
      </c>
      <c r="L48" s="110">
        <f t="shared" si="4"/>
        <v>0</v>
      </c>
    </row>
    <row r="49" spans="2:13" ht="14.45" customHeight="1">
      <c r="B49" s="115" t="s">
        <v>80</v>
      </c>
      <c r="C49" s="114"/>
      <c r="D49" s="113">
        <v>0</v>
      </c>
      <c r="E49" s="112">
        <v>0</v>
      </c>
      <c r="F49" s="112">
        <v>0</v>
      </c>
      <c r="G49" s="112">
        <v>0</v>
      </c>
      <c r="H49" s="112">
        <f t="shared" si="14"/>
        <v>0</v>
      </c>
      <c r="I49" s="112">
        <f t="shared" si="15"/>
        <v>0</v>
      </c>
      <c r="J49" s="112">
        <f t="shared" si="16"/>
        <v>0</v>
      </c>
      <c r="K49" s="111">
        <f t="shared" si="3"/>
        <v>0</v>
      </c>
      <c r="L49" s="110">
        <f t="shared" si="4"/>
        <v>0</v>
      </c>
    </row>
    <row r="50" spans="2:13" ht="14.45" customHeight="1">
      <c r="B50" s="109" t="s">
        <v>211</v>
      </c>
      <c r="C50" s="108"/>
      <c r="D50" s="107">
        <v>0</v>
      </c>
      <c r="E50" s="106">
        <v>0</v>
      </c>
      <c r="F50" s="106">
        <v>0</v>
      </c>
      <c r="G50" s="106">
        <v>0</v>
      </c>
      <c r="H50" s="106">
        <f t="shared" si="14"/>
        <v>0</v>
      </c>
      <c r="I50" s="106">
        <f t="shared" si="15"/>
        <v>0</v>
      </c>
      <c r="J50" s="106">
        <f t="shared" si="16"/>
        <v>0</v>
      </c>
      <c r="K50" s="105">
        <f t="shared" si="3"/>
        <v>0</v>
      </c>
      <c r="L50" s="104">
        <f t="shared" si="4"/>
        <v>0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0</v>
      </c>
      <c r="E51" s="100">
        <f t="shared" si="17"/>
        <v>0</v>
      </c>
      <c r="F51" s="100">
        <f t="shared" si="17"/>
        <v>0</v>
      </c>
      <c r="G51" s="100">
        <f t="shared" si="17"/>
        <v>0</v>
      </c>
      <c r="H51" s="100">
        <f t="shared" si="17"/>
        <v>0</v>
      </c>
      <c r="I51" s="100">
        <f t="shared" si="17"/>
        <v>0</v>
      </c>
      <c r="J51" s="100">
        <f t="shared" si="17"/>
        <v>0</v>
      </c>
      <c r="K51" s="99">
        <f t="shared" si="3"/>
        <v>0</v>
      </c>
      <c r="L51" s="98">
        <f t="shared" si="4"/>
        <v>0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2</v>
      </c>
      <c r="E52" s="94">
        <f t="shared" si="18"/>
        <v>1</v>
      </c>
      <c r="F52" s="94">
        <f t="shared" si="18"/>
        <v>0</v>
      </c>
      <c r="G52" s="94">
        <f t="shared" si="18"/>
        <v>0</v>
      </c>
      <c r="H52" s="94">
        <f t="shared" si="18"/>
        <v>3</v>
      </c>
      <c r="I52" s="94">
        <f t="shared" si="18"/>
        <v>0</v>
      </c>
      <c r="J52" s="94">
        <f t="shared" si="18"/>
        <v>3</v>
      </c>
      <c r="K52" s="93">
        <f t="shared" si="3"/>
        <v>0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22" sqref="N22"/>
    </sheetView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33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210</v>
      </c>
      <c r="C16" s="120"/>
      <c r="D16" s="119">
        <v>0</v>
      </c>
      <c r="E16" s="118">
        <v>0</v>
      </c>
      <c r="F16" s="118">
        <v>0</v>
      </c>
      <c r="G16" s="118">
        <v>0</v>
      </c>
      <c r="H16" s="118">
        <f t="shared" ref="H16:H21" si="0">SUM(D16:E16)</f>
        <v>0</v>
      </c>
      <c r="I16" s="118">
        <f t="shared" ref="I16:I21" si="1">SUM(F16:G16)</f>
        <v>0</v>
      </c>
      <c r="J16" s="118">
        <f t="shared" ref="J16:J21" si="2">SUM(H16:I16)</f>
        <v>0</v>
      </c>
      <c r="K16" s="117">
        <f t="shared" ref="K16:K52" si="3">IF(J16=0,0,ROUND(I16/J16*100,1))</f>
        <v>0</v>
      </c>
      <c r="L16" s="116">
        <f t="shared" ref="L16:L52" si="4">IF(J16=0,0,ROUND(J16/$J$52*100,1))</f>
        <v>0</v>
      </c>
    </row>
    <row r="17" spans="2:12" ht="14.45" customHeight="1">
      <c r="B17" s="115" t="s">
        <v>209</v>
      </c>
      <c r="C17" s="114"/>
      <c r="D17" s="113">
        <v>0</v>
      </c>
      <c r="E17" s="112">
        <v>0</v>
      </c>
      <c r="F17" s="112">
        <v>0</v>
      </c>
      <c r="G17" s="112">
        <v>0</v>
      </c>
      <c r="H17" s="112">
        <f t="shared" si="0"/>
        <v>0</v>
      </c>
      <c r="I17" s="112">
        <f t="shared" si="1"/>
        <v>0</v>
      </c>
      <c r="J17" s="112">
        <f t="shared" si="2"/>
        <v>0</v>
      </c>
      <c r="K17" s="111">
        <f t="shared" si="3"/>
        <v>0</v>
      </c>
      <c r="L17" s="110">
        <f t="shared" si="4"/>
        <v>0</v>
      </c>
    </row>
    <row r="18" spans="2:12" ht="14.45" customHeight="1">
      <c r="B18" s="115" t="s">
        <v>208</v>
      </c>
      <c r="C18" s="114"/>
      <c r="D18" s="113">
        <v>0</v>
      </c>
      <c r="E18" s="112">
        <v>1</v>
      </c>
      <c r="F18" s="112">
        <v>0</v>
      </c>
      <c r="G18" s="112">
        <v>0</v>
      </c>
      <c r="H18" s="112">
        <f t="shared" si="0"/>
        <v>1</v>
      </c>
      <c r="I18" s="112">
        <f t="shared" si="1"/>
        <v>0</v>
      </c>
      <c r="J18" s="112">
        <f t="shared" si="2"/>
        <v>1</v>
      </c>
      <c r="K18" s="111">
        <f t="shared" si="3"/>
        <v>0</v>
      </c>
      <c r="L18" s="110">
        <f t="shared" si="4"/>
        <v>4.3</v>
      </c>
    </row>
    <row r="19" spans="2:12" ht="14.45" customHeight="1">
      <c r="B19" s="115" t="s">
        <v>207</v>
      </c>
      <c r="C19" s="114"/>
      <c r="D19" s="113">
        <v>0</v>
      </c>
      <c r="E19" s="112">
        <v>0</v>
      </c>
      <c r="F19" s="112">
        <v>0</v>
      </c>
      <c r="G19" s="112">
        <v>0</v>
      </c>
      <c r="H19" s="112">
        <f t="shared" si="0"/>
        <v>0</v>
      </c>
      <c r="I19" s="112">
        <f t="shared" si="1"/>
        <v>0</v>
      </c>
      <c r="J19" s="112">
        <f t="shared" si="2"/>
        <v>0</v>
      </c>
      <c r="K19" s="111">
        <f t="shared" si="3"/>
        <v>0</v>
      </c>
      <c r="L19" s="110">
        <f t="shared" si="4"/>
        <v>0</v>
      </c>
    </row>
    <row r="20" spans="2:12" ht="14.45" customHeight="1">
      <c r="B20" s="115" t="s">
        <v>206</v>
      </c>
      <c r="C20" s="114"/>
      <c r="D20" s="113">
        <v>0</v>
      </c>
      <c r="E20" s="112">
        <v>1</v>
      </c>
      <c r="F20" s="112">
        <v>0</v>
      </c>
      <c r="G20" s="112">
        <v>0</v>
      </c>
      <c r="H20" s="112">
        <f t="shared" si="0"/>
        <v>1</v>
      </c>
      <c r="I20" s="112">
        <f t="shared" si="1"/>
        <v>0</v>
      </c>
      <c r="J20" s="112">
        <f t="shared" si="2"/>
        <v>1</v>
      </c>
      <c r="K20" s="111">
        <f t="shared" si="3"/>
        <v>0</v>
      </c>
      <c r="L20" s="110">
        <f t="shared" si="4"/>
        <v>4.3</v>
      </c>
    </row>
    <row r="21" spans="2:12" ht="14.45" customHeight="1">
      <c r="B21" s="109" t="s">
        <v>205</v>
      </c>
      <c r="C21" s="108"/>
      <c r="D21" s="107">
        <v>0</v>
      </c>
      <c r="E21" s="106">
        <v>0</v>
      </c>
      <c r="F21" s="106">
        <v>0</v>
      </c>
      <c r="G21" s="106">
        <v>0</v>
      </c>
      <c r="H21" s="106">
        <f t="shared" si="0"/>
        <v>0</v>
      </c>
      <c r="I21" s="106">
        <f t="shared" si="1"/>
        <v>0</v>
      </c>
      <c r="J21" s="106">
        <f t="shared" si="2"/>
        <v>0</v>
      </c>
      <c r="K21" s="105">
        <f t="shared" si="3"/>
        <v>0</v>
      </c>
      <c r="L21" s="104">
        <f t="shared" si="4"/>
        <v>0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0</v>
      </c>
      <c r="E22" s="100">
        <f t="shared" si="5"/>
        <v>2</v>
      </c>
      <c r="F22" s="100">
        <f t="shared" si="5"/>
        <v>0</v>
      </c>
      <c r="G22" s="100">
        <f t="shared" si="5"/>
        <v>0</v>
      </c>
      <c r="H22" s="100">
        <f t="shared" si="5"/>
        <v>2</v>
      </c>
      <c r="I22" s="100">
        <f t="shared" si="5"/>
        <v>0</v>
      </c>
      <c r="J22" s="100">
        <f t="shared" si="5"/>
        <v>2</v>
      </c>
      <c r="K22" s="99">
        <f t="shared" si="3"/>
        <v>0</v>
      </c>
      <c r="L22" s="98">
        <f t="shared" si="4"/>
        <v>8.6999999999999993</v>
      </c>
    </row>
    <row r="23" spans="2:12" ht="14.45" customHeight="1" thickTop="1">
      <c r="B23" s="121" t="s">
        <v>106</v>
      </c>
      <c r="C23" s="120"/>
      <c r="D23" s="119">
        <v>0</v>
      </c>
      <c r="E23" s="118">
        <v>0</v>
      </c>
      <c r="F23" s="118">
        <v>0</v>
      </c>
      <c r="G23" s="118">
        <v>0</v>
      </c>
      <c r="H23" s="118">
        <f t="shared" ref="H23:H28" si="6">SUM(D23:E23)</f>
        <v>0</v>
      </c>
      <c r="I23" s="118">
        <f t="shared" ref="I23:I28" si="7">SUM(F23:G23)</f>
        <v>0</v>
      </c>
      <c r="J23" s="118">
        <f t="shared" ref="J23:J28" si="8">SUM(H23:I23)</f>
        <v>0</v>
      </c>
      <c r="K23" s="117">
        <f t="shared" si="3"/>
        <v>0</v>
      </c>
      <c r="L23" s="116">
        <f t="shared" si="4"/>
        <v>0</v>
      </c>
    </row>
    <row r="24" spans="2:12" ht="14.45" customHeight="1">
      <c r="B24" s="115" t="s">
        <v>105</v>
      </c>
      <c r="C24" s="114"/>
      <c r="D24" s="113">
        <v>2</v>
      </c>
      <c r="E24" s="112">
        <v>1</v>
      </c>
      <c r="F24" s="112">
        <v>0</v>
      </c>
      <c r="G24" s="112">
        <v>0</v>
      </c>
      <c r="H24" s="112">
        <f t="shared" si="6"/>
        <v>3</v>
      </c>
      <c r="I24" s="112">
        <f t="shared" si="7"/>
        <v>0</v>
      </c>
      <c r="J24" s="112">
        <f t="shared" si="8"/>
        <v>3</v>
      </c>
      <c r="K24" s="111">
        <f t="shared" si="3"/>
        <v>0</v>
      </c>
      <c r="L24" s="110">
        <f t="shared" si="4"/>
        <v>13</v>
      </c>
    </row>
    <row r="25" spans="2:12" ht="14.45" customHeight="1">
      <c r="B25" s="115" t="s">
        <v>104</v>
      </c>
      <c r="C25" s="114"/>
      <c r="D25" s="113">
        <v>0</v>
      </c>
      <c r="E25" s="112">
        <v>0</v>
      </c>
      <c r="F25" s="112">
        <v>0</v>
      </c>
      <c r="G25" s="112">
        <v>0</v>
      </c>
      <c r="H25" s="112">
        <f t="shared" si="6"/>
        <v>0</v>
      </c>
      <c r="I25" s="112">
        <f t="shared" si="7"/>
        <v>0</v>
      </c>
      <c r="J25" s="112">
        <f t="shared" si="8"/>
        <v>0</v>
      </c>
      <c r="K25" s="111">
        <f t="shared" si="3"/>
        <v>0</v>
      </c>
      <c r="L25" s="110">
        <f t="shared" si="4"/>
        <v>0</v>
      </c>
    </row>
    <row r="26" spans="2:12" ht="14.45" customHeight="1">
      <c r="B26" s="115" t="s">
        <v>103</v>
      </c>
      <c r="C26" s="114"/>
      <c r="D26" s="113">
        <v>0</v>
      </c>
      <c r="E26" s="112">
        <v>0</v>
      </c>
      <c r="F26" s="112">
        <v>0</v>
      </c>
      <c r="G26" s="112">
        <v>0</v>
      </c>
      <c r="H26" s="112">
        <f t="shared" si="6"/>
        <v>0</v>
      </c>
      <c r="I26" s="112">
        <f t="shared" si="7"/>
        <v>0</v>
      </c>
      <c r="J26" s="112">
        <f t="shared" si="8"/>
        <v>0</v>
      </c>
      <c r="K26" s="111">
        <f t="shared" si="3"/>
        <v>0</v>
      </c>
      <c r="L26" s="110">
        <f t="shared" si="4"/>
        <v>0</v>
      </c>
    </row>
    <row r="27" spans="2:12" ht="14.45" customHeight="1">
      <c r="B27" s="115" t="s">
        <v>102</v>
      </c>
      <c r="C27" s="114"/>
      <c r="D27" s="113">
        <v>0</v>
      </c>
      <c r="E27" s="112">
        <v>0</v>
      </c>
      <c r="F27" s="112">
        <v>0</v>
      </c>
      <c r="G27" s="112">
        <v>0</v>
      </c>
      <c r="H27" s="112">
        <f t="shared" si="6"/>
        <v>0</v>
      </c>
      <c r="I27" s="112">
        <f t="shared" si="7"/>
        <v>0</v>
      </c>
      <c r="J27" s="112">
        <f t="shared" si="8"/>
        <v>0</v>
      </c>
      <c r="K27" s="111">
        <f t="shared" si="3"/>
        <v>0</v>
      </c>
      <c r="L27" s="110">
        <f t="shared" si="4"/>
        <v>0</v>
      </c>
    </row>
    <row r="28" spans="2:12" ht="14.45" customHeight="1">
      <c r="B28" s="109" t="s">
        <v>204</v>
      </c>
      <c r="C28" s="108"/>
      <c r="D28" s="107">
        <v>0</v>
      </c>
      <c r="E28" s="106">
        <v>0</v>
      </c>
      <c r="F28" s="106">
        <v>0</v>
      </c>
      <c r="G28" s="106">
        <v>0</v>
      </c>
      <c r="H28" s="106">
        <f t="shared" si="6"/>
        <v>0</v>
      </c>
      <c r="I28" s="106">
        <f t="shared" si="7"/>
        <v>0</v>
      </c>
      <c r="J28" s="106">
        <f t="shared" si="8"/>
        <v>0</v>
      </c>
      <c r="K28" s="105">
        <f t="shared" si="3"/>
        <v>0</v>
      </c>
      <c r="L28" s="104">
        <f t="shared" si="4"/>
        <v>0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2</v>
      </c>
      <c r="E29" s="100">
        <f t="shared" si="9"/>
        <v>1</v>
      </c>
      <c r="F29" s="100">
        <f t="shared" si="9"/>
        <v>0</v>
      </c>
      <c r="G29" s="100">
        <f t="shared" si="9"/>
        <v>0</v>
      </c>
      <c r="H29" s="100">
        <f t="shared" si="9"/>
        <v>3</v>
      </c>
      <c r="I29" s="100">
        <f t="shared" si="9"/>
        <v>0</v>
      </c>
      <c r="J29" s="100">
        <f t="shared" si="9"/>
        <v>3</v>
      </c>
      <c r="K29" s="99">
        <f t="shared" si="3"/>
        <v>0</v>
      </c>
      <c r="L29" s="98">
        <f t="shared" si="4"/>
        <v>13</v>
      </c>
    </row>
    <row r="30" spans="2:12" ht="14.45" customHeight="1" thickTop="1">
      <c r="B30" s="129" t="s">
        <v>203</v>
      </c>
      <c r="C30" s="128"/>
      <c r="D30" s="95">
        <v>0</v>
      </c>
      <c r="E30" s="94">
        <v>0</v>
      </c>
      <c r="F30" s="94">
        <v>0</v>
      </c>
      <c r="G30" s="94">
        <v>0</v>
      </c>
      <c r="H30" s="94">
        <f t="shared" ref="H30:H43" si="10">SUM(D30:E30)</f>
        <v>0</v>
      </c>
      <c r="I30" s="94">
        <f t="shared" ref="I30:I43" si="11">SUM(F30:G30)</f>
        <v>0</v>
      </c>
      <c r="J30" s="94">
        <f t="shared" ref="J30:J43" si="12">SUM(H30:I30)</f>
        <v>0</v>
      </c>
      <c r="K30" s="93">
        <f t="shared" si="3"/>
        <v>0</v>
      </c>
      <c r="L30" s="92">
        <f t="shared" si="4"/>
        <v>0</v>
      </c>
    </row>
    <row r="31" spans="2:12" ht="14.45" customHeight="1">
      <c r="B31" s="127" t="s">
        <v>202</v>
      </c>
      <c r="C31" s="126"/>
      <c r="D31" s="125">
        <v>0</v>
      </c>
      <c r="E31" s="124">
        <v>0</v>
      </c>
      <c r="F31" s="124">
        <v>0</v>
      </c>
      <c r="G31" s="124">
        <v>0</v>
      </c>
      <c r="H31" s="124">
        <f t="shared" si="10"/>
        <v>0</v>
      </c>
      <c r="I31" s="124">
        <f t="shared" si="11"/>
        <v>0</v>
      </c>
      <c r="J31" s="124">
        <f t="shared" si="12"/>
        <v>0</v>
      </c>
      <c r="K31" s="123">
        <f t="shared" si="3"/>
        <v>0</v>
      </c>
      <c r="L31" s="122">
        <f t="shared" si="4"/>
        <v>0</v>
      </c>
    </row>
    <row r="32" spans="2:12" ht="14.45" customHeight="1">
      <c r="B32" s="127" t="s">
        <v>201</v>
      </c>
      <c r="C32" s="126"/>
      <c r="D32" s="125">
        <v>0</v>
      </c>
      <c r="E32" s="124">
        <v>1</v>
      </c>
      <c r="F32" s="124">
        <v>0</v>
      </c>
      <c r="G32" s="124">
        <v>0</v>
      </c>
      <c r="H32" s="124">
        <f t="shared" si="10"/>
        <v>1</v>
      </c>
      <c r="I32" s="124">
        <f t="shared" si="11"/>
        <v>0</v>
      </c>
      <c r="J32" s="124">
        <f t="shared" si="12"/>
        <v>1</v>
      </c>
      <c r="K32" s="123">
        <f t="shared" si="3"/>
        <v>0</v>
      </c>
      <c r="L32" s="122">
        <f t="shared" si="4"/>
        <v>4.3</v>
      </c>
    </row>
    <row r="33" spans="2:12" ht="14.45" customHeight="1">
      <c r="B33" s="127" t="s">
        <v>200</v>
      </c>
      <c r="C33" s="126"/>
      <c r="D33" s="125">
        <v>2</v>
      </c>
      <c r="E33" s="124">
        <v>0</v>
      </c>
      <c r="F33" s="124">
        <v>0</v>
      </c>
      <c r="G33" s="124">
        <v>0</v>
      </c>
      <c r="H33" s="124">
        <f t="shared" si="10"/>
        <v>2</v>
      </c>
      <c r="I33" s="124">
        <f t="shared" si="11"/>
        <v>0</v>
      </c>
      <c r="J33" s="124">
        <f t="shared" si="12"/>
        <v>2</v>
      </c>
      <c r="K33" s="123">
        <f t="shared" si="3"/>
        <v>0</v>
      </c>
      <c r="L33" s="122">
        <f t="shared" si="4"/>
        <v>8.6999999999999993</v>
      </c>
    </row>
    <row r="34" spans="2:12" ht="14.45" customHeight="1">
      <c r="B34" s="127" t="s">
        <v>199</v>
      </c>
      <c r="C34" s="126"/>
      <c r="D34" s="125">
        <v>1</v>
      </c>
      <c r="E34" s="124">
        <v>1</v>
      </c>
      <c r="F34" s="124">
        <v>0</v>
      </c>
      <c r="G34" s="124">
        <v>0</v>
      </c>
      <c r="H34" s="124">
        <f t="shared" si="10"/>
        <v>2</v>
      </c>
      <c r="I34" s="124">
        <f t="shared" si="11"/>
        <v>0</v>
      </c>
      <c r="J34" s="124">
        <f t="shared" si="12"/>
        <v>2</v>
      </c>
      <c r="K34" s="123">
        <f t="shared" si="3"/>
        <v>0</v>
      </c>
      <c r="L34" s="122">
        <f t="shared" si="4"/>
        <v>8.6999999999999993</v>
      </c>
    </row>
    <row r="35" spans="2:12" ht="14.45" customHeight="1">
      <c r="B35" s="127" t="s">
        <v>198</v>
      </c>
      <c r="C35" s="126"/>
      <c r="D35" s="125">
        <v>1</v>
      </c>
      <c r="E35" s="124">
        <v>0</v>
      </c>
      <c r="F35" s="124">
        <v>0</v>
      </c>
      <c r="G35" s="124">
        <v>0</v>
      </c>
      <c r="H35" s="124">
        <f t="shared" si="10"/>
        <v>1</v>
      </c>
      <c r="I35" s="124">
        <f t="shared" si="11"/>
        <v>0</v>
      </c>
      <c r="J35" s="124">
        <f t="shared" si="12"/>
        <v>1</v>
      </c>
      <c r="K35" s="123">
        <f t="shared" si="3"/>
        <v>0</v>
      </c>
      <c r="L35" s="122">
        <f t="shared" si="4"/>
        <v>4.3</v>
      </c>
    </row>
    <row r="36" spans="2:12" ht="14.45" customHeight="1">
      <c r="B36" s="127" t="s">
        <v>197</v>
      </c>
      <c r="C36" s="126"/>
      <c r="D36" s="125">
        <v>3</v>
      </c>
      <c r="E36" s="124">
        <v>0</v>
      </c>
      <c r="F36" s="124">
        <v>0</v>
      </c>
      <c r="G36" s="124">
        <v>0</v>
      </c>
      <c r="H36" s="124">
        <f t="shared" si="10"/>
        <v>3</v>
      </c>
      <c r="I36" s="124">
        <f t="shared" si="11"/>
        <v>0</v>
      </c>
      <c r="J36" s="124">
        <f t="shared" si="12"/>
        <v>3</v>
      </c>
      <c r="K36" s="123">
        <f t="shared" si="3"/>
        <v>0</v>
      </c>
      <c r="L36" s="122">
        <f t="shared" si="4"/>
        <v>13</v>
      </c>
    </row>
    <row r="37" spans="2:12" ht="14.45" customHeight="1">
      <c r="B37" s="127" t="s">
        <v>196</v>
      </c>
      <c r="C37" s="126"/>
      <c r="D37" s="125">
        <v>3</v>
      </c>
      <c r="E37" s="124">
        <v>0</v>
      </c>
      <c r="F37" s="124">
        <v>0</v>
      </c>
      <c r="G37" s="124">
        <v>0</v>
      </c>
      <c r="H37" s="124">
        <f t="shared" si="10"/>
        <v>3</v>
      </c>
      <c r="I37" s="124">
        <f t="shared" si="11"/>
        <v>0</v>
      </c>
      <c r="J37" s="124">
        <f t="shared" si="12"/>
        <v>3</v>
      </c>
      <c r="K37" s="123">
        <f t="shared" si="3"/>
        <v>0</v>
      </c>
      <c r="L37" s="122">
        <f t="shared" si="4"/>
        <v>13</v>
      </c>
    </row>
    <row r="38" spans="2:12" ht="14.45" customHeight="1">
      <c r="B38" s="121" t="s">
        <v>91</v>
      </c>
      <c r="C38" s="120"/>
      <c r="D38" s="119">
        <v>0</v>
      </c>
      <c r="E38" s="118">
        <v>0</v>
      </c>
      <c r="F38" s="118">
        <v>0</v>
      </c>
      <c r="G38" s="118">
        <v>0</v>
      </c>
      <c r="H38" s="118">
        <f t="shared" si="10"/>
        <v>0</v>
      </c>
      <c r="I38" s="118">
        <f t="shared" si="11"/>
        <v>0</v>
      </c>
      <c r="J38" s="118">
        <f t="shared" si="12"/>
        <v>0</v>
      </c>
      <c r="K38" s="117">
        <f t="shared" si="3"/>
        <v>0</v>
      </c>
      <c r="L38" s="116">
        <f t="shared" si="4"/>
        <v>0</v>
      </c>
    </row>
    <row r="39" spans="2:12" ht="14.45" customHeight="1">
      <c r="B39" s="115" t="s">
        <v>90</v>
      </c>
      <c r="C39" s="114"/>
      <c r="D39" s="113">
        <v>0</v>
      </c>
      <c r="E39" s="112">
        <v>0</v>
      </c>
      <c r="F39" s="112">
        <v>0</v>
      </c>
      <c r="G39" s="112">
        <v>0</v>
      </c>
      <c r="H39" s="112">
        <f t="shared" si="10"/>
        <v>0</v>
      </c>
      <c r="I39" s="112">
        <f t="shared" si="11"/>
        <v>0</v>
      </c>
      <c r="J39" s="112">
        <f t="shared" si="12"/>
        <v>0</v>
      </c>
      <c r="K39" s="111">
        <f t="shared" si="3"/>
        <v>0</v>
      </c>
      <c r="L39" s="110">
        <f t="shared" si="4"/>
        <v>0</v>
      </c>
    </row>
    <row r="40" spans="2:12" ht="14.45" customHeight="1">
      <c r="B40" s="115" t="s">
        <v>89</v>
      </c>
      <c r="C40" s="114"/>
      <c r="D40" s="113">
        <v>0</v>
      </c>
      <c r="E40" s="112">
        <v>0</v>
      </c>
      <c r="F40" s="112">
        <v>0</v>
      </c>
      <c r="G40" s="112">
        <v>0</v>
      </c>
      <c r="H40" s="112">
        <f t="shared" si="10"/>
        <v>0</v>
      </c>
      <c r="I40" s="112">
        <f t="shared" si="11"/>
        <v>0</v>
      </c>
      <c r="J40" s="112">
        <f t="shared" si="12"/>
        <v>0</v>
      </c>
      <c r="K40" s="111">
        <f t="shared" si="3"/>
        <v>0</v>
      </c>
      <c r="L40" s="110">
        <f t="shared" si="4"/>
        <v>0</v>
      </c>
    </row>
    <row r="41" spans="2:12" ht="14.45" customHeight="1">
      <c r="B41" s="115" t="s">
        <v>88</v>
      </c>
      <c r="C41" s="114"/>
      <c r="D41" s="113">
        <v>0</v>
      </c>
      <c r="E41" s="112">
        <v>0</v>
      </c>
      <c r="F41" s="112">
        <v>0</v>
      </c>
      <c r="G41" s="112">
        <v>0</v>
      </c>
      <c r="H41" s="112">
        <f t="shared" si="10"/>
        <v>0</v>
      </c>
      <c r="I41" s="112">
        <f t="shared" si="11"/>
        <v>0</v>
      </c>
      <c r="J41" s="112">
        <f t="shared" si="12"/>
        <v>0</v>
      </c>
      <c r="K41" s="111">
        <f t="shared" si="3"/>
        <v>0</v>
      </c>
      <c r="L41" s="110">
        <f t="shared" si="4"/>
        <v>0</v>
      </c>
    </row>
    <row r="42" spans="2:12" ht="14.45" customHeight="1">
      <c r="B42" s="115" t="s">
        <v>87</v>
      </c>
      <c r="C42" s="114"/>
      <c r="D42" s="113">
        <v>1</v>
      </c>
      <c r="E42" s="112">
        <v>0</v>
      </c>
      <c r="F42" s="112">
        <v>0</v>
      </c>
      <c r="G42" s="112">
        <v>0</v>
      </c>
      <c r="H42" s="112">
        <f t="shared" si="10"/>
        <v>1</v>
      </c>
      <c r="I42" s="112">
        <f t="shared" si="11"/>
        <v>0</v>
      </c>
      <c r="J42" s="112">
        <f t="shared" si="12"/>
        <v>1</v>
      </c>
      <c r="K42" s="111">
        <f t="shared" si="3"/>
        <v>0</v>
      </c>
      <c r="L42" s="110">
        <f t="shared" si="4"/>
        <v>4.3</v>
      </c>
    </row>
    <row r="43" spans="2:12" ht="14.45" customHeight="1">
      <c r="B43" s="109" t="s">
        <v>195</v>
      </c>
      <c r="C43" s="108"/>
      <c r="D43" s="107">
        <v>0</v>
      </c>
      <c r="E43" s="106">
        <v>0</v>
      </c>
      <c r="F43" s="106">
        <v>0</v>
      </c>
      <c r="G43" s="106">
        <v>0</v>
      </c>
      <c r="H43" s="106">
        <f t="shared" si="10"/>
        <v>0</v>
      </c>
      <c r="I43" s="106">
        <f t="shared" si="11"/>
        <v>0</v>
      </c>
      <c r="J43" s="106">
        <f t="shared" si="12"/>
        <v>0</v>
      </c>
      <c r="K43" s="105">
        <f t="shared" si="3"/>
        <v>0</v>
      </c>
      <c r="L43" s="104">
        <f t="shared" si="4"/>
        <v>0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1</v>
      </c>
      <c r="E44" s="100">
        <f t="shared" si="13"/>
        <v>0</v>
      </c>
      <c r="F44" s="100">
        <f t="shared" si="13"/>
        <v>0</v>
      </c>
      <c r="G44" s="100">
        <f t="shared" si="13"/>
        <v>0</v>
      </c>
      <c r="H44" s="100">
        <f t="shared" si="13"/>
        <v>1</v>
      </c>
      <c r="I44" s="100">
        <f t="shared" si="13"/>
        <v>0</v>
      </c>
      <c r="J44" s="100">
        <f t="shared" si="13"/>
        <v>1</v>
      </c>
      <c r="K44" s="99">
        <f t="shared" si="3"/>
        <v>0</v>
      </c>
      <c r="L44" s="98">
        <f t="shared" si="4"/>
        <v>4.3</v>
      </c>
    </row>
    <row r="45" spans="2:12" ht="14.45" customHeight="1" thickTop="1">
      <c r="B45" s="121" t="s">
        <v>84</v>
      </c>
      <c r="C45" s="120"/>
      <c r="D45" s="119">
        <v>3</v>
      </c>
      <c r="E45" s="118">
        <v>0</v>
      </c>
      <c r="F45" s="118">
        <v>0</v>
      </c>
      <c r="G45" s="118">
        <v>0</v>
      </c>
      <c r="H45" s="118">
        <f t="shared" ref="H45:H50" si="14">SUM(D45:E45)</f>
        <v>3</v>
      </c>
      <c r="I45" s="118">
        <f t="shared" ref="I45:I50" si="15">SUM(F45:G45)</f>
        <v>0</v>
      </c>
      <c r="J45" s="118">
        <f t="shared" ref="J45:J50" si="16">SUM(H45:I45)</f>
        <v>3</v>
      </c>
      <c r="K45" s="117">
        <f t="shared" si="3"/>
        <v>0</v>
      </c>
      <c r="L45" s="116">
        <f t="shared" si="4"/>
        <v>13</v>
      </c>
    </row>
    <row r="46" spans="2:12" ht="14.45" customHeight="1">
      <c r="B46" s="115" t="s">
        <v>83</v>
      </c>
      <c r="C46" s="114"/>
      <c r="D46" s="113">
        <v>0</v>
      </c>
      <c r="E46" s="112">
        <v>1</v>
      </c>
      <c r="F46" s="112">
        <v>0</v>
      </c>
      <c r="G46" s="112">
        <v>0</v>
      </c>
      <c r="H46" s="112">
        <f t="shared" si="14"/>
        <v>1</v>
      </c>
      <c r="I46" s="112">
        <f t="shared" si="15"/>
        <v>0</v>
      </c>
      <c r="J46" s="112">
        <f t="shared" si="16"/>
        <v>1</v>
      </c>
      <c r="K46" s="111">
        <f t="shared" si="3"/>
        <v>0</v>
      </c>
      <c r="L46" s="110">
        <f t="shared" si="4"/>
        <v>4.3</v>
      </c>
    </row>
    <row r="47" spans="2:12" ht="14.45" customHeight="1">
      <c r="B47" s="115" t="s">
        <v>82</v>
      </c>
      <c r="C47" s="114"/>
      <c r="D47" s="113">
        <v>0</v>
      </c>
      <c r="E47" s="112">
        <v>0</v>
      </c>
      <c r="F47" s="112">
        <v>0</v>
      </c>
      <c r="G47" s="112">
        <v>0</v>
      </c>
      <c r="H47" s="112">
        <f t="shared" si="14"/>
        <v>0</v>
      </c>
      <c r="I47" s="112">
        <f t="shared" si="15"/>
        <v>0</v>
      </c>
      <c r="J47" s="112">
        <f t="shared" si="16"/>
        <v>0</v>
      </c>
      <c r="K47" s="111">
        <f t="shared" si="3"/>
        <v>0</v>
      </c>
      <c r="L47" s="110">
        <f t="shared" si="4"/>
        <v>0</v>
      </c>
    </row>
    <row r="48" spans="2:12" ht="14.45" customHeight="1">
      <c r="B48" s="115" t="s">
        <v>81</v>
      </c>
      <c r="C48" s="114"/>
      <c r="D48" s="113">
        <v>0</v>
      </c>
      <c r="E48" s="112">
        <v>0</v>
      </c>
      <c r="F48" s="112">
        <v>0</v>
      </c>
      <c r="G48" s="112">
        <v>0</v>
      </c>
      <c r="H48" s="112">
        <f t="shared" si="14"/>
        <v>0</v>
      </c>
      <c r="I48" s="112">
        <f t="shared" si="15"/>
        <v>0</v>
      </c>
      <c r="J48" s="112">
        <f t="shared" si="16"/>
        <v>0</v>
      </c>
      <c r="K48" s="111">
        <f t="shared" si="3"/>
        <v>0</v>
      </c>
      <c r="L48" s="110">
        <f t="shared" si="4"/>
        <v>0</v>
      </c>
    </row>
    <row r="49" spans="2:13" ht="14.45" customHeight="1">
      <c r="B49" s="115" t="s">
        <v>80</v>
      </c>
      <c r="C49" s="114"/>
      <c r="D49" s="113">
        <v>0</v>
      </c>
      <c r="E49" s="112">
        <v>0</v>
      </c>
      <c r="F49" s="112">
        <v>0</v>
      </c>
      <c r="G49" s="112">
        <v>0</v>
      </c>
      <c r="H49" s="112">
        <f t="shared" si="14"/>
        <v>0</v>
      </c>
      <c r="I49" s="112">
        <f t="shared" si="15"/>
        <v>0</v>
      </c>
      <c r="J49" s="112">
        <f t="shared" si="16"/>
        <v>0</v>
      </c>
      <c r="K49" s="111">
        <f t="shared" si="3"/>
        <v>0</v>
      </c>
      <c r="L49" s="110">
        <f t="shared" si="4"/>
        <v>0</v>
      </c>
    </row>
    <row r="50" spans="2:13" ht="14.45" customHeight="1">
      <c r="B50" s="109" t="s">
        <v>194</v>
      </c>
      <c r="C50" s="108"/>
      <c r="D50" s="107">
        <v>1</v>
      </c>
      <c r="E50" s="106">
        <v>0</v>
      </c>
      <c r="F50" s="106">
        <v>0</v>
      </c>
      <c r="G50" s="106">
        <v>0</v>
      </c>
      <c r="H50" s="106">
        <f t="shared" si="14"/>
        <v>1</v>
      </c>
      <c r="I50" s="106">
        <f t="shared" si="15"/>
        <v>0</v>
      </c>
      <c r="J50" s="106">
        <f t="shared" si="16"/>
        <v>1</v>
      </c>
      <c r="K50" s="105">
        <f t="shared" si="3"/>
        <v>0</v>
      </c>
      <c r="L50" s="104">
        <f t="shared" si="4"/>
        <v>4.3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4</v>
      </c>
      <c r="E51" s="100">
        <f t="shared" si="17"/>
        <v>1</v>
      </c>
      <c r="F51" s="100">
        <f t="shared" si="17"/>
        <v>0</v>
      </c>
      <c r="G51" s="100">
        <f t="shared" si="17"/>
        <v>0</v>
      </c>
      <c r="H51" s="100">
        <f t="shared" si="17"/>
        <v>5</v>
      </c>
      <c r="I51" s="100">
        <f t="shared" si="17"/>
        <v>0</v>
      </c>
      <c r="J51" s="100">
        <f t="shared" si="17"/>
        <v>5</v>
      </c>
      <c r="K51" s="99">
        <f t="shared" si="3"/>
        <v>0</v>
      </c>
      <c r="L51" s="98">
        <f t="shared" si="4"/>
        <v>21.7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17</v>
      </c>
      <c r="E52" s="94">
        <f t="shared" si="18"/>
        <v>6</v>
      </c>
      <c r="F52" s="94">
        <f t="shared" si="18"/>
        <v>0</v>
      </c>
      <c r="G52" s="94">
        <f t="shared" si="18"/>
        <v>0</v>
      </c>
      <c r="H52" s="94">
        <f t="shared" si="18"/>
        <v>23</v>
      </c>
      <c r="I52" s="94">
        <f t="shared" si="18"/>
        <v>0</v>
      </c>
      <c r="J52" s="94">
        <f t="shared" si="18"/>
        <v>23</v>
      </c>
      <c r="K52" s="93">
        <f t="shared" si="3"/>
        <v>0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/>
  </sheetViews>
  <sheetFormatPr defaultRowHeight="13.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tabSelected="1" zoomScaleNormal="100" zoomScaleSheetLayoutView="100" workbookViewId="0">
      <selection activeCell="B1" sqref="B1"/>
    </sheetView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342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339</v>
      </c>
      <c r="C16" s="120"/>
      <c r="D16" s="119">
        <f>SUM('【断面別】自動車交通量(A断面流入)'!D16,'【断面別】自動車交通量(B断面流入)'!D16,'【断面別】自動車交通量（C断面流入)'!D16,'【断面別】自動車交通量(D断面流入)'!D16)</f>
        <v>215</v>
      </c>
      <c r="E16" s="118">
        <f>SUM('【断面別】自動車交通量(A断面流入)'!E16,'【断面別】自動車交通量(B断面流入)'!E16,'【断面別】自動車交通量（C断面流入)'!E16,'【断面別】自動車交通量(D断面流入)'!E16)</f>
        <v>43</v>
      </c>
      <c r="F16" s="118">
        <f>SUM('【断面別】自動車交通量(A断面流入)'!F16,'【断面別】自動車交通量(B断面流入)'!F16,'【断面別】自動車交通量（C断面流入)'!F16,'【断面別】自動車交通量(D断面流入)'!F16)</f>
        <v>26</v>
      </c>
      <c r="G16" s="118">
        <f>SUM('【断面別】自動車交通量(A断面流入)'!G16,'【断面別】自動車交通量(B断面流入)'!G16,'【断面別】自動車交通量（C断面流入)'!G16,'【断面別】自動車交通量(D断面流入)'!G16)</f>
        <v>3</v>
      </c>
      <c r="H16" s="118">
        <f t="shared" ref="H16:H21" si="0">SUM(D16:E16)</f>
        <v>258</v>
      </c>
      <c r="I16" s="118">
        <f t="shared" ref="I16:I21" si="1">SUM(F16:G16)</f>
        <v>29</v>
      </c>
      <c r="J16" s="118">
        <f t="shared" ref="J16:J21" si="2">SUM(H16:I16)</f>
        <v>287</v>
      </c>
      <c r="K16" s="117">
        <f t="shared" ref="K16:K52" si="3">IF(J16=0,0,ROUND(I16/J16*100,1))</f>
        <v>10.1</v>
      </c>
      <c r="L16" s="116">
        <f t="shared" ref="L16:L52" si="4">IF(J16=0,0,ROUND(J16/$J$52*100,1))</f>
        <v>1.5</v>
      </c>
    </row>
    <row r="17" spans="2:12" ht="14.45" customHeight="1">
      <c r="B17" s="115" t="s">
        <v>338</v>
      </c>
      <c r="C17" s="114"/>
      <c r="D17" s="113">
        <f>SUM('【断面別】自動車交通量(A断面流入)'!D17,'【断面別】自動車交通量(B断面流入)'!D17,'【断面別】自動車交通量（C断面流入)'!D17,'【断面別】自動車交通量(D断面流入)'!D17)</f>
        <v>214</v>
      </c>
      <c r="E17" s="112">
        <f>SUM('【断面別】自動車交通量(A断面流入)'!E17,'【断面別】自動車交通量(B断面流入)'!E17,'【断面別】自動車交通量（C断面流入)'!E17,'【断面別】自動車交通量(D断面流入)'!E17)</f>
        <v>47</v>
      </c>
      <c r="F17" s="112">
        <f>SUM('【断面別】自動車交通量(A断面流入)'!F17,'【断面別】自動車交通量(B断面流入)'!F17,'【断面別】自動車交通量（C断面流入)'!F17,'【断面別】自動車交通量(D断面流入)'!F17)</f>
        <v>16</v>
      </c>
      <c r="G17" s="112">
        <f>SUM('【断面別】自動車交通量(A断面流入)'!G17,'【断面別】自動車交通量(B断面流入)'!G17,'【断面別】自動車交通量（C断面流入)'!G17,'【断面別】自動車交通量(D断面流入)'!G17)</f>
        <v>2</v>
      </c>
      <c r="H17" s="112">
        <f t="shared" si="0"/>
        <v>261</v>
      </c>
      <c r="I17" s="112">
        <f t="shared" si="1"/>
        <v>18</v>
      </c>
      <c r="J17" s="112">
        <f t="shared" si="2"/>
        <v>279</v>
      </c>
      <c r="K17" s="111">
        <f t="shared" si="3"/>
        <v>6.5</v>
      </c>
      <c r="L17" s="110">
        <f t="shared" si="4"/>
        <v>1.5</v>
      </c>
    </row>
    <row r="18" spans="2:12" ht="14.45" customHeight="1">
      <c r="B18" s="115" t="s">
        <v>337</v>
      </c>
      <c r="C18" s="114"/>
      <c r="D18" s="113">
        <f>SUM('【断面別】自動車交通量(A断面流入)'!D18,'【断面別】自動車交通量(B断面流入)'!D18,'【断面別】自動車交通量（C断面流入)'!D18,'【断面別】自動車交通量(D断面流入)'!D18)</f>
        <v>201</v>
      </c>
      <c r="E18" s="112">
        <f>SUM('【断面別】自動車交通量(A断面流入)'!E18,'【断面別】自動車交通量(B断面流入)'!E18,'【断面別】自動車交通量（C断面流入)'!E18,'【断面別】自動車交通量(D断面流入)'!E18)</f>
        <v>57</v>
      </c>
      <c r="F18" s="112">
        <f>SUM('【断面別】自動車交通量(A断面流入)'!F18,'【断面別】自動車交通量(B断面流入)'!F18,'【断面別】自動車交通量（C断面流入)'!F18,'【断面別】自動車交通量(D断面流入)'!F18)</f>
        <v>19</v>
      </c>
      <c r="G18" s="112">
        <f>SUM('【断面別】自動車交通量(A断面流入)'!G18,'【断面別】自動車交通量(B断面流入)'!G18,'【断面別】自動車交通量（C断面流入)'!G18,'【断面別】自動車交通量(D断面流入)'!G18)</f>
        <v>3</v>
      </c>
      <c r="H18" s="112">
        <f t="shared" si="0"/>
        <v>258</v>
      </c>
      <c r="I18" s="112">
        <f t="shared" si="1"/>
        <v>22</v>
      </c>
      <c r="J18" s="112">
        <f t="shared" si="2"/>
        <v>280</v>
      </c>
      <c r="K18" s="111">
        <f t="shared" si="3"/>
        <v>7.9</v>
      </c>
      <c r="L18" s="110">
        <f t="shared" si="4"/>
        <v>1.5</v>
      </c>
    </row>
    <row r="19" spans="2:12" ht="14.45" customHeight="1">
      <c r="B19" s="115" t="s">
        <v>336</v>
      </c>
      <c r="C19" s="114"/>
      <c r="D19" s="113">
        <f>SUM('【断面別】自動車交通量(A断面流入)'!D19,'【断面別】自動車交通量(B断面流入)'!D19,'【断面別】自動車交通量（C断面流入)'!D19,'【断面別】自動車交通量(D断面流入)'!D19)</f>
        <v>198</v>
      </c>
      <c r="E19" s="112">
        <f>SUM('【断面別】自動車交通量(A断面流入)'!E19,'【断面別】自動車交通量(B断面流入)'!E19,'【断面別】自動車交通量（C断面流入)'!E19,'【断面別】自動車交通量(D断面流入)'!E19)</f>
        <v>43</v>
      </c>
      <c r="F19" s="112">
        <f>SUM('【断面別】自動車交通量(A断面流入)'!F19,'【断面別】自動車交通量(B断面流入)'!F19,'【断面別】自動車交通量（C断面流入)'!F19,'【断面別】自動車交通量(D断面流入)'!F19)</f>
        <v>15</v>
      </c>
      <c r="G19" s="112">
        <f>SUM('【断面別】自動車交通量(A断面流入)'!G19,'【断面別】自動車交通量(B断面流入)'!G19,'【断面別】自動車交通量（C断面流入)'!G19,'【断面別】自動車交通量(D断面流入)'!G19)</f>
        <v>2</v>
      </c>
      <c r="H19" s="112">
        <f t="shared" si="0"/>
        <v>241</v>
      </c>
      <c r="I19" s="112">
        <f t="shared" si="1"/>
        <v>17</v>
      </c>
      <c r="J19" s="112">
        <f t="shared" si="2"/>
        <v>258</v>
      </c>
      <c r="K19" s="111">
        <f t="shared" si="3"/>
        <v>6.6</v>
      </c>
      <c r="L19" s="110">
        <f t="shared" si="4"/>
        <v>1.4</v>
      </c>
    </row>
    <row r="20" spans="2:12" ht="14.45" customHeight="1">
      <c r="B20" s="115" t="s">
        <v>335</v>
      </c>
      <c r="C20" s="114"/>
      <c r="D20" s="113">
        <f>SUM('【断面別】自動車交通量(A断面流入)'!D20,'【断面別】自動車交通量(B断面流入)'!D20,'【断面別】自動車交通量（C断面流入)'!D20,'【断面別】自動車交通量(D断面流入)'!D20)</f>
        <v>200</v>
      </c>
      <c r="E20" s="112">
        <f>SUM('【断面別】自動車交通量(A断面流入)'!E20,'【断面別】自動車交通量(B断面流入)'!E20,'【断面別】自動車交通量（C断面流入)'!E20,'【断面別】自動車交通量(D断面流入)'!E20)</f>
        <v>41</v>
      </c>
      <c r="F20" s="112">
        <f>SUM('【断面別】自動車交通量(A断面流入)'!F20,'【断面別】自動車交通量(B断面流入)'!F20,'【断面別】自動車交通量（C断面流入)'!F20,'【断面別】自動車交通量(D断面流入)'!F20)</f>
        <v>14</v>
      </c>
      <c r="G20" s="112">
        <f>SUM('【断面別】自動車交通量(A断面流入)'!G20,'【断面別】自動車交通量(B断面流入)'!G20,'【断面別】自動車交通量（C断面流入)'!G20,'【断面別】自動車交通量(D断面流入)'!G20)</f>
        <v>4</v>
      </c>
      <c r="H20" s="112">
        <f t="shared" si="0"/>
        <v>241</v>
      </c>
      <c r="I20" s="112">
        <f t="shared" si="1"/>
        <v>18</v>
      </c>
      <c r="J20" s="112">
        <f t="shared" si="2"/>
        <v>259</v>
      </c>
      <c r="K20" s="111">
        <f t="shared" si="3"/>
        <v>6.9</v>
      </c>
      <c r="L20" s="110">
        <f t="shared" si="4"/>
        <v>1.4</v>
      </c>
    </row>
    <row r="21" spans="2:12" ht="14.45" customHeight="1">
      <c r="B21" s="109" t="s">
        <v>334</v>
      </c>
      <c r="C21" s="108"/>
      <c r="D21" s="107">
        <f>SUM('【断面別】自動車交通量(A断面流入)'!D21,'【断面別】自動車交通量(B断面流入)'!D21,'【断面別】自動車交通量（C断面流入)'!D21,'【断面別】自動車交通量(D断面流入)'!D21)</f>
        <v>237</v>
      </c>
      <c r="E21" s="106">
        <f>SUM('【断面別】自動車交通量(A断面流入)'!E21,'【断面別】自動車交通量(B断面流入)'!E21,'【断面別】自動車交通量（C断面流入)'!E21,'【断面別】自動車交通量(D断面流入)'!E21)</f>
        <v>49</v>
      </c>
      <c r="F21" s="106">
        <f>SUM('【断面別】自動車交通量(A断面流入)'!F21,'【断面別】自動車交通量(B断面流入)'!F21,'【断面別】自動車交通量（C断面流入)'!F21,'【断面別】自動車交通量(D断面流入)'!F21)</f>
        <v>12</v>
      </c>
      <c r="G21" s="106">
        <f>SUM('【断面別】自動車交通量(A断面流入)'!G21,'【断面別】自動車交通量(B断面流入)'!G21,'【断面別】自動車交通量（C断面流入)'!G21,'【断面別】自動車交通量(D断面流入)'!G21)</f>
        <v>1</v>
      </c>
      <c r="H21" s="106">
        <f t="shared" si="0"/>
        <v>286</v>
      </c>
      <c r="I21" s="106">
        <f t="shared" si="1"/>
        <v>13</v>
      </c>
      <c r="J21" s="106">
        <f t="shared" si="2"/>
        <v>299</v>
      </c>
      <c r="K21" s="105">
        <f t="shared" si="3"/>
        <v>4.3</v>
      </c>
      <c r="L21" s="104">
        <f t="shared" si="4"/>
        <v>1.6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1265</v>
      </c>
      <c r="E22" s="100">
        <f t="shared" si="5"/>
        <v>280</v>
      </c>
      <c r="F22" s="100">
        <f t="shared" si="5"/>
        <v>102</v>
      </c>
      <c r="G22" s="100">
        <f t="shared" si="5"/>
        <v>15</v>
      </c>
      <c r="H22" s="100">
        <f t="shared" si="5"/>
        <v>1545</v>
      </c>
      <c r="I22" s="100">
        <f t="shared" si="5"/>
        <v>117</v>
      </c>
      <c r="J22" s="100">
        <f t="shared" si="5"/>
        <v>1662</v>
      </c>
      <c r="K22" s="99">
        <f t="shared" si="3"/>
        <v>7</v>
      </c>
      <c r="L22" s="98">
        <f t="shared" si="4"/>
        <v>8.9</v>
      </c>
    </row>
    <row r="23" spans="2:12" ht="14.45" customHeight="1" thickTop="1">
      <c r="B23" s="121" t="s">
        <v>106</v>
      </c>
      <c r="C23" s="120"/>
      <c r="D23" s="119">
        <f>SUM('【断面別】自動車交通量(A断面流入)'!D23,'【断面別】自動車交通量(B断面流入)'!D23,'【断面別】自動車交通量（C断面流入)'!D23,'【断面別】自動車交通量(D断面流入)'!D23)</f>
        <v>246</v>
      </c>
      <c r="E23" s="118">
        <f>SUM('【断面別】自動車交通量(A断面流入)'!E23,'【断面別】自動車交通量(B断面流入)'!E23,'【断面別】自動車交通量（C断面流入)'!E23,'【断面別】自動車交通量(D断面流入)'!E23)</f>
        <v>60</v>
      </c>
      <c r="F23" s="118">
        <f>SUM('【断面別】自動車交通量(A断面流入)'!F23,'【断面別】自動車交通量(B断面流入)'!F23,'【断面別】自動車交通量（C断面流入)'!F23,'【断面別】自動車交通量(D断面流入)'!F23)</f>
        <v>18</v>
      </c>
      <c r="G23" s="118">
        <f>SUM('【断面別】自動車交通量(A断面流入)'!G23,'【断面別】自動車交通量(B断面流入)'!G23,'【断面別】自動車交通量（C断面流入)'!G23,'【断面別】自動車交通量(D断面流入)'!G23)</f>
        <v>4</v>
      </c>
      <c r="H23" s="118">
        <f t="shared" ref="H23:H28" si="6">SUM(D23:E23)</f>
        <v>306</v>
      </c>
      <c r="I23" s="118">
        <f t="shared" ref="I23:I28" si="7">SUM(F23:G23)</f>
        <v>22</v>
      </c>
      <c r="J23" s="118">
        <f t="shared" ref="J23:J28" si="8">SUM(H23:I23)</f>
        <v>328</v>
      </c>
      <c r="K23" s="117">
        <f t="shared" si="3"/>
        <v>6.7</v>
      </c>
      <c r="L23" s="116">
        <f t="shared" si="4"/>
        <v>1.8</v>
      </c>
    </row>
    <row r="24" spans="2:12" ht="14.45" customHeight="1">
      <c r="B24" s="115" t="s">
        <v>105</v>
      </c>
      <c r="C24" s="114"/>
      <c r="D24" s="113">
        <f>SUM('【断面別】自動車交通量(A断面流入)'!D24,'【断面別】自動車交通量(B断面流入)'!D24,'【断面別】自動車交通量（C断面流入)'!D24,'【断面別】自動車交通量(D断面流入)'!D24)</f>
        <v>218</v>
      </c>
      <c r="E24" s="112">
        <f>SUM('【断面別】自動車交通量(A断面流入)'!E24,'【断面別】自動車交通量(B断面流入)'!E24,'【断面別】自動車交通量（C断面流入)'!E24,'【断面別】自動車交通量(D断面流入)'!E24)</f>
        <v>40</v>
      </c>
      <c r="F24" s="112">
        <f>SUM('【断面別】自動車交通量(A断面流入)'!F24,'【断面別】自動車交通量(B断面流入)'!F24,'【断面別】自動車交通量（C断面流入)'!F24,'【断面別】自動車交通量(D断面流入)'!F24)</f>
        <v>18</v>
      </c>
      <c r="G24" s="112">
        <f>SUM('【断面別】自動車交通量(A断面流入)'!G24,'【断面別】自動車交通量(B断面流入)'!G24,'【断面別】自動車交通量（C断面流入)'!G24,'【断面別】自動車交通量(D断面流入)'!G24)</f>
        <v>4</v>
      </c>
      <c r="H24" s="112">
        <f t="shared" si="6"/>
        <v>258</v>
      </c>
      <c r="I24" s="112">
        <f t="shared" si="7"/>
        <v>22</v>
      </c>
      <c r="J24" s="112">
        <f t="shared" si="8"/>
        <v>280</v>
      </c>
      <c r="K24" s="111">
        <f t="shared" si="3"/>
        <v>7.9</v>
      </c>
      <c r="L24" s="110">
        <f t="shared" si="4"/>
        <v>1.5</v>
      </c>
    </row>
    <row r="25" spans="2:12" ht="14.45" customHeight="1">
      <c r="B25" s="115" t="s">
        <v>104</v>
      </c>
      <c r="C25" s="114"/>
      <c r="D25" s="113">
        <f>SUM('【断面別】自動車交通量(A断面流入)'!D25,'【断面別】自動車交通量(B断面流入)'!D25,'【断面別】自動車交通量（C断面流入)'!D25,'【断面別】自動車交通量(D断面流入)'!D25)</f>
        <v>209</v>
      </c>
      <c r="E25" s="112">
        <f>SUM('【断面別】自動車交通量(A断面流入)'!E25,'【断面別】自動車交通量(B断面流入)'!E25,'【断面別】自動車交通量（C断面流入)'!E25,'【断面別】自動車交通量(D断面流入)'!E25)</f>
        <v>45</v>
      </c>
      <c r="F25" s="112">
        <f>SUM('【断面別】自動車交通量(A断面流入)'!F25,'【断面別】自動車交通量(B断面流入)'!F25,'【断面別】自動車交通量（C断面流入)'!F25,'【断面別】自動車交通量(D断面流入)'!F25)</f>
        <v>24</v>
      </c>
      <c r="G25" s="112">
        <f>SUM('【断面別】自動車交通量(A断面流入)'!G25,'【断面別】自動車交通量(B断面流入)'!G25,'【断面別】自動車交通量（C断面流入)'!G25,'【断面別】自動車交通量(D断面流入)'!G25)</f>
        <v>1</v>
      </c>
      <c r="H25" s="112">
        <f t="shared" si="6"/>
        <v>254</v>
      </c>
      <c r="I25" s="112">
        <f t="shared" si="7"/>
        <v>25</v>
      </c>
      <c r="J25" s="112">
        <f t="shared" si="8"/>
        <v>279</v>
      </c>
      <c r="K25" s="111">
        <f t="shared" si="3"/>
        <v>9</v>
      </c>
      <c r="L25" s="110">
        <f t="shared" si="4"/>
        <v>1.5</v>
      </c>
    </row>
    <row r="26" spans="2:12" ht="14.45" customHeight="1">
      <c r="B26" s="115" t="s">
        <v>103</v>
      </c>
      <c r="C26" s="114"/>
      <c r="D26" s="113">
        <f>SUM('【断面別】自動車交通量(A断面流入)'!D26,'【断面別】自動車交通量(B断面流入)'!D26,'【断面別】自動車交通量（C断面流入)'!D26,'【断面別】自動車交通量(D断面流入)'!D26)</f>
        <v>224</v>
      </c>
      <c r="E26" s="112">
        <f>SUM('【断面別】自動車交通量(A断面流入)'!E26,'【断面別】自動車交通量(B断面流入)'!E26,'【断面別】自動車交通量（C断面流入)'!E26,'【断面別】自動車交通量(D断面流入)'!E26)</f>
        <v>51</v>
      </c>
      <c r="F26" s="112">
        <f>SUM('【断面別】自動車交通量(A断面流入)'!F26,'【断面別】自動車交通量(B断面流入)'!F26,'【断面別】自動車交通量（C断面流入)'!F26,'【断面別】自動車交通量(D断面流入)'!F26)</f>
        <v>34</v>
      </c>
      <c r="G26" s="112">
        <f>SUM('【断面別】自動車交通量(A断面流入)'!G26,'【断面別】自動車交通量(B断面流入)'!G26,'【断面別】自動車交通量（C断面流入)'!G26,'【断面別】自動車交通量(D断面流入)'!G26)</f>
        <v>3</v>
      </c>
      <c r="H26" s="112">
        <f t="shared" si="6"/>
        <v>275</v>
      </c>
      <c r="I26" s="112">
        <f t="shared" si="7"/>
        <v>37</v>
      </c>
      <c r="J26" s="112">
        <f t="shared" si="8"/>
        <v>312</v>
      </c>
      <c r="K26" s="111">
        <f t="shared" si="3"/>
        <v>11.9</v>
      </c>
      <c r="L26" s="110">
        <f t="shared" si="4"/>
        <v>1.7</v>
      </c>
    </row>
    <row r="27" spans="2:12" ht="14.45" customHeight="1">
      <c r="B27" s="115" t="s">
        <v>102</v>
      </c>
      <c r="C27" s="114"/>
      <c r="D27" s="113">
        <f>SUM('【断面別】自動車交通量(A断面流入)'!D27,'【断面別】自動車交通量(B断面流入)'!D27,'【断面別】自動車交通量（C断面流入)'!D27,'【断面別】自動車交通量(D断面流入)'!D27)</f>
        <v>191</v>
      </c>
      <c r="E27" s="112">
        <f>SUM('【断面別】自動車交通量(A断面流入)'!E27,'【断面別】自動車交通量(B断面流入)'!E27,'【断面別】自動車交通量（C断面流入)'!E27,'【断面別】自動車交通量(D断面流入)'!E27)</f>
        <v>46</v>
      </c>
      <c r="F27" s="112">
        <f>SUM('【断面別】自動車交通量(A断面流入)'!F27,'【断面別】自動車交通量(B断面流入)'!F27,'【断面別】自動車交通量（C断面流入)'!F27,'【断面別】自動車交通量(D断面流入)'!F27)</f>
        <v>29</v>
      </c>
      <c r="G27" s="112">
        <f>SUM('【断面別】自動車交通量(A断面流入)'!G27,'【断面別】自動車交通量(B断面流入)'!G27,'【断面別】自動車交通量（C断面流入)'!G27,'【断面別】自動車交通量(D断面流入)'!G27)</f>
        <v>3</v>
      </c>
      <c r="H27" s="112">
        <f t="shared" si="6"/>
        <v>237</v>
      </c>
      <c r="I27" s="112">
        <f t="shared" si="7"/>
        <v>32</v>
      </c>
      <c r="J27" s="112">
        <f t="shared" si="8"/>
        <v>269</v>
      </c>
      <c r="K27" s="111">
        <f t="shared" si="3"/>
        <v>11.9</v>
      </c>
      <c r="L27" s="110">
        <f t="shared" si="4"/>
        <v>1.4</v>
      </c>
    </row>
    <row r="28" spans="2:12" ht="14.45" customHeight="1">
      <c r="B28" s="109" t="s">
        <v>333</v>
      </c>
      <c r="C28" s="108"/>
      <c r="D28" s="107">
        <f>SUM('【断面別】自動車交通量(A断面流入)'!D28,'【断面別】自動車交通量(B断面流入)'!D28,'【断面別】自動車交通量（C断面流入)'!D28,'【断面別】自動車交通量(D断面流入)'!D28)</f>
        <v>181</v>
      </c>
      <c r="E28" s="106">
        <f>SUM('【断面別】自動車交通量(A断面流入)'!E28,'【断面別】自動車交通量(B断面流入)'!E28,'【断面別】自動車交通量（C断面流入)'!E28,'【断面別】自動車交通量(D断面流入)'!E28)</f>
        <v>36</v>
      </c>
      <c r="F28" s="106">
        <f>SUM('【断面別】自動車交通量(A断面流入)'!F28,'【断面別】自動車交通量(B断面流入)'!F28,'【断面別】自動車交通量（C断面流入)'!F28,'【断面別】自動車交通量(D断面流入)'!F28)</f>
        <v>15</v>
      </c>
      <c r="G28" s="106">
        <f>SUM('【断面別】自動車交通量(A断面流入)'!G28,'【断面別】自動車交通量(B断面流入)'!G28,'【断面別】自動車交通量（C断面流入)'!G28,'【断面別】自動車交通量(D断面流入)'!G28)</f>
        <v>3</v>
      </c>
      <c r="H28" s="106">
        <f t="shared" si="6"/>
        <v>217</v>
      </c>
      <c r="I28" s="106">
        <f t="shared" si="7"/>
        <v>18</v>
      </c>
      <c r="J28" s="106">
        <f t="shared" si="8"/>
        <v>235</v>
      </c>
      <c r="K28" s="105">
        <f t="shared" si="3"/>
        <v>7.7</v>
      </c>
      <c r="L28" s="104">
        <f t="shared" si="4"/>
        <v>1.3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1269</v>
      </c>
      <c r="E29" s="100">
        <f t="shared" si="9"/>
        <v>278</v>
      </c>
      <c r="F29" s="100">
        <f t="shared" si="9"/>
        <v>138</v>
      </c>
      <c r="G29" s="100">
        <f t="shared" si="9"/>
        <v>18</v>
      </c>
      <c r="H29" s="100">
        <f t="shared" si="9"/>
        <v>1547</v>
      </c>
      <c r="I29" s="100">
        <f t="shared" si="9"/>
        <v>156</v>
      </c>
      <c r="J29" s="100">
        <f t="shared" si="9"/>
        <v>1703</v>
      </c>
      <c r="K29" s="99">
        <f t="shared" si="3"/>
        <v>9.1999999999999993</v>
      </c>
      <c r="L29" s="98">
        <f t="shared" si="4"/>
        <v>9.1</v>
      </c>
    </row>
    <row r="30" spans="2:12" ht="14.45" customHeight="1" thickTop="1">
      <c r="B30" s="129" t="s">
        <v>332</v>
      </c>
      <c r="C30" s="128"/>
      <c r="D30" s="95">
        <f>SUM('【断面別】自動車交通量(A断面流入)'!D30,'【断面別】自動車交通量(B断面流入)'!D30,'【断面別】自動車交通量（C断面流入)'!D30,'【断面別】自動車交通量(D断面流入)'!D30)</f>
        <v>986</v>
      </c>
      <c r="E30" s="94">
        <f>SUM('【断面別】自動車交通量(A断面流入)'!E30,'【断面別】自動車交通量(B断面流入)'!E30,'【断面別】自動車交通量（C断面流入)'!E30,'【断面別】自動車交通量(D断面流入)'!E30)</f>
        <v>260</v>
      </c>
      <c r="F30" s="94">
        <f>SUM('【断面別】自動車交通量(A断面流入)'!F30,'【断面別】自動車交通量(B断面流入)'!F30,'【断面別】自動車交通量（C断面流入)'!F30,'【断面別】自動車交通量(D断面流入)'!F30)</f>
        <v>147</v>
      </c>
      <c r="G30" s="94">
        <f>SUM('【断面別】自動車交通量(A断面流入)'!G30,'【断面別】自動車交通量(B断面流入)'!G30,'【断面別】自動車交通量（C断面流入)'!G30,'【断面別】自動車交通量(D断面流入)'!G30)</f>
        <v>9</v>
      </c>
      <c r="H30" s="94">
        <f t="shared" ref="H30:H43" si="10">SUM(D30:E30)</f>
        <v>1246</v>
      </c>
      <c r="I30" s="94">
        <f t="shared" ref="I30:I43" si="11">SUM(F30:G30)</f>
        <v>156</v>
      </c>
      <c r="J30" s="94">
        <f t="shared" ref="J30:J43" si="12">SUM(H30:I30)</f>
        <v>1402</v>
      </c>
      <c r="K30" s="93">
        <f t="shared" si="3"/>
        <v>11.1</v>
      </c>
      <c r="L30" s="92">
        <f t="shared" si="4"/>
        <v>7.5</v>
      </c>
    </row>
    <row r="31" spans="2:12" ht="14.45" customHeight="1">
      <c r="B31" s="127" t="s">
        <v>331</v>
      </c>
      <c r="C31" s="126"/>
      <c r="D31" s="125">
        <f>SUM('【断面別】自動車交通量(A断面流入)'!D31,'【断面別】自動車交通量(B断面流入)'!D31,'【断面別】自動車交通量（C断面流入)'!D31,'【断面別】自動車交通量(D断面流入)'!D31)</f>
        <v>1025</v>
      </c>
      <c r="E31" s="124">
        <f>SUM('【断面別】自動車交通量(A断面流入)'!E31,'【断面別】自動車交通量(B断面流入)'!E31,'【断面別】自動車交通量（C断面流入)'!E31,'【断面別】自動車交通量(D断面流入)'!E31)</f>
        <v>255</v>
      </c>
      <c r="F31" s="124">
        <f>SUM('【断面別】自動車交通量(A断面流入)'!F31,'【断面別】自動車交通量(B断面流入)'!F31,'【断面別】自動車交通量（C断面流入)'!F31,'【断面別】自動車交通量(D断面流入)'!F31)</f>
        <v>138</v>
      </c>
      <c r="G31" s="124">
        <f>SUM('【断面別】自動車交通量(A断面流入)'!G31,'【断面別】自動車交通量(B断面流入)'!G31,'【断面別】自動車交通量（C断面流入)'!G31,'【断面別】自動車交通量(D断面流入)'!G31)</f>
        <v>7</v>
      </c>
      <c r="H31" s="124">
        <f t="shared" si="10"/>
        <v>1280</v>
      </c>
      <c r="I31" s="124">
        <f t="shared" si="11"/>
        <v>145</v>
      </c>
      <c r="J31" s="124">
        <f t="shared" si="12"/>
        <v>1425</v>
      </c>
      <c r="K31" s="123">
        <f t="shared" si="3"/>
        <v>10.199999999999999</v>
      </c>
      <c r="L31" s="122">
        <f t="shared" si="4"/>
        <v>7.6</v>
      </c>
    </row>
    <row r="32" spans="2:12" ht="14.45" customHeight="1">
      <c r="B32" s="127" t="s">
        <v>330</v>
      </c>
      <c r="C32" s="126"/>
      <c r="D32" s="125">
        <f>SUM('【断面別】自動車交通量(A断面流入)'!D32,'【断面別】自動車交通量(B断面流入)'!D32,'【断面別】自動車交通量（C断面流入)'!D32,'【断面別】自動車交通量(D断面流入)'!D32)</f>
        <v>1036</v>
      </c>
      <c r="E32" s="124">
        <f>SUM('【断面別】自動車交通量(A断面流入)'!E32,'【断面別】自動車交通量(B断面流入)'!E32,'【断面別】自動車交通量（C断面流入)'!E32,'【断面別】自動車交通量(D断面流入)'!E32)</f>
        <v>297</v>
      </c>
      <c r="F32" s="124">
        <f>SUM('【断面別】自動車交通量(A断面流入)'!F32,'【断面別】自動車交通量(B断面流入)'!F32,'【断面別】自動車交通量（C断面流入)'!F32,'【断面別】自動車交通量(D断面流入)'!F32)</f>
        <v>118</v>
      </c>
      <c r="G32" s="124">
        <f>SUM('【断面別】自動車交通量(A断面流入)'!G32,'【断面別】自動車交通量(B断面流入)'!G32,'【断面別】自動車交通量（C断面流入)'!G32,'【断面別】自動車交通量(D断面流入)'!G32)</f>
        <v>7</v>
      </c>
      <c r="H32" s="124">
        <f t="shared" si="10"/>
        <v>1333</v>
      </c>
      <c r="I32" s="124">
        <f t="shared" si="11"/>
        <v>125</v>
      </c>
      <c r="J32" s="124">
        <f t="shared" si="12"/>
        <v>1458</v>
      </c>
      <c r="K32" s="123">
        <f t="shared" si="3"/>
        <v>8.6</v>
      </c>
      <c r="L32" s="122">
        <f t="shared" si="4"/>
        <v>7.8</v>
      </c>
    </row>
    <row r="33" spans="2:12" ht="14.45" customHeight="1">
      <c r="B33" s="127" t="s">
        <v>329</v>
      </c>
      <c r="C33" s="126"/>
      <c r="D33" s="125">
        <f>SUM('【断面別】自動車交通量(A断面流入)'!D33,'【断面別】自動車交通量(B断面流入)'!D33,'【断面別】自動車交通量（C断面流入)'!D33,'【断面別】自動車交通量(D断面流入)'!D33)</f>
        <v>1093</v>
      </c>
      <c r="E33" s="124">
        <f>SUM('【断面別】自動車交通量(A断面流入)'!E33,'【断面別】自動車交通量(B断面流入)'!E33,'【断面別】自動車交通量（C断面流入)'!E33,'【断面別】自動車交通量(D断面流入)'!E33)</f>
        <v>265</v>
      </c>
      <c r="F33" s="124">
        <f>SUM('【断面別】自動車交通量(A断面流入)'!F33,'【断面別】自動車交通量(B断面流入)'!F33,'【断面別】自動車交通量（C断面流入)'!F33,'【断面別】自動車交通量(D断面流入)'!F33)</f>
        <v>119</v>
      </c>
      <c r="G33" s="124">
        <f>SUM('【断面別】自動車交通量(A断面流入)'!G33,'【断面別】自動車交通量(B断面流入)'!G33,'【断面別】自動車交通量（C断面流入)'!G33,'【断面別】自動車交通量(D断面流入)'!G33)</f>
        <v>6</v>
      </c>
      <c r="H33" s="124">
        <f t="shared" si="10"/>
        <v>1358</v>
      </c>
      <c r="I33" s="124">
        <f t="shared" si="11"/>
        <v>125</v>
      </c>
      <c r="J33" s="124">
        <f t="shared" si="12"/>
        <v>1483</v>
      </c>
      <c r="K33" s="123">
        <f t="shared" si="3"/>
        <v>8.4</v>
      </c>
      <c r="L33" s="122">
        <f t="shared" si="4"/>
        <v>7.9</v>
      </c>
    </row>
    <row r="34" spans="2:12" ht="14.45" customHeight="1">
      <c r="B34" s="127" t="s">
        <v>328</v>
      </c>
      <c r="C34" s="126"/>
      <c r="D34" s="125">
        <f>SUM('【断面別】自動車交通量(A断面流入)'!D34,'【断面別】自動車交通量(B断面流入)'!D34,'【断面別】自動車交通量（C断面流入)'!D34,'【断面別】自動車交通量(D断面流入)'!D34)</f>
        <v>1033</v>
      </c>
      <c r="E34" s="124">
        <f>SUM('【断面別】自動車交通量(A断面流入)'!E34,'【断面別】自動車交通量(B断面流入)'!E34,'【断面別】自動車交通量（C断面流入)'!E34,'【断面別】自動車交通量(D断面流入)'!E34)</f>
        <v>268</v>
      </c>
      <c r="F34" s="124">
        <f>SUM('【断面別】自動車交通量(A断面流入)'!F34,'【断面別】自動車交通量(B断面流入)'!F34,'【断面別】自動車交通量（C断面流入)'!F34,'【断面別】自動車交通量(D断面流入)'!F34)</f>
        <v>106</v>
      </c>
      <c r="G34" s="124">
        <f>SUM('【断面別】自動車交通量(A断面流入)'!G34,'【断面別】自動車交通量(B断面流入)'!G34,'【断面別】自動車交通量（C断面流入)'!G34,'【断面別】自動車交通量(D断面流入)'!G34)</f>
        <v>9</v>
      </c>
      <c r="H34" s="124">
        <f t="shared" si="10"/>
        <v>1301</v>
      </c>
      <c r="I34" s="124">
        <f t="shared" si="11"/>
        <v>115</v>
      </c>
      <c r="J34" s="124">
        <f t="shared" si="12"/>
        <v>1416</v>
      </c>
      <c r="K34" s="123">
        <f t="shared" si="3"/>
        <v>8.1</v>
      </c>
      <c r="L34" s="122">
        <f t="shared" si="4"/>
        <v>7.6</v>
      </c>
    </row>
    <row r="35" spans="2:12" ht="14.45" customHeight="1">
      <c r="B35" s="127" t="s">
        <v>327</v>
      </c>
      <c r="C35" s="126"/>
      <c r="D35" s="125">
        <f>SUM('【断面別】自動車交通量(A断面流入)'!D35,'【断面別】自動車交通量(B断面流入)'!D35,'【断面別】自動車交通量（C断面流入)'!D35,'【断面別】自動車交通量(D断面流入)'!D35)</f>
        <v>1069</v>
      </c>
      <c r="E35" s="124">
        <f>SUM('【断面別】自動車交通量(A断面流入)'!E35,'【断面別】自動車交通量(B断面流入)'!E35,'【断面別】自動車交通量（C断面流入)'!E35,'【断面別】自動車交通量(D断面流入)'!E35)</f>
        <v>269</v>
      </c>
      <c r="F35" s="124">
        <f>SUM('【断面別】自動車交通量(A断面流入)'!F35,'【断面別】自動車交通量(B断面流入)'!F35,'【断面別】自動車交通量（C断面流入)'!F35,'【断面別】自動車交通量(D断面流入)'!F35)</f>
        <v>94</v>
      </c>
      <c r="G35" s="124">
        <f>SUM('【断面別】自動車交通量(A断面流入)'!G35,'【断面別】自動車交通量(B断面流入)'!G35,'【断面別】自動車交通量（C断面流入)'!G35,'【断面別】自動車交通量(D断面流入)'!G35)</f>
        <v>14</v>
      </c>
      <c r="H35" s="124">
        <f t="shared" si="10"/>
        <v>1338</v>
      </c>
      <c r="I35" s="124">
        <f t="shared" si="11"/>
        <v>108</v>
      </c>
      <c r="J35" s="124">
        <f t="shared" si="12"/>
        <v>1446</v>
      </c>
      <c r="K35" s="123">
        <f t="shared" si="3"/>
        <v>7.5</v>
      </c>
      <c r="L35" s="122">
        <f t="shared" si="4"/>
        <v>7.7</v>
      </c>
    </row>
    <row r="36" spans="2:12" ht="14.45" customHeight="1">
      <c r="B36" s="127" t="s">
        <v>326</v>
      </c>
      <c r="C36" s="126"/>
      <c r="D36" s="125">
        <f>SUM('【断面別】自動車交通量(A断面流入)'!D36,'【断面別】自動車交通量(B断面流入)'!D36,'【断面別】自動車交通量（C断面流入)'!D36,'【断面別】自動車交通量(D断面流入)'!D36)</f>
        <v>1127</v>
      </c>
      <c r="E36" s="124">
        <f>SUM('【断面別】自動車交通量(A断面流入)'!E36,'【断面別】自動車交通量(B断面流入)'!E36,'【断面別】自動車交通量（C断面流入)'!E36,'【断面別】自動車交通量(D断面流入)'!E36)</f>
        <v>277</v>
      </c>
      <c r="F36" s="124">
        <f>SUM('【断面別】自動車交通量(A断面流入)'!F36,'【断面別】自動車交通量(B断面流入)'!F36,'【断面別】自動車交通量（C断面流入)'!F36,'【断面別】自動車交通量(D断面流入)'!F36)</f>
        <v>86</v>
      </c>
      <c r="G36" s="124">
        <f>SUM('【断面別】自動車交通量(A断面流入)'!G36,'【断面別】自動車交通量(B断面流入)'!G36,'【断面別】自動車交通量（C断面流入)'!G36,'【断面別】自動車交通量(D断面流入)'!G36)</f>
        <v>5</v>
      </c>
      <c r="H36" s="124">
        <f t="shared" si="10"/>
        <v>1404</v>
      </c>
      <c r="I36" s="124">
        <f t="shared" si="11"/>
        <v>91</v>
      </c>
      <c r="J36" s="124">
        <f t="shared" si="12"/>
        <v>1495</v>
      </c>
      <c r="K36" s="123">
        <f t="shared" si="3"/>
        <v>6.1</v>
      </c>
      <c r="L36" s="122">
        <f t="shared" si="4"/>
        <v>8</v>
      </c>
    </row>
    <row r="37" spans="2:12" ht="14.45" customHeight="1">
      <c r="B37" s="127" t="s">
        <v>325</v>
      </c>
      <c r="C37" s="126"/>
      <c r="D37" s="125">
        <f>SUM('【断面別】自動車交通量(A断面流入)'!D37,'【断面別】自動車交通量(B断面流入)'!D37,'【断面別】自動車交通量（C断面流入)'!D37,'【断面別】自動車交通量(D断面流入)'!D37)</f>
        <v>1286</v>
      </c>
      <c r="E37" s="124">
        <f>SUM('【断面別】自動車交通量(A断面流入)'!E37,'【断面別】自動車交通量(B断面流入)'!E37,'【断面別】自動車交通量（C断面流入)'!E37,'【断面別】自動車交通量(D断面流入)'!E37)</f>
        <v>302</v>
      </c>
      <c r="F37" s="124">
        <f>SUM('【断面別】自動車交通量(A断面流入)'!F37,'【断面別】自動車交通量(B断面流入)'!F37,'【断面別】自動車交通量（C断面流入)'!F37,'【断面別】自動車交通量(D断面流入)'!F37)</f>
        <v>74</v>
      </c>
      <c r="G37" s="124">
        <f>SUM('【断面別】自動車交通量(A断面流入)'!G37,'【断面別】自動車交通量(B断面流入)'!G37,'【断面別】自動車交通量（C断面流入)'!G37,'【断面別】自動車交通量(D断面流入)'!G37)</f>
        <v>10</v>
      </c>
      <c r="H37" s="124">
        <f t="shared" si="10"/>
        <v>1588</v>
      </c>
      <c r="I37" s="124">
        <f t="shared" si="11"/>
        <v>84</v>
      </c>
      <c r="J37" s="124">
        <f t="shared" si="12"/>
        <v>1672</v>
      </c>
      <c r="K37" s="123">
        <f t="shared" si="3"/>
        <v>5</v>
      </c>
      <c r="L37" s="122">
        <f t="shared" si="4"/>
        <v>9</v>
      </c>
    </row>
    <row r="38" spans="2:12" ht="14.45" customHeight="1">
      <c r="B38" s="121" t="s">
        <v>91</v>
      </c>
      <c r="C38" s="120"/>
      <c r="D38" s="119">
        <f>SUM('【断面別】自動車交通量(A断面流入)'!D38,'【断面別】自動車交通量(B断面流入)'!D38,'【断面別】自動車交通量（C断面流入)'!D38,'【断面別】自動車交通量(D断面流入)'!D38)</f>
        <v>251</v>
      </c>
      <c r="E38" s="118">
        <f>SUM('【断面別】自動車交通量(A断面流入)'!E38,'【断面別】自動車交通量(B断面流入)'!E38,'【断面別】自動車交通量（C断面流入)'!E38,'【断面別】自動車交通量(D断面流入)'!E38)</f>
        <v>48</v>
      </c>
      <c r="F38" s="118">
        <f>SUM('【断面別】自動車交通量(A断面流入)'!F38,'【断面別】自動車交通量(B断面流入)'!F38,'【断面別】自動車交通量（C断面流入)'!F38,'【断面別】自動車交通量(D断面流入)'!F38)</f>
        <v>41</v>
      </c>
      <c r="G38" s="118">
        <f>SUM('【断面別】自動車交通量(A断面流入)'!G38,'【断面別】自動車交通量(B断面流入)'!G38,'【断面別】自動車交通量（C断面流入)'!G38,'【断面別】自動車交通量(D断面流入)'!G38)</f>
        <v>3</v>
      </c>
      <c r="H38" s="118">
        <f t="shared" si="10"/>
        <v>299</v>
      </c>
      <c r="I38" s="118">
        <f t="shared" si="11"/>
        <v>44</v>
      </c>
      <c r="J38" s="118">
        <f t="shared" si="12"/>
        <v>343</v>
      </c>
      <c r="K38" s="117">
        <f t="shared" si="3"/>
        <v>12.8</v>
      </c>
      <c r="L38" s="116">
        <f t="shared" si="4"/>
        <v>1.8</v>
      </c>
    </row>
    <row r="39" spans="2:12" ht="14.45" customHeight="1">
      <c r="B39" s="115" t="s">
        <v>90</v>
      </c>
      <c r="C39" s="114"/>
      <c r="D39" s="113">
        <f>SUM('【断面別】自動車交通量(A断面流入)'!D39,'【断面別】自動車交通量(B断面流入)'!D39,'【断面別】自動車交通量（C断面流入)'!D39,'【断面別】自動車交通量(D断面流入)'!D39)</f>
        <v>214</v>
      </c>
      <c r="E39" s="112">
        <f>SUM('【断面別】自動車交通量(A断面流入)'!E39,'【断面別】自動車交通量(B断面流入)'!E39,'【断面別】自動車交通量（C断面流入)'!E39,'【断面別】自動車交通量(D断面流入)'!E39)</f>
        <v>47</v>
      </c>
      <c r="F39" s="112">
        <f>SUM('【断面別】自動車交通量(A断面流入)'!F39,'【断面別】自動車交通量(B断面流入)'!F39,'【断面別】自動車交通量（C断面流入)'!F39,'【断面別】自動車交通量(D断面流入)'!F39)</f>
        <v>12</v>
      </c>
      <c r="G39" s="112">
        <f>SUM('【断面別】自動車交通量(A断面流入)'!G39,'【断面別】自動車交通量(B断面流入)'!G39,'【断面別】自動車交通量（C断面流入)'!G39,'【断面別】自動車交通量(D断面流入)'!G39)</f>
        <v>1</v>
      </c>
      <c r="H39" s="112">
        <f t="shared" si="10"/>
        <v>261</v>
      </c>
      <c r="I39" s="112">
        <f t="shared" si="11"/>
        <v>13</v>
      </c>
      <c r="J39" s="112">
        <f t="shared" si="12"/>
        <v>274</v>
      </c>
      <c r="K39" s="111">
        <f t="shared" si="3"/>
        <v>4.7</v>
      </c>
      <c r="L39" s="110">
        <f t="shared" si="4"/>
        <v>1.5</v>
      </c>
    </row>
    <row r="40" spans="2:12" ht="14.45" customHeight="1">
      <c r="B40" s="115" t="s">
        <v>89</v>
      </c>
      <c r="C40" s="114"/>
      <c r="D40" s="113">
        <f>SUM('【断面別】自動車交通量(A断面流入)'!D40,'【断面別】自動車交通量(B断面流入)'!D40,'【断面別】自動車交通量（C断面流入)'!D40,'【断面別】自動車交通量(D断面流入)'!D40)</f>
        <v>238</v>
      </c>
      <c r="E40" s="112">
        <f>SUM('【断面別】自動車交通量(A断面流入)'!E40,'【断面別】自動車交通量(B断面流入)'!E40,'【断面別】自動車交通量（C断面流入)'!E40,'【断面別】自動車交通量(D断面流入)'!E40)</f>
        <v>47</v>
      </c>
      <c r="F40" s="112">
        <f>SUM('【断面別】自動車交通量(A断面流入)'!F40,'【断面別】自動車交通量(B断面流入)'!F40,'【断面別】自動車交通量（C断面流入)'!F40,'【断面別】自動車交通量(D断面流入)'!F40)</f>
        <v>4</v>
      </c>
      <c r="G40" s="112">
        <f>SUM('【断面別】自動車交通量(A断面流入)'!G40,'【断面別】自動車交通量(B断面流入)'!G40,'【断面別】自動車交通量（C断面流入)'!G40,'【断面別】自動車交通量(D断面流入)'!G40)</f>
        <v>2</v>
      </c>
      <c r="H40" s="112">
        <f t="shared" si="10"/>
        <v>285</v>
      </c>
      <c r="I40" s="112">
        <f t="shared" si="11"/>
        <v>6</v>
      </c>
      <c r="J40" s="112">
        <f t="shared" si="12"/>
        <v>291</v>
      </c>
      <c r="K40" s="111">
        <f t="shared" si="3"/>
        <v>2.1</v>
      </c>
      <c r="L40" s="110">
        <f t="shared" si="4"/>
        <v>1.6</v>
      </c>
    </row>
    <row r="41" spans="2:12" ht="14.45" customHeight="1">
      <c r="B41" s="115" t="s">
        <v>88</v>
      </c>
      <c r="C41" s="114"/>
      <c r="D41" s="113">
        <f>SUM('【断面別】自動車交通量(A断面流入)'!D41,'【断面別】自動車交通量(B断面流入)'!D41,'【断面別】自動車交通量（C断面流入)'!D41,'【断面別】自動車交通量(D断面流入)'!D41)</f>
        <v>224</v>
      </c>
      <c r="E41" s="112">
        <f>SUM('【断面別】自動車交通量(A断面流入)'!E41,'【断面別】自動車交通量(B断面流入)'!E41,'【断面別】自動車交通量（C断面流入)'!E41,'【断面別】自動車交通量(D断面流入)'!E41)</f>
        <v>49</v>
      </c>
      <c r="F41" s="112">
        <f>SUM('【断面別】自動車交通量(A断面流入)'!F41,'【断面別】自動車交通量(B断面流入)'!F41,'【断面別】自動車交通量（C断面流入)'!F41,'【断面別】自動車交通量(D断面流入)'!F41)</f>
        <v>12</v>
      </c>
      <c r="G41" s="112">
        <f>SUM('【断面別】自動車交通量(A断面流入)'!G41,'【断面別】自動車交通量(B断面流入)'!G41,'【断面別】自動車交通量（C断面流入)'!G41,'【断面別】自動車交通量(D断面流入)'!G41)</f>
        <v>2</v>
      </c>
      <c r="H41" s="112">
        <f t="shared" si="10"/>
        <v>273</v>
      </c>
      <c r="I41" s="112">
        <f t="shared" si="11"/>
        <v>14</v>
      </c>
      <c r="J41" s="112">
        <f t="shared" si="12"/>
        <v>287</v>
      </c>
      <c r="K41" s="111">
        <f t="shared" si="3"/>
        <v>4.9000000000000004</v>
      </c>
      <c r="L41" s="110">
        <f t="shared" si="4"/>
        <v>1.5</v>
      </c>
    </row>
    <row r="42" spans="2:12" ht="14.45" customHeight="1">
      <c r="B42" s="115" t="s">
        <v>87</v>
      </c>
      <c r="C42" s="114"/>
      <c r="D42" s="113">
        <f>SUM('【断面別】自動車交通量(A断面流入)'!D42,'【断面別】自動車交通量(B断面流入)'!D42,'【断面別】自動車交通量（C断面流入)'!D42,'【断面別】自動車交通量(D断面流入)'!D42)</f>
        <v>204</v>
      </c>
      <c r="E42" s="112">
        <f>SUM('【断面別】自動車交通量(A断面流入)'!E42,'【断面別】自動車交通量(B断面流入)'!E42,'【断面別】自動車交通量（C断面流入)'!E42,'【断面別】自動車交通量(D断面流入)'!E42)</f>
        <v>40</v>
      </c>
      <c r="F42" s="112">
        <f>SUM('【断面別】自動車交通量(A断面流入)'!F42,'【断面別】自動車交通量(B断面流入)'!F42,'【断面別】自動車交通量（C断面流入)'!F42,'【断面別】自動車交通量(D断面流入)'!F42)</f>
        <v>7</v>
      </c>
      <c r="G42" s="112">
        <f>SUM('【断面別】自動車交通量(A断面流入)'!G42,'【断面別】自動車交通量(B断面流入)'!G42,'【断面別】自動車交通量（C断面流入)'!G42,'【断面別】自動車交通量(D断面流入)'!G42)</f>
        <v>0</v>
      </c>
      <c r="H42" s="112">
        <f t="shared" si="10"/>
        <v>244</v>
      </c>
      <c r="I42" s="112">
        <f t="shared" si="11"/>
        <v>7</v>
      </c>
      <c r="J42" s="112">
        <f t="shared" si="12"/>
        <v>251</v>
      </c>
      <c r="K42" s="111">
        <f t="shared" si="3"/>
        <v>2.8</v>
      </c>
      <c r="L42" s="110">
        <f t="shared" si="4"/>
        <v>1.3</v>
      </c>
    </row>
    <row r="43" spans="2:12" ht="14.45" customHeight="1">
      <c r="B43" s="109" t="s">
        <v>324</v>
      </c>
      <c r="C43" s="108"/>
      <c r="D43" s="107">
        <f>SUM('【断面別】自動車交通量(A断面流入)'!D43,'【断面別】自動車交通量(B断面流入)'!D43,'【断面別】自動車交通量（C断面流入)'!D43,'【断面別】自動車交通量(D断面流入)'!D43)</f>
        <v>248</v>
      </c>
      <c r="E43" s="106">
        <f>SUM('【断面別】自動車交通量(A断面流入)'!E43,'【断面別】自動車交通量(B断面流入)'!E43,'【断面別】自動車交通量（C断面流入)'!E43,'【断面別】自動車交通量(D断面流入)'!E43)</f>
        <v>47</v>
      </c>
      <c r="F43" s="106">
        <f>SUM('【断面別】自動車交通量(A断面流入)'!F43,'【断面別】自動車交通量(B断面流入)'!F43,'【断面別】自動車交通量（C断面流入)'!F43,'【断面別】自動車交通量(D断面流入)'!F43)</f>
        <v>11</v>
      </c>
      <c r="G43" s="106">
        <f>SUM('【断面別】自動車交通量(A断面流入)'!G43,'【断面別】自動車交通量(B断面流入)'!G43,'【断面別】自動車交通量（C断面流入)'!G43,'【断面別】自動車交通量(D断面流入)'!G43)</f>
        <v>2</v>
      </c>
      <c r="H43" s="106">
        <f t="shared" si="10"/>
        <v>295</v>
      </c>
      <c r="I43" s="106">
        <f t="shared" si="11"/>
        <v>13</v>
      </c>
      <c r="J43" s="106">
        <f t="shared" si="12"/>
        <v>308</v>
      </c>
      <c r="K43" s="105">
        <f t="shared" si="3"/>
        <v>4.2</v>
      </c>
      <c r="L43" s="104">
        <f t="shared" si="4"/>
        <v>1.7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1379</v>
      </c>
      <c r="E44" s="100">
        <f t="shared" si="13"/>
        <v>278</v>
      </c>
      <c r="F44" s="100">
        <f t="shared" si="13"/>
        <v>87</v>
      </c>
      <c r="G44" s="100">
        <f t="shared" si="13"/>
        <v>10</v>
      </c>
      <c r="H44" s="100">
        <f t="shared" si="13"/>
        <v>1657</v>
      </c>
      <c r="I44" s="100">
        <f t="shared" si="13"/>
        <v>97</v>
      </c>
      <c r="J44" s="100">
        <f t="shared" si="13"/>
        <v>1754</v>
      </c>
      <c r="K44" s="99">
        <f t="shared" si="3"/>
        <v>5.5</v>
      </c>
      <c r="L44" s="98">
        <f t="shared" si="4"/>
        <v>9.4</v>
      </c>
    </row>
    <row r="45" spans="2:12" ht="14.45" customHeight="1" thickTop="1">
      <c r="B45" s="121" t="s">
        <v>84</v>
      </c>
      <c r="C45" s="120"/>
      <c r="D45" s="119">
        <f>SUM('【断面別】自動車交通量(A断面流入)'!D45,'【断面別】自動車交通量(B断面流入)'!D45,'【断面別】自動車交通量（C断面流入)'!D45,'【断面別】自動車交通量(D断面流入)'!D45)</f>
        <v>272</v>
      </c>
      <c r="E45" s="118">
        <f>SUM('【断面別】自動車交通量(A断面流入)'!E45,'【断面別】自動車交通量(B断面流入)'!E45,'【断面別】自動車交通量（C断面流入)'!E45,'【断面別】自動車交通量(D断面流入)'!E45)</f>
        <v>40</v>
      </c>
      <c r="F45" s="118">
        <f>SUM('【断面別】自動車交通量(A断面流入)'!F45,'【断面別】自動車交通量(B断面流入)'!F45,'【断面別】自動車交通量（C断面流入)'!F45,'【断面別】自動車交通量(D断面流入)'!F45)</f>
        <v>11</v>
      </c>
      <c r="G45" s="118">
        <f>SUM('【断面別】自動車交通量(A断面流入)'!G45,'【断面別】自動車交通量(B断面流入)'!G45,'【断面別】自動車交通量（C断面流入)'!G45,'【断面別】自動車交通量(D断面流入)'!G45)</f>
        <v>6</v>
      </c>
      <c r="H45" s="118">
        <f t="shared" ref="H45:H50" si="14">SUM(D45:E45)</f>
        <v>312</v>
      </c>
      <c r="I45" s="118">
        <f t="shared" ref="I45:I50" si="15">SUM(F45:G45)</f>
        <v>17</v>
      </c>
      <c r="J45" s="118">
        <f t="shared" ref="J45:J50" si="16">SUM(H45:I45)</f>
        <v>329</v>
      </c>
      <c r="K45" s="117">
        <f t="shared" si="3"/>
        <v>5.2</v>
      </c>
      <c r="L45" s="116">
        <f t="shared" si="4"/>
        <v>1.8</v>
      </c>
    </row>
    <row r="46" spans="2:12" ht="14.45" customHeight="1">
      <c r="B46" s="115" t="s">
        <v>83</v>
      </c>
      <c r="C46" s="114"/>
      <c r="D46" s="113">
        <f>SUM('【断面別】自動車交通量(A断面流入)'!D46,'【断面別】自動車交通量(B断面流入)'!D46,'【断面別】自動車交通量（C断面流入)'!D46,'【断面別】自動車交通量(D断面流入)'!D46)</f>
        <v>232</v>
      </c>
      <c r="E46" s="112">
        <f>SUM('【断面別】自動車交通量(A断面流入)'!E46,'【断面別】自動車交通量(B断面流入)'!E46,'【断面別】自動車交通量（C断面流入)'!E46,'【断面別】自動車交通量(D断面流入)'!E46)</f>
        <v>45</v>
      </c>
      <c r="F46" s="112">
        <f>SUM('【断面別】自動車交通量(A断面流入)'!F46,'【断面別】自動車交通量(B断面流入)'!F46,'【断面別】自動車交通量（C断面流入)'!F46,'【断面別】自動車交通量(D断面流入)'!F46)</f>
        <v>6</v>
      </c>
      <c r="G46" s="112">
        <f>SUM('【断面別】自動車交通量(A断面流入)'!G46,'【断面別】自動車交通量(B断面流入)'!G46,'【断面別】自動車交通量（C断面流入)'!G46,'【断面別】自動車交通量(D断面流入)'!G46)</f>
        <v>1</v>
      </c>
      <c r="H46" s="112">
        <f t="shared" si="14"/>
        <v>277</v>
      </c>
      <c r="I46" s="112">
        <f t="shared" si="15"/>
        <v>7</v>
      </c>
      <c r="J46" s="112">
        <f t="shared" si="16"/>
        <v>284</v>
      </c>
      <c r="K46" s="111">
        <f t="shared" si="3"/>
        <v>2.5</v>
      </c>
      <c r="L46" s="110">
        <f t="shared" si="4"/>
        <v>1.5</v>
      </c>
    </row>
    <row r="47" spans="2:12" ht="14.45" customHeight="1">
      <c r="B47" s="115" t="s">
        <v>82</v>
      </c>
      <c r="C47" s="114"/>
      <c r="D47" s="113">
        <f>SUM('【断面別】自動車交通量(A断面流入)'!D47,'【断面別】自動車交通量(B断面流入)'!D47,'【断面別】自動車交通量（C断面流入)'!D47,'【断面別】自動車交通量(D断面流入)'!D47)</f>
        <v>275</v>
      </c>
      <c r="E47" s="112">
        <f>SUM('【断面別】自動車交通量(A断面流入)'!E47,'【断面別】自動車交通量(B断面流入)'!E47,'【断面別】自動車交通量（C断面流入)'!E47,'【断面別】自動車交通量(D断面流入)'!E47)</f>
        <v>38</v>
      </c>
      <c r="F47" s="112">
        <f>SUM('【断面別】自動車交通量(A断面流入)'!F47,'【断面別】自動車交通量(B断面流入)'!F47,'【断面別】自動車交通量（C断面流入)'!F47,'【断面別】自動車交通量(D断面流入)'!F47)</f>
        <v>6</v>
      </c>
      <c r="G47" s="112">
        <f>SUM('【断面別】自動車交通量(A断面流入)'!G47,'【断面別】自動車交通量(B断面流入)'!G47,'【断面別】自動車交通量（C断面流入)'!G47,'【断面別】自動車交通量(D断面流入)'!G47)</f>
        <v>1</v>
      </c>
      <c r="H47" s="112">
        <f t="shared" si="14"/>
        <v>313</v>
      </c>
      <c r="I47" s="112">
        <f t="shared" si="15"/>
        <v>7</v>
      </c>
      <c r="J47" s="112">
        <f t="shared" si="16"/>
        <v>320</v>
      </c>
      <c r="K47" s="111">
        <f t="shared" si="3"/>
        <v>2.2000000000000002</v>
      </c>
      <c r="L47" s="110">
        <f t="shared" si="4"/>
        <v>1.7</v>
      </c>
    </row>
    <row r="48" spans="2:12" ht="14.45" customHeight="1">
      <c r="B48" s="115" t="s">
        <v>81</v>
      </c>
      <c r="C48" s="114"/>
      <c r="D48" s="113">
        <f>SUM('【断面別】自動車交通量(A断面流入)'!D48,'【断面別】自動車交通量(B断面流入)'!D48,'【断面別】自動車交通量（C断面流入)'!D48,'【断面別】自動車交通量(D断面流入)'!D48)</f>
        <v>236</v>
      </c>
      <c r="E48" s="112">
        <f>SUM('【断面別】自動車交通量(A断面流入)'!E48,'【断面別】自動車交通量(B断面流入)'!E48,'【断面別】自動車交通量（C断面流入)'!E48,'【断面別】自動車交通量(D断面流入)'!E48)</f>
        <v>37</v>
      </c>
      <c r="F48" s="112">
        <f>SUM('【断面別】自動車交通量(A断面流入)'!F48,'【断面別】自動車交通量(B断面流入)'!F48,'【断面別】自動車交通量（C断面流入)'!F48,'【断面別】自動車交通量(D断面流入)'!F48)</f>
        <v>6</v>
      </c>
      <c r="G48" s="112">
        <f>SUM('【断面別】自動車交通量(A断面流入)'!G48,'【断面別】自動車交通量(B断面流入)'!G48,'【断面別】自動車交通量（C断面流入)'!G48,'【断面別】自動車交通量(D断面流入)'!G48)</f>
        <v>3</v>
      </c>
      <c r="H48" s="112">
        <f t="shared" si="14"/>
        <v>273</v>
      </c>
      <c r="I48" s="112">
        <f t="shared" si="15"/>
        <v>9</v>
      </c>
      <c r="J48" s="112">
        <f t="shared" si="16"/>
        <v>282</v>
      </c>
      <c r="K48" s="111">
        <f t="shared" si="3"/>
        <v>3.2</v>
      </c>
      <c r="L48" s="110">
        <f t="shared" si="4"/>
        <v>1.5</v>
      </c>
    </row>
    <row r="49" spans="2:13" ht="14.45" customHeight="1">
      <c r="B49" s="115" t="s">
        <v>80</v>
      </c>
      <c r="C49" s="114"/>
      <c r="D49" s="113">
        <f>SUM('【断面別】自動車交通量(A断面流入)'!D49,'【断面別】自動車交通量(B断面流入)'!D49,'【断面別】自動車交通量（C断面流入)'!D49,'【断面別】自動車交通量(D断面流入)'!D49)</f>
        <v>220</v>
      </c>
      <c r="E49" s="112">
        <f>SUM('【断面別】自動車交通量(A断面流入)'!E49,'【断面別】自動車交通量(B断面流入)'!E49,'【断面別】自動車交通量（C断面流入)'!E49,'【断面別】自動車交通量(D断面流入)'!E49)</f>
        <v>35</v>
      </c>
      <c r="F49" s="112">
        <f>SUM('【断面別】自動車交通量(A断面流入)'!F49,'【断面別】自動車交通量(B断面流入)'!F49,'【断面別】自動車交通量（C断面流入)'!F49,'【断面別】自動車交通量(D断面流入)'!F49)</f>
        <v>5</v>
      </c>
      <c r="G49" s="112">
        <f>SUM('【断面別】自動車交通量(A断面流入)'!G49,'【断面別】自動車交通量(B断面流入)'!G49,'【断面別】自動車交通量（C断面流入)'!G49,'【断面別】自動車交通量(D断面流入)'!G49)</f>
        <v>0</v>
      </c>
      <c r="H49" s="112">
        <f t="shared" si="14"/>
        <v>255</v>
      </c>
      <c r="I49" s="112">
        <f t="shared" si="15"/>
        <v>5</v>
      </c>
      <c r="J49" s="112">
        <f t="shared" si="16"/>
        <v>260</v>
      </c>
      <c r="K49" s="111">
        <f t="shared" si="3"/>
        <v>1.9</v>
      </c>
      <c r="L49" s="110">
        <f t="shared" si="4"/>
        <v>1.4</v>
      </c>
    </row>
    <row r="50" spans="2:13" ht="14.45" customHeight="1">
      <c r="B50" s="109" t="s">
        <v>323</v>
      </c>
      <c r="C50" s="108"/>
      <c r="D50" s="107">
        <f>SUM('【断面別】自動車交通量(A断面流入)'!D50,'【断面別】自動車交通量(B断面流入)'!D50,'【断面別】自動車交通量（C断面流入)'!D50,'【断面別】自動車交通量(D断面流入)'!D50)</f>
        <v>231</v>
      </c>
      <c r="E50" s="106">
        <f>SUM('【断面別】自動車交通量(A断面流入)'!E50,'【断面別】自動車交通量(B断面流入)'!E50,'【断面別】自動車交通量（C断面流入)'!E50,'【断面別】自動車交通量(D断面流入)'!E50)</f>
        <v>31</v>
      </c>
      <c r="F50" s="106">
        <f>SUM('【断面別】自動車交通量(A断面流入)'!F50,'【断面別】自動車交通量(B断面流入)'!F50,'【断面別】自動車交通量（C断面流入)'!F50,'【断面別】自動車交通量(D断面流入)'!F50)</f>
        <v>6</v>
      </c>
      <c r="G50" s="106">
        <f>SUM('【断面別】自動車交通量(A断面流入)'!G50,'【断面別】自動車交通量(B断面流入)'!G50,'【断面別】自動車交通量（C断面流入)'!G50,'【断面別】自動車交通量(D断面流入)'!G50)</f>
        <v>2</v>
      </c>
      <c r="H50" s="106">
        <f t="shared" si="14"/>
        <v>262</v>
      </c>
      <c r="I50" s="106">
        <f t="shared" si="15"/>
        <v>8</v>
      </c>
      <c r="J50" s="106">
        <f t="shared" si="16"/>
        <v>270</v>
      </c>
      <c r="K50" s="105">
        <f t="shared" si="3"/>
        <v>3</v>
      </c>
      <c r="L50" s="104">
        <f t="shared" si="4"/>
        <v>1.4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1466</v>
      </c>
      <c r="E51" s="100">
        <f t="shared" si="17"/>
        <v>226</v>
      </c>
      <c r="F51" s="100">
        <f t="shared" si="17"/>
        <v>40</v>
      </c>
      <c r="G51" s="100">
        <f t="shared" si="17"/>
        <v>13</v>
      </c>
      <c r="H51" s="100">
        <f t="shared" si="17"/>
        <v>1692</v>
      </c>
      <c r="I51" s="100">
        <f t="shared" si="17"/>
        <v>53</v>
      </c>
      <c r="J51" s="100">
        <f t="shared" si="17"/>
        <v>1745</v>
      </c>
      <c r="K51" s="99">
        <f t="shared" si="3"/>
        <v>3</v>
      </c>
      <c r="L51" s="98">
        <f t="shared" si="4"/>
        <v>9.4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14034</v>
      </c>
      <c r="E52" s="94">
        <f t="shared" si="18"/>
        <v>3255</v>
      </c>
      <c r="F52" s="94">
        <f t="shared" si="18"/>
        <v>1249</v>
      </c>
      <c r="G52" s="94">
        <f t="shared" si="18"/>
        <v>123</v>
      </c>
      <c r="H52" s="94">
        <f t="shared" si="18"/>
        <v>17289</v>
      </c>
      <c r="I52" s="94">
        <f t="shared" si="18"/>
        <v>1372</v>
      </c>
      <c r="J52" s="94">
        <f t="shared" si="18"/>
        <v>18661</v>
      </c>
      <c r="K52" s="93">
        <f t="shared" si="3"/>
        <v>7.4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activeCell="P35" sqref="P35"/>
    </sheetView>
  </sheetViews>
  <sheetFormatPr defaultRowHeight="13.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zoomScaleNormal="100" zoomScaleSheetLayoutView="100" workbookViewId="0"/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1" spans="1:14" ht="16.5" customHeight="1">
      <c r="A1" s="85" t="s">
        <v>382</v>
      </c>
    </row>
    <row r="2" spans="1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1:14" ht="14.45" customHeight="1">
      <c r="B3" s="85"/>
      <c r="G3" s="148"/>
      <c r="H3" s="144"/>
      <c r="I3" s="87"/>
      <c r="J3" s="87"/>
      <c r="K3" s="87"/>
      <c r="L3" s="143"/>
    </row>
    <row r="4" spans="1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1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1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1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1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1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1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1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1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1:14" ht="14.45" customHeight="1">
      <c r="L13" s="137" t="s">
        <v>117</v>
      </c>
      <c r="N13" s="87"/>
    </row>
    <row r="14" spans="1:14" ht="28.9" customHeight="1">
      <c r="B14" s="136"/>
      <c r="C14" s="135" t="s">
        <v>116</v>
      </c>
      <c r="D14" s="353" t="s">
        <v>228</v>
      </c>
      <c r="E14" s="354"/>
      <c r="F14" s="354"/>
      <c r="G14" s="354"/>
      <c r="H14" s="354"/>
      <c r="I14" s="354"/>
      <c r="J14" s="354"/>
      <c r="K14" s="354"/>
      <c r="L14" s="355"/>
    </row>
    <row r="15" spans="1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1:14" ht="14.45" customHeight="1">
      <c r="B16" s="121" t="s">
        <v>210</v>
      </c>
      <c r="C16" s="120"/>
      <c r="D16" s="119">
        <f>SUM('【方向別】自動車交通量(1)'!D16,'【方向別】自動車交通量(2)'!D16,'【方向別】自動車交通量(3)'!D16,'【方向別】自動車交通量(13)'!D16)</f>
        <v>123</v>
      </c>
      <c r="E16" s="118">
        <f>SUM('【方向別】自動車交通量(1)'!E16,'【方向別】自動車交通量(2)'!E16,'【方向別】自動車交通量(3)'!E16,'【方向別】自動車交通量(13)'!E16)</f>
        <v>28</v>
      </c>
      <c r="F16" s="118">
        <f>SUM('【方向別】自動車交通量(1)'!F16,'【方向別】自動車交通量(2)'!F16,'【方向別】自動車交通量(3)'!F16,'【方向別】自動車交通量(13)'!F16)</f>
        <v>19</v>
      </c>
      <c r="G16" s="118">
        <f>SUM('【方向別】自動車交通量(1)'!G16,'【方向別】自動車交通量(2)'!G16,'【方向別】自動車交通量(3)'!G16,'【方向別】自動車交通量(13)'!G16)</f>
        <v>2</v>
      </c>
      <c r="H16" s="118">
        <f t="shared" ref="H16:H21" si="0">SUM(D16:E16)</f>
        <v>151</v>
      </c>
      <c r="I16" s="118">
        <f t="shared" ref="I16:I21" si="1">SUM(F16:G16)</f>
        <v>21</v>
      </c>
      <c r="J16" s="118">
        <f t="shared" ref="J16:J21" si="2">SUM(H16:I16)</f>
        <v>172</v>
      </c>
      <c r="K16" s="117">
        <f t="shared" ref="K16:K52" si="3">IF(J16=0,0,ROUND(I16/J16*100,1))</f>
        <v>12.2</v>
      </c>
      <c r="L16" s="116">
        <f t="shared" ref="L16:L52" si="4">IF(J16=0,0,ROUND(J16/$J$52*100,1))</f>
        <v>2.1</v>
      </c>
    </row>
    <row r="17" spans="2:12" ht="14.45" customHeight="1">
      <c r="B17" s="115" t="s">
        <v>209</v>
      </c>
      <c r="C17" s="114"/>
      <c r="D17" s="113">
        <f>SUM('【方向別】自動車交通量(1)'!D17,'【方向別】自動車交通量(2)'!D17,'【方向別】自動車交通量(3)'!D17,'【方向別】自動車交通量(13)'!D17)</f>
        <v>120</v>
      </c>
      <c r="E17" s="112">
        <f>SUM('【方向別】自動車交通量(1)'!E17,'【方向別】自動車交通量(2)'!E17,'【方向別】自動車交通量(3)'!E17,'【方向別】自動車交通量(13)'!E17)</f>
        <v>34</v>
      </c>
      <c r="F17" s="112">
        <f>SUM('【方向別】自動車交通量(1)'!F17,'【方向別】自動車交通量(2)'!F17,'【方向別】自動車交通量(3)'!F17,'【方向別】自動車交通量(13)'!F17)</f>
        <v>13</v>
      </c>
      <c r="G17" s="112">
        <f>SUM('【方向別】自動車交通量(1)'!G17,'【方向別】自動車交通量(2)'!G17,'【方向別】自動車交通量(3)'!G17,'【方向別】自動車交通量(13)'!G17)</f>
        <v>1</v>
      </c>
      <c r="H17" s="112">
        <f t="shared" si="0"/>
        <v>154</v>
      </c>
      <c r="I17" s="112">
        <f t="shared" si="1"/>
        <v>14</v>
      </c>
      <c r="J17" s="112">
        <f t="shared" si="2"/>
        <v>168</v>
      </c>
      <c r="K17" s="111">
        <f t="shared" si="3"/>
        <v>8.3000000000000007</v>
      </c>
      <c r="L17" s="110">
        <f t="shared" si="4"/>
        <v>2.1</v>
      </c>
    </row>
    <row r="18" spans="2:12" ht="14.45" customHeight="1">
      <c r="B18" s="115" t="s">
        <v>208</v>
      </c>
      <c r="C18" s="114"/>
      <c r="D18" s="113">
        <f>SUM('【方向別】自動車交通量(1)'!D18,'【方向別】自動車交通量(2)'!D18,'【方向別】自動車交通量(3)'!D18,'【方向別】自動車交通量(13)'!D18)</f>
        <v>101</v>
      </c>
      <c r="E18" s="112">
        <f>SUM('【方向別】自動車交通量(1)'!E18,'【方向別】自動車交通量(2)'!E18,'【方向別】自動車交通量(3)'!E18,'【方向別】自動車交通量(13)'!E18)</f>
        <v>33</v>
      </c>
      <c r="F18" s="112">
        <f>SUM('【方向別】自動車交通量(1)'!F18,'【方向別】自動車交通量(2)'!F18,'【方向別】自動車交通量(3)'!F18,'【方向別】自動車交通量(13)'!F18)</f>
        <v>12</v>
      </c>
      <c r="G18" s="112">
        <f>SUM('【方向別】自動車交通量(1)'!G18,'【方向別】自動車交通量(2)'!G18,'【方向別】自動車交通量(3)'!G18,'【方向別】自動車交通量(13)'!G18)</f>
        <v>1</v>
      </c>
      <c r="H18" s="112">
        <f t="shared" si="0"/>
        <v>134</v>
      </c>
      <c r="I18" s="112">
        <f t="shared" si="1"/>
        <v>13</v>
      </c>
      <c r="J18" s="112">
        <f t="shared" si="2"/>
        <v>147</v>
      </c>
      <c r="K18" s="111">
        <f t="shared" si="3"/>
        <v>8.8000000000000007</v>
      </c>
      <c r="L18" s="110">
        <f t="shared" si="4"/>
        <v>1.8</v>
      </c>
    </row>
    <row r="19" spans="2:12" ht="14.45" customHeight="1">
      <c r="B19" s="115" t="s">
        <v>207</v>
      </c>
      <c r="C19" s="114"/>
      <c r="D19" s="113">
        <f>SUM('【方向別】自動車交通量(1)'!D19,'【方向別】自動車交通量(2)'!D19,'【方向別】自動車交通量(3)'!D19,'【方向別】自動車交通量(13)'!D19)</f>
        <v>96</v>
      </c>
      <c r="E19" s="112">
        <f>SUM('【方向別】自動車交通量(1)'!E19,'【方向別】自動車交通量(2)'!E19,'【方向別】自動車交通量(3)'!E19,'【方向別】自動車交通量(13)'!E19)</f>
        <v>30</v>
      </c>
      <c r="F19" s="112">
        <f>SUM('【方向別】自動車交通量(1)'!F19,'【方向別】自動車交通量(2)'!F19,'【方向別】自動車交通量(3)'!F19,'【方向別】自動車交通量(13)'!F19)</f>
        <v>9</v>
      </c>
      <c r="G19" s="112">
        <f>SUM('【方向別】自動車交通量(1)'!G19,'【方向別】自動車交通量(2)'!G19,'【方向別】自動車交通量(3)'!G19,'【方向別】自動車交通量(13)'!G19)</f>
        <v>1</v>
      </c>
      <c r="H19" s="112">
        <f t="shared" si="0"/>
        <v>126</v>
      </c>
      <c r="I19" s="112">
        <f t="shared" si="1"/>
        <v>10</v>
      </c>
      <c r="J19" s="112">
        <f t="shared" si="2"/>
        <v>136</v>
      </c>
      <c r="K19" s="111">
        <f t="shared" si="3"/>
        <v>7.4</v>
      </c>
      <c r="L19" s="110">
        <f t="shared" si="4"/>
        <v>1.7</v>
      </c>
    </row>
    <row r="20" spans="2:12" ht="14.45" customHeight="1">
      <c r="B20" s="115" t="s">
        <v>206</v>
      </c>
      <c r="C20" s="114"/>
      <c r="D20" s="113">
        <f>SUM('【方向別】自動車交通量(1)'!D20,'【方向別】自動車交通量(2)'!D20,'【方向別】自動車交通量(3)'!D20,'【方向別】自動車交通量(13)'!D20)</f>
        <v>115</v>
      </c>
      <c r="E20" s="112">
        <f>SUM('【方向別】自動車交通量(1)'!E20,'【方向別】自動車交通量(2)'!E20,'【方向別】自動車交通量(3)'!E20,'【方向別】自動車交通量(13)'!E20)</f>
        <v>25</v>
      </c>
      <c r="F20" s="112">
        <f>SUM('【方向別】自動車交通量(1)'!F20,'【方向別】自動車交通量(2)'!F20,'【方向別】自動車交通量(3)'!F20,'【方向別】自動車交通量(13)'!F20)</f>
        <v>8</v>
      </c>
      <c r="G20" s="112">
        <f>SUM('【方向別】自動車交通量(1)'!G20,'【方向別】自動車交通量(2)'!G20,'【方向別】自動車交通量(3)'!G20,'【方向別】自動車交通量(13)'!G20)</f>
        <v>2</v>
      </c>
      <c r="H20" s="112">
        <f t="shared" si="0"/>
        <v>140</v>
      </c>
      <c r="I20" s="112">
        <f t="shared" si="1"/>
        <v>10</v>
      </c>
      <c r="J20" s="112">
        <f t="shared" si="2"/>
        <v>150</v>
      </c>
      <c r="K20" s="111">
        <f t="shared" si="3"/>
        <v>6.7</v>
      </c>
      <c r="L20" s="110">
        <f t="shared" si="4"/>
        <v>1.8</v>
      </c>
    </row>
    <row r="21" spans="2:12" ht="14.45" customHeight="1">
      <c r="B21" s="109" t="s">
        <v>205</v>
      </c>
      <c r="C21" s="108"/>
      <c r="D21" s="107">
        <f>SUM('【方向別】自動車交通量(1)'!D21,'【方向別】自動車交通量(2)'!D21,'【方向別】自動車交通量(3)'!D21,'【方向別】自動車交通量(13)'!D21)</f>
        <v>142</v>
      </c>
      <c r="E21" s="106">
        <f>SUM('【方向別】自動車交通量(1)'!E21,'【方向別】自動車交通量(2)'!E21,'【方向別】自動車交通量(3)'!E21,'【方向別】自動車交通量(13)'!E21)</f>
        <v>34</v>
      </c>
      <c r="F21" s="106">
        <f>SUM('【方向別】自動車交通量(1)'!F21,'【方向別】自動車交通量(2)'!F21,'【方向別】自動車交通量(3)'!F21,'【方向別】自動車交通量(13)'!F21)</f>
        <v>7</v>
      </c>
      <c r="G21" s="106">
        <f>SUM('【方向別】自動車交通量(1)'!G21,'【方向別】自動車交通量(2)'!G21,'【方向別】自動車交通量(3)'!G21,'【方向別】自動車交通量(13)'!G21)</f>
        <v>1</v>
      </c>
      <c r="H21" s="106">
        <f t="shared" si="0"/>
        <v>176</v>
      </c>
      <c r="I21" s="106">
        <f t="shared" si="1"/>
        <v>8</v>
      </c>
      <c r="J21" s="106">
        <f t="shared" si="2"/>
        <v>184</v>
      </c>
      <c r="K21" s="105">
        <f t="shared" si="3"/>
        <v>4.3</v>
      </c>
      <c r="L21" s="104">
        <f t="shared" si="4"/>
        <v>2.2999999999999998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697</v>
      </c>
      <c r="E22" s="100">
        <f t="shared" si="5"/>
        <v>184</v>
      </c>
      <c r="F22" s="100">
        <f t="shared" si="5"/>
        <v>68</v>
      </c>
      <c r="G22" s="100">
        <f t="shared" si="5"/>
        <v>8</v>
      </c>
      <c r="H22" s="100">
        <f t="shared" si="5"/>
        <v>881</v>
      </c>
      <c r="I22" s="100">
        <f t="shared" si="5"/>
        <v>76</v>
      </c>
      <c r="J22" s="100">
        <f t="shared" si="5"/>
        <v>957</v>
      </c>
      <c r="K22" s="99">
        <f t="shared" si="3"/>
        <v>7.9</v>
      </c>
      <c r="L22" s="98">
        <f t="shared" si="4"/>
        <v>11.8</v>
      </c>
    </row>
    <row r="23" spans="2:12" ht="14.45" customHeight="1" thickTop="1">
      <c r="B23" s="121" t="s">
        <v>106</v>
      </c>
      <c r="C23" s="120"/>
      <c r="D23" s="119">
        <f>SUM('【方向別】自動車交通量(1)'!D23,'【方向別】自動車交通量(2)'!D23,'【方向別】自動車交通量(3)'!D23,'【方向別】自動車交通量(13)'!D23)</f>
        <v>157</v>
      </c>
      <c r="E23" s="118">
        <f>SUM('【方向別】自動車交通量(1)'!E23,'【方向別】自動車交通量(2)'!E23,'【方向別】自動車交通量(3)'!E23,'【方向別】自動車交通量(13)'!E23)</f>
        <v>34</v>
      </c>
      <c r="F23" s="118">
        <f>SUM('【方向別】自動車交通量(1)'!F23,'【方向別】自動車交通量(2)'!F23,'【方向別】自動車交通量(3)'!F23,'【方向別】自動車交通量(13)'!F23)</f>
        <v>12</v>
      </c>
      <c r="G23" s="118">
        <f>SUM('【方向別】自動車交通量(1)'!G23,'【方向別】自動車交通量(2)'!G23,'【方向別】自動車交通量(3)'!G23,'【方向別】自動車交通量(13)'!G23)</f>
        <v>3</v>
      </c>
      <c r="H23" s="118">
        <f t="shared" ref="H23:H28" si="6">SUM(D23:E23)</f>
        <v>191</v>
      </c>
      <c r="I23" s="118">
        <f t="shared" ref="I23:I28" si="7">SUM(F23:G23)</f>
        <v>15</v>
      </c>
      <c r="J23" s="118">
        <f t="shared" ref="J23:J28" si="8">SUM(H23:I23)</f>
        <v>206</v>
      </c>
      <c r="K23" s="117">
        <f t="shared" si="3"/>
        <v>7.3</v>
      </c>
      <c r="L23" s="116">
        <f t="shared" si="4"/>
        <v>2.5</v>
      </c>
    </row>
    <row r="24" spans="2:12" ht="14.45" customHeight="1">
      <c r="B24" s="115" t="s">
        <v>105</v>
      </c>
      <c r="C24" s="114"/>
      <c r="D24" s="113">
        <f>SUM('【方向別】自動車交通量(1)'!D24,'【方向別】自動車交通量(2)'!D24,'【方向別】自動車交通量(3)'!D24,'【方向別】自動車交通量(13)'!D24)</f>
        <v>109</v>
      </c>
      <c r="E24" s="112">
        <f>SUM('【方向別】自動車交通量(1)'!E24,'【方向別】自動車交通量(2)'!E24,'【方向別】自動車交通量(3)'!E24,'【方向別】自動車交通量(13)'!E24)</f>
        <v>19</v>
      </c>
      <c r="F24" s="112">
        <f>SUM('【方向別】自動車交通量(1)'!F24,'【方向別】自動車交通量(2)'!F24,'【方向別】自動車交通量(3)'!F24,'【方向別】自動車交通量(13)'!F24)</f>
        <v>5</v>
      </c>
      <c r="G24" s="112">
        <f>SUM('【方向別】自動車交通量(1)'!G24,'【方向別】自動車交通量(2)'!G24,'【方向別】自動車交通量(3)'!G24,'【方向別】自動車交通量(13)'!G24)</f>
        <v>2</v>
      </c>
      <c r="H24" s="112">
        <f t="shared" si="6"/>
        <v>128</v>
      </c>
      <c r="I24" s="112">
        <f t="shared" si="7"/>
        <v>7</v>
      </c>
      <c r="J24" s="112">
        <f t="shared" si="8"/>
        <v>135</v>
      </c>
      <c r="K24" s="111">
        <f t="shared" si="3"/>
        <v>5.2</v>
      </c>
      <c r="L24" s="110">
        <f t="shared" si="4"/>
        <v>1.7</v>
      </c>
    </row>
    <row r="25" spans="2:12" ht="14.45" customHeight="1">
      <c r="B25" s="115" t="s">
        <v>104</v>
      </c>
      <c r="C25" s="114"/>
      <c r="D25" s="113">
        <f>SUM('【方向別】自動車交通量(1)'!D25,'【方向別】自動車交通量(2)'!D25,'【方向別】自動車交通量(3)'!D25,'【方向別】自動車交通量(13)'!D25)</f>
        <v>120</v>
      </c>
      <c r="E25" s="112">
        <f>SUM('【方向別】自動車交通量(1)'!E25,'【方向別】自動車交通量(2)'!E25,'【方向別】自動車交通量(3)'!E25,'【方向別】自動車交通量(13)'!E25)</f>
        <v>22</v>
      </c>
      <c r="F25" s="112">
        <f>SUM('【方向別】自動車交通量(1)'!F25,'【方向別】自動車交通量(2)'!F25,'【方向別】自動車交通量(3)'!F25,'【方向別】自動車交通量(13)'!F25)</f>
        <v>10</v>
      </c>
      <c r="G25" s="112">
        <f>SUM('【方向別】自動車交通量(1)'!G25,'【方向別】自動車交通量(2)'!G25,'【方向別】自動車交通量(3)'!G25,'【方向別】自動車交通量(13)'!G25)</f>
        <v>1</v>
      </c>
      <c r="H25" s="112">
        <f t="shared" si="6"/>
        <v>142</v>
      </c>
      <c r="I25" s="112">
        <f t="shared" si="7"/>
        <v>11</v>
      </c>
      <c r="J25" s="112">
        <f t="shared" si="8"/>
        <v>153</v>
      </c>
      <c r="K25" s="111">
        <f t="shared" si="3"/>
        <v>7.2</v>
      </c>
      <c r="L25" s="110">
        <f t="shared" si="4"/>
        <v>1.9</v>
      </c>
    </row>
    <row r="26" spans="2:12" ht="14.45" customHeight="1">
      <c r="B26" s="115" t="s">
        <v>103</v>
      </c>
      <c r="C26" s="114"/>
      <c r="D26" s="113">
        <f>SUM('【方向別】自動車交通量(1)'!D26,'【方向別】自動車交通量(2)'!D26,'【方向別】自動車交通量(3)'!D26,'【方向別】自動車交通量(13)'!D26)</f>
        <v>120</v>
      </c>
      <c r="E26" s="112">
        <f>SUM('【方向別】自動車交通量(1)'!E26,'【方向別】自動車交通量(2)'!E26,'【方向別】自動車交通量(3)'!E26,'【方向別】自動車交通量(13)'!E26)</f>
        <v>31</v>
      </c>
      <c r="F26" s="112">
        <f>SUM('【方向別】自動車交通量(1)'!F26,'【方向別】自動車交通量(2)'!F26,'【方向別】自動車交通量(3)'!F26,'【方向別】自動車交通量(13)'!F26)</f>
        <v>20</v>
      </c>
      <c r="G26" s="112">
        <f>SUM('【方向別】自動車交通量(1)'!G26,'【方向別】自動車交通量(2)'!G26,'【方向別】自動車交通量(3)'!G26,'【方向別】自動車交通量(13)'!G26)</f>
        <v>0</v>
      </c>
      <c r="H26" s="112">
        <f t="shared" si="6"/>
        <v>151</v>
      </c>
      <c r="I26" s="112">
        <f t="shared" si="7"/>
        <v>20</v>
      </c>
      <c r="J26" s="112">
        <f t="shared" si="8"/>
        <v>171</v>
      </c>
      <c r="K26" s="111">
        <f t="shared" si="3"/>
        <v>11.7</v>
      </c>
      <c r="L26" s="110">
        <f t="shared" si="4"/>
        <v>2.1</v>
      </c>
    </row>
    <row r="27" spans="2:12" ht="14.45" customHeight="1">
      <c r="B27" s="115" t="s">
        <v>102</v>
      </c>
      <c r="C27" s="114"/>
      <c r="D27" s="113">
        <f>SUM('【方向別】自動車交通量(1)'!D27,'【方向別】自動車交通量(2)'!D27,'【方向別】自動車交通量(3)'!D27,'【方向別】自動車交通量(13)'!D27)</f>
        <v>108</v>
      </c>
      <c r="E27" s="112">
        <f>SUM('【方向別】自動車交通量(1)'!E27,'【方向別】自動車交通量(2)'!E27,'【方向別】自動車交通量(3)'!E27,'【方向別】自動車交通量(13)'!E27)</f>
        <v>22</v>
      </c>
      <c r="F27" s="112">
        <f>SUM('【方向別】自動車交通量(1)'!F27,'【方向別】自動車交通量(2)'!F27,'【方向別】自動車交通量(3)'!F27,'【方向別】自動車交通量(13)'!F27)</f>
        <v>9</v>
      </c>
      <c r="G27" s="112">
        <f>SUM('【方向別】自動車交通量(1)'!G27,'【方向別】自動車交通量(2)'!G27,'【方向別】自動車交通量(3)'!G27,'【方向別】自動車交通量(13)'!G27)</f>
        <v>1</v>
      </c>
      <c r="H27" s="112">
        <f t="shared" si="6"/>
        <v>130</v>
      </c>
      <c r="I27" s="112">
        <f t="shared" si="7"/>
        <v>10</v>
      </c>
      <c r="J27" s="112">
        <f t="shared" si="8"/>
        <v>140</v>
      </c>
      <c r="K27" s="111">
        <f t="shared" si="3"/>
        <v>7.1</v>
      </c>
      <c r="L27" s="110">
        <f t="shared" si="4"/>
        <v>1.7</v>
      </c>
    </row>
    <row r="28" spans="2:12" ht="14.45" customHeight="1">
      <c r="B28" s="109" t="s">
        <v>204</v>
      </c>
      <c r="C28" s="108"/>
      <c r="D28" s="107">
        <f>SUM('【方向別】自動車交通量(1)'!D28,'【方向別】自動車交通量(2)'!D28,'【方向別】自動車交通量(3)'!D28,'【方向別】自動車交通量(13)'!D28)</f>
        <v>95</v>
      </c>
      <c r="E28" s="106">
        <f>SUM('【方向別】自動車交通量(1)'!E28,'【方向別】自動車交通量(2)'!E28,'【方向別】自動車交通量(3)'!E28,'【方向別】自動車交通量(13)'!E28)</f>
        <v>20</v>
      </c>
      <c r="F28" s="106">
        <f>SUM('【方向別】自動車交通量(1)'!F28,'【方向別】自動車交通量(2)'!F28,'【方向別】自動車交通量(3)'!F28,'【方向別】自動車交通量(13)'!F28)</f>
        <v>9</v>
      </c>
      <c r="G28" s="106">
        <f>SUM('【方向別】自動車交通量(1)'!G28,'【方向別】自動車交通量(2)'!G28,'【方向別】自動車交通量(3)'!G28,'【方向別】自動車交通量(13)'!G28)</f>
        <v>2</v>
      </c>
      <c r="H28" s="106">
        <f t="shared" si="6"/>
        <v>115</v>
      </c>
      <c r="I28" s="106">
        <f t="shared" si="7"/>
        <v>11</v>
      </c>
      <c r="J28" s="106">
        <f t="shared" si="8"/>
        <v>126</v>
      </c>
      <c r="K28" s="105">
        <f t="shared" si="3"/>
        <v>8.6999999999999993</v>
      </c>
      <c r="L28" s="104">
        <f t="shared" si="4"/>
        <v>1.6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709</v>
      </c>
      <c r="E29" s="100">
        <f t="shared" si="9"/>
        <v>148</v>
      </c>
      <c r="F29" s="100">
        <f t="shared" si="9"/>
        <v>65</v>
      </c>
      <c r="G29" s="100">
        <f t="shared" si="9"/>
        <v>9</v>
      </c>
      <c r="H29" s="100">
        <f t="shared" si="9"/>
        <v>857</v>
      </c>
      <c r="I29" s="100">
        <f t="shared" si="9"/>
        <v>74</v>
      </c>
      <c r="J29" s="100">
        <f t="shared" si="9"/>
        <v>931</v>
      </c>
      <c r="K29" s="99">
        <f t="shared" si="3"/>
        <v>7.9</v>
      </c>
      <c r="L29" s="98">
        <f t="shared" si="4"/>
        <v>11.5</v>
      </c>
    </row>
    <row r="30" spans="2:12" ht="14.45" customHeight="1" thickTop="1">
      <c r="B30" s="129" t="s">
        <v>203</v>
      </c>
      <c r="C30" s="128"/>
      <c r="D30" s="95">
        <f>SUM('【方向別】自動車交通量(1)'!D30,'【方向別】自動車交通量(2)'!D30,'【方向別】自動車交通量(3)'!D30,'【方向別】自動車交通量(13)'!D30)</f>
        <v>437</v>
      </c>
      <c r="E30" s="94">
        <f>SUM('【方向別】自動車交通量(1)'!E30,'【方向別】自動車交通量(2)'!E30,'【方向別】自動車交通量(3)'!E30,'【方向別】自動車交通量(13)'!E30)</f>
        <v>115</v>
      </c>
      <c r="F30" s="94">
        <f>SUM('【方向別】自動車交通量(1)'!F30,'【方向別】自動車交通量(2)'!F30,'【方向別】自動車交通量(3)'!F30,'【方向別】自動車交通量(13)'!F30)</f>
        <v>72</v>
      </c>
      <c r="G30" s="94">
        <f>SUM('【方向別】自動車交通量(1)'!G30,'【方向別】自動車交通量(2)'!G30,'【方向別】自動車交通量(3)'!G30,'【方向別】自動車交通量(13)'!G30)</f>
        <v>5</v>
      </c>
      <c r="H30" s="94">
        <f t="shared" ref="H30:H43" si="10">SUM(D30:E30)</f>
        <v>552</v>
      </c>
      <c r="I30" s="94">
        <f t="shared" ref="I30:I43" si="11">SUM(F30:G30)</f>
        <v>77</v>
      </c>
      <c r="J30" s="94">
        <f t="shared" ref="J30:J43" si="12">SUM(H30:I30)</f>
        <v>629</v>
      </c>
      <c r="K30" s="93">
        <f t="shared" si="3"/>
        <v>12.2</v>
      </c>
      <c r="L30" s="92">
        <f t="shared" si="4"/>
        <v>7.7</v>
      </c>
    </row>
    <row r="31" spans="2:12" ht="14.45" customHeight="1">
      <c r="B31" s="127" t="s">
        <v>202</v>
      </c>
      <c r="C31" s="126"/>
      <c r="D31" s="125">
        <f>SUM('【方向別】自動車交通量(1)'!D31,'【方向別】自動車交通量(2)'!D31,'【方向別】自動車交通量(3)'!D31,'【方向別】自動車交通量(13)'!D31)</f>
        <v>461</v>
      </c>
      <c r="E31" s="124">
        <f>SUM('【方向別】自動車交通量(1)'!E31,'【方向別】自動車交通量(2)'!E31,'【方向別】自動車交通量(3)'!E31,'【方向別】自動車交通量(13)'!E31)</f>
        <v>99</v>
      </c>
      <c r="F31" s="124">
        <f>SUM('【方向別】自動車交通量(1)'!F31,'【方向別】自動車交通量(2)'!F31,'【方向別】自動車交通量(3)'!F31,'【方向別】自動車交通量(13)'!F31)</f>
        <v>68</v>
      </c>
      <c r="G31" s="124">
        <f>SUM('【方向別】自動車交通量(1)'!G31,'【方向別】自動車交通量(2)'!G31,'【方向別】自動車交通量(3)'!G31,'【方向別】自動車交通量(13)'!G31)</f>
        <v>3</v>
      </c>
      <c r="H31" s="124">
        <f t="shared" si="10"/>
        <v>560</v>
      </c>
      <c r="I31" s="124">
        <f t="shared" si="11"/>
        <v>71</v>
      </c>
      <c r="J31" s="124">
        <f t="shared" si="12"/>
        <v>631</v>
      </c>
      <c r="K31" s="123">
        <f t="shared" si="3"/>
        <v>11.3</v>
      </c>
      <c r="L31" s="122">
        <f t="shared" si="4"/>
        <v>7.8</v>
      </c>
    </row>
    <row r="32" spans="2:12" ht="14.45" customHeight="1">
      <c r="B32" s="127" t="s">
        <v>201</v>
      </c>
      <c r="C32" s="126"/>
      <c r="D32" s="125">
        <f>SUM('【方向別】自動車交通量(1)'!D32,'【方向別】自動車交通量(2)'!D32,'【方向別】自動車交通量(3)'!D32,'【方向別】自動車交通量(13)'!D32)</f>
        <v>428</v>
      </c>
      <c r="E32" s="124">
        <f>SUM('【方向別】自動車交通量(1)'!E32,'【方向別】自動車交通量(2)'!E32,'【方向別】自動車交通量(3)'!E32,'【方向別】自動車交通量(13)'!E32)</f>
        <v>102</v>
      </c>
      <c r="F32" s="124">
        <f>SUM('【方向別】自動車交通量(1)'!F32,'【方向別】自動車交通量(2)'!F32,'【方向別】自動車交通量(3)'!F32,'【方向別】自動車交通量(13)'!F32)</f>
        <v>49</v>
      </c>
      <c r="G32" s="124">
        <f>SUM('【方向別】自動車交通量(1)'!G32,'【方向別】自動車交通量(2)'!G32,'【方向別】自動車交通量(3)'!G32,'【方向別】自動車交通量(13)'!G32)</f>
        <v>2</v>
      </c>
      <c r="H32" s="124">
        <f t="shared" si="10"/>
        <v>530</v>
      </c>
      <c r="I32" s="124">
        <f t="shared" si="11"/>
        <v>51</v>
      </c>
      <c r="J32" s="124">
        <f t="shared" si="12"/>
        <v>581</v>
      </c>
      <c r="K32" s="123">
        <f t="shared" si="3"/>
        <v>8.8000000000000007</v>
      </c>
      <c r="L32" s="122">
        <f t="shared" si="4"/>
        <v>7.2</v>
      </c>
    </row>
    <row r="33" spans="2:12" ht="14.45" customHeight="1">
      <c r="B33" s="127" t="s">
        <v>200</v>
      </c>
      <c r="C33" s="126"/>
      <c r="D33" s="125">
        <f>SUM('【方向別】自動車交通量(1)'!D33,'【方向別】自動車交通量(2)'!D33,'【方向別】自動車交通量(3)'!D33,'【方向別】自動車交通量(13)'!D33)</f>
        <v>467</v>
      </c>
      <c r="E33" s="124">
        <f>SUM('【方向別】自動車交通量(1)'!E33,'【方向別】自動車交通量(2)'!E33,'【方向別】自動車交通量(3)'!E33,'【方向別】自動車交通量(13)'!E33)</f>
        <v>108</v>
      </c>
      <c r="F33" s="124">
        <f>SUM('【方向別】自動車交通量(1)'!F33,'【方向別】自動車交通量(2)'!F33,'【方向別】自動車交通量(3)'!F33,'【方向別】自動車交通量(13)'!F33)</f>
        <v>57</v>
      </c>
      <c r="G33" s="124">
        <f>SUM('【方向別】自動車交通量(1)'!G33,'【方向別】自動車交通量(2)'!G33,'【方向別】自動車交通量(3)'!G33,'【方向別】自動車交通量(13)'!G33)</f>
        <v>4</v>
      </c>
      <c r="H33" s="124">
        <f t="shared" si="10"/>
        <v>575</v>
      </c>
      <c r="I33" s="124">
        <f t="shared" si="11"/>
        <v>61</v>
      </c>
      <c r="J33" s="124">
        <f t="shared" si="12"/>
        <v>636</v>
      </c>
      <c r="K33" s="123">
        <f t="shared" si="3"/>
        <v>9.6</v>
      </c>
      <c r="L33" s="122">
        <f t="shared" si="4"/>
        <v>7.8</v>
      </c>
    </row>
    <row r="34" spans="2:12" ht="14.45" customHeight="1">
      <c r="B34" s="127" t="s">
        <v>199</v>
      </c>
      <c r="C34" s="126"/>
      <c r="D34" s="125">
        <f>SUM('【方向別】自動車交通量(1)'!D34,'【方向別】自動車交通量(2)'!D34,'【方向別】自動車交通量(3)'!D34,'【方向別】自動車交通量(13)'!D34)</f>
        <v>454</v>
      </c>
      <c r="E34" s="124">
        <f>SUM('【方向別】自動車交通量(1)'!E34,'【方向別】自動車交通量(2)'!E34,'【方向別】自動車交通量(3)'!E34,'【方向別】自動車交通量(13)'!E34)</f>
        <v>124</v>
      </c>
      <c r="F34" s="124">
        <f>SUM('【方向別】自動車交通量(1)'!F34,'【方向別】自動車交通量(2)'!F34,'【方向別】自動車交通量(3)'!F34,'【方向別】自動車交通量(13)'!F34)</f>
        <v>41</v>
      </c>
      <c r="G34" s="124">
        <f>SUM('【方向別】自動車交通量(1)'!G34,'【方向別】自動車交通量(2)'!G34,'【方向別】自動車交通量(3)'!G34,'【方向別】自動車交通量(13)'!G34)</f>
        <v>5</v>
      </c>
      <c r="H34" s="124">
        <f t="shared" si="10"/>
        <v>578</v>
      </c>
      <c r="I34" s="124">
        <f t="shared" si="11"/>
        <v>46</v>
      </c>
      <c r="J34" s="124">
        <f t="shared" si="12"/>
        <v>624</v>
      </c>
      <c r="K34" s="123">
        <f t="shared" si="3"/>
        <v>7.4</v>
      </c>
      <c r="L34" s="122">
        <f t="shared" si="4"/>
        <v>7.7</v>
      </c>
    </row>
    <row r="35" spans="2:12" ht="14.45" customHeight="1">
      <c r="B35" s="127" t="s">
        <v>198</v>
      </c>
      <c r="C35" s="126"/>
      <c r="D35" s="125">
        <f>SUM('【方向別】自動車交通量(1)'!D35,'【方向別】自動車交通量(2)'!D35,'【方向別】自動車交通量(3)'!D35,'【方向別】自動車交通量(13)'!D35)</f>
        <v>438</v>
      </c>
      <c r="E35" s="124">
        <f>SUM('【方向別】自動車交通量(1)'!E35,'【方向別】自動車交通量(2)'!E35,'【方向別】自動車交通量(3)'!E35,'【方向別】自動車交通量(13)'!E35)</f>
        <v>108</v>
      </c>
      <c r="F35" s="124">
        <f>SUM('【方向別】自動車交通量(1)'!F35,'【方向別】自動車交通量(2)'!F35,'【方向別】自動車交通量(3)'!F35,'【方向別】自動車交通量(13)'!F35)</f>
        <v>54</v>
      </c>
      <c r="G35" s="124">
        <f>SUM('【方向別】自動車交通量(1)'!G35,'【方向別】自動車交通量(2)'!G35,'【方向別】自動車交通量(3)'!G35,'【方向別】自動車交通量(13)'!G35)</f>
        <v>5</v>
      </c>
      <c r="H35" s="124">
        <f t="shared" si="10"/>
        <v>546</v>
      </c>
      <c r="I35" s="124">
        <f t="shared" si="11"/>
        <v>59</v>
      </c>
      <c r="J35" s="124">
        <f t="shared" si="12"/>
        <v>605</v>
      </c>
      <c r="K35" s="123">
        <f t="shared" si="3"/>
        <v>9.8000000000000007</v>
      </c>
      <c r="L35" s="122">
        <f t="shared" si="4"/>
        <v>7.5</v>
      </c>
    </row>
    <row r="36" spans="2:12" ht="14.45" customHeight="1">
      <c r="B36" s="127" t="s">
        <v>197</v>
      </c>
      <c r="C36" s="126"/>
      <c r="D36" s="125">
        <f>SUM('【方向別】自動車交通量(1)'!D36,'【方向別】自動車交通量(2)'!D36,'【方向別】自動車交通量(3)'!D36,'【方向別】自動車交通量(13)'!D36)</f>
        <v>463</v>
      </c>
      <c r="E36" s="124">
        <f>SUM('【方向別】自動車交通量(1)'!E36,'【方向別】自動車交通量(2)'!E36,'【方向別】自動車交通量(3)'!E36,'【方向別】自動車交通量(13)'!E36)</f>
        <v>114</v>
      </c>
      <c r="F36" s="124">
        <f>SUM('【方向別】自動車交通量(1)'!F36,'【方向別】自動車交通量(2)'!F36,'【方向別】自動車交通量(3)'!F36,'【方向別】自動車交通量(13)'!F36)</f>
        <v>45</v>
      </c>
      <c r="G36" s="124">
        <f>SUM('【方向別】自動車交通量(1)'!G36,'【方向別】自動車交通量(2)'!G36,'【方向別】自動車交通量(3)'!G36,'【方向別】自動車交通量(13)'!G36)</f>
        <v>3</v>
      </c>
      <c r="H36" s="124">
        <f t="shared" si="10"/>
        <v>577</v>
      </c>
      <c r="I36" s="124">
        <f t="shared" si="11"/>
        <v>48</v>
      </c>
      <c r="J36" s="124">
        <f t="shared" si="12"/>
        <v>625</v>
      </c>
      <c r="K36" s="123">
        <f t="shared" si="3"/>
        <v>7.7</v>
      </c>
      <c r="L36" s="122">
        <f t="shared" si="4"/>
        <v>7.7</v>
      </c>
    </row>
    <row r="37" spans="2:12" ht="14.45" customHeight="1">
      <c r="B37" s="127" t="s">
        <v>196</v>
      </c>
      <c r="C37" s="126"/>
      <c r="D37" s="125">
        <f>SUM('【方向別】自動車交通量(1)'!D37,'【方向別】自動車交通量(2)'!D37,'【方向別】自動車交通量(3)'!D37,'【方向別】自動車交通量(13)'!D37)</f>
        <v>517</v>
      </c>
      <c r="E37" s="124">
        <f>SUM('【方向別】自動車交通量(1)'!E37,'【方向別】自動車交通量(2)'!E37,'【方向別】自動車交通量(3)'!E37,'【方向別】自動車交通量(13)'!E37)</f>
        <v>117</v>
      </c>
      <c r="F37" s="124">
        <f>SUM('【方向別】自動車交通量(1)'!F37,'【方向別】自動車交通量(2)'!F37,'【方向別】自動車交通量(3)'!F37,'【方向別】自動車交通量(13)'!F37)</f>
        <v>25</v>
      </c>
      <c r="G37" s="124">
        <f>SUM('【方向別】自動車交通量(1)'!G37,'【方向別】自動車交通量(2)'!G37,'【方向別】自動車交通量(3)'!G37,'【方向別】自動車交通量(13)'!G37)</f>
        <v>3</v>
      </c>
      <c r="H37" s="124">
        <f t="shared" si="10"/>
        <v>634</v>
      </c>
      <c r="I37" s="124">
        <f t="shared" si="11"/>
        <v>28</v>
      </c>
      <c r="J37" s="124">
        <f t="shared" si="12"/>
        <v>662</v>
      </c>
      <c r="K37" s="123">
        <f t="shared" si="3"/>
        <v>4.2</v>
      </c>
      <c r="L37" s="122">
        <f t="shared" si="4"/>
        <v>8.1999999999999993</v>
      </c>
    </row>
    <row r="38" spans="2:12" ht="14.45" customHeight="1">
      <c r="B38" s="121" t="s">
        <v>91</v>
      </c>
      <c r="C38" s="120"/>
      <c r="D38" s="119">
        <f>SUM('【方向別】自動車交通量(1)'!D38,'【方向別】自動車交通量(2)'!D38,'【方向別】自動車交通量(3)'!D38,'【方向別】自動車交通量(13)'!D38)</f>
        <v>74</v>
      </c>
      <c r="E38" s="118">
        <f>SUM('【方向別】自動車交通量(1)'!E38,'【方向別】自動車交通量(2)'!E38,'【方向別】自動車交通量(3)'!E38,'【方向別】自動車交通量(13)'!E38)</f>
        <v>20</v>
      </c>
      <c r="F38" s="118">
        <f>SUM('【方向別】自動車交通量(1)'!F38,'【方向別】自動車交通量(2)'!F38,'【方向別】自動車交通量(3)'!F38,'【方向別】自動車交通量(13)'!F38)</f>
        <v>27</v>
      </c>
      <c r="G38" s="118">
        <f>SUM('【方向別】自動車交通量(1)'!G38,'【方向別】自動車交通量(2)'!G38,'【方向別】自動車交通量(3)'!G38,'【方向別】自動車交通量(13)'!G38)</f>
        <v>1</v>
      </c>
      <c r="H38" s="118">
        <f t="shared" si="10"/>
        <v>94</v>
      </c>
      <c r="I38" s="118">
        <f t="shared" si="11"/>
        <v>28</v>
      </c>
      <c r="J38" s="118">
        <f t="shared" si="12"/>
        <v>122</v>
      </c>
      <c r="K38" s="117">
        <f t="shared" si="3"/>
        <v>23</v>
      </c>
      <c r="L38" s="116">
        <f t="shared" si="4"/>
        <v>1.5</v>
      </c>
    </row>
    <row r="39" spans="2:12" ht="14.45" customHeight="1">
      <c r="B39" s="115" t="s">
        <v>90</v>
      </c>
      <c r="C39" s="114"/>
      <c r="D39" s="113">
        <f>SUM('【方向別】自動車交通量(1)'!D39,'【方向別】自動車交通量(2)'!D39,'【方向別】自動車交通量(3)'!D39,'【方向別】自動車交通量(13)'!D39)</f>
        <v>68</v>
      </c>
      <c r="E39" s="112">
        <f>SUM('【方向別】自動車交通量(1)'!E39,'【方向別】自動車交通量(2)'!E39,'【方向別】自動車交通量(3)'!E39,'【方向別】自動車交通量(13)'!E39)</f>
        <v>12</v>
      </c>
      <c r="F39" s="112">
        <f>SUM('【方向別】自動車交通量(1)'!F39,'【方向別】自動車交通量(2)'!F39,'【方向別】自動車交通量(3)'!F39,'【方向別】自動車交通量(13)'!F39)</f>
        <v>5</v>
      </c>
      <c r="G39" s="112">
        <f>SUM('【方向別】自動車交通量(1)'!G39,'【方向別】自動車交通量(2)'!G39,'【方向別】自動車交通量(3)'!G39,'【方向別】自動車交通量(13)'!G39)</f>
        <v>0</v>
      </c>
      <c r="H39" s="112">
        <f t="shared" si="10"/>
        <v>80</v>
      </c>
      <c r="I39" s="112">
        <f t="shared" si="11"/>
        <v>5</v>
      </c>
      <c r="J39" s="112">
        <f t="shared" si="12"/>
        <v>85</v>
      </c>
      <c r="K39" s="111">
        <f t="shared" si="3"/>
        <v>5.9</v>
      </c>
      <c r="L39" s="110">
        <f t="shared" si="4"/>
        <v>1</v>
      </c>
    </row>
    <row r="40" spans="2:12" ht="14.45" customHeight="1">
      <c r="B40" s="115" t="s">
        <v>89</v>
      </c>
      <c r="C40" s="114"/>
      <c r="D40" s="113">
        <f>SUM('【方向別】自動車交通量(1)'!D40,'【方向別】自動車交通量(2)'!D40,'【方向別】自動車交通量(3)'!D40,'【方向別】自動車交通量(13)'!D40)</f>
        <v>89</v>
      </c>
      <c r="E40" s="112">
        <f>SUM('【方向別】自動車交通量(1)'!E40,'【方向別】自動車交通量(2)'!E40,'【方向別】自動車交通量(3)'!E40,'【方向別】自動車交通量(13)'!E40)</f>
        <v>22</v>
      </c>
      <c r="F40" s="112">
        <f>SUM('【方向別】自動車交通量(1)'!F40,'【方向別】自動車交通量(2)'!F40,'【方向別】自動車交通量(3)'!F40,'【方向別】自動車交通量(13)'!F40)</f>
        <v>3</v>
      </c>
      <c r="G40" s="112">
        <f>SUM('【方向別】自動車交通量(1)'!G40,'【方向別】自動車交通量(2)'!G40,'【方向別】自動車交通量(3)'!G40,'【方向別】自動車交通量(13)'!G40)</f>
        <v>2</v>
      </c>
      <c r="H40" s="112">
        <f t="shared" si="10"/>
        <v>111</v>
      </c>
      <c r="I40" s="112">
        <f t="shared" si="11"/>
        <v>5</v>
      </c>
      <c r="J40" s="112">
        <f t="shared" si="12"/>
        <v>116</v>
      </c>
      <c r="K40" s="111">
        <f t="shared" si="3"/>
        <v>4.3</v>
      </c>
      <c r="L40" s="110">
        <f t="shared" si="4"/>
        <v>1.4</v>
      </c>
    </row>
    <row r="41" spans="2:12" ht="14.45" customHeight="1">
      <c r="B41" s="115" t="s">
        <v>88</v>
      </c>
      <c r="C41" s="114"/>
      <c r="D41" s="113">
        <f>SUM('【方向別】自動車交通量(1)'!D41,'【方向別】自動車交通量(2)'!D41,'【方向別】自動車交通量(3)'!D41,'【方向別】自動車交通量(13)'!D41)</f>
        <v>74</v>
      </c>
      <c r="E41" s="112">
        <f>SUM('【方向別】自動車交通量(1)'!E41,'【方向別】自動車交通量(2)'!E41,'【方向別】自動車交通量(3)'!E41,'【方向別】自動車交通量(13)'!E41)</f>
        <v>17</v>
      </c>
      <c r="F41" s="112">
        <f>SUM('【方向別】自動車交通量(1)'!F41,'【方向別】自動車交通量(2)'!F41,'【方向別】自動車交通量(3)'!F41,'【方向別】自動車交通量(13)'!F41)</f>
        <v>2</v>
      </c>
      <c r="G41" s="112">
        <f>SUM('【方向別】自動車交通量(1)'!G41,'【方向別】自動車交通量(2)'!G41,'【方向別】自動車交通量(3)'!G41,'【方向別】自動車交通量(13)'!G41)</f>
        <v>0</v>
      </c>
      <c r="H41" s="112">
        <f t="shared" si="10"/>
        <v>91</v>
      </c>
      <c r="I41" s="112">
        <f t="shared" si="11"/>
        <v>2</v>
      </c>
      <c r="J41" s="112">
        <f t="shared" si="12"/>
        <v>93</v>
      </c>
      <c r="K41" s="111">
        <f t="shared" si="3"/>
        <v>2.2000000000000002</v>
      </c>
      <c r="L41" s="110">
        <f t="shared" si="4"/>
        <v>1.1000000000000001</v>
      </c>
    </row>
    <row r="42" spans="2:12" ht="14.45" customHeight="1">
      <c r="B42" s="115" t="s">
        <v>87</v>
      </c>
      <c r="C42" s="114"/>
      <c r="D42" s="113">
        <f>SUM('【方向別】自動車交通量(1)'!D42,'【方向別】自動車交通量(2)'!D42,'【方向別】自動車交通量(3)'!D42,'【方向別】自動車交通量(13)'!D42)</f>
        <v>62</v>
      </c>
      <c r="E42" s="112">
        <f>SUM('【方向別】自動車交通量(1)'!E42,'【方向別】自動車交通量(2)'!E42,'【方向別】自動車交通量(3)'!E42,'【方向別】自動車交通量(13)'!E42)</f>
        <v>14</v>
      </c>
      <c r="F42" s="112">
        <f>SUM('【方向別】自動車交通量(1)'!F42,'【方向別】自動車交通量(2)'!F42,'【方向別】自動車交通量(3)'!F42,'【方向別】自動車交通量(13)'!F42)</f>
        <v>3</v>
      </c>
      <c r="G42" s="112">
        <f>SUM('【方向別】自動車交通量(1)'!G42,'【方向別】自動車交通量(2)'!G42,'【方向別】自動車交通量(3)'!G42,'【方向別】自動車交通量(13)'!G42)</f>
        <v>0</v>
      </c>
      <c r="H42" s="112">
        <f t="shared" si="10"/>
        <v>76</v>
      </c>
      <c r="I42" s="112">
        <f t="shared" si="11"/>
        <v>3</v>
      </c>
      <c r="J42" s="112">
        <f t="shared" si="12"/>
        <v>79</v>
      </c>
      <c r="K42" s="111">
        <f t="shared" si="3"/>
        <v>3.8</v>
      </c>
      <c r="L42" s="110">
        <f t="shared" si="4"/>
        <v>1</v>
      </c>
    </row>
    <row r="43" spans="2:12" ht="14.45" customHeight="1">
      <c r="B43" s="109" t="s">
        <v>195</v>
      </c>
      <c r="C43" s="108"/>
      <c r="D43" s="107">
        <f>SUM('【方向別】自動車交通量(1)'!D43,'【方向別】自動車交通量(2)'!D43,'【方向別】自動車交通量(3)'!D43,'【方向別】自動車交通量(13)'!D43)</f>
        <v>83</v>
      </c>
      <c r="E43" s="106">
        <f>SUM('【方向別】自動車交通量(1)'!E43,'【方向別】自動車交通量(2)'!E43,'【方向別】自動車交通量(3)'!E43,'【方向別】自動車交通量(13)'!E43)</f>
        <v>20</v>
      </c>
      <c r="F43" s="106">
        <f>SUM('【方向別】自動車交通量(1)'!F43,'【方向別】自動車交通量(2)'!F43,'【方向別】自動車交通量(3)'!F43,'【方向別】自動車交通量(13)'!F43)</f>
        <v>8</v>
      </c>
      <c r="G43" s="106">
        <f>SUM('【方向別】自動車交通量(1)'!G43,'【方向別】自動車交通量(2)'!G43,'【方向別】自動車交通量(3)'!G43,'【方向別】自動車交通量(13)'!G43)</f>
        <v>1</v>
      </c>
      <c r="H43" s="106">
        <f t="shared" si="10"/>
        <v>103</v>
      </c>
      <c r="I43" s="106">
        <f t="shared" si="11"/>
        <v>9</v>
      </c>
      <c r="J43" s="106">
        <f t="shared" si="12"/>
        <v>112</v>
      </c>
      <c r="K43" s="105">
        <f t="shared" si="3"/>
        <v>8</v>
      </c>
      <c r="L43" s="104">
        <f t="shared" si="4"/>
        <v>1.4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450</v>
      </c>
      <c r="E44" s="100">
        <f t="shared" si="13"/>
        <v>105</v>
      </c>
      <c r="F44" s="100">
        <f t="shared" si="13"/>
        <v>48</v>
      </c>
      <c r="G44" s="100">
        <f t="shared" si="13"/>
        <v>4</v>
      </c>
      <c r="H44" s="100">
        <f t="shared" si="13"/>
        <v>555</v>
      </c>
      <c r="I44" s="100">
        <f t="shared" si="13"/>
        <v>52</v>
      </c>
      <c r="J44" s="100">
        <f t="shared" si="13"/>
        <v>607</v>
      </c>
      <c r="K44" s="99">
        <f t="shared" si="3"/>
        <v>8.6</v>
      </c>
      <c r="L44" s="98">
        <f t="shared" si="4"/>
        <v>7.5</v>
      </c>
    </row>
    <row r="45" spans="2:12" ht="14.45" customHeight="1" thickTop="1">
      <c r="B45" s="121" t="s">
        <v>84</v>
      </c>
      <c r="C45" s="120"/>
      <c r="D45" s="119">
        <f>SUM('【方向別】自動車交通量(1)'!D45,'【方向別】自動車交通量(2)'!D45,'【方向別】自動車交通量(3)'!D45,'【方向別】自動車交通量(13)'!D45)</f>
        <v>99</v>
      </c>
      <c r="E45" s="118">
        <f>SUM('【方向別】自動車交通量(1)'!E45,'【方向別】自動車交通量(2)'!E45,'【方向別】自動車交通量(3)'!E45,'【方向別】自動車交通量(13)'!E45)</f>
        <v>14</v>
      </c>
      <c r="F45" s="118">
        <f>SUM('【方向別】自動車交通量(1)'!F45,'【方向別】自動車交通量(2)'!F45,'【方向別】自動車交通量(3)'!F45,'【方向別】自動車交通量(13)'!F45)</f>
        <v>5</v>
      </c>
      <c r="G45" s="118">
        <f>SUM('【方向別】自動車交通量(1)'!G45,'【方向別】自動車交通量(2)'!G45,'【方向別】自動車交通量(3)'!G45,'【方向別】自動車交通量(13)'!G45)</f>
        <v>3</v>
      </c>
      <c r="H45" s="118">
        <f t="shared" ref="H45:H50" si="14">SUM(D45:E45)</f>
        <v>113</v>
      </c>
      <c r="I45" s="118">
        <f t="shared" ref="I45:I50" si="15">SUM(F45:G45)</f>
        <v>8</v>
      </c>
      <c r="J45" s="118">
        <f t="shared" ref="J45:J50" si="16">SUM(H45:I45)</f>
        <v>121</v>
      </c>
      <c r="K45" s="117">
        <f t="shared" si="3"/>
        <v>6.6</v>
      </c>
      <c r="L45" s="116">
        <f t="shared" si="4"/>
        <v>1.5</v>
      </c>
    </row>
    <row r="46" spans="2:12" ht="14.45" customHeight="1">
      <c r="B46" s="115" t="s">
        <v>83</v>
      </c>
      <c r="C46" s="114"/>
      <c r="D46" s="113">
        <f>SUM('【方向別】自動車交通量(1)'!D46,'【方向別】自動車交通量(2)'!D46,'【方向別】自動車交通量(3)'!D46,'【方向別】自動車交通量(13)'!D46)</f>
        <v>80</v>
      </c>
      <c r="E46" s="112">
        <f>SUM('【方向別】自動車交通量(1)'!E46,'【方向別】自動車交通量(2)'!E46,'【方向別】自動車交通量(3)'!E46,'【方向別】自動車交通量(13)'!E46)</f>
        <v>15</v>
      </c>
      <c r="F46" s="112">
        <f>SUM('【方向別】自動車交通量(1)'!F46,'【方向別】自動車交通量(2)'!F46,'【方向別】自動車交通量(3)'!F46,'【方向別】自動車交通量(13)'!F46)</f>
        <v>4</v>
      </c>
      <c r="G46" s="112">
        <f>SUM('【方向別】自動車交通量(1)'!G46,'【方向別】自動車交通量(2)'!G46,'【方向別】自動車交通量(3)'!G46,'【方向別】自動車交通量(13)'!G46)</f>
        <v>1</v>
      </c>
      <c r="H46" s="112">
        <f t="shared" si="14"/>
        <v>95</v>
      </c>
      <c r="I46" s="112">
        <f t="shared" si="15"/>
        <v>5</v>
      </c>
      <c r="J46" s="112">
        <f t="shared" si="16"/>
        <v>100</v>
      </c>
      <c r="K46" s="111">
        <f t="shared" si="3"/>
        <v>5</v>
      </c>
      <c r="L46" s="110">
        <f t="shared" si="4"/>
        <v>1.2</v>
      </c>
    </row>
    <row r="47" spans="2:12" ht="14.45" customHeight="1">
      <c r="B47" s="115" t="s">
        <v>82</v>
      </c>
      <c r="C47" s="114"/>
      <c r="D47" s="113">
        <f>SUM('【方向別】自動車交通量(1)'!D47,'【方向別】自動車交通量(2)'!D47,'【方向別】自動車交通量(3)'!D47,'【方向別】自動車交通量(13)'!D47)</f>
        <v>99</v>
      </c>
      <c r="E47" s="112">
        <f>SUM('【方向別】自動車交通量(1)'!E47,'【方向別】自動車交通量(2)'!E47,'【方向別】自動車交通量(3)'!E47,'【方向別】自動車交通量(13)'!E47)</f>
        <v>17</v>
      </c>
      <c r="F47" s="112">
        <f>SUM('【方向別】自動車交通量(1)'!F47,'【方向別】自動車交通量(2)'!F47,'【方向別】自動車交通量(3)'!F47,'【方向別】自動車交通量(13)'!F47)</f>
        <v>1</v>
      </c>
      <c r="G47" s="112">
        <f>SUM('【方向別】自動車交通量(1)'!G47,'【方向別】自動車交通量(2)'!G47,'【方向別】自動車交通量(3)'!G47,'【方向別】自動車交通量(13)'!G47)</f>
        <v>0</v>
      </c>
      <c r="H47" s="112">
        <f t="shared" si="14"/>
        <v>116</v>
      </c>
      <c r="I47" s="112">
        <f t="shared" si="15"/>
        <v>1</v>
      </c>
      <c r="J47" s="112">
        <f t="shared" si="16"/>
        <v>117</v>
      </c>
      <c r="K47" s="111">
        <f t="shared" si="3"/>
        <v>0.9</v>
      </c>
      <c r="L47" s="110">
        <f t="shared" si="4"/>
        <v>1.4</v>
      </c>
    </row>
    <row r="48" spans="2:12" ht="14.45" customHeight="1">
      <c r="B48" s="115" t="s">
        <v>81</v>
      </c>
      <c r="C48" s="114"/>
      <c r="D48" s="113">
        <f>SUM('【方向別】自動車交通量(1)'!D48,'【方向別】自動車交通量(2)'!D48,'【方向別】自動車交通量(3)'!D48,'【方向別】自動車交通量(13)'!D48)</f>
        <v>82</v>
      </c>
      <c r="E48" s="112">
        <f>SUM('【方向別】自動車交通量(1)'!E48,'【方向別】自動車交通量(2)'!E48,'【方向別】自動車交通量(3)'!E48,'【方向別】自動車交通量(13)'!E48)</f>
        <v>15</v>
      </c>
      <c r="F48" s="112">
        <f>SUM('【方向別】自動車交通量(1)'!F48,'【方向別】自動車交通量(2)'!F48,'【方向別】自動車交通量(3)'!F48,'【方向別】自動車交通量(13)'!F48)</f>
        <v>4</v>
      </c>
      <c r="G48" s="112">
        <f>SUM('【方向別】自動車交通量(1)'!G48,'【方向別】自動車交通量(2)'!G48,'【方向別】自動車交通量(3)'!G48,'【方向別】自動車交通量(13)'!G48)</f>
        <v>1</v>
      </c>
      <c r="H48" s="112">
        <f t="shared" si="14"/>
        <v>97</v>
      </c>
      <c r="I48" s="112">
        <f t="shared" si="15"/>
        <v>5</v>
      </c>
      <c r="J48" s="112">
        <f t="shared" si="16"/>
        <v>102</v>
      </c>
      <c r="K48" s="111">
        <f t="shared" si="3"/>
        <v>4.9000000000000004</v>
      </c>
      <c r="L48" s="110">
        <f t="shared" si="4"/>
        <v>1.3</v>
      </c>
    </row>
    <row r="49" spans="2:13" ht="14.45" customHeight="1">
      <c r="B49" s="115" t="s">
        <v>80</v>
      </c>
      <c r="C49" s="114"/>
      <c r="D49" s="113">
        <f>SUM('【方向別】自動車交通量(1)'!D49,'【方向別】自動車交通量(2)'!D49,'【方向別】自動車交通量(3)'!D49,'【方向別】自動車交通量(13)'!D49)</f>
        <v>80</v>
      </c>
      <c r="E49" s="112">
        <f>SUM('【方向別】自動車交通量(1)'!E49,'【方向別】自動車交通量(2)'!E49,'【方向別】自動車交通量(3)'!E49,'【方向別】自動車交通量(13)'!E49)</f>
        <v>12</v>
      </c>
      <c r="F49" s="112">
        <f>SUM('【方向別】自動車交通量(1)'!F49,'【方向別】自動車交通量(2)'!F49,'【方向別】自動車交通量(3)'!F49,'【方向別】自動車交通量(13)'!F49)</f>
        <v>1</v>
      </c>
      <c r="G49" s="112">
        <f>SUM('【方向別】自動車交通量(1)'!G49,'【方向別】自動車交通量(2)'!G49,'【方向別】自動車交通量(3)'!G49,'【方向別】自動車交通量(13)'!G49)</f>
        <v>0</v>
      </c>
      <c r="H49" s="112">
        <f t="shared" si="14"/>
        <v>92</v>
      </c>
      <c r="I49" s="112">
        <f t="shared" si="15"/>
        <v>1</v>
      </c>
      <c r="J49" s="112">
        <f t="shared" si="16"/>
        <v>93</v>
      </c>
      <c r="K49" s="111">
        <f t="shared" si="3"/>
        <v>1.1000000000000001</v>
      </c>
      <c r="L49" s="110">
        <f t="shared" si="4"/>
        <v>1.1000000000000001</v>
      </c>
    </row>
    <row r="50" spans="2:13" ht="14.45" customHeight="1">
      <c r="B50" s="109" t="s">
        <v>194</v>
      </c>
      <c r="C50" s="108"/>
      <c r="D50" s="107">
        <f>SUM('【方向別】自動車交通量(1)'!D50,'【方向別】自動車交通量(2)'!D50,'【方向別】自動車交通量(3)'!D50,'【方向別】自動車交通量(13)'!D50)</f>
        <v>83</v>
      </c>
      <c r="E50" s="106">
        <f>SUM('【方向別】自動車交通量(1)'!E50,'【方向別】自動車交通量(2)'!E50,'【方向別】自動車交通量(3)'!E50,'【方向別】自動車交通量(13)'!E50)</f>
        <v>10</v>
      </c>
      <c r="F50" s="106">
        <f>SUM('【方向別】自動車交通量(1)'!F50,'【方向別】自動車交通量(2)'!F50,'【方向別】自動車交通量(3)'!F50,'【方向別】自動車交通量(13)'!F50)</f>
        <v>2</v>
      </c>
      <c r="G50" s="106">
        <f>SUM('【方向別】自動車交通量(1)'!G50,'【方向別】自動車交通量(2)'!G50,'【方向別】自動車交通量(3)'!G50,'【方向別】自動車交通量(13)'!G50)</f>
        <v>1</v>
      </c>
      <c r="H50" s="106">
        <f t="shared" si="14"/>
        <v>93</v>
      </c>
      <c r="I50" s="106">
        <f t="shared" si="15"/>
        <v>3</v>
      </c>
      <c r="J50" s="106">
        <f t="shared" si="16"/>
        <v>96</v>
      </c>
      <c r="K50" s="105">
        <f t="shared" si="3"/>
        <v>3.1</v>
      </c>
      <c r="L50" s="104">
        <f t="shared" si="4"/>
        <v>1.2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523</v>
      </c>
      <c r="E51" s="100">
        <f t="shared" si="17"/>
        <v>83</v>
      </c>
      <c r="F51" s="100">
        <f t="shared" si="17"/>
        <v>17</v>
      </c>
      <c r="G51" s="100">
        <f t="shared" si="17"/>
        <v>6</v>
      </c>
      <c r="H51" s="100">
        <f t="shared" si="17"/>
        <v>606</v>
      </c>
      <c r="I51" s="100">
        <f t="shared" si="17"/>
        <v>23</v>
      </c>
      <c r="J51" s="100">
        <f t="shared" si="17"/>
        <v>629</v>
      </c>
      <c r="K51" s="99">
        <f t="shared" si="3"/>
        <v>3.7</v>
      </c>
      <c r="L51" s="98">
        <f t="shared" si="4"/>
        <v>7.7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6044</v>
      </c>
      <c r="E52" s="94">
        <f t="shared" si="18"/>
        <v>1407</v>
      </c>
      <c r="F52" s="94">
        <f t="shared" si="18"/>
        <v>609</v>
      </c>
      <c r="G52" s="94">
        <f t="shared" si="18"/>
        <v>57</v>
      </c>
      <c r="H52" s="94">
        <f t="shared" si="18"/>
        <v>7451</v>
      </c>
      <c r="I52" s="94">
        <f t="shared" si="18"/>
        <v>666</v>
      </c>
      <c r="J52" s="94">
        <f t="shared" si="18"/>
        <v>8117</v>
      </c>
      <c r="K52" s="93">
        <f t="shared" si="3"/>
        <v>8.1999999999999993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229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210</v>
      </c>
      <c r="C16" s="120"/>
      <c r="D16" s="119">
        <f>SUM('【方向別】自動車交通量(4)'!D16,'【方向別】自動車交通量(8)'!D16,'【方向別】自動車交通量(12)'!D16,'【方向別】自動車交通量(13)'!D16)</f>
        <v>51</v>
      </c>
      <c r="E16" s="118">
        <f>SUM('【方向別】自動車交通量(4)'!E16,'【方向別】自動車交通量(8)'!E16,'【方向別】自動車交通量(12)'!E16,'【方向別】自動車交通量(13)'!E16)</f>
        <v>9</v>
      </c>
      <c r="F16" s="118">
        <f>SUM('【方向別】自動車交通量(4)'!F16,'【方向別】自動車交通量(8)'!F16,'【方向別】自動車交通量(12)'!F16,'【方向別】自動車交通量(13)'!F16)</f>
        <v>5</v>
      </c>
      <c r="G16" s="118">
        <f>SUM('【方向別】自動車交通量(4)'!G16,'【方向別】自動車交通量(8)'!G16,'【方向別】自動車交通量(12)'!G16,'【方向別】自動車交通量(13)'!G16)</f>
        <v>1</v>
      </c>
      <c r="H16" s="118">
        <f t="shared" ref="H16:H21" si="0">SUM(D16:E16)</f>
        <v>60</v>
      </c>
      <c r="I16" s="118">
        <f t="shared" ref="I16:I21" si="1">SUM(F16:G16)</f>
        <v>6</v>
      </c>
      <c r="J16" s="118">
        <f t="shared" ref="J16:J21" si="2">SUM(H16:I16)</f>
        <v>66</v>
      </c>
      <c r="K16" s="117">
        <f t="shared" ref="K16:K52" si="3">IF(J16=0,0,ROUND(I16/J16*100,1))</f>
        <v>9.1</v>
      </c>
      <c r="L16" s="116">
        <f t="shared" ref="L16:L52" si="4">IF(J16=0,0,ROUND(J16/$J$52*100,1))</f>
        <v>1.1000000000000001</v>
      </c>
    </row>
    <row r="17" spans="2:12" ht="14.45" customHeight="1">
      <c r="B17" s="115" t="s">
        <v>209</v>
      </c>
      <c r="C17" s="114"/>
      <c r="D17" s="113">
        <f>SUM('【方向別】自動車交通量(4)'!D17,'【方向別】自動車交通量(8)'!D17,'【方向別】自動車交通量(12)'!D17,'【方向別】自動車交通量(13)'!D17)</f>
        <v>51</v>
      </c>
      <c r="E17" s="112">
        <f>SUM('【方向別】自動車交通量(4)'!E17,'【方向別】自動車交通量(8)'!E17,'【方向別】自動車交通量(12)'!E17,'【方向別】自動車交通量(13)'!E17)</f>
        <v>8</v>
      </c>
      <c r="F17" s="112">
        <f>SUM('【方向別】自動車交通量(4)'!F17,'【方向別】自動車交通量(8)'!F17,'【方向別】自動車交通量(12)'!F17,'【方向別】自動車交通量(13)'!F17)</f>
        <v>2</v>
      </c>
      <c r="G17" s="112">
        <f>SUM('【方向別】自動車交通量(4)'!G17,'【方向別】自動車交通量(8)'!G17,'【方向別】自動車交通量(12)'!G17,'【方向別】自動車交通量(13)'!G17)</f>
        <v>1</v>
      </c>
      <c r="H17" s="112">
        <f t="shared" si="0"/>
        <v>59</v>
      </c>
      <c r="I17" s="112">
        <f t="shared" si="1"/>
        <v>3</v>
      </c>
      <c r="J17" s="112">
        <f t="shared" si="2"/>
        <v>62</v>
      </c>
      <c r="K17" s="111">
        <f t="shared" si="3"/>
        <v>4.8</v>
      </c>
      <c r="L17" s="110">
        <f t="shared" si="4"/>
        <v>1</v>
      </c>
    </row>
    <row r="18" spans="2:12" ht="14.45" customHeight="1">
      <c r="B18" s="115" t="s">
        <v>208</v>
      </c>
      <c r="C18" s="114"/>
      <c r="D18" s="113">
        <f>SUM('【方向別】自動車交通量(4)'!D18,'【方向別】自動車交通量(8)'!D18,'【方向別】自動車交通量(12)'!D18,'【方向別】自動車交通量(13)'!D18)</f>
        <v>59</v>
      </c>
      <c r="E18" s="112">
        <f>SUM('【方向別】自動車交通量(4)'!E18,'【方向別】自動車交通量(8)'!E18,'【方向別】自動車交通量(12)'!E18,'【方向別】自動車交通量(13)'!E18)</f>
        <v>16</v>
      </c>
      <c r="F18" s="112">
        <f>SUM('【方向別】自動車交通量(4)'!F18,'【方向別】自動車交通量(8)'!F18,'【方向別】自動車交通量(12)'!F18,'【方向別】自動車交通量(13)'!F18)</f>
        <v>6</v>
      </c>
      <c r="G18" s="112">
        <f>SUM('【方向別】自動車交通量(4)'!G18,'【方向別】自動車交通量(8)'!G18,'【方向別】自動車交通量(12)'!G18,'【方向別】自動車交通量(13)'!G18)</f>
        <v>1</v>
      </c>
      <c r="H18" s="112">
        <f t="shared" si="0"/>
        <v>75</v>
      </c>
      <c r="I18" s="112">
        <f t="shared" si="1"/>
        <v>7</v>
      </c>
      <c r="J18" s="112">
        <f t="shared" si="2"/>
        <v>82</v>
      </c>
      <c r="K18" s="111">
        <f t="shared" si="3"/>
        <v>8.5</v>
      </c>
      <c r="L18" s="110">
        <f t="shared" si="4"/>
        <v>1.4</v>
      </c>
    </row>
    <row r="19" spans="2:12" ht="14.45" customHeight="1">
      <c r="B19" s="115" t="s">
        <v>207</v>
      </c>
      <c r="C19" s="114"/>
      <c r="D19" s="113">
        <f>SUM('【方向別】自動車交通量(4)'!D19,'【方向別】自動車交通量(8)'!D19,'【方向別】自動車交通量(12)'!D19,'【方向別】自動車交通量(13)'!D19)</f>
        <v>61</v>
      </c>
      <c r="E19" s="112">
        <f>SUM('【方向別】自動車交通量(4)'!E19,'【方向別】自動車交通量(8)'!E19,'【方向別】自動車交通量(12)'!E19,'【方向別】自動車交通量(13)'!E19)</f>
        <v>8</v>
      </c>
      <c r="F19" s="112">
        <f>SUM('【方向別】自動車交通量(4)'!F19,'【方向別】自動車交通量(8)'!F19,'【方向別】自動車交通量(12)'!F19,'【方向別】自動車交通量(13)'!F19)</f>
        <v>5</v>
      </c>
      <c r="G19" s="112">
        <f>SUM('【方向別】自動車交通量(4)'!G19,'【方向別】自動車交通量(8)'!G19,'【方向別】自動車交通量(12)'!G19,'【方向別】自動車交通量(13)'!G19)</f>
        <v>1</v>
      </c>
      <c r="H19" s="112">
        <f t="shared" si="0"/>
        <v>69</v>
      </c>
      <c r="I19" s="112">
        <f t="shared" si="1"/>
        <v>6</v>
      </c>
      <c r="J19" s="112">
        <f t="shared" si="2"/>
        <v>75</v>
      </c>
      <c r="K19" s="111">
        <f t="shared" si="3"/>
        <v>8</v>
      </c>
      <c r="L19" s="110">
        <f t="shared" si="4"/>
        <v>1.3</v>
      </c>
    </row>
    <row r="20" spans="2:12" ht="14.45" customHeight="1">
      <c r="B20" s="115" t="s">
        <v>206</v>
      </c>
      <c r="C20" s="114"/>
      <c r="D20" s="113">
        <f>SUM('【方向別】自動車交通量(4)'!D20,'【方向別】自動車交通量(8)'!D20,'【方向別】自動車交通量(12)'!D20,'【方向別】自動車交通量(13)'!D20)</f>
        <v>41</v>
      </c>
      <c r="E20" s="112">
        <f>SUM('【方向別】自動車交通量(4)'!E20,'【方向別】自動車交通量(8)'!E20,'【方向別】自動車交通量(12)'!E20,'【方向別】自動車交通量(13)'!E20)</f>
        <v>9</v>
      </c>
      <c r="F20" s="112">
        <f>SUM('【方向別】自動車交通量(4)'!F20,'【方向別】自動車交通量(8)'!F20,'【方向別】自動車交通量(12)'!F20,'【方向別】自動車交通量(13)'!F20)</f>
        <v>4</v>
      </c>
      <c r="G20" s="112">
        <f>SUM('【方向別】自動車交通量(4)'!G20,'【方向別】自動車交通量(8)'!G20,'【方向別】自動車交通量(12)'!G20,'【方向別】自動車交通量(13)'!G20)</f>
        <v>1</v>
      </c>
      <c r="H20" s="112">
        <f t="shared" si="0"/>
        <v>50</v>
      </c>
      <c r="I20" s="112">
        <f t="shared" si="1"/>
        <v>5</v>
      </c>
      <c r="J20" s="112">
        <f t="shared" si="2"/>
        <v>55</v>
      </c>
      <c r="K20" s="111">
        <f t="shared" si="3"/>
        <v>9.1</v>
      </c>
      <c r="L20" s="110">
        <f t="shared" si="4"/>
        <v>0.9</v>
      </c>
    </row>
    <row r="21" spans="2:12" ht="14.45" customHeight="1">
      <c r="B21" s="109" t="s">
        <v>205</v>
      </c>
      <c r="C21" s="108"/>
      <c r="D21" s="107">
        <f>SUM('【方向別】自動車交通量(4)'!D21,'【方向別】自動車交通量(8)'!D21,'【方向別】自動車交通量(12)'!D21,'【方向別】自動車交通量(13)'!D21)</f>
        <v>58</v>
      </c>
      <c r="E21" s="106">
        <f>SUM('【方向別】自動車交通量(4)'!E21,'【方向別】自動車交通量(8)'!E21,'【方向別】自動車交通量(12)'!E21,'【方向別】自動車交通量(13)'!E21)</f>
        <v>8</v>
      </c>
      <c r="F21" s="106">
        <f>SUM('【方向別】自動車交通量(4)'!F21,'【方向別】自動車交通量(8)'!F21,'【方向別】自動車交通量(12)'!F21,'【方向別】自動車交通量(13)'!F21)</f>
        <v>4</v>
      </c>
      <c r="G21" s="106">
        <f>SUM('【方向別】自動車交通量(4)'!G21,'【方向別】自動車交通量(8)'!G21,'【方向別】自動車交通量(12)'!G21,'【方向別】自動車交通量(13)'!G21)</f>
        <v>0</v>
      </c>
      <c r="H21" s="106">
        <f t="shared" si="0"/>
        <v>66</v>
      </c>
      <c r="I21" s="106">
        <f t="shared" si="1"/>
        <v>4</v>
      </c>
      <c r="J21" s="106">
        <f t="shared" si="2"/>
        <v>70</v>
      </c>
      <c r="K21" s="105">
        <f t="shared" si="3"/>
        <v>5.7</v>
      </c>
      <c r="L21" s="104">
        <f t="shared" si="4"/>
        <v>1.2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321</v>
      </c>
      <c r="E22" s="100">
        <f t="shared" si="5"/>
        <v>58</v>
      </c>
      <c r="F22" s="100">
        <f t="shared" si="5"/>
        <v>26</v>
      </c>
      <c r="G22" s="100">
        <f t="shared" si="5"/>
        <v>5</v>
      </c>
      <c r="H22" s="100">
        <f t="shared" si="5"/>
        <v>379</v>
      </c>
      <c r="I22" s="100">
        <f t="shared" si="5"/>
        <v>31</v>
      </c>
      <c r="J22" s="100">
        <f t="shared" si="5"/>
        <v>410</v>
      </c>
      <c r="K22" s="99">
        <f t="shared" si="3"/>
        <v>7.6</v>
      </c>
      <c r="L22" s="98">
        <f t="shared" si="4"/>
        <v>6.8</v>
      </c>
    </row>
    <row r="23" spans="2:12" ht="14.45" customHeight="1" thickTop="1">
      <c r="B23" s="121" t="s">
        <v>106</v>
      </c>
      <c r="C23" s="120"/>
      <c r="D23" s="119">
        <f>SUM('【方向別】自動車交通量(4)'!D23,'【方向別】自動車交通量(8)'!D23,'【方向別】自動車交通量(12)'!D23,'【方向別】自動車交通量(13)'!D23)</f>
        <v>45</v>
      </c>
      <c r="E23" s="118">
        <f>SUM('【方向別】自動車交通量(4)'!E23,'【方向別】自動車交通量(8)'!E23,'【方向別】自動車交通量(12)'!E23,'【方向別】自動車交通量(13)'!E23)</f>
        <v>19</v>
      </c>
      <c r="F23" s="118">
        <f>SUM('【方向別】自動車交通量(4)'!F23,'【方向別】自動車交通量(8)'!F23,'【方向別】自動車交通量(12)'!F23,'【方向別】自動車交通量(13)'!F23)</f>
        <v>4</v>
      </c>
      <c r="G23" s="118">
        <f>SUM('【方向別】自動車交通量(4)'!G23,'【方向別】自動車交通量(8)'!G23,'【方向別】自動車交通量(12)'!G23,'【方向別】自動車交通量(13)'!G23)</f>
        <v>0</v>
      </c>
      <c r="H23" s="118">
        <f t="shared" ref="H23:H28" si="6">SUM(D23:E23)</f>
        <v>64</v>
      </c>
      <c r="I23" s="118">
        <f t="shared" ref="I23:I28" si="7">SUM(F23:G23)</f>
        <v>4</v>
      </c>
      <c r="J23" s="118">
        <f t="shared" ref="J23:J28" si="8">SUM(H23:I23)</f>
        <v>68</v>
      </c>
      <c r="K23" s="117">
        <f t="shared" si="3"/>
        <v>5.9</v>
      </c>
      <c r="L23" s="116">
        <f t="shared" si="4"/>
        <v>1.1000000000000001</v>
      </c>
    </row>
    <row r="24" spans="2:12" ht="14.45" customHeight="1">
      <c r="B24" s="115" t="s">
        <v>105</v>
      </c>
      <c r="C24" s="114"/>
      <c r="D24" s="113">
        <f>SUM('【方向別】自動車交通量(4)'!D24,'【方向別】自動車交通量(8)'!D24,'【方向別】自動車交通量(12)'!D24,'【方向別】自動車交通量(13)'!D24)</f>
        <v>61</v>
      </c>
      <c r="E24" s="112">
        <f>SUM('【方向別】自動車交通量(4)'!E24,'【方向別】自動車交通量(8)'!E24,'【方向別】自動車交通量(12)'!E24,'【方向別】自動車交通量(13)'!E24)</f>
        <v>11</v>
      </c>
      <c r="F24" s="112">
        <f>SUM('【方向別】自動車交通量(4)'!F24,'【方向別】自動車交通量(8)'!F24,'【方向別】自動車交通量(12)'!F24,'【方向別】自動車交通量(13)'!F24)</f>
        <v>7</v>
      </c>
      <c r="G24" s="112">
        <f>SUM('【方向別】自動車交通量(4)'!G24,'【方向別】自動車交通量(8)'!G24,'【方向別】自動車交通量(12)'!G24,'【方向別】自動車交通量(13)'!G24)</f>
        <v>2</v>
      </c>
      <c r="H24" s="112">
        <f t="shared" si="6"/>
        <v>72</v>
      </c>
      <c r="I24" s="112">
        <f t="shared" si="7"/>
        <v>9</v>
      </c>
      <c r="J24" s="112">
        <f t="shared" si="8"/>
        <v>81</v>
      </c>
      <c r="K24" s="111">
        <f t="shared" si="3"/>
        <v>11.1</v>
      </c>
      <c r="L24" s="110">
        <f t="shared" si="4"/>
        <v>1.4</v>
      </c>
    </row>
    <row r="25" spans="2:12" ht="14.45" customHeight="1">
      <c r="B25" s="115" t="s">
        <v>104</v>
      </c>
      <c r="C25" s="114"/>
      <c r="D25" s="113">
        <f>SUM('【方向別】自動車交通量(4)'!D25,'【方向別】自動車交通量(8)'!D25,'【方向別】自動車交通量(12)'!D25,'【方向別】自動車交通量(13)'!D25)</f>
        <v>46</v>
      </c>
      <c r="E25" s="112">
        <f>SUM('【方向別】自動車交通量(4)'!E25,'【方向別】自動車交通量(8)'!E25,'【方向別】自動車交通量(12)'!E25,'【方向別】自動車交通量(13)'!E25)</f>
        <v>13</v>
      </c>
      <c r="F25" s="112">
        <f>SUM('【方向別】自動車交通量(4)'!F25,'【方向別】自動車交通量(8)'!F25,'【方向別】自動車交通量(12)'!F25,'【方向別】自動車交通量(13)'!F25)</f>
        <v>8</v>
      </c>
      <c r="G25" s="112">
        <f>SUM('【方向別】自動車交通量(4)'!G25,'【方向別】自動車交通量(8)'!G25,'【方向別】自動車交通量(12)'!G25,'【方向別】自動車交通量(13)'!G25)</f>
        <v>0</v>
      </c>
      <c r="H25" s="112">
        <f t="shared" si="6"/>
        <v>59</v>
      </c>
      <c r="I25" s="112">
        <f t="shared" si="7"/>
        <v>8</v>
      </c>
      <c r="J25" s="112">
        <f t="shared" si="8"/>
        <v>67</v>
      </c>
      <c r="K25" s="111">
        <f t="shared" si="3"/>
        <v>11.9</v>
      </c>
      <c r="L25" s="110">
        <f t="shared" si="4"/>
        <v>1.1000000000000001</v>
      </c>
    </row>
    <row r="26" spans="2:12" ht="14.45" customHeight="1">
      <c r="B26" s="115" t="s">
        <v>103</v>
      </c>
      <c r="C26" s="114"/>
      <c r="D26" s="113">
        <f>SUM('【方向別】自動車交通量(4)'!D26,'【方向別】自動車交通量(8)'!D26,'【方向別】自動車交通量(12)'!D26,'【方向別】自動車交通量(13)'!D26)</f>
        <v>40</v>
      </c>
      <c r="E26" s="112">
        <f>SUM('【方向別】自動車交通量(4)'!E26,'【方向別】自動車交通量(8)'!E26,'【方向別】自動車交通量(12)'!E26,'【方向別】自動車交通量(13)'!E26)</f>
        <v>11</v>
      </c>
      <c r="F26" s="112">
        <f>SUM('【方向別】自動車交通量(4)'!F26,'【方向別】自動車交通量(8)'!F26,'【方向別】自動車交通量(12)'!F26,'【方向別】自動車交通量(13)'!F26)</f>
        <v>10</v>
      </c>
      <c r="G26" s="112">
        <f>SUM('【方向別】自動車交通量(4)'!G26,'【方向別】自動車交通量(8)'!G26,'【方向別】自動車交通量(12)'!G26,'【方向別】自動車交通量(13)'!G26)</f>
        <v>1</v>
      </c>
      <c r="H26" s="112">
        <f t="shared" si="6"/>
        <v>51</v>
      </c>
      <c r="I26" s="112">
        <f t="shared" si="7"/>
        <v>11</v>
      </c>
      <c r="J26" s="112">
        <f t="shared" si="8"/>
        <v>62</v>
      </c>
      <c r="K26" s="111">
        <f t="shared" si="3"/>
        <v>17.7</v>
      </c>
      <c r="L26" s="110">
        <f t="shared" si="4"/>
        <v>1</v>
      </c>
    </row>
    <row r="27" spans="2:12" ht="14.45" customHeight="1">
      <c r="B27" s="115" t="s">
        <v>102</v>
      </c>
      <c r="C27" s="114"/>
      <c r="D27" s="113">
        <f>SUM('【方向別】自動車交通量(4)'!D27,'【方向別】自動車交通量(8)'!D27,'【方向別】自動車交通量(12)'!D27,'【方向別】自動車交通量(13)'!D27)</f>
        <v>45</v>
      </c>
      <c r="E27" s="112">
        <f>SUM('【方向別】自動車交通量(4)'!E27,'【方向別】自動車交通量(8)'!E27,'【方向別】自動車交通量(12)'!E27,'【方向別】自動車交通量(13)'!E27)</f>
        <v>18</v>
      </c>
      <c r="F27" s="112">
        <f>SUM('【方向別】自動車交通量(4)'!F27,'【方向別】自動車交通量(8)'!F27,'【方向別】自動車交通量(12)'!F27,'【方向別】自動車交通量(13)'!F27)</f>
        <v>13</v>
      </c>
      <c r="G27" s="112">
        <f>SUM('【方向別】自動車交通量(4)'!G27,'【方向別】自動車交通量(8)'!G27,'【方向別】自動車交通量(12)'!G27,'【方向別】自動車交通量(13)'!G27)</f>
        <v>2</v>
      </c>
      <c r="H27" s="112">
        <f t="shared" si="6"/>
        <v>63</v>
      </c>
      <c r="I27" s="112">
        <f t="shared" si="7"/>
        <v>15</v>
      </c>
      <c r="J27" s="112">
        <f t="shared" si="8"/>
        <v>78</v>
      </c>
      <c r="K27" s="111">
        <f t="shared" si="3"/>
        <v>19.2</v>
      </c>
      <c r="L27" s="110">
        <f t="shared" si="4"/>
        <v>1.3</v>
      </c>
    </row>
    <row r="28" spans="2:12" ht="14.45" customHeight="1">
      <c r="B28" s="109" t="s">
        <v>204</v>
      </c>
      <c r="C28" s="108"/>
      <c r="D28" s="107">
        <f>SUM('【方向別】自動車交通量(4)'!D28,'【方向別】自動車交通量(8)'!D28,'【方向別】自動車交通量(12)'!D28,'【方向別】自動車交通量(13)'!D28)</f>
        <v>42</v>
      </c>
      <c r="E28" s="106">
        <f>SUM('【方向別】自動車交通量(4)'!E28,'【方向別】自動車交通量(8)'!E28,'【方向別】自動車交通量(12)'!E28,'【方向別】自動車交通量(13)'!E28)</f>
        <v>5</v>
      </c>
      <c r="F28" s="106">
        <f>SUM('【方向別】自動車交通量(4)'!F28,'【方向別】自動車交通量(8)'!F28,'【方向別】自動車交通量(12)'!F28,'【方向別】自動車交通量(13)'!F28)</f>
        <v>5</v>
      </c>
      <c r="G28" s="106">
        <f>SUM('【方向別】自動車交通量(4)'!G28,'【方向別】自動車交通量(8)'!G28,'【方向別】自動車交通量(12)'!G28,'【方向別】自動車交通量(13)'!G28)</f>
        <v>0</v>
      </c>
      <c r="H28" s="106">
        <f t="shared" si="6"/>
        <v>47</v>
      </c>
      <c r="I28" s="106">
        <f t="shared" si="7"/>
        <v>5</v>
      </c>
      <c r="J28" s="106">
        <f t="shared" si="8"/>
        <v>52</v>
      </c>
      <c r="K28" s="105">
        <f t="shared" si="3"/>
        <v>9.6</v>
      </c>
      <c r="L28" s="104">
        <f t="shared" si="4"/>
        <v>0.9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279</v>
      </c>
      <c r="E29" s="100">
        <f t="shared" si="9"/>
        <v>77</v>
      </c>
      <c r="F29" s="100">
        <f t="shared" si="9"/>
        <v>47</v>
      </c>
      <c r="G29" s="100">
        <f t="shared" si="9"/>
        <v>5</v>
      </c>
      <c r="H29" s="100">
        <f t="shared" si="9"/>
        <v>356</v>
      </c>
      <c r="I29" s="100">
        <f t="shared" si="9"/>
        <v>52</v>
      </c>
      <c r="J29" s="100">
        <f t="shared" si="9"/>
        <v>408</v>
      </c>
      <c r="K29" s="99">
        <f t="shared" si="3"/>
        <v>12.7</v>
      </c>
      <c r="L29" s="98">
        <f t="shared" si="4"/>
        <v>6.8</v>
      </c>
    </row>
    <row r="30" spans="2:12" ht="14.45" customHeight="1" thickTop="1">
      <c r="B30" s="129" t="s">
        <v>203</v>
      </c>
      <c r="C30" s="128"/>
      <c r="D30" s="95">
        <f>SUM('【方向別】自動車交通量(4)'!D30,'【方向別】自動車交通量(8)'!D30,'【方向別】自動車交通量(12)'!D30,'【方向別】自動車交通量(13)'!D30)</f>
        <v>282</v>
      </c>
      <c r="E30" s="94">
        <f>SUM('【方向別】自動車交通量(4)'!E30,'【方向別】自動車交通量(8)'!E30,'【方向別】自動車交通量(12)'!E30,'【方向別】自動車交通量(13)'!E30)</f>
        <v>77</v>
      </c>
      <c r="F30" s="94">
        <f>SUM('【方向別】自動車交通量(4)'!F30,'【方向別】自動車交通量(8)'!F30,'【方向別】自動車交通量(12)'!F30,'【方向別】自動車交通量(13)'!F30)</f>
        <v>51</v>
      </c>
      <c r="G30" s="94">
        <f>SUM('【方向別】自動車交通量(4)'!G30,'【方向別】自動車交通量(8)'!G30,'【方向別】自動車交通量(12)'!G30,'【方向別】自動車交通量(13)'!G30)</f>
        <v>3</v>
      </c>
      <c r="H30" s="94">
        <f t="shared" ref="H30:H43" si="10">SUM(D30:E30)</f>
        <v>359</v>
      </c>
      <c r="I30" s="94">
        <f t="shared" ref="I30:I43" si="11">SUM(F30:G30)</f>
        <v>54</v>
      </c>
      <c r="J30" s="94">
        <f t="shared" ref="J30:J43" si="12">SUM(H30:I30)</f>
        <v>413</v>
      </c>
      <c r="K30" s="93">
        <f t="shared" si="3"/>
        <v>13.1</v>
      </c>
      <c r="L30" s="92">
        <f t="shared" si="4"/>
        <v>6.9</v>
      </c>
    </row>
    <row r="31" spans="2:12" ht="14.45" customHeight="1">
      <c r="B31" s="127" t="s">
        <v>202</v>
      </c>
      <c r="C31" s="126"/>
      <c r="D31" s="125">
        <f>SUM('【方向別】自動車交通量(4)'!D31,'【方向別】自動車交通量(8)'!D31,'【方向別】自動車交通量(12)'!D31,'【方向別】自動車交通量(13)'!D31)</f>
        <v>323</v>
      </c>
      <c r="E31" s="124">
        <f>SUM('【方向別】自動車交通量(4)'!E31,'【方向別】自動車交通量(8)'!E31,'【方向別】自動車交通量(12)'!E31,'【方向別】自動車交通量(13)'!E31)</f>
        <v>97</v>
      </c>
      <c r="F31" s="124">
        <f>SUM('【方向別】自動車交通量(4)'!F31,'【方向別】自動車交通量(8)'!F31,'【方向別】自動車交通量(12)'!F31,'【方向別】自動車交通量(13)'!F31)</f>
        <v>54</v>
      </c>
      <c r="G31" s="124">
        <f>SUM('【方向別】自動車交通量(4)'!G31,'【方向別】自動車交通量(8)'!G31,'【方向別】自動車交通量(12)'!G31,'【方向別】自動車交通量(13)'!G31)</f>
        <v>4</v>
      </c>
      <c r="H31" s="124">
        <f t="shared" si="10"/>
        <v>420</v>
      </c>
      <c r="I31" s="124">
        <f t="shared" si="11"/>
        <v>58</v>
      </c>
      <c r="J31" s="124">
        <f t="shared" si="12"/>
        <v>478</v>
      </c>
      <c r="K31" s="123">
        <f t="shared" si="3"/>
        <v>12.1</v>
      </c>
      <c r="L31" s="122">
        <f t="shared" si="4"/>
        <v>8</v>
      </c>
    </row>
    <row r="32" spans="2:12" ht="14.45" customHeight="1">
      <c r="B32" s="127" t="s">
        <v>201</v>
      </c>
      <c r="C32" s="126"/>
      <c r="D32" s="125">
        <f>SUM('【方向別】自動車交通量(4)'!D32,'【方向別】自動車交通量(8)'!D32,'【方向別】自動車交通量(12)'!D32,'【方向別】自動車交通量(13)'!D32)</f>
        <v>354</v>
      </c>
      <c r="E32" s="124">
        <f>SUM('【方向別】自動車交通量(4)'!E32,'【方向別】自動車交通量(8)'!E32,'【方向別】自動車交通量(12)'!E32,'【方向別】自動車交通量(13)'!E32)</f>
        <v>109</v>
      </c>
      <c r="F32" s="124">
        <f>SUM('【方向別】自動車交通量(4)'!F32,'【方向別】自動車交通量(8)'!F32,'【方向別】自動車交通量(12)'!F32,'【方向別】自動車交通量(13)'!F32)</f>
        <v>51</v>
      </c>
      <c r="G32" s="124">
        <f>SUM('【方向別】自動車交通量(4)'!G32,'【方向別】自動車交通量(8)'!G32,'【方向別】自動車交通量(12)'!G32,'【方向別】自動車交通量(13)'!G32)</f>
        <v>5</v>
      </c>
      <c r="H32" s="124">
        <f t="shared" si="10"/>
        <v>463</v>
      </c>
      <c r="I32" s="124">
        <f t="shared" si="11"/>
        <v>56</v>
      </c>
      <c r="J32" s="124">
        <f t="shared" si="12"/>
        <v>519</v>
      </c>
      <c r="K32" s="123">
        <f t="shared" si="3"/>
        <v>10.8</v>
      </c>
      <c r="L32" s="122">
        <f t="shared" si="4"/>
        <v>8.6999999999999993</v>
      </c>
    </row>
    <row r="33" spans="2:12" ht="14.45" customHeight="1">
      <c r="B33" s="127" t="s">
        <v>200</v>
      </c>
      <c r="C33" s="126"/>
      <c r="D33" s="125">
        <f>SUM('【方向別】自動車交通量(4)'!D33,'【方向別】自動車交通量(8)'!D33,'【方向別】自動車交通量(12)'!D33,'【方向別】自動車交通量(13)'!D33)</f>
        <v>349</v>
      </c>
      <c r="E33" s="124">
        <f>SUM('【方向別】自動車交通量(4)'!E33,'【方向別】自動車交通量(8)'!E33,'【方向別】自動車交通量(12)'!E33,'【方向別】自動車交通量(13)'!E33)</f>
        <v>91</v>
      </c>
      <c r="F33" s="124">
        <f>SUM('【方向別】自動車交通量(4)'!F33,'【方向別】自動車交通量(8)'!F33,'【方向別】自動車交通量(12)'!F33,'【方向別】自動車交通量(13)'!F33)</f>
        <v>51</v>
      </c>
      <c r="G33" s="124">
        <f>SUM('【方向別】自動車交通量(4)'!G33,'【方向別】自動車交通量(8)'!G33,'【方向別】自動車交通量(12)'!G33,'【方向別】自動車交通量(13)'!G33)</f>
        <v>2</v>
      </c>
      <c r="H33" s="124">
        <f t="shared" si="10"/>
        <v>440</v>
      </c>
      <c r="I33" s="124">
        <f t="shared" si="11"/>
        <v>53</v>
      </c>
      <c r="J33" s="124">
        <f t="shared" si="12"/>
        <v>493</v>
      </c>
      <c r="K33" s="123">
        <f t="shared" si="3"/>
        <v>10.8</v>
      </c>
      <c r="L33" s="122">
        <f t="shared" si="4"/>
        <v>8.1999999999999993</v>
      </c>
    </row>
    <row r="34" spans="2:12" ht="14.45" customHeight="1">
      <c r="B34" s="127" t="s">
        <v>199</v>
      </c>
      <c r="C34" s="126"/>
      <c r="D34" s="125">
        <f>SUM('【方向別】自動車交通量(4)'!D34,'【方向別】自動車交通量(8)'!D34,'【方向別】自動車交通量(12)'!D34,'【方向別】自動車交通量(13)'!D34)</f>
        <v>356</v>
      </c>
      <c r="E34" s="124">
        <f>SUM('【方向別】自動車交通量(4)'!E34,'【方向別】自動車交通量(8)'!E34,'【方向別】自動車交通量(12)'!E34,'【方向別】自動車交通量(13)'!E34)</f>
        <v>79</v>
      </c>
      <c r="F34" s="124">
        <f>SUM('【方向別】自動車交通量(4)'!F34,'【方向別】自動車交通量(8)'!F34,'【方向別】自動車交通量(12)'!F34,'【方向別】自動車交通量(13)'!F34)</f>
        <v>54</v>
      </c>
      <c r="G34" s="124">
        <f>SUM('【方向別】自動車交通量(4)'!G34,'【方向別】自動車交通量(8)'!G34,'【方向別】自動車交通量(12)'!G34,'【方向別】自動車交通量(13)'!G34)</f>
        <v>4</v>
      </c>
      <c r="H34" s="124">
        <f t="shared" si="10"/>
        <v>435</v>
      </c>
      <c r="I34" s="124">
        <f t="shared" si="11"/>
        <v>58</v>
      </c>
      <c r="J34" s="124">
        <f t="shared" si="12"/>
        <v>493</v>
      </c>
      <c r="K34" s="123">
        <f t="shared" si="3"/>
        <v>11.8</v>
      </c>
      <c r="L34" s="122">
        <f t="shared" si="4"/>
        <v>8.1999999999999993</v>
      </c>
    </row>
    <row r="35" spans="2:12" ht="14.45" customHeight="1">
      <c r="B35" s="127" t="s">
        <v>198</v>
      </c>
      <c r="C35" s="126"/>
      <c r="D35" s="125">
        <f>SUM('【方向別】自動車交通量(4)'!D35,'【方向別】自動車交通量(8)'!D35,'【方向別】自動車交通量(12)'!D35,'【方向別】自動車交通量(13)'!D35)</f>
        <v>392</v>
      </c>
      <c r="E35" s="124">
        <f>SUM('【方向別】自動車交通量(4)'!E35,'【方向別】自動車交通量(8)'!E35,'【方向別】自動車交通量(12)'!E35,'【方向別】自動車交通量(13)'!E35)</f>
        <v>97</v>
      </c>
      <c r="F35" s="124">
        <f>SUM('【方向別】自動車交通量(4)'!F35,'【方向別】自動車交通量(8)'!F35,'【方向別】自動車交通量(12)'!F35,'【方向別】自動車交通量(13)'!F35)</f>
        <v>34</v>
      </c>
      <c r="G35" s="124">
        <f>SUM('【方向別】自動車交通量(4)'!G35,'【方向別】自動車交通量(8)'!G35,'【方向別】自動車交通量(12)'!G35,'【方向別】自動車交通量(13)'!G35)</f>
        <v>5</v>
      </c>
      <c r="H35" s="124">
        <f t="shared" si="10"/>
        <v>489</v>
      </c>
      <c r="I35" s="124">
        <f t="shared" si="11"/>
        <v>39</v>
      </c>
      <c r="J35" s="124">
        <f t="shared" si="12"/>
        <v>528</v>
      </c>
      <c r="K35" s="123">
        <f t="shared" si="3"/>
        <v>7.4</v>
      </c>
      <c r="L35" s="122">
        <f t="shared" si="4"/>
        <v>8.8000000000000007</v>
      </c>
    </row>
    <row r="36" spans="2:12" ht="14.45" customHeight="1">
      <c r="B36" s="127" t="s">
        <v>197</v>
      </c>
      <c r="C36" s="126"/>
      <c r="D36" s="125">
        <f>SUM('【方向別】自動車交通量(4)'!D36,'【方向別】自動車交通量(8)'!D36,'【方向別】自動車交通量(12)'!D36,'【方向別】自動車交通量(13)'!D36)</f>
        <v>374</v>
      </c>
      <c r="E36" s="124">
        <f>SUM('【方向別】自動車交通量(4)'!E36,'【方向別】自動車交通量(8)'!E36,'【方向別】自動車交通量(12)'!E36,'【方向別】自動車交通量(13)'!E36)</f>
        <v>103</v>
      </c>
      <c r="F36" s="124">
        <f>SUM('【方向別】自動車交通量(4)'!F36,'【方向別】自動車交通量(8)'!F36,'【方向別】自動車交通量(12)'!F36,'【方向別】自動車交通量(13)'!F36)</f>
        <v>26</v>
      </c>
      <c r="G36" s="124">
        <f>SUM('【方向別】自動車交通量(4)'!G36,'【方向別】自動車交通量(8)'!G36,'【方向別】自動車交通量(12)'!G36,'【方向別】自動車交通量(13)'!G36)</f>
        <v>2</v>
      </c>
      <c r="H36" s="124">
        <f t="shared" si="10"/>
        <v>477</v>
      </c>
      <c r="I36" s="124">
        <f t="shared" si="11"/>
        <v>28</v>
      </c>
      <c r="J36" s="124">
        <f t="shared" si="12"/>
        <v>505</v>
      </c>
      <c r="K36" s="123">
        <f t="shared" si="3"/>
        <v>5.5</v>
      </c>
      <c r="L36" s="122">
        <f t="shared" si="4"/>
        <v>8.4</v>
      </c>
    </row>
    <row r="37" spans="2:12" ht="14.45" customHeight="1">
      <c r="B37" s="127" t="s">
        <v>196</v>
      </c>
      <c r="C37" s="126"/>
      <c r="D37" s="125">
        <f>SUM('【方向別】自動車交通量(4)'!D37,'【方向別】自動車交通量(8)'!D37,'【方向別】自動車交通量(12)'!D37,'【方向別】自動車交通量(13)'!D37)</f>
        <v>382</v>
      </c>
      <c r="E37" s="124">
        <f>SUM('【方向別】自動車交通量(4)'!E37,'【方向別】自動車交通量(8)'!E37,'【方向別】自動車交通量(12)'!E37,'【方向別】自動車交通量(13)'!E37)</f>
        <v>113</v>
      </c>
      <c r="F37" s="124">
        <f>SUM('【方向別】自動車交通量(4)'!F37,'【方向別】自動車交通量(8)'!F37,'【方向別】自動車交通量(12)'!F37,'【方向別】自動車交通量(13)'!F37)</f>
        <v>33</v>
      </c>
      <c r="G37" s="124">
        <f>SUM('【方向別】自動車交通量(4)'!G37,'【方向別】自動車交通量(8)'!G37,'【方向別】自動車交通量(12)'!G37,'【方向別】自動車交通量(13)'!G37)</f>
        <v>5</v>
      </c>
      <c r="H37" s="124">
        <f t="shared" si="10"/>
        <v>495</v>
      </c>
      <c r="I37" s="124">
        <f t="shared" si="11"/>
        <v>38</v>
      </c>
      <c r="J37" s="124">
        <f t="shared" si="12"/>
        <v>533</v>
      </c>
      <c r="K37" s="123">
        <f t="shared" si="3"/>
        <v>7.1</v>
      </c>
      <c r="L37" s="122">
        <f t="shared" si="4"/>
        <v>8.9</v>
      </c>
    </row>
    <row r="38" spans="2:12" ht="14.45" customHeight="1">
      <c r="B38" s="121" t="s">
        <v>91</v>
      </c>
      <c r="C38" s="120"/>
      <c r="D38" s="119">
        <f>SUM('【方向別】自動車交通量(4)'!D38,'【方向別】自動車交通量(8)'!D38,'【方向別】自動車交通量(12)'!D38,'【方向別】自動車交通量(13)'!D38)</f>
        <v>92</v>
      </c>
      <c r="E38" s="118">
        <f>SUM('【方向別】自動車交通量(4)'!E38,'【方向別】自動車交通量(8)'!E38,'【方向別】自動車交通量(12)'!E38,'【方向別】自動車交通量(13)'!E38)</f>
        <v>16</v>
      </c>
      <c r="F38" s="118">
        <f>SUM('【方向別】自動車交通量(4)'!F38,'【方向別】自動車交通量(8)'!F38,'【方向別】自動車交通量(12)'!F38,'【方向別】自動車交通量(13)'!F38)</f>
        <v>10</v>
      </c>
      <c r="G38" s="118">
        <f>SUM('【方向別】自動車交通量(4)'!G38,'【方向別】自動車交通量(8)'!G38,'【方向別】自動車交通量(12)'!G38,'【方向別】自動車交通量(13)'!G38)</f>
        <v>2</v>
      </c>
      <c r="H38" s="118">
        <f t="shared" si="10"/>
        <v>108</v>
      </c>
      <c r="I38" s="118">
        <f t="shared" si="11"/>
        <v>12</v>
      </c>
      <c r="J38" s="118">
        <f t="shared" si="12"/>
        <v>120</v>
      </c>
      <c r="K38" s="117">
        <f t="shared" si="3"/>
        <v>10</v>
      </c>
      <c r="L38" s="116">
        <f t="shared" si="4"/>
        <v>2</v>
      </c>
    </row>
    <row r="39" spans="2:12" ht="14.45" customHeight="1">
      <c r="B39" s="115" t="s">
        <v>90</v>
      </c>
      <c r="C39" s="114"/>
      <c r="D39" s="113">
        <f>SUM('【方向別】自動車交通量(4)'!D39,'【方向別】自動車交通量(8)'!D39,'【方向別】自動車交通量(12)'!D39,'【方向別】自動車交通量(13)'!D39)</f>
        <v>82</v>
      </c>
      <c r="E39" s="112">
        <f>SUM('【方向別】自動車交通量(4)'!E39,'【方向別】自動車交通量(8)'!E39,'【方向別】自動車交通量(12)'!E39,'【方向別】自動車交通量(13)'!E39)</f>
        <v>26</v>
      </c>
      <c r="F39" s="112">
        <f>SUM('【方向別】自動車交通量(4)'!F39,'【方向別】自動車交通量(8)'!F39,'【方向別】自動車交通量(12)'!F39,'【方向別】自動車交通量(13)'!F39)</f>
        <v>5</v>
      </c>
      <c r="G39" s="112">
        <f>SUM('【方向別】自動車交通量(4)'!G39,'【方向別】自動車交通量(8)'!G39,'【方向別】自動車交通量(12)'!G39,'【方向別】自動車交通量(13)'!G39)</f>
        <v>1</v>
      </c>
      <c r="H39" s="112">
        <f t="shared" si="10"/>
        <v>108</v>
      </c>
      <c r="I39" s="112">
        <f t="shared" si="11"/>
        <v>6</v>
      </c>
      <c r="J39" s="112">
        <f t="shared" si="12"/>
        <v>114</v>
      </c>
      <c r="K39" s="111">
        <f t="shared" si="3"/>
        <v>5.3</v>
      </c>
      <c r="L39" s="110">
        <f t="shared" si="4"/>
        <v>1.9</v>
      </c>
    </row>
    <row r="40" spans="2:12" ht="14.45" customHeight="1">
      <c r="B40" s="115" t="s">
        <v>89</v>
      </c>
      <c r="C40" s="114"/>
      <c r="D40" s="113">
        <f>SUM('【方向別】自動車交通量(4)'!D40,'【方向別】自動車交通量(8)'!D40,'【方向別】自動車交通量(12)'!D40,'【方向別】自動車交通量(13)'!D40)</f>
        <v>72</v>
      </c>
      <c r="E40" s="112">
        <f>SUM('【方向別】自動車交通量(4)'!E40,'【方向別】自動車交通量(8)'!E40,'【方向別】自動車交通量(12)'!E40,'【方向別】自動車交通量(13)'!E40)</f>
        <v>18</v>
      </c>
      <c r="F40" s="112">
        <f>SUM('【方向別】自動車交通量(4)'!F40,'【方向別】自動車交通量(8)'!F40,'【方向別】自動車交通量(12)'!F40,'【方向別】自動車交通量(13)'!F40)</f>
        <v>1</v>
      </c>
      <c r="G40" s="112">
        <f>SUM('【方向別】自動車交通量(4)'!G40,'【方向別】自動車交通量(8)'!G40,'【方向別】自動車交通量(12)'!G40,'【方向別】自動車交通量(13)'!G40)</f>
        <v>0</v>
      </c>
      <c r="H40" s="112">
        <f t="shared" si="10"/>
        <v>90</v>
      </c>
      <c r="I40" s="112">
        <f t="shared" si="11"/>
        <v>1</v>
      </c>
      <c r="J40" s="112">
        <f t="shared" si="12"/>
        <v>91</v>
      </c>
      <c r="K40" s="111">
        <f t="shared" si="3"/>
        <v>1.1000000000000001</v>
      </c>
      <c r="L40" s="110">
        <f t="shared" si="4"/>
        <v>1.5</v>
      </c>
    </row>
    <row r="41" spans="2:12" ht="14.45" customHeight="1">
      <c r="B41" s="115" t="s">
        <v>88</v>
      </c>
      <c r="C41" s="114"/>
      <c r="D41" s="113">
        <f>SUM('【方向別】自動車交通量(4)'!D41,'【方向別】自動車交通量(8)'!D41,'【方向別】自動車交通量(12)'!D41,'【方向別】自動車交通量(13)'!D41)</f>
        <v>73</v>
      </c>
      <c r="E41" s="112">
        <f>SUM('【方向別】自動車交通量(4)'!E41,'【方向別】自動車交通量(8)'!E41,'【方向別】自動車交通量(12)'!E41,'【方向別】自動車交通量(13)'!E41)</f>
        <v>15</v>
      </c>
      <c r="F41" s="112">
        <f>SUM('【方向別】自動車交通量(4)'!F41,'【方向別】自動車交通量(8)'!F41,'【方向別】自動車交通量(12)'!F41,'【方向別】自動車交通量(13)'!F41)</f>
        <v>9</v>
      </c>
      <c r="G41" s="112">
        <f>SUM('【方向別】自動車交通量(4)'!G41,'【方向別】自動車交通量(8)'!G41,'【方向別】自動車交通量(12)'!G41,'【方向別】自動車交通量(13)'!G41)</f>
        <v>1</v>
      </c>
      <c r="H41" s="112">
        <f t="shared" si="10"/>
        <v>88</v>
      </c>
      <c r="I41" s="112">
        <f t="shared" si="11"/>
        <v>10</v>
      </c>
      <c r="J41" s="112">
        <f t="shared" si="12"/>
        <v>98</v>
      </c>
      <c r="K41" s="111">
        <f t="shared" si="3"/>
        <v>10.199999999999999</v>
      </c>
      <c r="L41" s="110">
        <f t="shared" si="4"/>
        <v>1.6</v>
      </c>
    </row>
    <row r="42" spans="2:12" ht="14.45" customHeight="1">
      <c r="B42" s="115" t="s">
        <v>87</v>
      </c>
      <c r="C42" s="114"/>
      <c r="D42" s="113">
        <f>SUM('【方向別】自動車交通量(4)'!D42,'【方向別】自動車交通量(8)'!D42,'【方向別】自動車交通量(12)'!D42,'【方向別】自動車交通量(13)'!D42)</f>
        <v>79</v>
      </c>
      <c r="E42" s="112">
        <f>SUM('【方向別】自動車交通量(4)'!E42,'【方向別】自動車交通量(8)'!E42,'【方向別】自動車交通量(12)'!E42,'【方向別】自動車交通量(13)'!E42)</f>
        <v>20</v>
      </c>
      <c r="F42" s="112">
        <f>SUM('【方向別】自動車交通量(4)'!F42,'【方向別】自動車交通量(8)'!F42,'【方向別】自動車交通量(12)'!F42,'【方向別】自動車交通量(13)'!F42)</f>
        <v>3</v>
      </c>
      <c r="G42" s="112">
        <f>SUM('【方向別】自動車交通量(4)'!G42,'【方向別】自動車交通量(8)'!G42,'【方向別】自動車交通量(12)'!G42,'【方向別】自動車交通量(13)'!G42)</f>
        <v>0</v>
      </c>
      <c r="H42" s="112">
        <f t="shared" si="10"/>
        <v>99</v>
      </c>
      <c r="I42" s="112">
        <f t="shared" si="11"/>
        <v>3</v>
      </c>
      <c r="J42" s="112">
        <f t="shared" si="12"/>
        <v>102</v>
      </c>
      <c r="K42" s="111">
        <f t="shared" si="3"/>
        <v>2.9</v>
      </c>
      <c r="L42" s="110">
        <f t="shared" si="4"/>
        <v>1.7</v>
      </c>
    </row>
    <row r="43" spans="2:12" ht="14.45" customHeight="1">
      <c r="B43" s="109" t="s">
        <v>195</v>
      </c>
      <c r="C43" s="108"/>
      <c r="D43" s="107">
        <f>SUM('【方向別】自動車交通量(4)'!D43,'【方向別】自動車交通量(8)'!D43,'【方向別】自動車交通量(12)'!D43,'【方向別】自動車交通量(13)'!D43)</f>
        <v>90</v>
      </c>
      <c r="E43" s="106">
        <f>SUM('【方向別】自動車交通量(4)'!E43,'【方向別】自動車交通量(8)'!E43,'【方向別】自動車交通量(12)'!E43,'【方向別】自動車交通量(13)'!E43)</f>
        <v>17</v>
      </c>
      <c r="F43" s="106">
        <f>SUM('【方向別】自動車交通量(4)'!F43,'【方向別】自動車交通量(8)'!F43,'【方向別】自動車交通量(12)'!F43,'【方向別】自動車交通量(13)'!F43)</f>
        <v>3</v>
      </c>
      <c r="G43" s="106">
        <f>SUM('【方向別】自動車交通量(4)'!G43,'【方向別】自動車交通量(8)'!G43,'【方向別】自動車交通量(12)'!G43,'【方向別】自動車交通量(13)'!G43)</f>
        <v>1</v>
      </c>
      <c r="H43" s="106">
        <f t="shared" si="10"/>
        <v>107</v>
      </c>
      <c r="I43" s="106">
        <f t="shared" si="11"/>
        <v>4</v>
      </c>
      <c r="J43" s="106">
        <f t="shared" si="12"/>
        <v>111</v>
      </c>
      <c r="K43" s="105">
        <f t="shared" si="3"/>
        <v>3.6</v>
      </c>
      <c r="L43" s="104">
        <f t="shared" si="4"/>
        <v>1.9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488</v>
      </c>
      <c r="E44" s="100">
        <f t="shared" si="13"/>
        <v>112</v>
      </c>
      <c r="F44" s="100">
        <f t="shared" si="13"/>
        <v>31</v>
      </c>
      <c r="G44" s="100">
        <f t="shared" si="13"/>
        <v>5</v>
      </c>
      <c r="H44" s="100">
        <f t="shared" si="13"/>
        <v>600</v>
      </c>
      <c r="I44" s="100">
        <f t="shared" si="13"/>
        <v>36</v>
      </c>
      <c r="J44" s="100">
        <f t="shared" si="13"/>
        <v>636</v>
      </c>
      <c r="K44" s="99">
        <f t="shared" si="3"/>
        <v>5.7</v>
      </c>
      <c r="L44" s="98">
        <f t="shared" si="4"/>
        <v>10.6</v>
      </c>
    </row>
    <row r="45" spans="2:12" ht="14.45" customHeight="1" thickTop="1">
      <c r="B45" s="121" t="s">
        <v>84</v>
      </c>
      <c r="C45" s="120"/>
      <c r="D45" s="119">
        <f>SUM('【方向別】自動車交通量(4)'!D45,'【方向別】自動車交通量(8)'!D45,'【方向別】自動車交通量(12)'!D45,'【方向別】自動車交通量(13)'!D45)</f>
        <v>76</v>
      </c>
      <c r="E45" s="118">
        <f>SUM('【方向別】自動車交通量(4)'!E45,'【方向別】自動車交通量(8)'!E45,'【方向別】自動車交通量(12)'!E45,'【方向別】自動車交通量(13)'!E45)</f>
        <v>12</v>
      </c>
      <c r="F45" s="118">
        <f>SUM('【方向別】自動車交通量(4)'!F45,'【方向別】自動車交通量(8)'!F45,'【方向別】自動車交通量(12)'!F45,'【方向別】自動車交通量(13)'!F45)</f>
        <v>6</v>
      </c>
      <c r="G45" s="118">
        <f>SUM('【方向別】自動車交通量(4)'!G45,'【方向別】自動車交通量(8)'!G45,'【方向別】自動車交通量(12)'!G45,'【方向別】自動車交通量(13)'!G45)</f>
        <v>3</v>
      </c>
      <c r="H45" s="118">
        <f t="shared" ref="H45:H50" si="14">SUM(D45:E45)</f>
        <v>88</v>
      </c>
      <c r="I45" s="118">
        <f t="shared" ref="I45:I50" si="15">SUM(F45:G45)</f>
        <v>9</v>
      </c>
      <c r="J45" s="118">
        <f t="shared" ref="J45:J50" si="16">SUM(H45:I45)</f>
        <v>97</v>
      </c>
      <c r="K45" s="117">
        <f t="shared" si="3"/>
        <v>9.3000000000000007</v>
      </c>
      <c r="L45" s="116">
        <f t="shared" si="4"/>
        <v>1.6</v>
      </c>
    </row>
    <row r="46" spans="2:12" ht="14.45" customHeight="1">
      <c r="B46" s="115" t="s">
        <v>83</v>
      </c>
      <c r="C46" s="114"/>
      <c r="D46" s="113">
        <f>SUM('【方向別】自動車交通量(4)'!D46,'【方向別】自動車交通量(8)'!D46,'【方向別】自動車交通量(12)'!D46,'【方向別】自動車交通量(13)'!D46)</f>
        <v>82</v>
      </c>
      <c r="E46" s="112">
        <f>SUM('【方向別】自動車交通量(4)'!E46,'【方向別】自動車交通量(8)'!E46,'【方向別】自動車交通量(12)'!E46,'【方向別】自動車交通量(13)'!E46)</f>
        <v>15</v>
      </c>
      <c r="F46" s="112">
        <f>SUM('【方向別】自動車交通量(4)'!F46,'【方向別】自動車交通量(8)'!F46,'【方向別】自動車交通量(12)'!F46,'【方向別】自動車交通量(13)'!F46)</f>
        <v>2</v>
      </c>
      <c r="G46" s="112">
        <f>SUM('【方向別】自動車交通量(4)'!G46,'【方向別】自動車交通量(8)'!G46,'【方向別】自動車交通量(12)'!G46,'【方向別】自動車交通量(13)'!G46)</f>
        <v>0</v>
      </c>
      <c r="H46" s="112">
        <f t="shared" si="14"/>
        <v>97</v>
      </c>
      <c r="I46" s="112">
        <f t="shared" si="15"/>
        <v>2</v>
      </c>
      <c r="J46" s="112">
        <f t="shared" si="16"/>
        <v>99</v>
      </c>
      <c r="K46" s="111">
        <f t="shared" si="3"/>
        <v>2</v>
      </c>
      <c r="L46" s="110">
        <f t="shared" si="4"/>
        <v>1.7</v>
      </c>
    </row>
    <row r="47" spans="2:12" ht="14.45" customHeight="1">
      <c r="B47" s="115" t="s">
        <v>82</v>
      </c>
      <c r="C47" s="114"/>
      <c r="D47" s="113">
        <f>SUM('【方向別】自動車交通量(4)'!D47,'【方向別】自動車交通量(8)'!D47,'【方向別】自動車交通量(12)'!D47,'【方向別】自動車交通量(13)'!D47)</f>
        <v>87</v>
      </c>
      <c r="E47" s="112">
        <f>SUM('【方向別】自動車交通量(4)'!E47,'【方向別】自動車交通量(8)'!E47,'【方向別】自動車交通量(12)'!E47,'【方向別】自動車交通量(13)'!E47)</f>
        <v>11</v>
      </c>
      <c r="F47" s="112">
        <f>SUM('【方向別】自動車交通量(4)'!F47,'【方向別】自動車交通量(8)'!F47,'【方向別】自動車交通量(12)'!F47,'【方向別】自動車交通量(13)'!F47)</f>
        <v>4</v>
      </c>
      <c r="G47" s="112">
        <f>SUM('【方向別】自動車交通量(4)'!G47,'【方向別】自動車交通量(8)'!G47,'【方向別】自動車交通量(12)'!G47,'【方向別】自動車交通量(13)'!G47)</f>
        <v>1</v>
      </c>
      <c r="H47" s="112">
        <f t="shared" si="14"/>
        <v>98</v>
      </c>
      <c r="I47" s="112">
        <f t="shared" si="15"/>
        <v>5</v>
      </c>
      <c r="J47" s="112">
        <f t="shared" si="16"/>
        <v>103</v>
      </c>
      <c r="K47" s="111">
        <f t="shared" si="3"/>
        <v>4.9000000000000004</v>
      </c>
      <c r="L47" s="110">
        <f t="shared" si="4"/>
        <v>1.7</v>
      </c>
    </row>
    <row r="48" spans="2:12" ht="14.45" customHeight="1">
      <c r="B48" s="115" t="s">
        <v>81</v>
      </c>
      <c r="C48" s="114"/>
      <c r="D48" s="113">
        <f>SUM('【方向別】自動車交通量(4)'!D48,'【方向別】自動車交通量(8)'!D48,'【方向別】自動車交通量(12)'!D48,'【方向別】自動車交通量(13)'!D48)</f>
        <v>76</v>
      </c>
      <c r="E48" s="112">
        <f>SUM('【方向別】自動車交通量(4)'!E48,'【方向別】自動車交通量(8)'!E48,'【方向別】自動車交通量(12)'!E48,'【方向別】自動車交通量(13)'!E48)</f>
        <v>10</v>
      </c>
      <c r="F48" s="112">
        <f>SUM('【方向別】自動車交通量(4)'!F48,'【方向別】自動車交通量(8)'!F48,'【方向別】自動車交通量(12)'!F48,'【方向別】自動車交通量(13)'!F48)</f>
        <v>1</v>
      </c>
      <c r="G48" s="112">
        <f>SUM('【方向別】自動車交通量(4)'!G48,'【方向別】自動車交通量(8)'!G48,'【方向別】自動車交通量(12)'!G48,'【方向別】自動車交通量(13)'!G48)</f>
        <v>2</v>
      </c>
      <c r="H48" s="112">
        <f t="shared" si="14"/>
        <v>86</v>
      </c>
      <c r="I48" s="112">
        <f t="shared" si="15"/>
        <v>3</v>
      </c>
      <c r="J48" s="112">
        <f t="shared" si="16"/>
        <v>89</v>
      </c>
      <c r="K48" s="111">
        <f t="shared" si="3"/>
        <v>3.4</v>
      </c>
      <c r="L48" s="110">
        <f t="shared" si="4"/>
        <v>1.5</v>
      </c>
    </row>
    <row r="49" spans="2:13" ht="14.45" customHeight="1">
      <c r="B49" s="115" t="s">
        <v>80</v>
      </c>
      <c r="C49" s="114"/>
      <c r="D49" s="113">
        <f>SUM('【方向別】自動車交通量(4)'!D49,'【方向別】自動車交通量(8)'!D49,'【方向別】自動車交通量(12)'!D49,'【方向別】自動車交通量(13)'!D49)</f>
        <v>76</v>
      </c>
      <c r="E49" s="112">
        <f>SUM('【方向別】自動車交通量(4)'!E49,'【方向別】自動車交通量(8)'!E49,'【方向別】自動車交通量(12)'!E49,'【方向別】自動車交通量(13)'!E49)</f>
        <v>11</v>
      </c>
      <c r="F49" s="112">
        <f>SUM('【方向別】自動車交通量(4)'!F49,'【方向別】自動車交通量(8)'!F49,'【方向別】自動車交通量(12)'!F49,'【方向別】自動車交通量(13)'!F49)</f>
        <v>3</v>
      </c>
      <c r="G49" s="112">
        <f>SUM('【方向別】自動車交通量(4)'!G49,'【方向別】自動車交通量(8)'!G49,'【方向別】自動車交通量(12)'!G49,'【方向別】自動車交通量(13)'!G49)</f>
        <v>0</v>
      </c>
      <c r="H49" s="112">
        <f t="shared" si="14"/>
        <v>87</v>
      </c>
      <c r="I49" s="112">
        <f t="shared" si="15"/>
        <v>3</v>
      </c>
      <c r="J49" s="112">
        <f t="shared" si="16"/>
        <v>90</v>
      </c>
      <c r="K49" s="111">
        <f t="shared" si="3"/>
        <v>3.3</v>
      </c>
      <c r="L49" s="110">
        <f t="shared" si="4"/>
        <v>1.5</v>
      </c>
    </row>
    <row r="50" spans="2:13" ht="14.45" customHeight="1">
      <c r="B50" s="109" t="s">
        <v>194</v>
      </c>
      <c r="C50" s="108"/>
      <c r="D50" s="107">
        <f>SUM('【方向別】自動車交通量(4)'!D50,'【方向別】自動車交通量(8)'!D50,'【方向別】自動車交通量(12)'!D50,'【方向別】自動車交通量(13)'!D50)</f>
        <v>78</v>
      </c>
      <c r="E50" s="106">
        <f>SUM('【方向別】自動車交通量(4)'!E50,'【方向別】自動車交通量(8)'!E50,'【方向別】自動車交通量(12)'!E50,'【方向別】自動車交通量(13)'!E50)</f>
        <v>12</v>
      </c>
      <c r="F50" s="106">
        <f>SUM('【方向別】自動車交通量(4)'!F50,'【方向別】自動車交通量(8)'!F50,'【方向別】自動車交通量(12)'!F50,'【方向別】自動車交通量(13)'!F50)</f>
        <v>3</v>
      </c>
      <c r="G50" s="106">
        <f>SUM('【方向別】自動車交通量(4)'!G50,'【方向別】自動車交通量(8)'!G50,'【方向別】自動車交通量(12)'!G50,'【方向別】自動車交通量(13)'!G50)</f>
        <v>1</v>
      </c>
      <c r="H50" s="106">
        <f t="shared" si="14"/>
        <v>90</v>
      </c>
      <c r="I50" s="106">
        <f t="shared" si="15"/>
        <v>4</v>
      </c>
      <c r="J50" s="106">
        <f t="shared" si="16"/>
        <v>94</v>
      </c>
      <c r="K50" s="105">
        <f t="shared" si="3"/>
        <v>4.3</v>
      </c>
      <c r="L50" s="104">
        <f t="shared" si="4"/>
        <v>1.6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475</v>
      </c>
      <c r="E51" s="100">
        <f t="shared" si="17"/>
        <v>71</v>
      </c>
      <c r="F51" s="100">
        <f t="shared" si="17"/>
        <v>19</v>
      </c>
      <c r="G51" s="100">
        <f t="shared" si="17"/>
        <v>7</v>
      </c>
      <c r="H51" s="100">
        <f t="shared" si="17"/>
        <v>546</v>
      </c>
      <c r="I51" s="100">
        <f t="shared" si="17"/>
        <v>26</v>
      </c>
      <c r="J51" s="100">
        <f t="shared" si="17"/>
        <v>572</v>
      </c>
      <c r="K51" s="99">
        <f t="shared" si="3"/>
        <v>4.5</v>
      </c>
      <c r="L51" s="98">
        <f t="shared" si="4"/>
        <v>9.6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4375</v>
      </c>
      <c r="E52" s="94">
        <f t="shared" si="18"/>
        <v>1084</v>
      </c>
      <c r="F52" s="94">
        <f t="shared" si="18"/>
        <v>477</v>
      </c>
      <c r="G52" s="94">
        <f t="shared" si="18"/>
        <v>52</v>
      </c>
      <c r="H52" s="94">
        <f t="shared" si="18"/>
        <v>5459</v>
      </c>
      <c r="I52" s="94">
        <f t="shared" si="18"/>
        <v>529</v>
      </c>
      <c r="J52" s="94">
        <f t="shared" si="18"/>
        <v>5988</v>
      </c>
      <c r="K52" s="93">
        <f t="shared" si="3"/>
        <v>8.8000000000000007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15" sqref="N15"/>
    </sheetView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230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227</v>
      </c>
      <c r="C16" s="120"/>
      <c r="D16" s="119">
        <f>SUM('【断面別】自動車交通量(A断面流入)'!D16,'【断面別】自動車交通量(A断面流出)'!D16)</f>
        <v>174</v>
      </c>
      <c r="E16" s="118">
        <f>SUM('【断面別】自動車交通量(A断面流入)'!E16,'【断面別】自動車交通量(A断面流出)'!E16)</f>
        <v>37</v>
      </c>
      <c r="F16" s="118">
        <f>SUM('【断面別】自動車交通量(A断面流入)'!F16,'【断面別】自動車交通量(A断面流出)'!F16)</f>
        <v>24</v>
      </c>
      <c r="G16" s="118">
        <f>SUM('【断面別】自動車交通量(A断面流入)'!G16,'【断面別】自動車交通量(A断面流出)'!G16)</f>
        <v>3</v>
      </c>
      <c r="H16" s="118">
        <f t="shared" ref="H16:H21" si="0">SUM(D16:E16)</f>
        <v>211</v>
      </c>
      <c r="I16" s="118">
        <f t="shared" ref="I16:I21" si="1">SUM(F16:G16)</f>
        <v>27</v>
      </c>
      <c r="J16" s="118">
        <f t="shared" ref="J16:J21" si="2">SUM(H16:I16)</f>
        <v>238</v>
      </c>
      <c r="K16" s="117">
        <f t="shared" ref="K16:K52" si="3">IF(J16=0,0,ROUND(I16/J16*100,1))</f>
        <v>11.3</v>
      </c>
      <c r="L16" s="116">
        <f t="shared" ref="L16:L52" si="4">IF(J16=0,0,ROUND(J16/$J$52*100,1))</f>
        <v>1.7</v>
      </c>
    </row>
    <row r="17" spans="2:12" ht="14.45" customHeight="1">
      <c r="B17" s="115" t="s">
        <v>226</v>
      </c>
      <c r="C17" s="114"/>
      <c r="D17" s="113">
        <f>SUM('【断面別】自動車交通量(A断面流入)'!D17,'【断面別】自動車交通量(A断面流出)'!D17)</f>
        <v>171</v>
      </c>
      <c r="E17" s="112">
        <f>SUM('【断面別】自動車交通量(A断面流入)'!E17,'【断面別】自動車交通量(A断面流出)'!E17)</f>
        <v>42</v>
      </c>
      <c r="F17" s="112">
        <f>SUM('【断面別】自動車交通量(A断面流入)'!F17,'【断面別】自動車交通量(A断面流出)'!F17)</f>
        <v>15</v>
      </c>
      <c r="G17" s="112">
        <f>SUM('【断面別】自動車交通量(A断面流入)'!G17,'【断面別】自動車交通量(A断面流出)'!G17)</f>
        <v>2</v>
      </c>
      <c r="H17" s="112">
        <f t="shared" si="0"/>
        <v>213</v>
      </c>
      <c r="I17" s="112">
        <f t="shared" si="1"/>
        <v>17</v>
      </c>
      <c r="J17" s="112">
        <f t="shared" si="2"/>
        <v>230</v>
      </c>
      <c r="K17" s="111">
        <f t="shared" si="3"/>
        <v>7.4</v>
      </c>
      <c r="L17" s="110">
        <f t="shared" si="4"/>
        <v>1.6</v>
      </c>
    </row>
    <row r="18" spans="2:12" ht="14.45" customHeight="1">
      <c r="B18" s="115" t="s">
        <v>225</v>
      </c>
      <c r="C18" s="114"/>
      <c r="D18" s="113">
        <f>SUM('【断面別】自動車交通量(A断面流入)'!D18,'【断面別】自動車交通量(A断面流出)'!D18)</f>
        <v>160</v>
      </c>
      <c r="E18" s="112">
        <f>SUM('【断面別】自動車交通量(A断面流入)'!E18,'【断面別】自動車交通量(A断面流出)'!E18)</f>
        <v>49</v>
      </c>
      <c r="F18" s="112">
        <f>SUM('【断面別】自動車交通量(A断面流入)'!F18,'【断面別】自動車交通量(A断面流出)'!F18)</f>
        <v>18</v>
      </c>
      <c r="G18" s="112">
        <f>SUM('【断面別】自動車交通量(A断面流入)'!G18,'【断面別】自動車交通量(A断面流出)'!G18)</f>
        <v>2</v>
      </c>
      <c r="H18" s="112">
        <f t="shared" si="0"/>
        <v>209</v>
      </c>
      <c r="I18" s="112">
        <f t="shared" si="1"/>
        <v>20</v>
      </c>
      <c r="J18" s="112">
        <f t="shared" si="2"/>
        <v>229</v>
      </c>
      <c r="K18" s="111">
        <f t="shared" si="3"/>
        <v>8.6999999999999993</v>
      </c>
      <c r="L18" s="110">
        <f t="shared" si="4"/>
        <v>1.6</v>
      </c>
    </row>
    <row r="19" spans="2:12" ht="14.45" customHeight="1">
      <c r="B19" s="115" t="s">
        <v>224</v>
      </c>
      <c r="C19" s="114"/>
      <c r="D19" s="113">
        <f>SUM('【断面別】自動車交通量(A断面流入)'!D19,'【断面別】自動車交通量(A断面流出)'!D19)</f>
        <v>157</v>
      </c>
      <c r="E19" s="112">
        <f>SUM('【断面別】自動車交通量(A断面流入)'!E19,'【断面別】自動車交通量(A断面流出)'!E19)</f>
        <v>38</v>
      </c>
      <c r="F19" s="112">
        <f>SUM('【断面別】自動車交通量(A断面流入)'!F19,'【断面別】自動車交通量(A断面流出)'!F19)</f>
        <v>14</v>
      </c>
      <c r="G19" s="112">
        <f>SUM('【断面別】自動車交通量(A断面流入)'!G19,'【断面別】自動車交通量(A断面流出)'!G19)</f>
        <v>2</v>
      </c>
      <c r="H19" s="112">
        <f t="shared" si="0"/>
        <v>195</v>
      </c>
      <c r="I19" s="112">
        <f t="shared" si="1"/>
        <v>16</v>
      </c>
      <c r="J19" s="112">
        <f t="shared" si="2"/>
        <v>211</v>
      </c>
      <c r="K19" s="111">
        <f t="shared" si="3"/>
        <v>7.6</v>
      </c>
      <c r="L19" s="110">
        <f t="shared" si="4"/>
        <v>1.5</v>
      </c>
    </row>
    <row r="20" spans="2:12" ht="14.45" customHeight="1">
      <c r="B20" s="115" t="s">
        <v>223</v>
      </c>
      <c r="C20" s="114"/>
      <c r="D20" s="113">
        <f>SUM('【断面別】自動車交通量(A断面流入)'!D20,'【断面別】自動車交通量(A断面流出)'!D20)</f>
        <v>156</v>
      </c>
      <c r="E20" s="112">
        <f>SUM('【断面別】自動車交通量(A断面流入)'!E20,'【断面別】自動車交通量(A断面流出)'!E20)</f>
        <v>34</v>
      </c>
      <c r="F20" s="112">
        <f>SUM('【断面別】自動車交通量(A断面流入)'!F20,'【断面別】自動車交通量(A断面流出)'!F20)</f>
        <v>12</v>
      </c>
      <c r="G20" s="112">
        <f>SUM('【断面別】自動車交通量(A断面流入)'!G20,'【断面別】自動車交通量(A断面流出)'!G20)</f>
        <v>3</v>
      </c>
      <c r="H20" s="112">
        <f t="shared" si="0"/>
        <v>190</v>
      </c>
      <c r="I20" s="112">
        <f t="shared" si="1"/>
        <v>15</v>
      </c>
      <c r="J20" s="112">
        <f t="shared" si="2"/>
        <v>205</v>
      </c>
      <c r="K20" s="111">
        <f t="shared" si="3"/>
        <v>7.3</v>
      </c>
      <c r="L20" s="110">
        <f t="shared" si="4"/>
        <v>1.5</v>
      </c>
    </row>
    <row r="21" spans="2:12" ht="14.45" customHeight="1">
      <c r="B21" s="109" t="s">
        <v>222</v>
      </c>
      <c r="C21" s="108"/>
      <c r="D21" s="107">
        <f>SUM('【断面別】自動車交通量(A断面流入)'!D21,'【断面別】自動車交通量(A断面流出)'!D21)</f>
        <v>200</v>
      </c>
      <c r="E21" s="106">
        <f>SUM('【断面別】自動車交通量(A断面流入)'!E21,'【断面別】自動車交通量(A断面流出)'!E21)</f>
        <v>42</v>
      </c>
      <c r="F21" s="106">
        <f>SUM('【断面別】自動車交通量(A断面流入)'!F21,'【断面別】自動車交通量(A断面流出)'!F21)</f>
        <v>11</v>
      </c>
      <c r="G21" s="106">
        <f>SUM('【断面別】自動車交通量(A断面流入)'!G21,'【断面別】自動車交通量(A断面流出)'!G21)</f>
        <v>1</v>
      </c>
      <c r="H21" s="106">
        <f t="shared" si="0"/>
        <v>242</v>
      </c>
      <c r="I21" s="106">
        <f t="shared" si="1"/>
        <v>12</v>
      </c>
      <c r="J21" s="106">
        <f t="shared" si="2"/>
        <v>254</v>
      </c>
      <c r="K21" s="105">
        <f t="shared" si="3"/>
        <v>4.7</v>
      </c>
      <c r="L21" s="104">
        <f t="shared" si="4"/>
        <v>1.8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1018</v>
      </c>
      <c r="E22" s="100">
        <f t="shared" si="5"/>
        <v>242</v>
      </c>
      <c r="F22" s="100">
        <f t="shared" si="5"/>
        <v>94</v>
      </c>
      <c r="G22" s="100">
        <f t="shared" si="5"/>
        <v>13</v>
      </c>
      <c r="H22" s="100">
        <f t="shared" si="5"/>
        <v>1260</v>
      </c>
      <c r="I22" s="100">
        <f t="shared" si="5"/>
        <v>107</v>
      </c>
      <c r="J22" s="100">
        <f t="shared" si="5"/>
        <v>1367</v>
      </c>
      <c r="K22" s="99">
        <f t="shared" si="3"/>
        <v>7.8</v>
      </c>
      <c r="L22" s="98">
        <f t="shared" si="4"/>
        <v>9.6999999999999993</v>
      </c>
    </row>
    <row r="23" spans="2:12" ht="14.45" customHeight="1" thickTop="1">
      <c r="B23" s="121" t="s">
        <v>106</v>
      </c>
      <c r="C23" s="120"/>
      <c r="D23" s="119">
        <f>SUM('【断面別】自動車交通量(A断面流入)'!D23,'【断面別】自動車交通量(A断面流出)'!D23)</f>
        <v>202</v>
      </c>
      <c r="E23" s="118">
        <f>SUM('【断面別】自動車交通量(A断面流入)'!E23,'【断面別】自動車交通量(A断面流出)'!E23)</f>
        <v>53</v>
      </c>
      <c r="F23" s="118">
        <f>SUM('【断面別】自動車交通量(A断面流入)'!F23,'【断面別】自動車交通量(A断面流出)'!F23)</f>
        <v>16</v>
      </c>
      <c r="G23" s="118">
        <f>SUM('【断面別】自動車交通量(A断面流入)'!G23,'【断面別】自動車交通量(A断面流出)'!G23)</f>
        <v>3</v>
      </c>
      <c r="H23" s="118">
        <f t="shared" ref="H23:H28" si="6">SUM(D23:E23)</f>
        <v>255</v>
      </c>
      <c r="I23" s="118">
        <f t="shared" ref="I23:I28" si="7">SUM(F23:G23)</f>
        <v>19</v>
      </c>
      <c r="J23" s="118">
        <f t="shared" ref="J23:J28" si="8">SUM(H23:I23)</f>
        <v>274</v>
      </c>
      <c r="K23" s="117">
        <f t="shared" si="3"/>
        <v>6.9</v>
      </c>
      <c r="L23" s="116">
        <f t="shared" si="4"/>
        <v>1.9</v>
      </c>
    </row>
    <row r="24" spans="2:12" ht="14.45" customHeight="1">
      <c r="B24" s="115" t="s">
        <v>105</v>
      </c>
      <c r="C24" s="114"/>
      <c r="D24" s="113">
        <f>SUM('【断面別】自動車交通量(A断面流入)'!D24,'【断面別】自動車交通量(A断面流出)'!D24)</f>
        <v>170</v>
      </c>
      <c r="E24" s="112">
        <f>SUM('【断面別】自動車交通量(A断面流入)'!E24,'【断面別】自動車交通量(A断面流出)'!E24)</f>
        <v>30</v>
      </c>
      <c r="F24" s="112">
        <f>SUM('【断面別】自動車交通量(A断面流入)'!F24,'【断面別】自動車交通量(A断面流出)'!F24)</f>
        <v>12</v>
      </c>
      <c r="G24" s="112">
        <f>SUM('【断面別】自動車交通量(A断面流入)'!G24,'【断面別】自動車交通量(A断面流出)'!G24)</f>
        <v>4</v>
      </c>
      <c r="H24" s="112">
        <f t="shared" si="6"/>
        <v>200</v>
      </c>
      <c r="I24" s="112">
        <f t="shared" si="7"/>
        <v>16</v>
      </c>
      <c r="J24" s="112">
        <f t="shared" si="8"/>
        <v>216</v>
      </c>
      <c r="K24" s="111">
        <f t="shared" si="3"/>
        <v>7.4</v>
      </c>
      <c r="L24" s="110">
        <f t="shared" si="4"/>
        <v>1.5</v>
      </c>
    </row>
    <row r="25" spans="2:12" ht="14.45" customHeight="1">
      <c r="B25" s="115" t="s">
        <v>104</v>
      </c>
      <c r="C25" s="114"/>
      <c r="D25" s="113">
        <f>SUM('【断面別】自動車交通量(A断面流入)'!D25,'【断面別】自動車交通量(A断面流出)'!D25)</f>
        <v>166</v>
      </c>
      <c r="E25" s="112">
        <f>SUM('【断面別】自動車交通量(A断面流入)'!E25,'【断面別】自動車交通量(A断面流出)'!E25)</f>
        <v>35</v>
      </c>
      <c r="F25" s="112">
        <f>SUM('【断面別】自動車交通量(A断面流入)'!F25,'【断面別】自動車交通量(A断面流出)'!F25)</f>
        <v>18</v>
      </c>
      <c r="G25" s="112">
        <f>SUM('【断面別】自動車交通量(A断面流入)'!G25,'【断面別】自動車交通量(A断面流出)'!G25)</f>
        <v>1</v>
      </c>
      <c r="H25" s="112">
        <f t="shared" si="6"/>
        <v>201</v>
      </c>
      <c r="I25" s="112">
        <f t="shared" si="7"/>
        <v>19</v>
      </c>
      <c r="J25" s="112">
        <f t="shared" si="8"/>
        <v>220</v>
      </c>
      <c r="K25" s="111">
        <f t="shared" si="3"/>
        <v>8.6</v>
      </c>
      <c r="L25" s="110">
        <f t="shared" si="4"/>
        <v>1.6</v>
      </c>
    </row>
    <row r="26" spans="2:12" ht="14.45" customHeight="1">
      <c r="B26" s="115" t="s">
        <v>103</v>
      </c>
      <c r="C26" s="114"/>
      <c r="D26" s="113">
        <f>SUM('【断面別】自動車交通量(A断面流入)'!D26,'【断面別】自動車交通量(A断面流出)'!D26)</f>
        <v>160</v>
      </c>
      <c r="E26" s="112">
        <f>SUM('【断面別】自動車交通量(A断面流入)'!E26,'【断面別】自動車交通量(A断面流出)'!E26)</f>
        <v>42</v>
      </c>
      <c r="F26" s="112">
        <f>SUM('【断面別】自動車交通量(A断面流入)'!F26,'【断面別】自動車交通量(A断面流出)'!F26)</f>
        <v>30</v>
      </c>
      <c r="G26" s="112">
        <f>SUM('【断面別】自動車交通量(A断面流入)'!G26,'【断面別】自動車交通量(A断面流出)'!G26)</f>
        <v>1</v>
      </c>
      <c r="H26" s="112">
        <f t="shared" si="6"/>
        <v>202</v>
      </c>
      <c r="I26" s="112">
        <f t="shared" si="7"/>
        <v>31</v>
      </c>
      <c r="J26" s="112">
        <f t="shared" si="8"/>
        <v>233</v>
      </c>
      <c r="K26" s="111">
        <f t="shared" si="3"/>
        <v>13.3</v>
      </c>
      <c r="L26" s="110">
        <f t="shared" si="4"/>
        <v>1.7</v>
      </c>
    </row>
    <row r="27" spans="2:12" ht="14.45" customHeight="1">
      <c r="B27" s="115" t="s">
        <v>102</v>
      </c>
      <c r="C27" s="114"/>
      <c r="D27" s="113">
        <f>SUM('【断面別】自動車交通量(A断面流入)'!D27,'【断面別】自動車交通量(A断面流出)'!D27)</f>
        <v>153</v>
      </c>
      <c r="E27" s="112">
        <f>SUM('【断面別】自動車交通量(A断面流入)'!E27,'【断面別】自動車交通量(A断面流出)'!E27)</f>
        <v>40</v>
      </c>
      <c r="F27" s="112">
        <f>SUM('【断面別】自動車交通量(A断面流入)'!F27,'【断面別】自動車交通量(A断面流出)'!F27)</f>
        <v>22</v>
      </c>
      <c r="G27" s="112">
        <f>SUM('【断面別】自動車交通量(A断面流入)'!G27,'【断面別】自動車交通量(A断面流出)'!G27)</f>
        <v>3</v>
      </c>
      <c r="H27" s="112">
        <f t="shared" si="6"/>
        <v>193</v>
      </c>
      <c r="I27" s="112">
        <f t="shared" si="7"/>
        <v>25</v>
      </c>
      <c r="J27" s="112">
        <f t="shared" si="8"/>
        <v>218</v>
      </c>
      <c r="K27" s="111">
        <f t="shared" si="3"/>
        <v>11.5</v>
      </c>
      <c r="L27" s="110">
        <f t="shared" si="4"/>
        <v>1.5</v>
      </c>
    </row>
    <row r="28" spans="2:12" ht="14.45" customHeight="1">
      <c r="B28" s="109" t="s">
        <v>221</v>
      </c>
      <c r="C28" s="108"/>
      <c r="D28" s="107">
        <f>SUM('【断面別】自動車交通量(A断面流入)'!D28,'【断面別】自動車交通量(A断面流出)'!D28)</f>
        <v>137</v>
      </c>
      <c r="E28" s="106">
        <f>SUM('【断面別】自動車交通量(A断面流入)'!E28,'【断面別】自動車交通量(A断面流出)'!E28)</f>
        <v>25</v>
      </c>
      <c r="F28" s="106">
        <f>SUM('【断面別】自動車交通量(A断面流入)'!F28,'【断面別】自動車交通量(A断面流出)'!F28)</f>
        <v>14</v>
      </c>
      <c r="G28" s="106">
        <f>SUM('【断面別】自動車交通量(A断面流入)'!G28,'【断面別】自動車交通量(A断面流出)'!G28)</f>
        <v>2</v>
      </c>
      <c r="H28" s="106">
        <f t="shared" si="6"/>
        <v>162</v>
      </c>
      <c r="I28" s="106">
        <f t="shared" si="7"/>
        <v>16</v>
      </c>
      <c r="J28" s="106">
        <f t="shared" si="8"/>
        <v>178</v>
      </c>
      <c r="K28" s="105">
        <f t="shared" si="3"/>
        <v>9</v>
      </c>
      <c r="L28" s="104">
        <f t="shared" si="4"/>
        <v>1.3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988</v>
      </c>
      <c r="E29" s="100">
        <f t="shared" si="9"/>
        <v>225</v>
      </c>
      <c r="F29" s="100">
        <f t="shared" si="9"/>
        <v>112</v>
      </c>
      <c r="G29" s="100">
        <f t="shared" si="9"/>
        <v>14</v>
      </c>
      <c r="H29" s="100">
        <f t="shared" si="9"/>
        <v>1213</v>
      </c>
      <c r="I29" s="100">
        <f t="shared" si="9"/>
        <v>126</v>
      </c>
      <c r="J29" s="100">
        <f t="shared" si="9"/>
        <v>1339</v>
      </c>
      <c r="K29" s="99">
        <f t="shared" si="3"/>
        <v>9.4</v>
      </c>
      <c r="L29" s="98">
        <f t="shared" si="4"/>
        <v>9.5</v>
      </c>
    </row>
    <row r="30" spans="2:12" ht="14.45" customHeight="1" thickTop="1">
      <c r="B30" s="129" t="s">
        <v>220</v>
      </c>
      <c r="C30" s="128"/>
      <c r="D30" s="95">
        <f>SUM('【断面別】自動車交通量(A断面流入)'!D30,'【断面別】自動車交通量(A断面流出)'!D30)</f>
        <v>719</v>
      </c>
      <c r="E30" s="94">
        <f>SUM('【断面別】自動車交通量(A断面流入)'!E30,'【断面別】自動車交通量(A断面流出)'!E30)</f>
        <v>192</v>
      </c>
      <c r="F30" s="94">
        <f>SUM('【断面別】自動車交通量(A断面流入)'!F30,'【断面別】自動車交通量(A断面流出)'!F30)</f>
        <v>123</v>
      </c>
      <c r="G30" s="94">
        <f>SUM('【断面別】自動車交通量(A断面流入)'!G30,'【断面別】自動車交通量(A断面流出)'!G30)</f>
        <v>8</v>
      </c>
      <c r="H30" s="94">
        <f t="shared" ref="H30:H43" si="10">SUM(D30:E30)</f>
        <v>911</v>
      </c>
      <c r="I30" s="94">
        <f t="shared" ref="I30:I43" si="11">SUM(F30:G30)</f>
        <v>131</v>
      </c>
      <c r="J30" s="94">
        <f t="shared" ref="J30:J43" si="12">SUM(H30:I30)</f>
        <v>1042</v>
      </c>
      <c r="K30" s="93">
        <f t="shared" si="3"/>
        <v>12.6</v>
      </c>
      <c r="L30" s="92">
        <f t="shared" si="4"/>
        <v>7.4</v>
      </c>
    </row>
    <row r="31" spans="2:12" ht="14.45" customHeight="1">
      <c r="B31" s="127" t="s">
        <v>219</v>
      </c>
      <c r="C31" s="126"/>
      <c r="D31" s="125">
        <f>SUM('【断面別】自動車交通量(A断面流入)'!D31,'【断面別】自動車交通量(A断面流出)'!D31)</f>
        <v>784</v>
      </c>
      <c r="E31" s="124">
        <f>SUM('【断面別】自動車交通量(A断面流入)'!E31,'【断面別】自動車交通量(A断面流出)'!E31)</f>
        <v>196</v>
      </c>
      <c r="F31" s="124">
        <f>SUM('【断面別】自動車交通量(A断面流入)'!F31,'【断面別】自動車交通量(A断面流出)'!F31)</f>
        <v>122</v>
      </c>
      <c r="G31" s="124">
        <f>SUM('【断面別】自動車交通量(A断面流入)'!G31,'【断面別】自動車交通量(A断面流出)'!G31)</f>
        <v>7</v>
      </c>
      <c r="H31" s="124">
        <f t="shared" si="10"/>
        <v>980</v>
      </c>
      <c r="I31" s="124">
        <f t="shared" si="11"/>
        <v>129</v>
      </c>
      <c r="J31" s="124">
        <f t="shared" si="12"/>
        <v>1109</v>
      </c>
      <c r="K31" s="123">
        <f t="shared" si="3"/>
        <v>11.6</v>
      </c>
      <c r="L31" s="122">
        <f t="shared" si="4"/>
        <v>7.9</v>
      </c>
    </row>
    <row r="32" spans="2:12" ht="14.45" customHeight="1">
      <c r="B32" s="127" t="s">
        <v>218</v>
      </c>
      <c r="C32" s="126"/>
      <c r="D32" s="125">
        <f>SUM('【断面別】自動車交通量(A断面流入)'!D32,'【断面別】自動車交通量(A断面流出)'!D32)</f>
        <v>782</v>
      </c>
      <c r="E32" s="124">
        <f>SUM('【断面別】自動車交通量(A断面流入)'!E32,'【断面別】自動車交通量(A断面流出)'!E32)</f>
        <v>211</v>
      </c>
      <c r="F32" s="124">
        <f>SUM('【断面別】自動車交通量(A断面流入)'!F32,'【断面別】自動車交通量(A断面流出)'!F32)</f>
        <v>100</v>
      </c>
      <c r="G32" s="124">
        <f>SUM('【断面別】自動車交通量(A断面流入)'!G32,'【断面別】自動車交通量(A断面流出)'!G32)</f>
        <v>7</v>
      </c>
      <c r="H32" s="124">
        <f t="shared" si="10"/>
        <v>993</v>
      </c>
      <c r="I32" s="124">
        <f t="shared" si="11"/>
        <v>107</v>
      </c>
      <c r="J32" s="124">
        <f t="shared" si="12"/>
        <v>1100</v>
      </c>
      <c r="K32" s="123">
        <f t="shared" si="3"/>
        <v>9.6999999999999993</v>
      </c>
      <c r="L32" s="122">
        <f t="shared" si="4"/>
        <v>7.8</v>
      </c>
    </row>
    <row r="33" spans="2:12" ht="14.45" customHeight="1">
      <c r="B33" s="127" t="s">
        <v>217</v>
      </c>
      <c r="C33" s="126"/>
      <c r="D33" s="125">
        <f>SUM('【断面別】自動車交通量(A断面流入)'!D33,'【断面別】自動車交通量(A断面流出)'!D33)</f>
        <v>816</v>
      </c>
      <c r="E33" s="124">
        <f>SUM('【断面別】自動車交通量(A断面流入)'!E33,'【断面別】自動車交通量(A断面流出)'!E33)</f>
        <v>199</v>
      </c>
      <c r="F33" s="124">
        <f>SUM('【断面別】自動車交通量(A断面流入)'!F33,'【断面別】自動車交通量(A断面流出)'!F33)</f>
        <v>108</v>
      </c>
      <c r="G33" s="124">
        <f>SUM('【断面別】自動車交通量(A断面流入)'!G33,'【断面別】自動車交通量(A断面流出)'!G33)</f>
        <v>6</v>
      </c>
      <c r="H33" s="124">
        <f t="shared" si="10"/>
        <v>1015</v>
      </c>
      <c r="I33" s="124">
        <f t="shared" si="11"/>
        <v>114</v>
      </c>
      <c r="J33" s="124">
        <f t="shared" si="12"/>
        <v>1129</v>
      </c>
      <c r="K33" s="123">
        <f t="shared" si="3"/>
        <v>10.1</v>
      </c>
      <c r="L33" s="122">
        <f t="shared" si="4"/>
        <v>8</v>
      </c>
    </row>
    <row r="34" spans="2:12" ht="14.45" customHeight="1">
      <c r="B34" s="127" t="s">
        <v>216</v>
      </c>
      <c r="C34" s="126"/>
      <c r="D34" s="125">
        <f>SUM('【断面別】自動車交通量(A断面流入)'!D34,'【断面別】自動車交通量(A断面流出)'!D34)</f>
        <v>810</v>
      </c>
      <c r="E34" s="124">
        <f>SUM('【断面別】自動車交通量(A断面流入)'!E34,'【断面別】自動車交通量(A断面流出)'!E34)</f>
        <v>203</v>
      </c>
      <c r="F34" s="124">
        <f>SUM('【断面別】自動車交通量(A断面流入)'!F34,'【断面別】自動車交通量(A断面流出)'!F34)</f>
        <v>95</v>
      </c>
      <c r="G34" s="124">
        <f>SUM('【断面別】自動車交通量(A断面流入)'!G34,'【断面別】自動車交通量(A断面流出)'!G34)</f>
        <v>9</v>
      </c>
      <c r="H34" s="124">
        <f t="shared" si="10"/>
        <v>1013</v>
      </c>
      <c r="I34" s="124">
        <f t="shared" si="11"/>
        <v>104</v>
      </c>
      <c r="J34" s="124">
        <f t="shared" si="12"/>
        <v>1117</v>
      </c>
      <c r="K34" s="123">
        <f t="shared" si="3"/>
        <v>9.3000000000000007</v>
      </c>
      <c r="L34" s="122">
        <f t="shared" si="4"/>
        <v>7.9</v>
      </c>
    </row>
    <row r="35" spans="2:12" ht="14.45" customHeight="1">
      <c r="B35" s="127" t="s">
        <v>215</v>
      </c>
      <c r="C35" s="126"/>
      <c r="D35" s="125">
        <f>SUM('【断面別】自動車交通量(A断面流入)'!D35,'【断面別】自動車交通量(A断面流出)'!D35)</f>
        <v>830</v>
      </c>
      <c r="E35" s="124">
        <f>SUM('【断面別】自動車交通量(A断面流入)'!E35,'【断面別】自動車交通量(A断面流出)'!E35)</f>
        <v>205</v>
      </c>
      <c r="F35" s="124">
        <f>SUM('【断面別】自動車交通量(A断面流入)'!F35,'【断面別】自動車交通量(A断面流出)'!F35)</f>
        <v>88</v>
      </c>
      <c r="G35" s="124">
        <f>SUM('【断面別】自動車交通量(A断面流入)'!G35,'【断面別】自動車交通量(A断面流出)'!G35)</f>
        <v>10</v>
      </c>
      <c r="H35" s="124">
        <f t="shared" si="10"/>
        <v>1035</v>
      </c>
      <c r="I35" s="124">
        <f t="shared" si="11"/>
        <v>98</v>
      </c>
      <c r="J35" s="124">
        <f t="shared" si="12"/>
        <v>1133</v>
      </c>
      <c r="K35" s="123">
        <f t="shared" si="3"/>
        <v>8.6</v>
      </c>
      <c r="L35" s="122">
        <f t="shared" si="4"/>
        <v>8</v>
      </c>
    </row>
    <row r="36" spans="2:12" ht="14.45" customHeight="1">
      <c r="B36" s="127" t="s">
        <v>214</v>
      </c>
      <c r="C36" s="126"/>
      <c r="D36" s="125">
        <f>SUM('【断面別】自動車交通量(A断面流入)'!D36,'【断面別】自動車交通量(A断面流出)'!D36)</f>
        <v>837</v>
      </c>
      <c r="E36" s="124">
        <f>SUM('【断面別】自動車交通量(A断面流入)'!E36,'【断面別】自動車交通量(A断面流出)'!E36)</f>
        <v>217</v>
      </c>
      <c r="F36" s="124">
        <f>SUM('【断面別】自動車交通量(A断面流入)'!F36,'【断面別】自動車交通量(A断面流出)'!F36)</f>
        <v>71</v>
      </c>
      <c r="G36" s="124">
        <f>SUM('【断面別】自動車交通量(A断面流入)'!G36,'【断面別】自動車交通量(A断面流出)'!G36)</f>
        <v>5</v>
      </c>
      <c r="H36" s="124">
        <f t="shared" si="10"/>
        <v>1054</v>
      </c>
      <c r="I36" s="124">
        <f t="shared" si="11"/>
        <v>76</v>
      </c>
      <c r="J36" s="124">
        <f t="shared" si="12"/>
        <v>1130</v>
      </c>
      <c r="K36" s="123">
        <f t="shared" si="3"/>
        <v>6.7</v>
      </c>
      <c r="L36" s="122">
        <f t="shared" si="4"/>
        <v>8</v>
      </c>
    </row>
    <row r="37" spans="2:12" ht="14.45" customHeight="1">
      <c r="B37" s="127" t="s">
        <v>213</v>
      </c>
      <c r="C37" s="126"/>
      <c r="D37" s="125">
        <f>SUM('【断面別】自動車交通量(A断面流入)'!D37,'【断面別】自動車交通量(A断面流出)'!D37)</f>
        <v>899</v>
      </c>
      <c r="E37" s="124">
        <f>SUM('【断面別】自動車交通量(A断面流入)'!E37,'【断面別】自動車交通量(A断面流出)'!E37)</f>
        <v>230</v>
      </c>
      <c r="F37" s="124">
        <f>SUM('【断面別】自動車交通量(A断面流入)'!F37,'【断面別】自動車交通量(A断面流出)'!F37)</f>
        <v>58</v>
      </c>
      <c r="G37" s="124">
        <f>SUM('【断面別】自動車交通量(A断面流入)'!G37,'【断面別】自動車交通量(A断面流出)'!G37)</f>
        <v>8</v>
      </c>
      <c r="H37" s="124">
        <f t="shared" si="10"/>
        <v>1129</v>
      </c>
      <c r="I37" s="124">
        <f t="shared" si="11"/>
        <v>66</v>
      </c>
      <c r="J37" s="124">
        <f t="shared" si="12"/>
        <v>1195</v>
      </c>
      <c r="K37" s="123">
        <f t="shared" si="3"/>
        <v>5.5</v>
      </c>
      <c r="L37" s="122">
        <f t="shared" si="4"/>
        <v>8.5</v>
      </c>
    </row>
    <row r="38" spans="2:12" ht="14.45" customHeight="1">
      <c r="B38" s="121" t="s">
        <v>91</v>
      </c>
      <c r="C38" s="120"/>
      <c r="D38" s="119">
        <f>SUM('【断面別】自動車交通量(A断面流入)'!D38,'【断面別】自動車交通量(A断面流出)'!D38)</f>
        <v>166</v>
      </c>
      <c r="E38" s="118">
        <f>SUM('【断面別】自動車交通量(A断面流入)'!E38,'【断面別】自動車交通量(A断面流出)'!E38)</f>
        <v>36</v>
      </c>
      <c r="F38" s="118">
        <f>SUM('【断面別】自動車交通量(A断面流入)'!F38,'【断面別】自動車交通量(A断面流出)'!F38)</f>
        <v>37</v>
      </c>
      <c r="G38" s="118">
        <f>SUM('【断面別】自動車交通量(A断面流入)'!G38,'【断面別】自動車交通量(A断面流出)'!G38)</f>
        <v>3</v>
      </c>
      <c r="H38" s="118">
        <f t="shared" si="10"/>
        <v>202</v>
      </c>
      <c r="I38" s="118">
        <f t="shared" si="11"/>
        <v>40</v>
      </c>
      <c r="J38" s="118">
        <f t="shared" si="12"/>
        <v>242</v>
      </c>
      <c r="K38" s="117">
        <f t="shared" si="3"/>
        <v>16.5</v>
      </c>
      <c r="L38" s="116">
        <f t="shared" si="4"/>
        <v>1.7</v>
      </c>
    </row>
    <row r="39" spans="2:12" ht="14.45" customHeight="1">
      <c r="B39" s="115" t="s">
        <v>90</v>
      </c>
      <c r="C39" s="114"/>
      <c r="D39" s="113">
        <f>SUM('【断面別】自動車交通量(A断面流入)'!D39,'【断面別】自動車交通量(A断面流出)'!D39)</f>
        <v>150</v>
      </c>
      <c r="E39" s="112">
        <f>SUM('【断面別】自動車交通量(A断面流入)'!E39,'【断面別】自動車交通量(A断面流出)'!E39)</f>
        <v>38</v>
      </c>
      <c r="F39" s="112">
        <f>SUM('【断面別】自動車交通量(A断面流入)'!F39,'【断面別】自動車交通量(A断面流出)'!F39)</f>
        <v>10</v>
      </c>
      <c r="G39" s="112">
        <f>SUM('【断面別】自動車交通量(A断面流入)'!G39,'【断面別】自動車交通量(A断面流出)'!G39)</f>
        <v>1</v>
      </c>
      <c r="H39" s="112">
        <f t="shared" si="10"/>
        <v>188</v>
      </c>
      <c r="I39" s="112">
        <f t="shared" si="11"/>
        <v>11</v>
      </c>
      <c r="J39" s="112">
        <f t="shared" si="12"/>
        <v>199</v>
      </c>
      <c r="K39" s="111">
        <f t="shared" si="3"/>
        <v>5.5</v>
      </c>
      <c r="L39" s="110">
        <f t="shared" si="4"/>
        <v>1.4</v>
      </c>
    </row>
    <row r="40" spans="2:12" ht="14.45" customHeight="1">
      <c r="B40" s="115" t="s">
        <v>89</v>
      </c>
      <c r="C40" s="114"/>
      <c r="D40" s="113">
        <f>SUM('【断面別】自動車交通量(A断面流入)'!D40,'【断面別】自動車交通量(A断面流出)'!D40)</f>
        <v>161</v>
      </c>
      <c r="E40" s="112">
        <f>SUM('【断面別】自動車交通量(A断面流入)'!E40,'【断面別】自動車交通量(A断面流出)'!E40)</f>
        <v>40</v>
      </c>
      <c r="F40" s="112">
        <f>SUM('【断面別】自動車交通量(A断面流入)'!F40,'【断面別】自動車交通量(A断面流出)'!F40)</f>
        <v>4</v>
      </c>
      <c r="G40" s="112">
        <f>SUM('【断面別】自動車交通量(A断面流入)'!G40,'【断面別】自動車交通量(A断面流出)'!G40)</f>
        <v>2</v>
      </c>
      <c r="H40" s="112">
        <f t="shared" si="10"/>
        <v>201</v>
      </c>
      <c r="I40" s="112">
        <f t="shared" si="11"/>
        <v>6</v>
      </c>
      <c r="J40" s="112">
        <f t="shared" si="12"/>
        <v>207</v>
      </c>
      <c r="K40" s="111">
        <f t="shared" si="3"/>
        <v>2.9</v>
      </c>
      <c r="L40" s="110">
        <f t="shared" si="4"/>
        <v>1.5</v>
      </c>
    </row>
    <row r="41" spans="2:12" ht="14.45" customHeight="1">
      <c r="B41" s="115" t="s">
        <v>88</v>
      </c>
      <c r="C41" s="114"/>
      <c r="D41" s="113">
        <f>SUM('【断面別】自動車交通量(A断面流入)'!D41,'【断面別】自動車交通量(A断面流出)'!D41)</f>
        <v>147</v>
      </c>
      <c r="E41" s="112">
        <f>SUM('【断面別】自動車交通量(A断面流入)'!E41,'【断面別】自動車交通量(A断面流出)'!E41)</f>
        <v>32</v>
      </c>
      <c r="F41" s="112">
        <f>SUM('【断面別】自動車交通量(A断面流入)'!F41,'【断面別】自動車交通量(A断面流出)'!F41)</f>
        <v>11</v>
      </c>
      <c r="G41" s="112">
        <f>SUM('【断面別】自動車交通量(A断面流入)'!G41,'【断面別】自動車交通量(A断面流出)'!G41)</f>
        <v>1</v>
      </c>
      <c r="H41" s="112">
        <f t="shared" si="10"/>
        <v>179</v>
      </c>
      <c r="I41" s="112">
        <f t="shared" si="11"/>
        <v>12</v>
      </c>
      <c r="J41" s="112">
        <f t="shared" si="12"/>
        <v>191</v>
      </c>
      <c r="K41" s="111">
        <f t="shared" si="3"/>
        <v>6.3</v>
      </c>
      <c r="L41" s="110">
        <f t="shared" si="4"/>
        <v>1.4</v>
      </c>
    </row>
    <row r="42" spans="2:12" ht="14.45" customHeight="1">
      <c r="B42" s="115" t="s">
        <v>87</v>
      </c>
      <c r="C42" s="114"/>
      <c r="D42" s="113">
        <f>SUM('【断面別】自動車交通量(A断面流入)'!D42,'【断面別】自動車交通量(A断面流出)'!D42)</f>
        <v>141</v>
      </c>
      <c r="E42" s="112">
        <f>SUM('【断面別】自動車交通量(A断面流入)'!E42,'【断面別】自動車交通量(A断面流出)'!E42)</f>
        <v>34</v>
      </c>
      <c r="F42" s="112">
        <f>SUM('【断面別】自動車交通量(A断面流入)'!F42,'【断面別】自動車交通量(A断面流出)'!F42)</f>
        <v>6</v>
      </c>
      <c r="G42" s="112">
        <f>SUM('【断面別】自動車交通量(A断面流入)'!G42,'【断面別】自動車交通量(A断面流出)'!G42)</f>
        <v>0</v>
      </c>
      <c r="H42" s="112">
        <f t="shared" si="10"/>
        <v>175</v>
      </c>
      <c r="I42" s="112">
        <f t="shared" si="11"/>
        <v>6</v>
      </c>
      <c r="J42" s="112">
        <f t="shared" si="12"/>
        <v>181</v>
      </c>
      <c r="K42" s="111">
        <f t="shared" si="3"/>
        <v>3.3</v>
      </c>
      <c r="L42" s="110">
        <f t="shared" si="4"/>
        <v>1.3</v>
      </c>
    </row>
    <row r="43" spans="2:12" ht="14.45" customHeight="1">
      <c r="B43" s="109" t="s">
        <v>212</v>
      </c>
      <c r="C43" s="108"/>
      <c r="D43" s="107">
        <f>SUM('【断面別】自動車交通量(A断面流入)'!D43,'【断面別】自動車交通量(A断面流出)'!D43)</f>
        <v>173</v>
      </c>
      <c r="E43" s="106">
        <f>SUM('【断面別】自動車交通量(A断面流入)'!E43,'【断面別】自動車交通量(A断面流出)'!E43)</f>
        <v>37</v>
      </c>
      <c r="F43" s="106">
        <f>SUM('【断面別】自動車交通量(A断面流入)'!F43,'【断面別】自動車交通量(A断面流出)'!F43)</f>
        <v>11</v>
      </c>
      <c r="G43" s="106">
        <f>SUM('【断面別】自動車交通量(A断面流入)'!G43,'【断面別】自動車交通量(A断面流出)'!G43)</f>
        <v>2</v>
      </c>
      <c r="H43" s="106">
        <f t="shared" si="10"/>
        <v>210</v>
      </c>
      <c r="I43" s="106">
        <f t="shared" si="11"/>
        <v>13</v>
      </c>
      <c r="J43" s="106">
        <f t="shared" si="12"/>
        <v>223</v>
      </c>
      <c r="K43" s="105">
        <f t="shared" si="3"/>
        <v>5.8</v>
      </c>
      <c r="L43" s="104">
        <f t="shared" si="4"/>
        <v>1.6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938</v>
      </c>
      <c r="E44" s="100">
        <f t="shared" si="13"/>
        <v>217</v>
      </c>
      <c r="F44" s="100">
        <f t="shared" si="13"/>
        <v>79</v>
      </c>
      <c r="G44" s="100">
        <f t="shared" si="13"/>
        <v>9</v>
      </c>
      <c r="H44" s="100">
        <f t="shared" si="13"/>
        <v>1155</v>
      </c>
      <c r="I44" s="100">
        <f t="shared" si="13"/>
        <v>88</v>
      </c>
      <c r="J44" s="100">
        <f t="shared" si="13"/>
        <v>1243</v>
      </c>
      <c r="K44" s="99">
        <f t="shared" si="3"/>
        <v>7.1</v>
      </c>
      <c r="L44" s="98">
        <f t="shared" si="4"/>
        <v>8.8000000000000007</v>
      </c>
    </row>
    <row r="45" spans="2:12" ht="14.45" customHeight="1" thickTop="1">
      <c r="B45" s="121" t="s">
        <v>84</v>
      </c>
      <c r="C45" s="120"/>
      <c r="D45" s="119">
        <f>SUM('【断面別】自動車交通量(A断面流入)'!D45,'【断面別】自動車交通量(A断面流出)'!D45)</f>
        <v>175</v>
      </c>
      <c r="E45" s="118">
        <f>SUM('【断面別】自動車交通量(A断面流入)'!E45,'【断面別】自動車交通量(A断面流出)'!E45)</f>
        <v>26</v>
      </c>
      <c r="F45" s="118">
        <f>SUM('【断面別】自動車交通量(A断面流入)'!F45,'【断面別】自動車交通量(A断面流出)'!F45)</f>
        <v>11</v>
      </c>
      <c r="G45" s="118">
        <f>SUM('【断面別】自動車交通量(A断面流入)'!G45,'【断面別】自動車交通量(A断面流出)'!G45)</f>
        <v>6</v>
      </c>
      <c r="H45" s="118">
        <f t="shared" ref="H45:H50" si="14">SUM(D45:E45)</f>
        <v>201</v>
      </c>
      <c r="I45" s="118">
        <f t="shared" ref="I45:I50" si="15">SUM(F45:G45)</f>
        <v>17</v>
      </c>
      <c r="J45" s="118">
        <f t="shared" ref="J45:J50" si="16">SUM(H45:I45)</f>
        <v>218</v>
      </c>
      <c r="K45" s="117">
        <f t="shared" si="3"/>
        <v>7.8</v>
      </c>
      <c r="L45" s="116">
        <f t="shared" si="4"/>
        <v>1.5</v>
      </c>
    </row>
    <row r="46" spans="2:12" ht="14.45" customHeight="1">
      <c r="B46" s="115" t="s">
        <v>83</v>
      </c>
      <c r="C46" s="114"/>
      <c r="D46" s="113">
        <f>SUM('【断面別】自動車交通量(A断面流入)'!D46,'【断面別】自動車交通量(A断面流出)'!D46)</f>
        <v>162</v>
      </c>
      <c r="E46" s="112">
        <f>SUM('【断面別】自動車交通量(A断面流入)'!E46,'【断面別】自動車交通量(A断面流出)'!E46)</f>
        <v>30</v>
      </c>
      <c r="F46" s="112">
        <f>SUM('【断面別】自動車交通量(A断面流入)'!F46,'【断面別】自動車交通量(A断面流出)'!F46)</f>
        <v>6</v>
      </c>
      <c r="G46" s="112">
        <f>SUM('【断面別】自動車交通量(A断面流入)'!G46,'【断面別】自動車交通量(A断面流出)'!G46)</f>
        <v>1</v>
      </c>
      <c r="H46" s="112">
        <f t="shared" si="14"/>
        <v>192</v>
      </c>
      <c r="I46" s="112">
        <f t="shared" si="15"/>
        <v>7</v>
      </c>
      <c r="J46" s="112">
        <f t="shared" si="16"/>
        <v>199</v>
      </c>
      <c r="K46" s="111">
        <f t="shared" si="3"/>
        <v>3.5</v>
      </c>
      <c r="L46" s="110">
        <f t="shared" si="4"/>
        <v>1.4</v>
      </c>
    </row>
    <row r="47" spans="2:12" ht="14.45" customHeight="1">
      <c r="B47" s="115" t="s">
        <v>82</v>
      </c>
      <c r="C47" s="114"/>
      <c r="D47" s="113">
        <f>SUM('【断面別】自動車交通量(A断面流入)'!D47,'【断面別】自動車交通量(A断面流出)'!D47)</f>
        <v>186</v>
      </c>
      <c r="E47" s="112">
        <f>SUM('【断面別】自動車交通量(A断面流入)'!E47,'【断面別】自動車交通量(A断面流出)'!E47)</f>
        <v>28</v>
      </c>
      <c r="F47" s="112">
        <f>SUM('【断面別】自動車交通量(A断面流入)'!F47,'【断面別】自動車交通量(A断面流出)'!F47)</f>
        <v>5</v>
      </c>
      <c r="G47" s="112">
        <f>SUM('【断面別】自動車交通量(A断面流入)'!G47,'【断面別】自動車交通量(A断面流出)'!G47)</f>
        <v>1</v>
      </c>
      <c r="H47" s="112">
        <f t="shared" si="14"/>
        <v>214</v>
      </c>
      <c r="I47" s="112">
        <f t="shared" si="15"/>
        <v>6</v>
      </c>
      <c r="J47" s="112">
        <f t="shared" si="16"/>
        <v>220</v>
      </c>
      <c r="K47" s="111">
        <f t="shared" si="3"/>
        <v>2.7</v>
      </c>
      <c r="L47" s="110">
        <f t="shared" si="4"/>
        <v>1.6</v>
      </c>
    </row>
    <row r="48" spans="2:12" ht="14.45" customHeight="1">
      <c r="B48" s="115" t="s">
        <v>81</v>
      </c>
      <c r="C48" s="114"/>
      <c r="D48" s="113">
        <f>SUM('【断面別】自動車交通量(A断面流入)'!D48,'【断面別】自動車交通量(A断面流出)'!D48)</f>
        <v>158</v>
      </c>
      <c r="E48" s="112">
        <f>SUM('【断面別】自動車交通量(A断面流入)'!E48,'【断面別】自動車交通量(A断面流出)'!E48)</f>
        <v>25</v>
      </c>
      <c r="F48" s="112">
        <f>SUM('【断面別】自動車交通量(A断面流入)'!F48,'【断面別】自動車交通量(A断面流出)'!F48)</f>
        <v>5</v>
      </c>
      <c r="G48" s="112">
        <f>SUM('【断面別】自動車交通量(A断面流入)'!G48,'【断面別】自動車交通量(A断面流出)'!G48)</f>
        <v>3</v>
      </c>
      <c r="H48" s="112">
        <f t="shared" si="14"/>
        <v>183</v>
      </c>
      <c r="I48" s="112">
        <f t="shared" si="15"/>
        <v>8</v>
      </c>
      <c r="J48" s="112">
        <f t="shared" si="16"/>
        <v>191</v>
      </c>
      <c r="K48" s="111">
        <f t="shared" si="3"/>
        <v>4.2</v>
      </c>
      <c r="L48" s="110">
        <f t="shared" si="4"/>
        <v>1.4</v>
      </c>
    </row>
    <row r="49" spans="2:13" ht="14.45" customHeight="1">
      <c r="B49" s="115" t="s">
        <v>80</v>
      </c>
      <c r="C49" s="114"/>
      <c r="D49" s="113">
        <f>SUM('【断面別】自動車交通量(A断面流入)'!D49,'【断面別】自動車交通量(A断面流出)'!D49)</f>
        <v>156</v>
      </c>
      <c r="E49" s="112">
        <f>SUM('【断面別】自動車交通量(A断面流入)'!E49,'【断面別】自動車交通量(A断面流出)'!E49)</f>
        <v>23</v>
      </c>
      <c r="F49" s="112">
        <f>SUM('【断面別】自動車交通量(A断面流入)'!F49,'【断面別】自動車交通量(A断面流出)'!F49)</f>
        <v>4</v>
      </c>
      <c r="G49" s="112">
        <f>SUM('【断面別】自動車交通量(A断面流入)'!G49,'【断面別】自動車交通量(A断面流出)'!G49)</f>
        <v>0</v>
      </c>
      <c r="H49" s="112">
        <f t="shared" si="14"/>
        <v>179</v>
      </c>
      <c r="I49" s="112">
        <f t="shared" si="15"/>
        <v>4</v>
      </c>
      <c r="J49" s="112">
        <f t="shared" si="16"/>
        <v>183</v>
      </c>
      <c r="K49" s="111">
        <f t="shared" si="3"/>
        <v>2.2000000000000002</v>
      </c>
      <c r="L49" s="110">
        <f t="shared" si="4"/>
        <v>1.3</v>
      </c>
    </row>
    <row r="50" spans="2:13" ht="14.45" customHeight="1">
      <c r="B50" s="109" t="s">
        <v>211</v>
      </c>
      <c r="C50" s="108"/>
      <c r="D50" s="107">
        <f>SUM('【断面別】自動車交通量(A断面流入)'!D50,'【断面別】自動車交通量(A断面流出)'!D50)</f>
        <v>161</v>
      </c>
      <c r="E50" s="106">
        <f>SUM('【断面別】自動車交通量(A断面流入)'!E50,'【断面別】自動車交通量(A断面流出)'!E50)</f>
        <v>22</v>
      </c>
      <c r="F50" s="106">
        <f>SUM('【断面別】自動車交通量(A断面流入)'!F50,'【断面別】自動車交通量(A断面流出)'!F50)</f>
        <v>5</v>
      </c>
      <c r="G50" s="106">
        <f>SUM('【断面別】自動車交通量(A断面流入)'!G50,'【断面別】自動車交通量(A断面流出)'!G50)</f>
        <v>2</v>
      </c>
      <c r="H50" s="106">
        <f t="shared" si="14"/>
        <v>183</v>
      </c>
      <c r="I50" s="106">
        <f t="shared" si="15"/>
        <v>7</v>
      </c>
      <c r="J50" s="106">
        <f t="shared" si="16"/>
        <v>190</v>
      </c>
      <c r="K50" s="105">
        <f t="shared" si="3"/>
        <v>3.7</v>
      </c>
      <c r="L50" s="104">
        <f t="shared" si="4"/>
        <v>1.3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998</v>
      </c>
      <c r="E51" s="100">
        <f t="shared" si="17"/>
        <v>154</v>
      </c>
      <c r="F51" s="100">
        <f t="shared" si="17"/>
        <v>36</v>
      </c>
      <c r="G51" s="100">
        <f t="shared" si="17"/>
        <v>13</v>
      </c>
      <c r="H51" s="100">
        <f t="shared" si="17"/>
        <v>1152</v>
      </c>
      <c r="I51" s="100">
        <f t="shared" si="17"/>
        <v>49</v>
      </c>
      <c r="J51" s="100">
        <f t="shared" si="17"/>
        <v>1201</v>
      </c>
      <c r="K51" s="99">
        <f t="shared" si="3"/>
        <v>4.0999999999999996</v>
      </c>
      <c r="L51" s="98">
        <f t="shared" si="4"/>
        <v>8.5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10419</v>
      </c>
      <c r="E52" s="94">
        <f t="shared" si="18"/>
        <v>2491</v>
      </c>
      <c r="F52" s="94">
        <f t="shared" si="18"/>
        <v>1086</v>
      </c>
      <c r="G52" s="94">
        <f t="shared" si="18"/>
        <v>109</v>
      </c>
      <c r="H52" s="94">
        <f t="shared" si="18"/>
        <v>12910</v>
      </c>
      <c r="I52" s="94">
        <f t="shared" si="18"/>
        <v>1195</v>
      </c>
      <c r="J52" s="94">
        <f t="shared" si="18"/>
        <v>14105</v>
      </c>
      <c r="K52" s="93">
        <f t="shared" si="3"/>
        <v>8.5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248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247</v>
      </c>
      <c r="C16" s="120"/>
      <c r="D16" s="119">
        <f>SUM('【方向別】自動車交通量(4)'!D16,'【方向別】自動車交通量(5)'!D16,'【方向別】自動車交通量(6)'!D16)</f>
        <v>22</v>
      </c>
      <c r="E16" s="118">
        <f>SUM('【方向別】自動車交通量(4)'!E16,'【方向別】自動車交通量(5)'!E16,'【方向別】自動車交通量(6)'!E16)</f>
        <v>7</v>
      </c>
      <c r="F16" s="118">
        <f>SUM('【方向別】自動車交通量(4)'!F16,'【方向別】自動車交通量(5)'!F16,'【方向別】自動車交通量(6)'!F16)</f>
        <v>0</v>
      </c>
      <c r="G16" s="118">
        <f>SUM('【方向別】自動車交通量(4)'!G16,'【方向別】自動車交通量(5)'!G16,'【方向別】自動車交通量(6)'!G16)</f>
        <v>0</v>
      </c>
      <c r="H16" s="118">
        <f t="shared" ref="H16:H21" si="0">SUM(D16:E16)</f>
        <v>29</v>
      </c>
      <c r="I16" s="118">
        <f t="shared" ref="I16:I21" si="1">SUM(F16:G16)</f>
        <v>0</v>
      </c>
      <c r="J16" s="118">
        <f t="shared" ref="J16:J21" si="2">SUM(H16:I16)</f>
        <v>29</v>
      </c>
      <c r="K16" s="117">
        <f t="shared" ref="K16:K52" si="3">IF(J16=0,0,ROUND(I16/J16*100,1))</f>
        <v>0</v>
      </c>
      <c r="L16" s="116">
        <f t="shared" ref="L16:L52" si="4">IF(J16=0,0,ROUND(J16/$J$52*100,1))</f>
        <v>1.5</v>
      </c>
    </row>
    <row r="17" spans="2:12" ht="14.45" customHeight="1">
      <c r="B17" s="115" t="s">
        <v>246</v>
      </c>
      <c r="C17" s="114"/>
      <c r="D17" s="113">
        <f>SUM('【方向別】自動車交通量(4)'!D17,'【方向別】自動車交通量(5)'!D17,'【方向別】自動車交通量(6)'!D17)</f>
        <v>25</v>
      </c>
      <c r="E17" s="112">
        <f>SUM('【方向別】自動車交通量(4)'!E17,'【方向別】自動車交通量(5)'!E17,'【方向別】自動車交通量(6)'!E17)</f>
        <v>5</v>
      </c>
      <c r="F17" s="112">
        <f>SUM('【方向別】自動車交通量(4)'!F17,'【方向別】自動車交通量(5)'!F17,'【方向別】自動車交通量(6)'!F17)</f>
        <v>1</v>
      </c>
      <c r="G17" s="112">
        <f>SUM('【方向別】自動車交通量(4)'!G17,'【方向別】自動車交通量(5)'!G17,'【方向別】自動車交通量(6)'!G17)</f>
        <v>0</v>
      </c>
      <c r="H17" s="112">
        <f t="shared" si="0"/>
        <v>30</v>
      </c>
      <c r="I17" s="112">
        <f t="shared" si="1"/>
        <v>1</v>
      </c>
      <c r="J17" s="112">
        <f t="shared" si="2"/>
        <v>31</v>
      </c>
      <c r="K17" s="111">
        <f t="shared" si="3"/>
        <v>3.2</v>
      </c>
      <c r="L17" s="110">
        <f t="shared" si="4"/>
        <v>1.6</v>
      </c>
    </row>
    <row r="18" spans="2:12" ht="14.45" customHeight="1">
      <c r="B18" s="115" t="s">
        <v>245</v>
      </c>
      <c r="C18" s="114"/>
      <c r="D18" s="113">
        <f>SUM('【方向別】自動車交通量(4)'!D18,'【方向別】自動車交通量(5)'!D18,'【方向別】自動車交通量(6)'!D18)</f>
        <v>29</v>
      </c>
      <c r="E18" s="112">
        <f>SUM('【方向別】自動車交通量(4)'!E18,'【方向別】自動車交通量(5)'!E18,'【方向別】自動車交通量(6)'!E18)</f>
        <v>8</v>
      </c>
      <c r="F18" s="112">
        <f>SUM('【方向別】自動車交通量(4)'!F18,'【方向別】自動車交通量(5)'!F18,'【方向別】自動車交通量(6)'!F18)</f>
        <v>0</v>
      </c>
      <c r="G18" s="112">
        <f>SUM('【方向別】自動車交通量(4)'!G18,'【方向別】自動車交通量(5)'!G18,'【方向別】自動車交通量(6)'!G18)</f>
        <v>1</v>
      </c>
      <c r="H18" s="112">
        <f t="shared" si="0"/>
        <v>37</v>
      </c>
      <c r="I18" s="112">
        <f t="shared" si="1"/>
        <v>1</v>
      </c>
      <c r="J18" s="112">
        <f t="shared" si="2"/>
        <v>38</v>
      </c>
      <c r="K18" s="111">
        <f t="shared" si="3"/>
        <v>2.6</v>
      </c>
      <c r="L18" s="110">
        <f t="shared" si="4"/>
        <v>2</v>
      </c>
    </row>
    <row r="19" spans="2:12" ht="14.45" customHeight="1">
      <c r="B19" s="115" t="s">
        <v>244</v>
      </c>
      <c r="C19" s="114"/>
      <c r="D19" s="113">
        <f>SUM('【方向別】自動車交通量(4)'!D19,'【方向別】自動車交通量(5)'!D19,'【方向別】自動車交通量(6)'!D19)</f>
        <v>26</v>
      </c>
      <c r="E19" s="112">
        <f>SUM('【方向別】自動車交通量(4)'!E19,'【方向別】自動車交通量(5)'!E19,'【方向別】自動車交通量(6)'!E19)</f>
        <v>4</v>
      </c>
      <c r="F19" s="112">
        <f>SUM('【方向別】自動車交通量(4)'!F19,'【方向別】自動車交通量(5)'!F19,'【方向別】自動車交通量(6)'!F19)</f>
        <v>0</v>
      </c>
      <c r="G19" s="112">
        <f>SUM('【方向別】自動車交通量(4)'!G19,'【方向別】自動車交通量(5)'!G19,'【方向別】自動車交通量(6)'!G19)</f>
        <v>0</v>
      </c>
      <c r="H19" s="112">
        <f t="shared" si="0"/>
        <v>30</v>
      </c>
      <c r="I19" s="112">
        <f t="shared" si="1"/>
        <v>0</v>
      </c>
      <c r="J19" s="112">
        <f t="shared" si="2"/>
        <v>30</v>
      </c>
      <c r="K19" s="111">
        <f t="shared" si="3"/>
        <v>0</v>
      </c>
      <c r="L19" s="110">
        <f t="shared" si="4"/>
        <v>1.6</v>
      </c>
    </row>
    <row r="20" spans="2:12" ht="14.45" customHeight="1">
      <c r="B20" s="115" t="s">
        <v>243</v>
      </c>
      <c r="C20" s="114"/>
      <c r="D20" s="113">
        <f>SUM('【方向別】自動車交通量(4)'!D20,'【方向別】自動車交通量(5)'!D20,'【方向別】自動車交通量(6)'!D20)</f>
        <v>22</v>
      </c>
      <c r="E20" s="112">
        <f>SUM('【方向別】自動車交通量(4)'!E20,'【方向別】自動車交通量(5)'!E20,'【方向別】自動車交通量(6)'!E20)</f>
        <v>5</v>
      </c>
      <c r="F20" s="112">
        <f>SUM('【方向別】自動車交通量(4)'!F20,'【方向別】自動車交通量(5)'!F20,'【方向別】自動車交通量(6)'!F20)</f>
        <v>2</v>
      </c>
      <c r="G20" s="112">
        <f>SUM('【方向別】自動車交通量(4)'!G20,'【方向別】自動車交通量(5)'!G20,'【方向別】自動車交通量(6)'!G20)</f>
        <v>1</v>
      </c>
      <c r="H20" s="112">
        <f t="shared" si="0"/>
        <v>27</v>
      </c>
      <c r="I20" s="112">
        <f t="shared" si="1"/>
        <v>3</v>
      </c>
      <c r="J20" s="112">
        <f t="shared" si="2"/>
        <v>30</v>
      </c>
      <c r="K20" s="111">
        <f t="shared" si="3"/>
        <v>10</v>
      </c>
      <c r="L20" s="110">
        <f t="shared" si="4"/>
        <v>1.6</v>
      </c>
    </row>
    <row r="21" spans="2:12" ht="14.45" customHeight="1">
      <c r="B21" s="109" t="s">
        <v>242</v>
      </c>
      <c r="C21" s="108"/>
      <c r="D21" s="107">
        <f>SUM('【方向別】自動車交通量(4)'!D21,'【方向別】自動車交通量(5)'!D21,'【方向別】自動車交通量(6)'!D21)</f>
        <v>22</v>
      </c>
      <c r="E21" s="106">
        <f>SUM('【方向別】自動車交通量(4)'!E21,'【方向別】自動車交通量(5)'!E21,'【方向別】自動車交通量(6)'!E21)</f>
        <v>3</v>
      </c>
      <c r="F21" s="106">
        <f>SUM('【方向別】自動車交通量(4)'!F21,'【方向別】自動車交通量(5)'!F21,'【方向別】自動車交通量(6)'!F21)</f>
        <v>2</v>
      </c>
      <c r="G21" s="106">
        <f>SUM('【方向別】自動車交通量(4)'!G21,'【方向別】自動車交通量(5)'!G21,'【方向別】自動車交通量(6)'!G21)</f>
        <v>0</v>
      </c>
      <c r="H21" s="106">
        <f t="shared" si="0"/>
        <v>25</v>
      </c>
      <c r="I21" s="106">
        <f t="shared" si="1"/>
        <v>2</v>
      </c>
      <c r="J21" s="106">
        <f t="shared" si="2"/>
        <v>27</v>
      </c>
      <c r="K21" s="105">
        <f t="shared" si="3"/>
        <v>7.4</v>
      </c>
      <c r="L21" s="104">
        <f t="shared" si="4"/>
        <v>1.4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146</v>
      </c>
      <c r="E22" s="100">
        <f t="shared" si="5"/>
        <v>32</v>
      </c>
      <c r="F22" s="100">
        <f t="shared" si="5"/>
        <v>5</v>
      </c>
      <c r="G22" s="100">
        <f t="shared" si="5"/>
        <v>2</v>
      </c>
      <c r="H22" s="100">
        <f t="shared" si="5"/>
        <v>178</v>
      </c>
      <c r="I22" s="100">
        <f t="shared" si="5"/>
        <v>7</v>
      </c>
      <c r="J22" s="100">
        <f t="shared" si="5"/>
        <v>185</v>
      </c>
      <c r="K22" s="99">
        <f t="shared" si="3"/>
        <v>3.8</v>
      </c>
      <c r="L22" s="98">
        <f t="shared" si="4"/>
        <v>9.6999999999999993</v>
      </c>
    </row>
    <row r="23" spans="2:12" ht="14.45" customHeight="1" thickTop="1">
      <c r="B23" s="121" t="s">
        <v>106</v>
      </c>
      <c r="C23" s="120"/>
      <c r="D23" s="119">
        <f>SUM('【方向別】自動車交通量(4)'!D23,'【方向別】自動車交通量(5)'!D23,'【方向別】自動車交通量(6)'!D23)</f>
        <v>15</v>
      </c>
      <c r="E23" s="118">
        <f>SUM('【方向別】自動車交通量(4)'!E23,'【方向別】自動車交通量(5)'!E23,'【方向別】自動車交通量(6)'!E23)</f>
        <v>9</v>
      </c>
      <c r="F23" s="118">
        <f>SUM('【方向別】自動車交通量(4)'!F23,'【方向別】自動車交通量(5)'!F23,'【方向別】自動車交通量(6)'!F23)</f>
        <v>1</v>
      </c>
      <c r="G23" s="118">
        <f>SUM('【方向別】自動車交通量(4)'!G23,'【方向別】自動車交通量(5)'!G23,'【方向別】自動車交通量(6)'!G23)</f>
        <v>1</v>
      </c>
      <c r="H23" s="118">
        <f t="shared" ref="H23:H28" si="6">SUM(D23:E23)</f>
        <v>24</v>
      </c>
      <c r="I23" s="118">
        <f t="shared" ref="I23:I28" si="7">SUM(F23:G23)</f>
        <v>2</v>
      </c>
      <c r="J23" s="118">
        <f t="shared" ref="J23:J28" si="8">SUM(H23:I23)</f>
        <v>26</v>
      </c>
      <c r="K23" s="117">
        <f t="shared" si="3"/>
        <v>7.7</v>
      </c>
      <c r="L23" s="116">
        <f t="shared" si="4"/>
        <v>1.4</v>
      </c>
    </row>
    <row r="24" spans="2:12" ht="14.45" customHeight="1">
      <c r="B24" s="115" t="s">
        <v>105</v>
      </c>
      <c r="C24" s="114"/>
      <c r="D24" s="113">
        <f>SUM('【方向別】自動車交通量(4)'!D24,'【方向別】自動車交通量(5)'!D24,'【方向別】自動車交通量(6)'!D24)</f>
        <v>31</v>
      </c>
      <c r="E24" s="112">
        <f>SUM('【方向別】自動車交通量(4)'!E24,'【方向別】自動車交通量(5)'!E24,'【方向別】自動車交通量(6)'!E24)</f>
        <v>7</v>
      </c>
      <c r="F24" s="112">
        <f>SUM('【方向別】自動車交通量(4)'!F24,'【方向別】自動車交通量(5)'!F24,'【方向別】自動車交通量(6)'!F24)</f>
        <v>1</v>
      </c>
      <c r="G24" s="112">
        <f>SUM('【方向別】自動車交通量(4)'!G24,'【方向別】自動車交通量(5)'!G24,'【方向別】自動車交通量(6)'!G24)</f>
        <v>0</v>
      </c>
      <c r="H24" s="112">
        <f t="shared" si="6"/>
        <v>38</v>
      </c>
      <c r="I24" s="112">
        <f t="shared" si="7"/>
        <v>1</v>
      </c>
      <c r="J24" s="112">
        <f t="shared" si="8"/>
        <v>39</v>
      </c>
      <c r="K24" s="111">
        <f t="shared" si="3"/>
        <v>2.6</v>
      </c>
      <c r="L24" s="110">
        <f t="shared" si="4"/>
        <v>2</v>
      </c>
    </row>
    <row r="25" spans="2:12" ht="14.45" customHeight="1">
      <c r="B25" s="115" t="s">
        <v>104</v>
      </c>
      <c r="C25" s="114"/>
      <c r="D25" s="113">
        <f>SUM('【方向別】自動車交通量(4)'!D25,'【方向別】自動車交通量(5)'!D25,'【方向別】自動車交通量(6)'!D25)</f>
        <v>16</v>
      </c>
      <c r="E25" s="112">
        <f>SUM('【方向別】自動車交通量(4)'!E25,'【方向別】自動車交通量(5)'!E25,'【方向別】自動車交通量(6)'!E25)</f>
        <v>4</v>
      </c>
      <c r="F25" s="112">
        <f>SUM('【方向別】自動車交通量(4)'!F25,'【方向別】自動車交通量(5)'!F25,'【方向別】自動車交通量(6)'!F25)</f>
        <v>2</v>
      </c>
      <c r="G25" s="112">
        <f>SUM('【方向別】自動車交通量(4)'!G25,'【方向別】自動車交通量(5)'!G25,'【方向別】自動車交通量(6)'!G25)</f>
        <v>0</v>
      </c>
      <c r="H25" s="112">
        <f t="shared" si="6"/>
        <v>20</v>
      </c>
      <c r="I25" s="112">
        <f t="shared" si="7"/>
        <v>2</v>
      </c>
      <c r="J25" s="112">
        <f t="shared" si="8"/>
        <v>22</v>
      </c>
      <c r="K25" s="111">
        <f t="shared" si="3"/>
        <v>9.1</v>
      </c>
      <c r="L25" s="110">
        <f t="shared" si="4"/>
        <v>1.2</v>
      </c>
    </row>
    <row r="26" spans="2:12" ht="14.45" customHeight="1">
      <c r="B26" s="115" t="s">
        <v>103</v>
      </c>
      <c r="C26" s="114"/>
      <c r="D26" s="113">
        <f>SUM('【方向別】自動車交通量(4)'!D26,'【方向別】自動車交通量(5)'!D26,'【方向別】自動車交通量(6)'!D26)</f>
        <v>30</v>
      </c>
      <c r="E26" s="112">
        <f>SUM('【方向別】自動車交通量(4)'!E26,'【方向別】自動車交通量(5)'!E26,'【方向別】自動車交通量(6)'!E26)</f>
        <v>6</v>
      </c>
      <c r="F26" s="112">
        <f>SUM('【方向別】自動車交通量(4)'!F26,'【方向別】自動車交通量(5)'!F26,'【方向別】自動車交通量(6)'!F26)</f>
        <v>1</v>
      </c>
      <c r="G26" s="112">
        <f>SUM('【方向別】自動車交通量(4)'!G26,'【方向別】自動車交通量(5)'!G26,'【方向別】自動車交通量(6)'!G26)</f>
        <v>1</v>
      </c>
      <c r="H26" s="112">
        <f t="shared" si="6"/>
        <v>36</v>
      </c>
      <c r="I26" s="112">
        <f t="shared" si="7"/>
        <v>2</v>
      </c>
      <c r="J26" s="112">
        <f t="shared" si="8"/>
        <v>38</v>
      </c>
      <c r="K26" s="111">
        <f t="shared" si="3"/>
        <v>5.3</v>
      </c>
      <c r="L26" s="110">
        <f t="shared" si="4"/>
        <v>2</v>
      </c>
    </row>
    <row r="27" spans="2:12" ht="14.45" customHeight="1">
      <c r="B27" s="115" t="s">
        <v>102</v>
      </c>
      <c r="C27" s="114"/>
      <c r="D27" s="113">
        <f>SUM('【方向別】自動車交通量(4)'!D27,'【方向別】自動車交通量(5)'!D27,'【方向別】自動車交通量(6)'!D27)</f>
        <v>11</v>
      </c>
      <c r="E27" s="112">
        <f>SUM('【方向別】自動車交通量(4)'!E27,'【方向別】自動車交通量(5)'!E27,'【方向別】自動車交通量(6)'!E27)</f>
        <v>3</v>
      </c>
      <c r="F27" s="112">
        <f>SUM('【方向別】自動車交通量(4)'!F27,'【方向別】自動車交通量(5)'!F27,'【方向別】自動車交通量(6)'!F27)</f>
        <v>2</v>
      </c>
      <c r="G27" s="112">
        <f>SUM('【方向別】自動車交通量(4)'!G27,'【方向別】自動車交通量(5)'!G27,'【方向別】自動車交通量(6)'!G27)</f>
        <v>0</v>
      </c>
      <c r="H27" s="112">
        <f t="shared" si="6"/>
        <v>14</v>
      </c>
      <c r="I27" s="112">
        <f t="shared" si="7"/>
        <v>2</v>
      </c>
      <c r="J27" s="112">
        <f t="shared" si="8"/>
        <v>16</v>
      </c>
      <c r="K27" s="111">
        <f t="shared" si="3"/>
        <v>12.5</v>
      </c>
      <c r="L27" s="110">
        <f t="shared" si="4"/>
        <v>0.8</v>
      </c>
    </row>
    <row r="28" spans="2:12" ht="14.45" customHeight="1">
      <c r="B28" s="109" t="s">
        <v>241</v>
      </c>
      <c r="C28" s="108"/>
      <c r="D28" s="107">
        <f>SUM('【方向別】自動車交通量(4)'!D28,'【方向別】自動車交通量(5)'!D28,'【方向別】自動車交通量(6)'!D28)</f>
        <v>22</v>
      </c>
      <c r="E28" s="106">
        <f>SUM('【方向別】自動車交通量(4)'!E28,'【方向別】自動車交通量(5)'!E28,'【方向別】自動車交通量(6)'!E28)</f>
        <v>6</v>
      </c>
      <c r="F28" s="106">
        <f>SUM('【方向別】自動車交通量(4)'!F28,'【方向別】自動車交通量(5)'!F28,'【方向別】自動車交通量(6)'!F28)</f>
        <v>1</v>
      </c>
      <c r="G28" s="106">
        <f>SUM('【方向別】自動車交通量(4)'!G28,'【方向別】自動車交通量(5)'!G28,'【方向別】自動車交通量(6)'!G28)</f>
        <v>0</v>
      </c>
      <c r="H28" s="106">
        <f t="shared" si="6"/>
        <v>28</v>
      </c>
      <c r="I28" s="106">
        <f t="shared" si="7"/>
        <v>1</v>
      </c>
      <c r="J28" s="106">
        <f t="shared" si="8"/>
        <v>29</v>
      </c>
      <c r="K28" s="105">
        <f t="shared" si="3"/>
        <v>3.4</v>
      </c>
      <c r="L28" s="104">
        <f t="shared" si="4"/>
        <v>1.5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125</v>
      </c>
      <c r="E29" s="100">
        <f t="shared" si="9"/>
        <v>35</v>
      </c>
      <c r="F29" s="100">
        <f t="shared" si="9"/>
        <v>8</v>
      </c>
      <c r="G29" s="100">
        <f t="shared" si="9"/>
        <v>2</v>
      </c>
      <c r="H29" s="100">
        <f t="shared" si="9"/>
        <v>160</v>
      </c>
      <c r="I29" s="100">
        <f t="shared" si="9"/>
        <v>10</v>
      </c>
      <c r="J29" s="100">
        <f t="shared" si="9"/>
        <v>170</v>
      </c>
      <c r="K29" s="99">
        <f t="shared" si="3"/>
        <v>5.9</v>
      </c>
      <c r="L29" s="98">
        <f t="shared" si="4"/>
        <v>8.9</v>
      </c>
    </row>
    <row r="30" spans="2:12" ht="14.45" customHeight="1" thickTop="1">
      <c r="B30" s="129" t="s">
        <v>240</v>
      </c>
      <c r="C30" s="128"/>
      <c r="D30" s="95">
        <f>SUM('【方向別】自動車交通量(4)'!D30,'【方向別】自動車交通量(5)'!D30,'【方向別】自動車交通量(6)'!D30)</f>
        <v>129</v>
      </c>
      <c r="E30" s="94">
        <f>SUM('【方向別】自動車交通量(4)'!E30,'【方向別】自動車交通量(5)'!E30,'【方向別】自動車交通量(6)'!E30)</f>
        <v>33</v>
      </c>
      <c r="F30" s="94">
        <f>SUM('【方向別】自動車交通量(4)'!F30,'【方向別】自動車交通量(5)'!F30,'【方向別】自動車交通量(6)'!F30)</f>
        <v>12</v>
      </c>
      <c r="G30" s="94">
        <f>SUM('【方向別】自動車交通量(4)'!G30,'【方向別】自動車交通量(5)'!G30,'【方向別】自動車交通量(6)'!G30)</f>
        <v>0</v>
      </c>
      <c r="H30" s="94">
        <f t="shared" ref="H30:H43" si="10">SUM(D30:E30)</f>
        <v>162</v>
      </c>
      <c r="I30" s="94">
        <f t="shared" ref="I30:I43" si="11">SUM(F30:G30)</f>
        <v>12</v>
      </c>
      <c r="J30" s="94">
        <f t="shared" ref="J30:J43" si="12">SUM(H30:I30)</f>
        <v>174</v>
      </c>
      <c r="K30" s="93">
        <f t="shared" si="3"/>
        <v>6.9</v>
      </c>
      <c r="L30" s="92">
        <f t="shared" si="4"/>
        <v>9.1</v>
      </c>
    </row>
    <row r="31" spans="2:12" ht="14.45" customHeight="1">
      <c r="B31" s="127" t="s">
        <v>239</v>
      </c>
      <c r="C31" s="126"/>
      <c r="D31" s="125">
        <f>SUM('【方向別】自動車交通量(4)'!D31,'【方向別】自動車交通量(5)'!D31,'【方向別】自動車交通量(6)'!D31)</f>
        <v>99</v>
      </c>
      <c r="E31" s="124">
        <f>SUM('【方向別】自動車交通量(4)'!E31,'【方向別】自動車交通量(5)'!E31,'【方向別】自動車交通量(6)'!E31)</f>
        <v>32</v>
      </c>
      <c r="F31" s="124">
        <f>SUM('【方向別】自動車交通量(4)'!F31,'【方向別】自動車交通量(5)'!F31,'【方向別】自動車交通量(6)'!F31)</f>
        <v>8</v>
      </c>
      <c r="G31" s="124">
        <f>SUM('【方向別】自動車交通量(4)'!G31,'【方向別】自動車交通量(5)'!G31,'【方向別】自動車交通量(6)'!G31)</f>
        <v>0</v>
      </c>
      <c r="H31" s="124">
        <f t="shared" si="10"/>
        <v>131</v>
      </c>
      <c r="I31" s="124">
        <f t="shared" si="11"/>
        <v>8</v>
      </c>
      <c r="J31" s="124">
        <f t="shared" si="12"/>
        <v>139</v>
      </c>
      <c r="K31" s="123">
        <f t="shared" si="3"/>
        <v>5.8</v>
      </c>
      <c r="L31" s="122">
        <f t="shared" si="4"/>
        <v>7.3</v>
      </c>
    </row>
    <row r="32" spans="2:12" ht="14.45" customHeight="1">
      <c r="B32" s="127" t="s">
        <v>238</v>
      </c>
      <c r="C32" s="126"/>
      <c r="D32" s="125">
        <f>SUM('【方向別】自動車交通量(4)'!D32,'【方向別】自動車交通量(5)'!D32,'【方向別】自動車交通量(6)'!D32)</f>
        <v>117</v>
      </c>
      <c r="E32" s="124">
        <f>SUM('【方向別】自動車交通量(4)'!E32,'【方向別】自動車交通量(5)'!E32,'【方向別】自動車交通量(6)'!E32)</f>
        <v>45</v>
      </c>
      <c r="F32" s="124">
        <f>SUM('【方向別】自動車交通量(4)'!F32,'【方向別】自動車交通量(5)'!F32,'【方向別】自動車交通量(6)'!F32)</f>
        <v>10</v>
      </c>
      <c r="G32" s="124">
        <f>SUM('【方向別】自動車交通量(4)'!G32,'【方向別】自動車交通量(5)'!G32,'【方向別】自動車交通量(6)'!G32)</f>
        <v>0</v>
      </c>
      <c r="H32" s="124">
        <f t="shared" si="10"/>
        <v>162</v>
      </c>
      <c r="I32" s="124">
        <f t="shared" si="11"/>
        <v>10</v>
      </c>
      <c r="J32" s="124">
        <f t="shared" si="12"/>
        <v>172</v>
      </c>
      <c r="K32" s="123">
        <f t="shared" si="3"/>
        <v>5.8</v>
      </c>
      <c r="L32" s="122">
        <f t="shared" si="4"/>
        <v>9</v>
      </c>
    </row>
    <row r="33" spans="2:12" ht="14.45" customHeight="1">
      <c r="B33" s="127" t="s">
        <v>237</v>
      </c>
      <c r="C33" s="126"/>
      <c r="D33" s="125">
        <f>SUM('【方向別】自動車交通量(4)'!D33,'【方向別】自動車交通量(5)'!D33,'【方向別】自動車交通量(6)'!D33)</f>
        <v>119</v>
      </c>
      <c r="E33" s="124">
        <f>SUM('【方向別】自動車交通量(4)'!E33,'【方向別】自動車交通量(5)'!E33,'【方向別】自動車交通量(6)'!E33)</f>
        <v>35</v>
      </c>
      <c r="F33" s="124">
        <f>SUM('【方向別】自動車交通量(4)'!F33,'【方向別】自動車交通量(5)'!F33,'【方向別】自動車交通量(6)'!F33)</f>
        <v>11</v>
      </c>
      <c r="G33" s="124">
        <f>SUM('【方向別】自動車交通量(4)'!G33,'【方向別】自動車交通量(5)'!G33,'【方向別】自動車交通量(6)'!G33)</f>
        <v>0</v>
      </c>
      <c r="H33" s="124">
        <f t="shared" si="10"/>
        <v>154</v>
      </c>
      <c r="I33" s="124">
        <f t="shared" si="11"/>
        <v>11</v>
      </c>
      <c r="J33" s="124">
        <f t="shared" si="12"/>
        <v>165</v>
      </c>
      <c r="K33" s="123">
        <f t="shared" si="3"/>
        <v>6.7</v>
      </c>
      <c r="L33" s="122">
        <f t="shared" si="4"/>
        <v>8.6999999999999993</v>
      </c>
    </row>
    <row r="34" spans="2:12" ht="14.45" customHeight="1">
      <c r="B34" s="127" t="s">
        <v>236</v>
      </c>
      <c r="C34" s="126"/>
      <c r="D34" s="125">
        <f>SUM('【方向別】自動車交通量(4)'!D34,'【方向別】自動車交通量(5)'!D34,'【方向別】自動車交通量(6)'!D34)</f>
        <v>76</v>
      </c>
      <c r="E34" s="124">
        <f>SUM('【方向別】自動車交通量(4)'!E34,'【方向別】自動車交通量(5)'!E34,'【方向別】自動車交通量(6)'!E34)</f>
        <v>22</v>
      </c>
      <c r="F34" s="124">
        <f>SUM('【方向別】自動車交通量(4)'!F34,'【方向別】自動車交通量(5)'!F34,'【方向別】自動車交通量(6)'!F34)</f>
        <v>4</v>
      </c>
      <c r="G34" s="124">
        <f>SUM('【方向別】自動車交通量(4)'!G34,'【方向別】自動車交通量(5)'!G34,'【方向別】自動車交通量(6)'!G34)</f>
        <v>0</v>
      </c>
      <c r="H34" s="124">
        <f t="shared" si="10"/>
        <v>98</v>
      </c>
      <c r="I34" s="124">
        <f t="shared" si="11"/>
        <v>4</v>
      </c>
      <c r="J34" s="124">
        <f t="shared" si="12"/>
        <v>102</v>
      </c>
      <c r="K34" s="123">
        <f t="shared" si="3"/>
        <v>3.9</v>
      </c>
      <c r="L34" s="122">
        <f t="shared" si="4"/>
        <v>5.4</v>
      </c>
    </row>
    <row r="35" spans="2:12" ht="14.45" customHeight="1">
      <c r="B35" s="127" t="s">
        <v>235</v>
      </c>
      <c r="C35" s="126"/>
      <c r="D35" s="125">
        <f>SUM('【方向別】自動車交通量(4)'!D35,'【方向別】自動車交通量(5)'!D35,'【方向別】自動車交通量(6)'!D35)</f>
        <v>95</v>
      </c>
      <c r="E35" s="124">
        <f>SUM('【方向別】自動車交通量(4)'!E35,'【方向別】自動車交通量(5)'!E35,'【方向別】自動車交通量(6)'!E35)</f>
        <v>36</v>
      </c>
      <c r="F35" s="124">
        <f>SUM('【方向別】自動車交通量(4)'!F35,'【方向別】自動車交通量(5)'!F35,'【方向別】自動車交通量(6)'!F35)</f>
        <v>4</v>
      </c>
      <c r="G35" s="124">
        <f>SUM('【方向別】自動車交通量(4)'!G35,'【方向別】自動車交通量(5)'!G35,'【方向別】自動車交通量(6)'!G35)</f>
        <v>3</v>
      </c>
      <c r="H35" s="124">
        <f t="shared" si="10"/>
        <v>131</v>
      </c>
      <c r="I35" s="124">
        <f t="shared" si="11"/>
        <v>7</v>
      </c>
      <c r="J35" s="124">
        <f t="shared" si="12"/>
        <v>138</v>
      </c>
      <c r="K35" s="123">
        <f t="shared" si="3"/>
        <v>5.0999999999999996</v>
      </c>
      <c r="L35" s="122">
        <f t="shared" si="4"/>
        <v>7.2</v>
      </c>
    </row>
    <row r="36" spans="2:12" ht="14.45" customHeight="1">
      <c r="B36" s="127" t="s">
        <v>234</v>
      </c>
      <c r="C36" s="126"/>
      <c r="D36" s="125">
        <f>SUM('【方向別】自動車交通量(4)'!D36,'【方向別】自動車交通量(5)'!D36,'【方向別】自動車交通量(6)'!D36)</f>
        <v>98</v>
      </c>
      <c r="E36" s="124">
        <f>SUM('【方向別】自動車交通量(4)'!E36,'【方向別】自動車交通量(5)'!E36,'【方向別】自動車交通量(6)'!E36)</f>
        <v>27</v>
      </c>
      <c r="F36" s="124">
        <f>SUM('【方向別】自動車交通量(4)'!F36,'【方向別】自動車交通量(5)'!F36,'【方向別】自動車交通量(6)'!F36)</f>
        <v>6</v>
      </c>
      <c r="G36" s="124">
        <f>SUM('【方向別】自動車交通量(4)'!G36,'【方向別】自動車交通量(5)'!G36,'【方向別】自動車交通量(6)'!G36)</f>
        <v>0</v>
      </c>
      <c r="H36" s="124">
        <f t="shared" si="10"/>
        <v>125</v>
      </c>
      <c r="I36" s="124">
        <f t="shared" si="11"/>
        <v>6</v>
      </c>
      <c r="J36" s="124">
        <f t="shared" si="12"/>
        <v>131</v>
      </c>
      <c r="K36" s="123">
        <f t="shared" si="3"/>
        <v>4.5999999999999996</v>
      </c>
      <c r="L36" s="122">
        <f t="shared" si="4"/>
        <v>6.9</v>
      </c>
    </row>
    <row r="37" spans="2:12" ht="14.45" customHeight="1">
      <c r="B37" s="127" t="s">
        <v>233</v>
      </c>
      <c r="C37" s="126"/>
      <c r="D37" s="125">
        <f>SUM('【方向別】自動車交通量(4)'!D37,'【方向別】自動車交通量(5)'!D37,'【方向別】自動車交通量(6)'!D37)</f>
        <v>114</v>
      </c>
      <c r="E37" s="124">
        <f>SUM('【方向別】自動車交通量(4)'!E37,'【方向別】自動車交通量(5)'!E37,'【方向別】自動車交通量(6)'!E37)</f>
        <v>51</v>
      </c>
      <c r="F37" s="124">
        <f>SUM('【方向別】自動車交通量(4)'!F37,'【方向別】自動車交通量(5)'!F37,'【方向別】自動車交通量(6)'!F37)</f>
        <v>13</v>
      </c>
      <c r="G37" s="124">
        <f>SUM('【方向別】自動車交通量(4)'!G37,'【方向別】自動車交通量(5)'!G37,'【方向別】自動車交通量(6)'!G37)</f>
        <v>0</v>
      </c>
      <c r="H37" s="124">
        <f t="shared" si="10"/>
        <v>165</v>
      </c>
      <c r="I37" s="124">
        <f t="shared" si="11"/>
        <v>13</v>
      </c>
      <c r="J37" s="124">
        <f t="shared" si="12"/>
        <v>178</v>
      </c>
      <c r="K37" s="123">
        <f t="shared" si="3"/>
        <v>7.3</v>
      </c>
      <c r="L37" s="122">
        <f t="shared" si="4"/>
        <v>9.3000000000000007</v>
      </c>
    </row>
    <row r="38" spans="2:12" ht="14.45" customHeight="1">
      <c r="B38" s="121" t="s">
        <v>91</v>
      </c>
      <c r="C38" s="120"/>
      <c r="D38" s="119">
        <f>SUM('【方向別】自動車交通量(4)'!D38,'【方向別】自動車交通量(5)'!D38,'【方向別】自動車交通量(6)'!D38)</f>
        <v>29</v>
      </c>
      <c r="E38" s="118">
        <f>SUM('【方向別】自動車交通量(4)'!E38,'【方向別】自動車交通量(5)'!E38,'【方向別】自動車交通量(6)'!E38)</f>
        <v>9</v>
      </c>
      <c r="F38" s="118">
        <f>SUM('【方向別】自動車交通量(4)'!F38,'【方向別】自動車交通量(5)'!F38,'【方向別】自動車交通量(6)'!F38)</f>
        <v>3</v>
      </c>
      <c r="G38" s="118">
        <f>SUM('【方向別】自動車交通量(4)'!G38,'【方向別】自動車交通量(5)'!G38,'【方向別】自動車交通量(6)'!G38)</f>
        <v>0</v>
      </c>
      <c r="H38" s="118">
        <f t="shared" si="10"/>
        <v>38</v>
      </c>
      <c r="I38" s="118">
        <f t="shared" si="11"/>
        <v>3</v>
      </c>
      <c r="J38" s="118">
        <f t="shared" si="12"/>
        <v>41</v>
      </c>
      <c r="K38" s="117">
        <f t="shared" si="3"/>
        <v>7.3</v>
      </c>
      <c r="L38" s="116">
        <f t="shared" si="4"/>
        <v>2.2000000000000002</v>
      </c>
    </row>
    <row r="39" spans="2:12" ht="14.45" customHeight="1">
      <c r="B39" s="115" t="s">
        <v>90</v>
      </c>
      <c r="C39" s="114"/>
      <c r="D39" s="113">
        <f>SUM('【方向別】自動車交通量(4)'!D39,'【方向別】自動車交通量(5)'!D39,'【方向別】自動車交通量(6)'!D39)</f>
        <v>18</v>
      </c>
      <c r="E39" s="112">
        <f>SUM('【方向別】自動車交通量(4)'!E39,'【方向別】自動車交通量(5)'!E39,'【方向別】自動車交通量(6)'!E39)</f>
        <v>12</v>
      </c>
      <c r="F39" s="112">
        <f>SUM('【方向別】自動車交通量(4)'!F39,'【方向別】自動車交通量(5)'!F39,'【方向別】自動車交通量(6)'!F39)</f>
        <v>1</v>
      </c>
      <c r="G39" s="112">
        <f>SUM('【方向別】自動車交通量(4)'!G39,'【方向別】自動車交通量(5)'!G39,'【方向別】自動車交通量(6)'!G39)</f>
        <v>0</v>
      </c>
      <c r="H39" s="112">
        <f t="shared" si="10"/>
        <v>30</v>
      </c>
      <c r="I39" s="112">
        <f t="shared" si="11"/>
        <v>1</v>
      </c>
      <c r="J39" s="112">
        <f t="shared" si="12"/>
        <v>31</v>
      </c>
      <c r="K39" s="111">
        <f t="shared" si="3"/>
        <v>3.2</v>
      </c>
      <c r="L39" s="110">
        <f t="shared" si="4"/>
        <v>1.6</v>
      </c>
    </row>
    <row r="40" spans="2:12" ht="14.45" customHeight="1">
      <c r="B40" s="115" t="s">
        <v>89</v>
      </c>
      <c r="C40" s="114"/>
      <c r="D40" s="113">
        <f>SUM('【方向別】自動車交通量(4)'!D40,'【方向別】自動車交通量(5)'!D40,'【方向別】自動車交通量(6)'!D40)</f>
        <v>19</v>
      </c>
      <c r="E40" s="112">
        <f>SUM('【方向別】自動車交通量(4)'!E40,'【方向別】自動車交通量(5)'!E40,'【方向別】自動車交通量(6)'!E40)</f>
        <v>7</v>
      </c>
      <c r="F40" s="112">
        <f>SUM('【方向別】自動車交通量(4)'!F40,'【方向別】自動車交通量(5)'!F40,'【方向別】自動車交通量(6)'!F40)</f>
        <v>0</v>
      </c>
      <c r="G40" s="112">
        <f>SUM('【方向別】自動車交通量(4)'!G40,'【方向別】自動車交通量(5)'!G40,'【方向別】自動車交通量(6)'!G40)</f>
        <v>0</v>
      </c>
      <c r="H40" s="112">
        <f t="shared" si="10"/>
        <v>26</v>
      </c>
      <c r="I40" s="112">
        <f t="shared" si="11"/>
        <v>0</v>
      </c>
      <c r="J40" s="112">
        <f t="shared" si="12"/>
        <v>26</v>
      </c>
      <c r="K40" s="111">
        <f t="shared" si="3"/>
        <v>0</v>
      </c>
      <c r="L40" s="110">
        <f t="shared" si="4"/>
        <v>1.4</v>
      </c>
    </row>
    <row r="41" spans="2:12" ht="14.45" customHeight="1">
      <c r="B41" s="115" t="s">
        <v>88</v>
      </c>
      <c r="C41" s="114"/>
      <c r="D41" s="113">
        <f>SUM('【方向別】自動車交通量(4)'!D41,'【方向別】自動車交通量(5)'!D41,'【方向別】自動車交通量(6)'!D41)</f>
        <v>18</v>
      </c>
      <c r="E41" s="112">
        <f>SUM('【方向別】自動車交通量(4)'!E41,'【方向別】自動車交通量(5)'!E41,'【方向別】自動車交通量(6)'!E41)</f>
        <v>3</v>
      </c>
      <c r="F41" s="112">
        <f>SUM('【方向別】自動車交通量(4)'!F41,'【方向別】自動車交通量(5)'!F41,'【方向別】自動車交通量(6)'!F41)</f>
        <v>3</v>
      </c>
      <c r="G41" s="112">
        <f>SUM('【方向別】自動車交通量(4)'!G41,'【方向別】自動車交通量(5)'!G41,'【方向別】自動車交通量(6)'!G41)</f>
        <v>0</v>
      </c>
      <c r="H41" s="112">
        <f t="shared" si="10"/>
        <v>21</v>
      </c>
      <c r="I41" s="112">
        <f t="shared" si="11"/>
        <v>3</v>
      </c>
      <c r="J41" s="112">
        <f t="shared" si="12"/>
        <v>24</v>
      </c>
      <c r="K41" s="111">
        <f t="shared" si="3"/>
        <v>12.5</v>
      </c>
      <c r="L41" s="110">
        <f t="shared" si="4"/>
        <v>1.3</v>
      </c>
    </row>
    <row r="42" spans="2:12" ht="14.45" customHeight="1">
      <c r="B42" s="115" t="s">
        <v>87</v>
      </c>
      <c r="C42" s="114"/>
      <c r="D42" s="113">
        <f>SUM('【方向別】自動車交通量(4)'!D42,'【方向別】自動車交通量(5)'!D42,'【方向別】自動車交通量(6)'!D42)</f>
        <v>14</v>
      </c>
      <c r="E42" s="112">
        <f>SUM('【方向別】自動車交通量(4)'!E42,'【方向別】自動車交通量(5)'!E42,'【方向別】自動車交通量(6)'!E42)</f>
        <v>7</v>
      </c>
      <c r="F42" s="112">
        <f>SUM('【方向別】自動車交通量(4)'!F42,'【方向別】自動車交通量(5)'!F42,'【方向別】自動車交通量(6)'!F42)</f>
        <v>1</v>
      </c>
      <c r="G42" s="112">
        <f>SUM('【方向別】自動車交通量(4)'!G42,'【方向別】自動車交通量(5)'!G42,'【方向別】自動車交通量(6)'!G42)</f>
        <v>0</v>
      </c>
      <c r="H42" s="112">
        <f t="shared" si="10"/>
        <v>21</v>
      </c>
      <c r="I42" s="112">
        <f t="shared" si="11"/>
        <v>1</v>
      </c>
      <c r="J42" s="112">
        <f t="shared" si="12"/>
        <v>22</v>
      </c>
      <c r="K42" s="111">
        <f t="shared" si="3"/>
        <v>4.5</v>
      </c>
      <c r="L42" s="110">
        <f t="shared" si="4"/>
        <v>1.2</v>
      </c>
    </row>
    <row r="43" spans="2:12" ht="14.45" customHeight="1">
      <c r="B43" s="109" t="s">
        <v>232</v>
      </c>
      <c r="C43" s="108"/>
      <c r="D43" s="107">
        <f>SUM('【方向別】自動車交通量(4)'!D43,'【方向別】自動車交通量(5)'!D43,'【方向別】自動車交通量(6)'!D43)</f>
        <v>25</v>
      </c>
      <c r="E43" s="106">
        <f>SUM('【方向別】自動車交通量(4)'!E43,'【方向別】自動車交通量(5)'!E43,'【方向別】自動車交通量(6)'!E43)</f>
        <v>4</v>
      </c>
      <c r="F43" s="106">
        <f>SUM('【方向別】自動車交通量(4)'!F43,'【方向別】自動車交通量(5)'!F43,'【方向別】自動車交通量(6)'!F43)</f>
        <v>0</v>
      </c>
      <c r="G43" s="106">
        <f>SUM('【方向別】自動車交通量(4)'!G43,'【方向別】自動車交通量(5)'!G43,'【方向別】自動車交通量(6)'!G43)</f>
        <v>0</v>
      </c>
      <c r="H43" s="106">
        <f t="shared" si="10"/>
        <v>29</v>
      </c>
      <c r="I43" s="106">
        <f t="shared" si="11"/>
        <v>0</v>
      </c>
      <c r="J43" s="106">
        <f t="shared" si="12"/>
        <v>29</v>
      </c>
      <c r="K43" s="105">
        <f t="shared" si="3"/>
        <v>0</v>
      </c>
      <c r="L43" s="104">
        <f t="shared" si="4"/>
        <v>1.5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123</v>
      </c>
      <c r="E44" s="100">
        <f t="shared" si="13"/>
        <v>42</v>
      </c>
      <c r="F44" s="100">
        <f t="shared" si="13"/>
        <v>8</v>
      </c>
      <c r="G44" s="100">
        <f t="shared" si="13"/>
        <v>0</v>
      </c>
      <c r="H44" s="100">
        <f t="shared" si="13"/>
        <v>165</v>
      </c>
      <c r="I44" s="100">
        <f t="shared" si="13"/>
        <v>8</v>
      </c>
      <c r="J44" s="100">
        <f t="shared" si="13"/>
        <v>173</v>
      </c>
      <c r="K44" s="99">
        <f t="shared" si="3"/>
        <v>4.5999999999999996</v>
      </c>
      <c r="L44" s="98">
        <f t="shared" si="4"/>
        <v>9.1</v>
      </c>
    </row>
    <row r="45" spans="2:12" ht="14.45" customHeight="1" thickTop="1">
      <c r="B45" s="121" t="s">
        <v>84</v>
      </c>
      <c r="C45" s="120"/>
      <c r="D45" s="119">
        <f>SUM('【方向別】自動車交通量(4)'!D45,'【方向別】自動車交通量(5)'!D45,'【方向別】自動車交通量(6)'!D45)</f>
        <v>40</v>
      </c>
      <c r="E45" s="118">
        <f>SUM('【方向別】自動車交通量(4)'!E45,'【方向別】自動車交通量(5)'!E45,'【方向別】自動車交通量(6)'!E45)</f>
        <v>5</v>
      </c>
      <c r="F45" s="118">
        <f>SUM('【方向別】自動車交通量(4)'!F45,'【方向別】自動車交通量(5)'!F45,'【方向別】自動車交通量(6)'!F45)</f>
        <v>1</v>
      </c>
      <c r="G45" s="118">
        <f>SUM('【方向別】自動車交通量(4)'!G45,'【方向別】自動車交通量(5)'!G45,'【方向別】自動車交通量(6)'!G45)</f>
        <v>0</v>
      </c>
      <c r="H45" s="118">
        <f t="shared" ref="H45:H50" si="14">SUM(D45:E45)</f>
        <v>45</v>
      </c>
      <c r="I45" s="118">
        <f t="shared" ref="I45:I50" si="15">SUM(F45:G45)</f>
        <v>1</v>
      </c>
      <c r="J45" s="118">
        <f t="shared" ref="J45:J50" si="16">SUM(H45:I45)</f>
        <v>46</v>
      </c>
      <c r="K45" s="117">
        <f t="shared" si="3"/>
        <v>2.2000000000000002</v>
      </c>
      <c r="L45" s="116">
        <f t="shared" si="4"/>
        <v>2.4</v>
      </c>
    </row>
    <row r="46" spans="2:12" ht="14.45" customHeight="1">
      <c r="B46" s="115" t="s">
        <v>83</v>
      </c>
      <c r="C46" s="114"/>
      <c r="D46" s="113">
        <f>SUM('【方向別】自動車交通量(4)'!D46,'【方向別】自動車交通量(5)'!D46,'【方向別】自動車交通量(6)'!D46)</f>
        <v>23</v>
      </c>
      <c r="E46" s="112">
        <f>SUM('【方向別】自動車交通量(4)'!E46,'【方向別】自動車交通量(5)'!E46,'【方向別】自動車交通量(6)'!E46)</f>
        <v>8</v>
      </c>
      <c r="F46" s="112">
        <f>SUM('【方向別】自動車交通量(4)'!F46,'【方向別】自動車交通量(5)'!F46,'【方向別】自動車交通量(6)'!F46)</f>
        <v>0</v>
      </c>
      <c r="G46" s="112">
        <f>SUM('【方向別】自動車交通量(4)'!G46,'【方向別】自動車交通量(5)'!G46,'【方向別】自動車交通量(6)'!G46)</f>
        <v>0</v>
      </c>
      <c r="H46" s="112">
        <f t="shared" si="14"/>
        <v>31</v>
      </c>
      <c r="I46" s="112">
        <f t="shared" si="15"/>
        <v>0</v>
      </c>
      <c r="J46" s="112">
        <f t="shared" si="16"/>
        <v>31</v>
      </c>
      <c r="K46" s="111">
        <f t="shared" si="3"/>
        <v>0</v>
      </c>
      <c r="L46" s="110">
        <f t="shared" si="4"/>
        <v>1.6</v>
      </c>
    </row>
    <row r="47" spans="2:12" ht="14.45" customHeight="1">
      <c r="B47" s="115" t="s">
        <v>82</v>
      </c>
      <c r="C47" s="114"/>
      <c r="D47" s="113">
        <f>SUM('【方向別】自動車交通量(4)'!D47,'【方向別】自動車交通量(5)'!D47,'【方向別】自動車交通量(6)'!D47)</f>
        <v>29</v>
      </c>
      <c r="E47" s="112">
        <f>SUM('【方向別】自動車交通量(4)'!E47,'【方向別】自動車交通量(5)'!E47,'【方向別】自動車交通量(6)'!E47)</f>
        <v>3</v>
      </c>
      <c r="F47" s="112">
        <f>SUM('【方向別】自動車交通量(4)'!F47,'【方向別】自動車交通量(5)'!F47,'【方向別】自動車交通量(6)'!F47)</f>
        <v>0</v>
      </c>
      <c r="G47" s="112">
        <f>SUM('【方向別】自動車交通量(4)'!G47,'【方向別】自動車交通量(5)'!G47,'【方向別】自動車交通量(6)'!G47)</f>
        <v>0</v>
      </c>
      <c r="H47" s="112">
        <f t="shared" si="14"/>
        <v>32</v>
      </c>
      <c r="I47" s="112">
        <f t="shared" si="15"/>
        <v>0</v>
      </c>
      <c r="J47" s="112">
        <f t="shared" si="16"/>
        <v>32</v>
      </c>
      <c r="K47" s="111">
        <f t="shared" si="3"/>
        <v>0</v>
      </c>
      <c r="L47" s="110">
        <f t="shared" si="4"/>
        <v>1.7</v>
      </c>
    </row>
    <row r="48" spans="2:12" ht="14.45" customHeight="1">
      <c r="B48" s="115" t="s">
        <v>81</v>
      </c>
      <c r="C48" s="114"/>
      <c r="D48" s="113">
        <f>SUM('【方向別】自動車交通量(4)'!D48,'【方向別】自動車交通量(5)'!D48,'【方向別】自動車交通量(6)'!D48)</f>
        <v>25</v>
      </c>
      <c r="E48" s="112">
        <f>SUM('【方向別】自動車交通量(4)'!E48,'【方向別】自動車交通量(5)'!E48,'【方向別】自動車交通量(6)'!E48)</f>
        <v>4</v>
      </c>
      <c r="F48" s="112">
        <f>SUM('【方向別】自動車交通量(4)'!F48,'【方向別】自動車交通量(5)'!F48,'【方向別】自動車交通量(6)'!F48)</f>
        <v>0</v>
      </c>
      <c r="G48" s="112">
        <f>SUM('【方向別】自動車交通量(4)'!G48,'【方向別】自動車交通量(5)'!G48,'【方向別】自動車交通量(6)'!G48)</f>
        <v>0</v>
      </c>
      <c r="H48" s="112">
        <f t="shared" si="14"/>
        <v>29</v>
      </c>
      <c r="I48" s="112">
        <f t="shared" si="15"/>
        <v>0</v>
      </c>
      <c r="J48" s="112">
        <f t="shared" si="16"/>
        <v>29</v>
      </c>
      <c r="K48" s="111">
        <f t="shared" si="3"/>
        <v>0</v>
      </c>
      <c r="L48" s="110">
        <f t="shared" si="4"/>
        <v>1.5</v>
      </c>
    </row>
    <row r="49" spans="2:13" ht="14.45" customHeight="1">
      <c r="B49" s="115" t="s">
        <v>80</v>
      </c>
      <c r="C49" s="114"/>
      <c r="D49" s="113">
        <f>SUM('【方向別】自動車交通量(4)'!D49,'【方向別】自動車交通量(5)'!D49,'【方向別】自動車交通量(6)'!D49)</f>
        <v>17</v>
      </c>
      <c r="E49" s="112">
        <f>SUM('【方向別】自動車交通量(4)'!E49,'【方向別】自動車交通量(5)'!E49,'【方向別】自動車交通量(6)'!E49)</f>
        <v>2</v>
      </c>
      <c r="F49" s="112">
        <f>SUM('【方向別】自動車交通量(4)'!F49,'【方向別】自動車交通量(5)'!F49,'【方向別】自動車交通量(6)'!F49)</f>
        <v>2</v>
      </c>
      <c r="G49" s="112">
        <f>SUM('【方向別】自動車交通量(4)'!G49,'【方向別】自動車交通量(5)'!G49,'【方向別】自動車交通量(6)'!G49)</f>
        <v>0</v>
      </c>
      <c r="H49" s="112">
        <f t="shared" si="14"/>
        <v>19</v>
      </c>
      <c r="I49" s="112">
        <f t="shared" si="15"/>
        <v>2</v>
      </c>
      <c r="J49" s="112">
        <f t="shared" si="16"/>
        <v>21</v>
      </c>
      <c r="K49" s="111">
        <f t="shared" si="3"/>
        <v>9.5</v>
      </c>
      <c r="L49" s="110">
        <f t="shared" si="4"/>
        <v>1.1000000000000001</v>
      </c>
    </row>
    <row r="50" spans="2:13" ht="14.45" customHeight="1">
      <c r="B50" s="109" t="s">
        <v>231</v>
      </c>
      <c r="C50" s="108"/>
      <c r="D50" s="107">
        <f>SUM('【方向別】自動車交通量(4)'!D50,'【方向別】自動車交通量(5)'!D50,'【方向別】自動車交通量(6)'!D50)</f>
        <v>14</v>
      </c>
      <c r="E50" s="106">
        <f>SUM('【方向別】自動車交通量(4)'!E50,'【方向別】自動車交通量(5)'!E50,'【方向別】自動車交通量(6)'!E50)</f>
        <v>5</v>
      </c>
      <c r="F50" s="106">
        <f>SUM('【方向別】自動車交通量(4)'!F50,'【方向別】自動車交通量(5)'!F50,'【方向別】自動車交通量(6)'!F50)</f>
        <v>0</v>
      </c>
      <c r="G50" s="106">
        <f>SUM('【方向別】自動車交通量(4)'!G50,'【方向別】自動車交通量(5)'!G50,'【方向別】自動車交通量(6)'!G50)</f>
        <v>0</v>
      </c>
      <c r="H50" s="106">
        <f t="shared" si="14"/>
        <v>19</v>
      </c>
      <c r="I50" s="106">
        <f t="shared" si="15"/>
        <v>0</v>
      </c>
      <c r="J50" s="106">
        <f t="shared" si="16"/>
        <v>19</v>
      </c>
      <c r="K50" s="105">
        <f t="shared" si="3"/>
        <v>0</v>
      </c>
      <c r="L50" s="104">
        <f t="shared" si="4"/>
        <v>1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148</v>
      </c>
      <c r="E51" s="100">
        <f t="shared" si="17"/>
        <v>27</v>
      </c>
      <c r="F51" s="100">
        <f t="shared" si="17"/>
        <v>3</v>
      </c>
      <c r="G51" s="100">
        <f t="shared" si="17"/>
        <v>0</v>
      </c>
      <c r="H51" s="100">
        <f t="shared" si="17"/>
        <v>175</v>
      </c>
      <c r="I51" s="100">
        <f t="shared" si="17"/>
        <v>3</v>
      </c>
      <c r="J51" s="100">
        <f t="shared" si="17"/>
        <v>178</v>
      </c>
      <c r="K51" s="99">
        <f t="shared" si="3"/>
        <v>1.7</v>
      </c>
      <c r="L51" s="98">
        <f t="shared" si="4"/>
        <v>9.3000000000000007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1389</v>
      </c>
      <c r="E52" s="94">
        <f t="shared" si="18"/>
        <v>417</v>
      </c>
      <c r="F52" s="94">
        <f t="shared" si="18"/>
        <v>92</v>
      </c>
      <c r="G52" s="94">
        <f t="shared" si="18"/>
        <v>7</v>
      </c>
      <c r="H52" s="94">
        <f t="shared" si="18"/>
        <v>1806</v>
      </c>
      <c r="I52" s="94">
        <f t="shared" si="18"/>
        <v>99</v>
      </c>
      <c r="J52" s="94">
        <f t="shared" si="18"/>
        <v>1905</v>
      </c>
      <c r="K52" s="93">
        <f t="shared" si="3"/>
        <v>5.2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J19" sqref="J19"/>
    </sheetView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266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265</v>
      </c>
      <c r="C16" s="120"/>
      <c r="D16" s="119">
        <f>SUM('【方向別】自動車交通量(3)'!D16,'【方向別】自動車交通量(7)'!D16,'【方向別】自動車交通量(11)'!D16)</f>
        <v>21</v>
      </c>
      <c r="E16" s="118">
        <f>SUM('【方向別】自動車交通量(3)'!E16,'【方向別】自動車交通量(7)'!E16,'【方向別】自動車交通量(11)'!E16)</f>
        <v>5</v>
      </c>
      <c r="F16" s="118">
        <f>SUM('【方向別】自動車交通量(3)'!F16,'【方向別】自動車交通量(7)'!F16,'【方向別】自動車交通量(11)'!F16)</f>
        <v>0</v>
      </c>
      <c r="G16" s="118">
        <f>SUM('【方向別】自動車交通量(3)'!G16,'【方向別】自動車交通量(7)'!G16,'【方向別】自動車交通量(11)'!G16)</f>
        <v>0</v>
      </c>
      <c r="H16" s="118">
        <f t="shared" ref="H16:H21" si="0">SUM(D16:E16)</f>
        <v>26</v>
      </c>
      <c r="I16" s="118">
        <f t="shared" ref="I16:I21" si="1">SUM(F16:G16)</f>
        <v>0</v>
      </c>
      <c r="J16" s="118">
        <f t="shared" ref="J16:J21" si="2">SUM(H16:I16)</f>
        <v>26</v>
      </c>
      <c r="K16" s="117">
        <f t="shared" ref="K16:K52" si="3">IF(J16=0,0,ROUND(I16/J16*100,1))</f>
        <v>0</v>
      </c>
      <c r="L16" s="116">
        <f t="shared" ref="L16:L52" si="4">IF(J16=0,0,ROUND(J16/$J$52*100,1))</f>
        <v>0.7</v>
      </c>
    </row>
    <row r="17" spans="2:12" ht="14.45" customHeight="1">
      <c r="B17" s="115" t="s">
        <v>264</v>
      </c>
      <c r="C17" s="114"/>
      <c r="D17" s="113">
        <f>SUM('【方向別】自動車交通量(3)'!D17,'【方向別】自動車交通量(7)'!D17,'【方向別】自動車交通量(11)'!D17)</f>
        <v>33</v>
      </c>
      <c r="E17" s="112">
        <f>SUM('【方向別】自動車交通量(3)'!E17,'【方向別】自動車交通量(7)'!E17,'【方向別】自動車交通量(11)'!E17)</f>
        <v>5</v>
      </c>
      <c r="F17" s="112">
        <f>SUM('【方向別】自動車交通量(3)'!F17,'【方向別】自動車交通量(7)'!F17,'【方向別】自動車交通量(11)'!F17)</f>
        <v>3</v>
      </c>
      <c r="G17" s="112">
        <f>SUM('【方向別】自動車交通量(3)'!G17,'【方向別】自動車交通量(7)'!G17,'【方向別】自動車交通量(11)'!G17)</f>
        <v>0</v>
      </c>
      <c r="H17" s="112">
        <f t="shared" si="0"/>
        <v>38</v>
      </c>
      <c r="I17" s="112">
        <f t="shared" si="1"/>
        <v>3</v>
      </c>
      <c r="J17" s="112">
        <f t="shared" si="2"/>
        <v>41</v>
      </c>
      <c r="K17" s="111">
        <f t="shared" si="3"/>
        <v>7.3</v>
      </c>
      <c r="L17" s="110">
        <f t="shared" si="4"/>
        <v>1.2</v>
      </c>
    </row>
    <row r="18" spans="2:12" ht="14.45" customHeight="1">
      <c r="B18" s="115" t="s">
        <v>263</v>
      </c>
      <c r="C18" s="114"/>
      <c r="D18" s="113">
        <f>SUM('【方向別】自動車交通量(3)'!D18,'【方向別】自動車交通量(7)'!D18,'【方向別】自動車交通量(11)'!D18)</f>
        <v>25</v>
      </c>
      <c r="E18" s="112">
        <f>SUM('【方向別】自動車交通量(3)'!E18,'【方向別】自動車交通量(7)'!E18,'【方向別】自動車交通量(11)'!E18)</f>
        <v>8</v>
      </c>
      <c r="F18" s="112">
        <f>SUM('【方向別】自動車交通量(3)'!F18,'【方向別】自動車交通量(7)'!F18,'【方向別】自動車交通量(11)'!F18)</f>
        <v>2</v>
      </c>
      <c r="G18" s="112">
        <f>SUM('【方向別】自動車交通量(3)'!G18,'【方向別】自動車交通量(7)'!G18,'【方向別】自動車交通量(11)'!G18)</f>
        <v>0</v>
      </c>
      <c r="H18" s="112">
        <f t="shared" si="0"/>
        <v>33</v>
      </c>
      <c r="I18" s="112">
        <f t="shared" si="1"/>
        <v>2</v>
      </c>
      <c r="J18" s="112">
        <f t="shared" si="2"/>
        <v>35</v>
      </c>
      <c r="K18" s="111">
        <f t="shared" si="3"/>
        <v>5.7</v>
      </c>
      <c r="L18" s="110">
        <f t="shared" si="4"/>
        <v>1</v>
      </c>
    </row>
    <row r="19" spans="2:12" ht="14.45" customHeight="1">
      <c r="B19" s="115" t="s">
        <v>262</v>
      </c>
      <c r="C19" s="114"/>
      <c r="D19" s="113">
        <f>SUM('【方向別】自動車交通量(3)'!D19,'【方向別】自動車交通量(7)'!D19,'【方向別】自動車交通量(11)'!D19)</f>
        <v>28</v>
      </c>
      <c r="E19" s="112">
        <f>SUM('【方向別】自動車交通量(3)'!E19,'【方向別】自動車交通量(7)'!E19,'【方向別】自動車交通量(11)'!E19)</f>
        <v>10</v>
      </c>
      <c r="F19" s="112">
        <f>SUM('【方向別】自動車交通量(3)'!F19,'【方向別】自動車交通量(7)'!F19,'【方向別】自動車交通量(11)'!F19)</f>
        <v>0</v>
      </c>
      <c r="G19" s="112">
        <f>SUM('【方向別】自動車交通量(3)'!G19,'【方向別】自動車交通量(7)'!G19,'【方向別】自動車交通量(11)'!G19)</f>
        <v>0</v>
      </c>
      <c r="H19" s="112">
        <f t="shared" si="0"/>
        <v>38</v>
      </c>
      <c r="I19" s="112">
        <f t="shared" si="1"/>
        <v>0</v>
      </c>
      <c r="J19" s="112">
        <f t="shared" si="2"/>
        <v>38</v>
      </c>
      <c r="K19" s="111">
        <f t="shared" si="3"/>
        <v>0</v>
      </c>
      <c r="L19" s="110">
        <f t="shared" si="4"/>
        <v>1.1000000000000001</v>
      </c>
    </row>
    <row r="20" spans="2:12" ht="14.45" customHeight="1">
      <c r="B20" s="115" t="s">
        <v>261</v>
      </c>
      <c r="C20" s="114"/>
      <c r="D20" s="113">
        <f>SUM('【方向別】自動車交通量(3)'!D20,'【方向別】自動車交通量(7)'!D20,'【方向別】自動車交通量(11)'!D20)</f>
        <v>44</v>
      </c>
      <c r="E20" s="112">
        <f>SUM('【方向別】自動車交通量(3)'!E20,'【方向別】自動車交通量(7)'!E20,'【方向別】自動車交通量(11)'!E20)</f>
        <v>10</v>
      </c>
      <c r="F20" s="112">
        <f>SUM('【方向別】自動車交通量(3)'!F20,'【方向別】自動車交通量(7)'!F20,'【方向別】自動車交通量(11)'!F20)</f>
        <v>2</v>
      </c>
      <c r="G20" s="112">
        <f>SUM('【方向別】自動車交通量(3)'!G20,'【方向別】自動車交通量(7)'!G20,'【方向別】自動車交通量(11)'!G20)</f>
        <v>0</v>
      </c>
      <c r="H20" s="112">
        <f t="shared" si="0"/>
        <v>54</v>
      </c>
      <c r="I20" s="112">
        <f t="shared" si="1"/>
        <v>2</v>
      </c>
      <c r="J20" s="112">
        <f t="shared" si="2"/>
        <v>56</v>
      </c>
      <c r="K20" s="111">
        <f t="shared" si="3"/>
        <v>3.6</v>
      </c>
      <c r="L20" s="110">
        <f t="shared" si="4"/>
        <v>1.6</v>
      </c>
    </row>
    <row r="21" spans="2:12" ht="14.45" customHeight="1">
      <c r="B21" s="109" t="s">
        <v>260</v>
      </c>
      <c r="C21" s="108"/>
      <c r="D21" s="107">
        <f>SUM('【方向別】自動車交通量(3)'!D21,'【方向別】自動車交通量(7)'!D21,'【方向別】自動車交通量(11)'!D21)</f>
        <v>38</v>
      </c>
      <c r="E21" s="106">
        <f>SUM('【方向別】自動車交通量(3)'!E21,'【方向別】自動車交通量(7)'!E21,'【方向別】自動車交通量(11)'!E21)</f>
        <v>10</v>
      </c>
      <c r="F21" s="106">
        <f>SUM('【方向別】自動車交通量(3)'!F21,'【方向別】自動車交通量(7)'!F21,'【方向別】自動車交通量(11)'!F21)</f>
        <v>1</v>
      </c>
      <c r="G21" s="106">
        <f>SUM('【方向別】自動車交通量(3)'!G21,'【方向別】自動車交通量(7)'!G21,'【方向別】自動車交通量(11)'!G21)</f>
        <v>0</v>
      </c>
      <c r="H21" s="106">
        <f t="shared" si="0"/>
        <v>48</v>
      </c>
      <c r="I21" s="106">
        <f t="shared" si="1"/>
        <v>1</v>
      </c>
      <c r="J21" s="106">
        <f t="shared" si="2"/>
        <v>49</v>
      </c>
      <c r="K21" s="105">
        <f t="shared" si="3"/>
        <v>2</v>
      </c>
      <c r="L21" s="104">
        <f t="shared" si="4"/>
        <v>1.4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189</v>
      </c>
      <c r="E22" s="100">
        <f t="shared" si="5"/>
        <v>48</v>
      </c>
      <c r="F22" s="100">
        <f t="shared" si="5"/>
        <v>8</v>
      </c>
      <c r="G22" s="100">
        <f t="shared" si="5"/>
        <v>0</v>
      </c>
      <c r="H22" s="100">
        <f t="shared" si="5"/>
        <v>237</v>
      </c>
      <c r="I22" s="100">
        <f t="shared" si="5"/>
        <v>8</v>
      </c>
      <c r="J22" s="100">
        <f t="shared" si="5"/>
        <v>245</v>
      </c>
      <c r="K22" s="99">
        <f t="shared" si="3"/>
        <v>3.3</v>
      </c>
      <c r="L22" s="98">
        <f t="shared" si="4"/>
        <v>7</v>
      </c>
    </row>
    <row r="23" spans="2:12" ht="14.45" customHeight="1" thickTop="1">
      <c r="B23" s="121" t="s">
        <v>106</v>
      </c>
      <c r="C23" s="120"/>
      <c r="D23" s="119">
        <f>SUM('【方向別】自動車交通量(3)'!D23,'【方向別】自動車交通量(7)'!D23,'【方向別】自動車交通量(11)'!D23)</f>
        <v>34</v>
      </c>
      <c r="E23" s="118">
        <f>SUM('【方向別】自動車交通量(3)'!E23,'【方向別】自動車交通量(7)'!E23,'【方向別】自動車交通量(11)'!E23)</f>
        <v>13</v>
      </c>
      <c r="F23" s="118">
        <f>SUM('【方向別】自動車交通量(3)'!F23,'【方向別】自動車交通量(7)'!F23,'【方向別】自動車交通量(11)'!F23)</f>
        <v>2</v>
      </c>
      <c r="G23" s="118">
        <f>SUM('【方向別】自動車交通量(3)'!G23,'【方向別】自動車交通量(7)'!G23,'【方向別】自動車交通量(11)'!G23)</f>
        <v>0</v>
      </c>
      <c r="H23" s="118">
        <f t="shared" ref="H23:H28" si="6">SUM(D23:E23)</f>
        <v>47</v>
      </c>
      <c r="I23" s="118">
        <f t="shared" ref="I23:I28" si="7">SUM(F23:G23)</f>
        <v>2</v>
      </c>
      <c r="J23" s="118">
        <f t="shared" ref="J23:J28" si="8">SUM(H23:I23)</f>
        <v>49</v>
      </c>
      <c r="K23" s="117">
        <f t="shared" si="3"/>
        <v>4.0999999999999996</v>
      </c>
      <c r="L23" s="116">
        <f t="shared" si="4"/>
        <v>1.4</v>
      </c>
    </row>
    <row r="24" spans="2:12" ht="14.45" customHeight="1">
      <c r="B24" s="115" t="s">
        <v>105</v>
      </c>
      <c r="C24" s="114"/>
      <c r="D24" s="113">
        <f>SUM('【方向別】自動車交通量(3)'!D24,'【方向別】自動車交通量(7)'!D24,'【方向別】自動車交通量(11)'!D24)</f>
        <v>30</v>
      </c>
      <c r="E24" s="112">
        <f>SUM('【方向別】自動車交通量(3)'!E24,'【方向別】自動車交通量(7)'!E24,'【方向別】自動車交通量(11)'!E24)</f>
        <v>4</v>
      </c>
      <c r="F24" s="112">
        <f>SUM('【方向別】自動車交通量(3)'!F24,'【方向別】自動車交通量(7)'!F24,'【方向別】自動車交通量(11)'!F24)</f>
        <v>0</v>
      </c>
      <c r="G24" s="112">
        <f>SUM('【方向別】自動車交通量(3)'!G24,'【方向別】自動車交通量(7)'!G24,'【方向別】自動車交通量(11)'!G24)</f>
        <v>0</v>
      </c>
      <c r="H24" s="112">
        <f t="shared" si="6"/>
        <v>34</v>
      </c>
      <c r="I24" s="112">
        <f t="shared" si="7"/>
        <v>0</v>
      </c>
      <c r="J24" s="112">
        <f t="shared" si="8"/>
        <v>34</v>
      </c>
      <c r="K24" s="111">
        <f t="shared" si="3"/>
        <v>0</v>
      </c>
      <c r="L24" s="110">
        <f t="shared" si="4"/>
        <v>1</v>
      </c>
    </row>
    <row r="25" spans="2:12" ht="14.45" customHeight="1">
      <c r="B25" s="115" t="s">
        <v>104</v>
      </c>
      <c r="C25" s="114"/>
      <c r="D25" s="113">
        <f>SUM('【方向別】自動車交通量(3)'!D25,'【方向別】自動車交通量(7)'!D25,'【方向別】自動車交通量(11)'!D25)</f>
        <v>37</v>
      </c>
      <c r="E25" s="112">
        <f>SUM('【方向別】自動車交通量(3)'!E25,'【方向別】自動車交通量(7)'!E25,'【方向別】自動車交通量(11)'!E25)</f>
        <v>8</v>
      </c>
      <c r="F25" s="112">
        <f>SUM('【方向別】自動車交通量(3)'!F25,'【方向別】自動車交通量(7)'!F25,'【方向別】自動車交通量(11)'!F25)</f>
        <v>2</v>
      </c>
      <c r="G25" s="112">
        <f>SUM('【方向別】自動車交通量(3)'!G25,'【方向別】自動車交通量(7)'!G25,'【方向別】自動車交通量(11)'!G25)</f>
        <v>0</v>
      </c>
      <c r="H25" s="112">
        <f t="shared" si="6"/>
        <v>45</v>
      </c>
      <c r="I25" s="112">
        <f t="shared" si="7"/>
        <v>2</v>
      </c>
      <c r="J25" s="112">
        <f t="shared" si="8"/>
        <v>47</v>
      </c>
      <c r="K25" s="111">
        <f t="shared" si="3"/>
        <v>4.3</v>
      </c>
      <c r="L25" s="110">
        <f t="shared" si="4"/>
        <v>1.3</v>
      </c>
    </row>
    <row r="26" spans="2:12" ht="14.45" customHeight="1">
      <c r="B26" s="115" t="s">
        <v>103</v>
      </c>
      <c r="C26" s="114"/>
      <c r="D26" s="113">
        <f>SUM('【方向別】自動車交通量(3)'!D26,'【方向別】自動車交通量(7)'!D26,'【方向別】自動車交通量(11)'!D26)</f>
        <v>49</v>
      </c>
      <c r="E26" s="112">
        <f>SUM('【方向別】自動車交通量(3)'!E26,'【方向別】自動車交通量(7)'!E26,'【方向別】自動車交通量(11)'!E26)</f>
        <v>15</v>
      </c>
      <c r="F26" s="112">
        <f>SUM('【方向別】自動車交通量(3)'!F26,'【方向別】自動車交通量(7)'!F26,'【方向別】自動車交通量(11)'!F26)</f>
        <v>10</v>
      </c>
      <c r="G26" s="112">
        <f>SUM('【方向別】自動車交通量(3)'!G26,'【方向別】自動車交通量(7)'!G26,'【方向別】自動車交通量(11)'!G26)</f>
        <v>0</v>
      </c>
      <c r="H26" s="112">
        <f t="shared" si="6"/>
        <v>64</v>
      </c>
      <c r="I26" s="112">
        <f t="shared" si="7"/>
        <v>10</v>
      </c>
      <c r="J26" s="112">
        <f t="shared" si="8"/>
        <v>74</v>
      </c>
      <c r="K26" s="111">
        <f t="shared" si="3"/>
        <v>13.5</v>
      </c>
      <c r="L26" s="110">
        <f t="shared" si="4"/>
        <v>2.1</v>
      </c>
    </row>
    <row r="27" spans="2:12" ht="14.45" customHeight="1">
      <c r="B27" s="115" t="s">
        <v>102</v>
      </c>
      <c r="C27" s="114"/>
      <c r="D27" s="113">
        <f>SUM('【方向別】自動車交通量(3)'!D27,'【方向別】自動車交通量(7)'!D27,'【方向別】自動車交通量(11)'!D27)</f>
        <v>37</v>
      </c>
      <c r="E27" s="112">
        <f>SUM('【方向別】自動車交通量(3)'!E27,'【方向別】自動車交通量(7)'!E27,'【方向別】自動車交通量(11)'!E27)</f>
        <v>11</v>
      </c>
      <c r="F27" s="112">
        <f>SUM('【方向別】自動車交通量(3)'!F27,'【方向別】自動車交通量(7)'!F27,'【方向別】自動車交通量(11)'!F27)</f>
        <v>4</v>
      </c>
      <c r="G27" s="112">
        <f>SUM('【方向別】自動車交通量(3)'!G27,'【方向別】自動車交通量(7)'!G27,'【方向別】自動車交通量(11)'!G27)</f>
        <v>0</v>
      </c>
      <c r="H27" s="112">
        <f t="shared" si="6"/>
        <v>48</v>
      </c>
      <c r="I27" s="112">
        <f t="shared" si="7"/>
        <v>4</v>
      </c>
      <c r="J27" s="112">
        <f t="shared" si="8"/>
        <v>52</v>
      </c>
      <c r="K27" s="111">
        <f t="shared" si="3"/>
        <v>7.7</v>
      </c>
      <c r="L27" s="110">
        <f t="shared" si="4"/>
        <v>1.5</v>
      </c>
    </row>
    <row r="28" spans="2:12" ht="14.45" customHeight="1">
      <c r="B28" s="109" t="s">
        <v>259</v>
      </c>
      <c r="C28" s="108"/>
      <c r="D28" s="107">
        <f>SUM('【方向別】自動車交通量(3)'!D28,'【方向別】自動車交通量(7)'!D28,'【方向別】自動車交通量(11)'!D28)</f>
        <v>35</v>
      </c>
      <c r="E28" s="106">
        <f>SUM('【方向別】自動車交通量(3)'!E28,'【方向別】自動車交通量(7)'!E28,'【方向別】自動車交通量(11)'!E28)</f>
        <v>9</v>
      </c>
      <c r="F28" s="106">
        <f>SUM('【方向別】自動車交通量(3)'!F28,'【方向別】自動車交通量(7)'!F28,'【方向別】自動車交通量(11)'!F28)</f>
        <v>2</v>
      </c>
      <c r="G28" s="106">
        <f>SUM('【方向別】自動車交通量(3)'!G28,'【方向別】自動車交通量(7)'!G28,'【方向別】自動車交通量(11)'!G28)</f>
        <v>1</v>
      </c>
      <c r="H28" s="106">
        <f t="shared" si="6"/>
        <v>44</v>
      </c>
      <c r="I28" s="106">
        <f t="shared" si="7"/>
        <v>3</v>
      </c>
      <c r="J28" s="106">
        <f t="shared" si="8"/>
        <v>47</v>
      </c>
      <c r="K28" s="105">
        <f t="shared" si="3"/>
        <v>6.4</v>
      </c>
      <c r="L28" s="104">
        <f t="shared" si="4"/>
        <v>1.3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222</v>
      </c>
      <c r="E29" s="100">
        <f t="shared" si="9"/>
        <v>60</v>
      </c>
      <c r="F29" s="100">
        <f t="shared" si="9"/>
        <v>20</v>
      </c>
      <c r="G29" s="100">
        <f t="shared" si="9"/>
        <v>1</v>
      </c>
      <c r="H29" s="100">
        <f t="shared" si="9"/>
        <v>282</v>
      </c>
      <c r="I29" s="100">
        <f t="shared" si="9"/>
        <v>21</v>
      </c>
      <c r="J29" s="100">
        <f t="shared" si="9"/>
        <v>303</v>
      </c>
      <c r="K29" s="99">
        <f t="shared" si="3"/>
        <v>6.9</v>
      </c>
      <c r="L29" s="98">
        <f t="shared" si="4"/>
        <v>8.6</v>
      </c>
    </row>
    <row r="30" spans="2:12" ht="14.45" customHeight="1" thickTop="1">
      <c r="B30" s="129" t="s">
        <v>258</v>
      </c>
      <c r="C30" s="128"/>
      <c r="D30" s="95">
        <f>SUM('【方向別】自動車交通量(3)'!D30,'【方向別】自動車交通量(7)'!D30,'【方向別】自動車交通量(11)'!D30)</f>
        <v>156</v>
      </c>
      <c r="E30" s="94">
        <f>SUM('【方向別】自動車交通量(3)'!E30,'【方向別】自動車交通量(7)'!E30,'【方向別】自動車交通量(11)'!E30)</f>
        <v>44</v>
      </c>
      <c r="F30" s="94">
        <f>SUM('【方向別】自動車交通量(3)'!F30,'【方向別】自動車交通量(7)'!F30,'【方向別】自動車交通量(11)'!F30)</f>
        <v>16</v>
      </c>
      <c r="G30" s="94">
        <f>SUM('【方向別】自動車交通量(3)'!G30,'【方向別】自動車交通量(7)'!G30,'【方向別】自動車交通量(11)'!G30)</f>
        <v>3</v>
      </c>
      <c r="H30" s="94">
        <f t="shared" ref="H30:H43" si="10">SUM(D30:E30)</f>
        <v>200</v>
      </c>
      <c r="I30" s="94">
        <f t="shared" ref="I30:I43" si="11">SUM(F30:G30)</f>
        <v>19</v>
      </c>
      <c r="J30" s="94">
        <f t="shared" ref="J30:J43" si="12">SUM(H30:I30)</f>
        <v>219</v>
      </c>
      <c r="K30" s="93">
        <f t="shared" si="3"/>
        <v>8.6999999999999993</v>
      </c>
      <c r="L30" s="92">
        <f t="shared" si="4"/>
        <v>6.2</v>
      </c>
    </row>
    <row r="31" spans="2:12" ht="14.45" customHeight="1">
      <c r="B31" s="127" t="s">
        <v>257</v>
      </c>
      <c r="C31" s="126"/>
      <c r="D31" s="125">
        <f>SUM('【方向別】自動車交通量(3)'!D31,'【方向別】自動車交通量(7)'!D31,'【方向別】自動車交通量(11)'!D31)</f>
        <v>136</v>
      </c>
      <c r="E31" s="124">
        <f>SUM('【方向別】自動車交通量(3)'!E31,'【方向別】自動車交通量(7)'!E31,'【方向別】自動車交通量(11)'!E31)</f>
        <v>48</v>
      </c>
      <c r="F31" s="124">
        <f>SUM('【方向別】自動車交通量(3)'!F31,'【方向別】自動車交通量(7)'!F31,'【方向別】自動車交通量(11)'!F31)</f>
        <v>13</v>
      </c>
      <c r="G31" s="124">
        <f>SUM('【方向別】自動車交通量(3)'!G31,'【方向別】自動車交通量(7)'!G31,'【方向別】自動車交通量(11)'!G31)</f>
        <v>0</v>
      </c>
      <c r="H31" s="124">
        <f t="shared" si="10"/>
        <v>184</v>
      </c>
      <c r="I31" s="124">
        <f t="shared" si="11"/>
        <v>13</v>
      </c>
      <c r="J31" s="124">
        <f t="shared" si="12"/>
        <v>197</v>
      </c>
      <c r="K31" s="123">
        <f t="shared" si="3"/>
        <v>6.6</v>
      </c>
      <c r="L31" s="122">
        <f t="shared" si="4"/>
        <v>5.6</v>
      </c>
    </row>
    <row r="32" spans="2:12" ht="14.45" customHeight="1">
      <c r="B32" s="127" t="s">
        <v>256</v>
      </c>
      <c r="C32" s="126"/>
      <c r="D32" s="125">
        <f>SUM('【方向別】自動車交通量(3)'!D32,'【方向別】自動車交通量(7)'!D32,'【方向別】自動車交通量(11)'!D32)</f>
        <v>162</v>
      </c>
      <c r="E32" s="124">
        <f>SUM('【方向別】自動車交通量(3)'!E32,'【方向別】自動車交通量(7)'!E32,'【方向別】自動車交通量(11)'!E32)</f>
        <v>65</v>
      </c>
      <c r="F32" s="124">
        <f>SUM('【方向別】自動車交通量(3)'!F32,'【方向別】自動車交通量(7)'!F32,'【方向別】自動車交通量(11)'!F32)</f>
        <v>10</v>
      </c>
      <c r="G32" s="124">
        <f>SUM('【方向別】自動車交通量(3)'!G32,'【方向別】自動車交通量(7)'!G32,'【方向別】自動車交通量(11)'!G32)</f>
        <v>0</v>
      </c>
      <c r="H32" s="124">
        <f t="shared" si="10"/>
        <v>227</v>
      </c>
      <c r="I32" s="124">
        <f t="shared" si="11"/>
        <v>10</v>
      </c>
      <c r="J32" s="124">
        <f t="shared" si="12"/>
        <v>237</v>
      </c>
      <c r="K32" s="123">
        <f t="shared" si="3"/>
        <v>4.2</v>
      </c>
      <c r="L32" s="122">
        <f t="shared" si="4"/>
        <v>6.7</v>
      </c>
    </row>
    <row r="33" spans="2:12" ht="14.45" customHeight="1">
      <c r="B33" s="127" t="s">
        <v>255</v>
      </c>
      <c r="C33" s="126"/>
      <c r="D33" s="125">
        <f>SUM('【方向別】自動車交通量(3)'!D33,'【方向別】自動車交通量(7)'!D33,'【方向別】自動車交通量(11)'!D33)</f>
        <v>193</v>
      </c>
      <c r="E33" s="124">
        <f>SUM('【方向別】自動車交通量(3)'!E33,'【方向別】自動車交通量(7)'!E33,'【方向別】自動車交通量(11)'!E33)</f>
        <v>54</v>
      </c>
      <c r="F33" s="124">
        <f>SUM('【方向別】自動車交通量(3)'!F33,'【方向別】自動車交通量(7)'!F33,'【方向別】自動車交通量(11)'!F33)</f>
        <v>9</v>
      </c>
      <c r="G33" s="124">
        <f>SUM('【方向別】自動車交通量(3)'!G33,'【方向別】自動車交通量(7)'!G33,'【方向別】自動車交通量(11)'!G33)</f>
        <v>0</v>
      </c>
      <c r="H33" s="124">
        <f t="shared" si="10"/>
        <v>247</v>
      </c>
      <c r="I33" s="124">
        <f t="shared" si="11"/>
        <v>9</v>
      </c>
      <c r="J33" s="124">
        <f t="shared" si="12"/>
        <v>256</v>
      </c>
      <c r="K33" s="123">
        <f t="shared" si="3"/>
        <v>3.5</v>
      </c>
      <c r="L33" s="122">
        <f t="shared" si="4"/>
        <v>7.3</v>
      </c>
    </row>
    <row r="34" spans="2:12" ht="14.45" customHeight="1">
      <c r="B34" s="127" t="s">
        <v>254</v>
      </c>
      <c r="C34" s="126"/>
      <c r="D34" s="125">
        <f>SUM('【方向別】自動車交通量(3)'!D34,'【方向別】自動車交通量(7)'!D34,'【方向別】自動車交通量(11)'!D34)</f>
        <v>183</v>
      </c>
      <c r="E34" s="124">
        <f>SUM('【方向別】自動車交通量(3)'!E34,'【方向別】自動車交通量(7)'!E34,'【方向別】自動車交通量(11)'!E34)</f>
        <v>61</v>
      </c>
      <c r="F34" s="124">
        <f>SUM('【方向別】自動車交通量(3)'!F34,'【方向別】自動車交通量(7)'!F34,'【方向別】自動車交通量(11)'!F34)</f>
        <v>18</v>
      </c>
      <c r="G34" s="124">
        <f>SUM('【方向別】自動車交通量(3)'!G34,'【方向別】自動車交通量(7)'!G34,'【方向別】自動車交通量(11)'!G34)</f>
        <v>0</v>
      </c>
      <c r="H34" s="124">
        <f t="shared" si="10"/>
        <v>244</v>
      </c>
      <c r="I34" s="124">
        <f t="shared" si="11"/>
        <v>18</v>
      </c>
      <c r="J34" s="124">
        <f t="shared" si="12"/>
        <v>262</v>
      </c>
      <c r="K34" s="123">
        <f t="shared" si="3"/>
        <v>6.9</v>
      </c>
      <c r="L34" s="122">
        <f t="shared" si="4"/>
        <v>7.4</v>
      </c>
    </row>
    <row r="35" spans="2:12" ht="14.45" customHeight="1">
      <c r="B35" s="127" t="s">
        <v>253</v>
      </c>
      <c r="C35" s="126"/>
      <c r="D35" s="125">
        <f>SUM('【方向別】自動車交通量(3)'!D35,'【方向別】自動車交通量(7)'!D35,'【方向別】自動車交通量(11)'!D35)</f>
        <v>188</v>
      </c>
      <c r="E35" s="124">
        <f>SUM('【方向別】自動車交通量(3)'!E35,'【方向別】自動車交通量(7)'!E35,'【方向別】自動車交通量(11)'!E35)</f>
        <v>72</v>
      </c>
      <c r="F35" s="124">
        <f>SUM('【方向別】自動車交通量(3)'!F35,'【方向別】自動車交通量(7)'!F35,'【方向別】自動車交通量(11)'!F35)</f>
        <v>8</v>
      </c>
      <c r="G35" s="124">
        <f>SUM('【方向別】自動車交通量(3)'!G35,'【方向別】自動車交通量(7)'!G35,'【方向別】自動車交通量(11)'!G35)</f>
        <v>0</v>
      </c>
      <c r="H35" s="124">
        <f t="shared" si="10"/>
        <v>260</v>
      </c>
      <c r="I35" s="124">
        <f t="shared" si="11"/>
        <v>8</v>
      </c>
      <c r="J35" s="124">
        <f t="shared" si="12"/>
        <v>268</v>
      </c>
      <c r="K35" s="123">
        <f t="shared" si="3"/>
        <v>3</v>
      </c>
      <c r="L35" s="122">
        <f t="shared" si="4"/>
        <v>7.6</v>
      </c>
    </row>
    <row r="36" spans="2:12" ht="14.45" customHeight="1">
      <c r="B36" s="127" t="s">
        <v>252</v>
      </c>
      <c r="C36" s="126"/>
      <c r="D36" s="125">
        <f>SUM('【方向別】自動車交通量(3)'!D36,'【方向別】自動車交通量(7)'!D36,'【方向別】自動車交通量(11)'!D36)</f>
        <v>238</v>
      </c>
      <c r="E36" s="124">
        <f>SUM('【方向別】自動車交通量(3)'!E36,'【方向別】自動車交通量(7)'!E36,'【方向別】自動車交通量(11)'!E36)</f>
        <v>62</v>
      </c>
      <c r="F36" s="124">
        <f>SUM('【方向別】自動車交通量(3)'!F36,'【方向別】自動車交通量(7)'!F36,'【方向別】自動車交通量(11)'!F36)</f>
        <v>12</v>
      </c>
      <c r="G36" s="124">
        <f>SUM('【方向別】自動車交通量(3)'!G36,'【方向別】自動車交通量(7)'!G36,'【方向別】自動車交通量(11)'!G36)</f>
        <v>1</v>
      </c>
      <c r="H36" s="124">
        <f t="shared" si="10"/>
        <v>300</v>
      </c>
      <c r="I36" s="124">
        <f t="shared" si="11"/>
        <v>13</v>
      </c>
      <c r="J36" s="124">
        <f t="shared" si="12"/>
        <v>313</v>
      </c>
      <c r="K36" s="123">
        <f t="shared" si="3"/>
        <v>4.2</v>
      </c>
      <c r="L36" s="122">
        <f t="shared" si="4"/>
        <v>8.9</v>
      </c>
    </row>
    <row r="37" spans="2:12" ht="14.45" customHeight="1">
      <c r="B37" s="127" t="s">
        <v>251</v>
      </c>
      <c r="C37" s="126"/>
      <c r="D37" s="125">
        <f>SUM('【方向別】自動車交通量(3)'!D37,'【方向別】自動車交通量(7)'!D37,'【方向別】自動車交通量(11)'!D37)</f>
        <v>263</v>
      </c>
      <c r="E37" s="124">
        <f>SUM('【方向別】自動車交通量(3)'!E37,'【方向別】自動車交通量(7)'!E37,'【方向別】自動車交通量(11)'!E37)</f>
        <v>70</v>
      </c>
      <c r="F37" s="124">
        <f>SUM('【方向別】自動車交通量(3)'!F37,'【方向別】自動車交通量(7)'!F37,'【方向別】自動車交通量(11)'!F37)</f>
        <v>9</v>
      </c>
      <c r="G37" s="124">
        <f>SUM('【方向別】自動車交通量(3)'!G37,'【方向別】自動車交通量(7)'!G37,'【方向別】自動車交通量(11)'!G37)</f>
        <v>2</v>
      </c>
      <c r="H37" s="124">
        <f t="shared" si="10"/>
        <v>333</v>
      </c>
      <c r="I37" s="124">
        <f t="shared" si="11"/>
        <v>11</v>
      </c>
      <c r="J37" s="124">
        <f t="shared" si="12"/>
        <v>344</v>
      </c>
      <c r="K37" s="123">
        <f t="shared" si="3"/>
        <v>3.2</v>
      </c>
      <c r="L37" s="122">
        <f t="shared" si="4"/>
        <v>9.8000000000000007</v>
      </c>
    </row>
    <row r="38" spans="2:12" ht="14.45" customHeight="1">
      <c r="B38" s="121" t="s">
        <v>91</v>
      </c>
      <c r="C38" s="120"/>
      <c r="D38" s="119">
        <f>SUM('【方向別】自動車交通量(3)'!D38,'【方向別】自動車交通量(7)'!D38,'【方向別】自動車交通量(11)'!D38)</f>
        <v>61</v>
      </c>
      <c r="E38" s="118">
        <f>SUM('【方向別】自動車交通量(3)'!E38,'【方向別】自動車交通量(7)'!E38,'【方向別】自動車交通量(11)'!E38)</f>
        <v>17</v>
      </c>
      <c r="F38" s="118">
        <f>SUM('【方向別】自動車交通量(3)'!F38,'【方向別】自動車交通量(7)'!F38,'【方向別】自動車交通量(11)'!F38)</f>
        <v>2</v>
      </c>
      <c r="G38" s="118">
        <f>SUM('【方向別】自動車交通量(3)'!G38,'【方向別】自動車交通量(7)'!G38,'【方向別】自動車交通量(11)'!G38)</f>
        <v>0</v>
      </c>
      <c r="H38" s="118">
        <f t="shared" si="10"/>
        <v>78</v>
      </c>
      <c r="I38" s="118">
        <f t="shared" si="11"/>
        <v>2</v>
      </c>
      <c r="J38" s="118">
        <f t="shared" si="12"/>
        <v>80</v>
      </c>
      <c r="K38" s="117">
        <f t="shared" si="3"/>
        <v>2.5</v>
      </c>
      <c r="L38" s="116">
        <f t="shared" si="4"/>
        <v>2.2999999999999998</v>
      </c>
    </row>
    <row r="39" spans="2:12" ht="14.45" customHeight="1">
      <c r="B39" s="115" t="s">
        <v>90</v>
      </c>
      <c r="C39" s="114"/>
      <c r="D39" s="113">
        <f>SUM('【方向別】自動車交通量(3)'!D39,'【方向別】自動車交通量(7)'!D39,'【方向別】自動車交通量(11)'!D39)</f>
        <v>54</v>
      </c>
      <c r="E39" s="112">
        <f>SUM('【方向別】自動車交通量(3)'!E39,'【方向別】自動車交通量(7)'!E39,'【方向別】自動車交通量(11)'!E39)</f>
        <v>11</v>
      </c>
      <c r="F39" s="112">
        <f>SUM('【方向別】自動車交通量(3)'!F39,'【方向別】自動車交通量(7)'!F39,'【方向別】自動車交通量(11)'!F39)</f>
        <v>4</v>
      </c>
      <c r="G39" s="112">
        <f>SUM('【方向別】自動車交通量(3)'!G39,'【方向別】自動車交通量(7)'!G39,'【方向別】自動車交通量(11)'!G39)</f>
        <v>0</v>
      </c>
      <c r="H39" s="112">
        <f t="shared" si="10"/>
        <v>65</v>
      </c>
      <c r="I39" s="112">
        <f t="shared" si="11"/>
        <v>4</v>
      </c>
      <c r="J39" s="112">
        <f t="shared" si="12"/>
        <v>69</v>
      </c>
      <c r="K39" s="111">
        <f t="shared" si="3"/>
        <v>5.8</v>
      </c>
      <c r="L39" s="110">
        <f t="shared" si="4"/>
        <v>2</v>
      </c>
    </row>
    <row r="40" spans="2:12" ht="14.45" customHeight="1">
      <c r="B40" s="115" t="s">
        <v>89</v>
      </c>
      <c r="C40" s="114"/>
      <c r="D40" s="113">
        <f>SUM('【方向別】自動車交通量(3)'!D40,'【方向別】自動車交通量(7)'!D40,'【方向別】自動車交通量(11)'!D40)</f>
        <v>68</v>
      </c>
      <c r="E40" s="112">
        <f>SUM('【方向別】自動車交通量(3)'!E40,'【方向別】自動車交通量(7)'!E40,'【方向別】自動車交通量(11)'!E40)</f>
        <v>9</v>
      </c>
      <c r="F40" s="112">
        <f>SUM('【方向別】自動車交通量(3)'!F40,'【方向別】自動車交通量(7)'!F40,'【方向別】自動車交通量(11)'!F40)</f>
        <v>0</v>
      </c>
      <c r="G40" s="112">
        <f>SUM('【方向別】自動車交通量(3)'!G40,'【方向別】自動車交通量(7)'!G40,'【方向別】自動車交通量(11)'!G40)</f>
        <v>0</v>
      </c>
      <c r="H40" s="112">
        <f t="shared" si="10"/>
        <v>77</v>
      </c>
      <c r="I40" s="112">
        <f t="shared" si="11"/>
        <v>0</v>
      </c>
      <c r="J40" s="112">
        <f t="shared" si="12"/>
        <v>77</v>
      </c>
      <c r="K40" s="111">
        <f t="shared" si="3"/>
        <v>0</v>
      </c>
      <c r="L40" s="110">
        <f t="shared" si="4"/>
        <v>2.2000000000000002</v>
      </c>
    </row>
    <row r="41" spans="2:12" ht="14.45" customHeight="1">
      <c r="B41" s="115" t="s">
        <v>88</v>
      </c>
      <c r="C41" s="114"/>
      <c r="D41" s="113">
        <f>SUM('【方向別】自動車交通量(3)'!D41,'【方向別】自動車交通量(7)'!D41,'【方向別】自動車交通量(11)'!D41)</f>
        <v>54</v>
      </c>
      <c r="E41" s="112">
        <f>SUM('【方向別】自動車交通量(3)'!E41,'【方向別】自動車交通量(7)'!E41,'【方向別】自動車交通量(11)'!E41)</f>
        <v>15</v>
      </c>
      <c r="F41" s="112">
        <f>SUM('【方向別】自動車交通量(3)'!F41,'【方向別】自動車交通量(7)'!F41,'【方向別】自動車交通量(11)'!F41)</f>
        <v>0</v>
      </c>
      <c r="G41" s="112">
        <f>SUM('【方向別】自動車交通量(3)'!G41,'【方向別】自動車交通量(7)'!G41,'【方向別】自動車交通量(11)'!G41)</f>
        <v>1</v>
      </c>
      <c r="H41" s="112">
        <f t="shared" si="10"/>
        <v>69</v>
      </c>
      <c r="I41" s="112">
        <f t="shared" si="11"/>
        <v>1</v>
      </c>
      <c r="J41" s="112">
        <f t="shared" si="12"/>
        <v>70</v>
      </c>
      <c r="K41" s="111">
        <f t="shared" si="3"/>
        <v>1.4</v>
      </c>
      <c r="L41" s="110">
        <f t="shared" si="4"/>
        <v>2</v>
      </c>
    </row>
    <row r="42" spans="2:12" ht="14.45" customHeight="1">
      <c r="B42" s="115" t="s">
        <v>87</v>
      </c>
      <c r="C42" s="114"/>
      <c r="D42" s="113">
        <f>SUM('【方向別】自動車交通量(3)'!D42,'【方向別】自動車交通量(7)'!D42,'【方向別】自動車交通量(11)'!D42)</f>
        <v>46</v>
      </c>
      <c r="E42" s="112">
        <f>SUM('【方向別】自動車交通量(3)'!E42,'【方向別】自動車交通量(7)'!E42,'【方向別】自動車交通量(11)'!E42)</f>
        <v>5</v>
      </c>
      <c r="F42" s="112">
        <f>SUM('【方向別】自動車交通量(3)'!F42,'【方向別】自動車交通量(7)'!F42,'【方向別】自動車交通量(11)'!F42)</f>
        <v>0</v>
      </c>
      <c r="G42" s="112">
        <f>SUM('【方向別】自動車交通量(3)'!G42,'【方向別】自動車交通量(7)'!G42,'【方向別】自動車交通量(11)'!G42)</f>
        <v>0</v>
      </c>
      <c r="H42" s="112">
        <f t="shared" si="10"/>
        <v>51</v>
      </c>
      <c r="I42" s="112">
        <f t="shared" si="11"/>
        <v>0</v>
      </c>
      <c r="J42" s="112">
        <f t="shared" si="12"/>
        <v>51</v>
      </c>
      <c r="K42" s="111">
        <f t="shared" si="3"/>
        <v>0</v>
      </c>
      <c r="L42" s="110">
        <f t="shared" si="4"/>
        <v>1.4</v>
      </c>
    </row>
    <row r="43" spans="2:12" ht="14.45" customHeight="1">
      <c r="B43" s="109" t="s">
        <v>250</v>
      </c>
      <c r="C43" s="108"/>
      <c r="D43" s="107">
        <f>SUM('【方向別】自動車交通量(3)'!D43,'【方向別】自動車交通量(7)'!D43,'【方向別】自動車交通量(11)'!D43)</f>
        <v>52</v>
      </c>
      <c r="E43" s="106">
        <f>SUM('【方向別】自動車交通量(3)'!E43,'【方向別】自動車交通量(7)'!E43,'【方向別】自動車交通量(11)'!E43)</f>
        <v>12</v>
      </c>
      <c r="F43" s="106">
        <f>SUM('【方向別】自動車交通量(3)'!F43,'【方向別】自動車交通量(7)'!F43,'【方向別】自動車交通量(11)'!F43)</f>
        <v>1</v>
      </c>
      <c r="G43" s="106">
        <f>SUM('【方向別】自動車交通量(3)'!G43,'【方向別】自動車交通量(7)'!G43,'【方向別】自動車交通量(11)'!G43)</f>
        <v>0</v>
      </c>
      <c r="H43" s="106">
        <f t="shared" si="10"/>
        <v>64</v>
      </c>
      <c r="I43" s="106">
        <f t="shared" si="11"/>
        <v>1</v>
      </c>
      <c r="J43" s="106">
        <f t="shared" si="12"/>
        <v>65</v>
      </c>
      <c r="K43" s="105">
        <f t="shared" si="3"/>
        <v>1.5</v>
      </c>
      <c r="L43" s="104">
        <f t="shared" si="4"/>
        <v>1.8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335</v>
      </c>
      <c r="E44" s="100">
        <f t="shared" si="13"/>
        <v>69</v>
      </c>
      <c r="F44" s="100">
        <f t="shared" si="13"/>
        <v>7</v>
      </c>
      <c r="G44" s="100">
        <f t="shared" si="13"/>
        <v>1</v>
      </c>
      <c r="H44" s="100">
        <f t="shared" si="13"/>
        <v>404</v>
      </c>
      <c r="I44" s="100">
        <f t="shared" si="13"/>
        <v>8</v>
      </c>
      <c r="J44" s="100">
        <f t="shared" si="13"/>
        <v>412</v>
      </c>
      <c r="K44" s="99">
        <f t="shared" si="3"/>
        <v>1.9</v>
      </c>
      <c r="L44" s="98">
        <f t="shared" si="4"/>
        <v>11.7</v>
      </c>
    </row>
    <row r="45" spans="2:12" ht="14.45" customHeight="1" thickTop="1">
      <c r="B45" s="121" t="s">
        <v>84</v>
      </c>
      <c r="C45" s="120"/>
      <c r="D45" s="119">
        <f>SUM('【方向別】自動車交通量(3)'!D45,'【方向別】自動車交通量(7)'!D45,'【方向別】自動車交通量(11)'!D45)</f>
        <v>72</v>
      </c>
      <c r="E45" s="118">
        <f>SUM('【方向別】自動車交通量(3)'!E45,'【方向別】自動車交通量(7)'!E45,'【方向別】自動車交通量(11)'!E45)</f>
        <v>18</v>
      </c>
      <c r="F45" s="118">
        <f>SUM('【方向別】自動車交通量(3)'!F45,'【方向別】自動車交通量(7)'!F45,'【方向別】自動車交通量(11)'!F45)</f>
        <v>1</v>
      </c>
      <c r="G45" s="118">
        <f>SUM('【方向別】自動車交通量(3)'!G45,'【方向別】自動車交通量(7)'!G45,'【方向別】自動車交通量(11)'!G45)</f>
        <v>0</v>
      </c>
      <c r="H45" s="118">
        <f t="shared" ref="H45:H50" si="14">SUM(D45:E45)</f>
        <v>90</v>
      </c>
      <c r="I45" s="118">
        <f t="shared" ref="I45:I50" si="15">SUM(F45:G45)</f>
        <v>1</v>
      </c>
      <c r="J45" s="118">
        <f t="shared" ref="J45:J50" si="16">SUM(H45:I45)</f>
        <v>91</v>
      </c>
      <c r="K45" s="117">
        <f t="shared" si="3"/>
        <v>1.1000000000000001</v>
      </c>
      <c r="L45" s="116">
        <f t="shared" si="4"/>
        <v>2.6</v>
      </c>
    </row>
    <row r="46" spans="2:12" ht="14.45" customHeight="1">
      <c r="B46" s="115" t="s">
        <v>83</v>
      </c>
      <c r="C46" s="114"/>
      <c r="D46" s="113">
        <f>SUM('【方向別】自動車交通量(3)'!D46,'【方向別】自動車交通量(7)'!D46,'【方向別】自動車交通量(11)'!D46)</f>
        <v>46</v>
      </c>
      <c r="E46" s="112">
        <f>SUM('【方向別】自動車交通量(3)'!E46,'【方向別】自動車交通量(7)'!E46,'【方向別】自動車交通量(11)'!E46)</f>
        <v>13</v>
      </c>
      <c r="F46" s="112">
        <f>SUM('【方向別】自動車交通量(3)'!F46,'【方向別】自動車交通量(7)'!F46,'【方向別】自動車交通量(11)'!F46)</f>
        <v>1</v>
      </c>
      <c r="G46" s="112">
        <f>SUM('【方向別】自動車交通量(3)'!G46,'【方向別】自動車交通量(7)'!G46,'【方向別】自動車交通量(11)'!G46)</f>
        <v>0</v>
      </c>
      <c r="H46" s="112">
        <f t="shared" si="14"/>
        <v>59</v>
      </c>
      <c r="I46" s="112">
        <f t="shared" si="15"/>
        <v>1</v>
      </c>
      <c r="J46" s="112">
        <f t="shared" si="16"/>
        <v>60</v>
      </c>
      <c r="K46" s="111">
        <f t="shared" si="3"/>
        <v>1.7</v>
      </c>
      <c r="L46" s="110">
        <f t="shared" si="4"/>
        <v>1.7</v>
      </c>
    </row>
    <row r="47" spans="2:12" ht="14.45" customHeight="1">
      <c r="B47" s="115" t="s">
        <v>82</v>
      </c>
      <c r="C47" s="114"/>
      <c r="D47" s="113">
        <f>SUM('【方向別】自動車交通量(3)'!D47,'【方向別】自動車交通量(7)'!D47,'【方向別】自動車交通量(11)'!D47)</f>
        <v>75</v>
      </c>
      <c r="E47" s="112">
        <f>SUM('【方向別】自動車交通量(3)'!E47,'【方向別】自動車交通量(7)'!E47,'【方向別】自動車交通量(11)'!E47)</f>
        <v>12</v>
      </c>
      <c r="F47" s="112">
        <f>SUM('【方向別】自動車交通量(3)'!F47,'【方向別】自動車交通量(7)'!F47,'【方向別】自動車交通量(11)'!F47)</f>
        <v>1</v>
      </c>
      <c r="G47" s="112">
        <f>SUM('【方向別】自動車交通量(3)'!G47,'【方向別】自動車交通量(7)'!G47,'【方向別】自動車交通量(11)'!G47)</f>
        <v>0</v>
      </c>
      <c r="H47" s="112">
        <f t="shared" si="14"/>
        <v>87</v>
      </c>
      <c r="I47" s="112">
        <f t="shared" si="15"/>
        <v>1</v>
      </c>
      <c r="J47" s="112">
        <f t="shared" si="16"/>
        <v>88</v>
      </c>
      <c r="K47" s="111">
        <f t="shared" si="3"/>
        <v>1.1000000000000001</v>
      </c>
      <c r="L47" s="110">
        <f t="shared" si="4"/>
        <v>2.5</v>
      </c>
    </row>
    <row r="48" spans="2:12" ht="14.45" customHeight="1">
      <c r="B48" s="115" t="s">
        <v>81</v>
      </c>
      <c r="C48" s="114"/>
      <c r="D48" s="113">
        <f>SUM('【方向別】自動車交通量(3)'!D48,'【方向別】自動車交通量(7)'!D48,'【方向別】自動車交通量(11)'!D48)</f>
        <v>67</v>
      </c>
      <c r="E48" s="112">
        <f>SUM('【方向別】自動車交通量(3)'!E48,'【方向別】自動車交通量(7)'!E48,'【方向別】自動車交通量(11)'!E48)</f>
        <v>14</v>
      </c>
      <c r="F48" s="112">
        <f>SUM('【方向別】自動車交通量(3)'!F48,'【方向別】自動車交通量(7)'!F48,'【方向別】自動車交通量(11)'!F48)</f>
        <v>2</v>
      </c>
      <c r="G48" s="112">
        <f>SUM('【方向別】自動車交通量(3)'!G48,'【方向別】自動車交通量(7)'!G48,'【方向別】自動車交通量(11)'!G48)</f>
        <v>0</v>
      </c>
      <c r="H48" s="112">
        <f t="shared" si="14"/>
        <v>81</v>
      </c>
      <c r="I48" s="112">
        <f t="shared" si="15"/>
        <v>2</v>
      </c>
      <c r="J48" s="112">
        <f t="shared" si="16"/>
        <v>83</v>
      </c>
      <c r="K48" s="111">
        <f t="shared" si="3"/>
        <v>2.4</v>
      </c>
      <c r="L48" s="110">
        <f t="shared" si="4"/>
        <v>2.4</v>
      </c>
    </row>
    <row r="49" spans="2:13" ht="14.45" customHeight="1">
      <c r="B49" s="115" t="s">
        <v>80</v>
      </c>
      <c r="C49" s="114"/>
      <c r="D49" s="113">
        <f>SUM('【方向別】自動車交通量(3)'!D49,'【方向別】自動車交通量(7)'!D49,'【方向別】自動車交通量(11)'!D49)</f>
        <v>59</v>
      </c>
      <c r="E49" s="112">
        <f>SUM('【方向別】自動車交通量(3)'!E49,'【方向別】自動車交通量(7)'!E49,'【方向別】自動車交通量(11)'!E49)</f>
        <v>13</v>
      </c>
      <c r="F49" s="112">
        <f>SUM('【方向別】自動車交通量(3)'!F49,'【方向別】自動車交通量(7)'!F49,'【方向別】自動車交通量(11)'!F49)</f>
        <v>0</v>
      </c>
      <c r="G49" s="112">
        <f>SUM('【方向別】自動車交通量(3)'!G49,'【方向別】自動車交通量(7)'!G49,'【方向別】自動車交通量(11)'!G49)</f>
        <v>0</v>
      </c>
      <c r="H49" s="112">
        <f t="shared" si="14"/>
        <v>72</v>
      </c>
      <c r="I49" s="112">
        <f t="shared" si="15"/>
        <v>0</v>
      </c>
      <c r="J49" s="112">
        <f t="shared" si="16"/>
        <v>72</v>
      </c>
      <c r="K49" s="111">
        <f t="shared" si="3"/>
        <v>0</v>
      </c>
      <c r="L49" s="110">
        <f t="shared" si="4"/>
        <v>2</v>
      </c>
    </row>
    <row r="50" spans="2:13" ht="14.45" customHeight="1">
      <c r="B50" s="109" t="s">
        <v>249</v>
      </c>
      <c r="C50" s="108"/>
      <c r="D50" s="107">
        <f>SUM('【方向別】自動車交通量(3)'!D50,'【方向別】自動車交通量(7)'!D50,'【方向別】自動車交通量(11)'!D50)</f>
        <v>60</v>
      </c>
      <c r="E50" s="106">
        <f>SUM('【方向別】自動車交通量(3)'!E50,'【方向別】自動車交通量(7)'!E50,'【方向別】自動車交通量(11)'!E50)</f>
        <v>8</v>
      </c>
      <c r="F50" s="106">
        <f>SUM('【方向別】自動車交通量(3)'!F50,'【方向別】自動車交通量(7)'!F50,'【方向別】自動車交通量(11)'!F50)</f>
        <v>0</v>
      </c>
      <c r="G50" s="106">
        <f>SUM('【方向別】自動車交通量(3)'!G50,'【方向別】自動車交通量(7)'!G50,'【方向別】自動車交通量(11)'!G50)</f>
        <v>0</v>
      </c>
      <c r="H50" s="106">
        <f t="shared" si="14"/>
        <v>68</v>
      </c>
      <c r="I50" s="106">
        <f t="shared" si="15"/>
        <v>0</v>
      </c>
      <c r="J50" s="106">
        <f t="shared" si="16"/>
        <v>68</v>
      </c>
      <c r="K50" s="105">
        <f t="shared" si="3"/>
        <v>0</v>
      </c>
      <c r="L50" s="104">
        <f t="shared" si="4"/>
        <v>1.9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379</v>
      </c>
      <c r="E51" s="100">
        <f t="shared" si="17"/>
        <v>78</v>
      </c>
      <c r="F51" s="100">
        <f t="shared" si="17"/>
        <v>5</v>
      </c>
      <c r="G51" s="100">
        <f t="shared" si="17"/>
        <v>0</v>
      </c>
      <c r="H51" s="100">
        <f t="shared" si="17"/>
        <v>457</v>
      </c>
      <c r="I51" s="100">
        <f t="shared" si="17"/>
        <v>5</v>
      </c>
      <c r="J51" s="100">
        <f t="shared" si="17"/>
        <v>462</v>
      </c>
      <c r="K51" s="99">
        <f t="shared" si="3"/>
        <v>1.1000000000000001</v>
      </c>
      <c r="L51" s="98">
        <f t="shared" si="4"/>
        <v>13.1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2644</v>
      </c>
      <c r="E52" s="94">
        <f t="shared" si="18"/>
        <v>731</v>
      </c>
      <c r="F52" s="94">
        <f t="shared" si="18"/>
        <v>135</v>
      </c>
      <c r="G52" s="94">
        <f t="shared" si="18"/>
        <v>8</v>
      </c>
      <c r="H52" s="94">
        <f t="shared" si="18"/>
        <v>3375</v>
      </c>
      <c r="I52" s="94">
        <f t="shared" si="18"/>
        <v>143</v>
      </c>
      <c r="J52" s="94">
        <f t="shared" si="18"/>
        <v>3518</v>
      </c>
      <c r="K52" s="93">
        <f t="shared" si="3"/>
        <v>4.0999999999999996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7" sqref="M17"/>
    </sheetView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284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283</v>
      </c>
      <c r="C16" s="120"/>
      <c r="D16" s="119">
        <f>SUM('【断面別】自動車交通量(B断面流入)'!D16,'【断面別】自動車交通量(B断面流出)'!D16)</f>
        <v>43</v>
      </c>
      <c r="E16" s="118">
        <f>SUM('【断面別】自動車交通量(B断面流入)'!E16,'【断面別】自動車交通量(B断面流出)'!E16)</f>
        <v>12</v>
      </c>
      <c r="F16" s="118">
        <f>SUM('【断面別】自動車交通量(B断面流入)'!F16,'【断面別】自動車交通量(B断面流出)'!F16)</f>
        <v>0</v>
      </c>
      <c r="G16" s="118">
        <f>SUM('【断面別】自動車交通量(B断面流入)'!G16,'【断面別】自動車交通量(B断面流出)'!G16)</f>
        <v>0</v>
      </c>
      <c r="H16" s="118">
        <f t="shared" ref="H16:H21" si="0">SUM(D16:E16)</f>
        <v>55</v>
      </c>
      <c r="I16" s="118">
        <f t="shared" ref="I16:I21" si="1">SUM(F16:G16)</f>
        <v>0</v>
      </c>
      <c r="J16" s="118">
        <f t="shared" ref="J16:J21" si="2">SUM(H16:I16)</f>
        <v>55</v>
      </c>
      <c r="K16" s="117">
        <f t="shared" ref="K16:K52" si="3">IF(J16=0,0,ROUND(I16/J16*100,1))</f>
        <v>0</v>
      </c>
      <c r="L16" s="116">
        <f t="shared" ref="L16:L52" si="4">IF(J16=0,0,ROUND(J16/$J$52*100,1))</f>
        <v>1</v>
      </c>
    </row>
    <row r="17" spans="2:12" ht="14.45" customHeight="1">
      <c r="B17" s="115" t="s">
        <v>282</v>
      </c>
      <c r="C17" s="114"/>
      <c r="D17" s="113">
        <f>SUM('【断面別】自動車交通量(B断面流入)'!D17,'【断面別】自動車交通量(B断面流出)'!D17)</f>
        <v>58</v>
      </c>
      <c r="E17" s="112">
        <f>SUM('【断面別】自動車交通量(B断面流入)'!E17,'【断面別】自動車交通量(B断面流出)'!E17)</f>
        <v>10</v>
      </c>
      <c r="F17" s="112">
        <f>SUM('【断面別】自動車交通量(B断面流入)'!F17,'【断面別】自動車交通量(B断面流出)'!F17)</f>
        <v>4</v>
      </c>
      <c r="G17" s="112">
        <f>SUM('【断面別】自動車交通量(B断面流入)'!G17,'【断面別】自動車交通量(B断面流出)'!G17)</f>
        <v>0</v>
      </c>
      <c r="H17" s="112">
        <f t="shared" si="0"/>
        <v>68</v>
      </c>
      <c r="I17" s="112">
        <f t="shared" si="1"/>
        <v>4</v>
      </c>
      <c r="J17" s="112">
        <f t="shared" si="2"/>
        <v>72</v>
      </c>
      <c r="K17" s="111">
        <f t="shared" si="3"/>
        <v>5.6</v>
      </c>
      <c r="L17" s="110">
        <f t="shared" si="4"/>
        <v>1.3</v>
      </c>
    </row>
    <row r="18" spans="2:12" ht="14.45" customHeight="1">
      <c r="B18" s="115" t="s">
        <v>281</v>
      </c>
      <c r="C18" s="114"/>
      <c r="D18" s="113">
        <f>SUM('【断面別】自動車交通量(B断面流入)'!D18,'【断面別】自動車交通量(B断面流出)'!D18)</f>
        <v>54</v>
      </c>
      <c r="E18" s="112">
        <f>SUM('【断面別】自動車交通量(B断面流入)'!E18,'【断面別】自動車交通量(B断面流出)'!E18)</f>
        <v>16</v>
      </c>
      <c r="F18" s="112">
        <f>SUM('【断面別】自動車交通量(B断面流入)'!F18,'【断面別】自動車交通量(B断面流出)'!F18)</f>
        <v>2</v>
      </c>
      <c r="G18" s="112">
        <f>SUM('【断面別】自動車交通量(B断面流入)'!G18,'【断面別】自動車交通量(B断面流出)'!G18)</f>
        <v>1</v>
      </c>
      <c r="H18" s="112">
        <f t="shared" si="0"/>
        <v>70</v>
      </c>
      <c r="I18" s="112">
        <f t="shared" si="1"/>
        <v>3</v>
      </c>
      <c r="J18" s="112">
        <f t="shared" si="2"/>
        <v>73</v>
      </c>
      <c r="K18" s="111">
        <f t="shared" si="3"/>
        <v>4.0999999999999996</v>
      </c>
      <c r="L18" s="110">
        <f t="shared" si="4"/>
        <v>1.3</v>
      </c>
    </row>
    <row r="19" spans="2:12" ht="14.45" customHeight="1">
      <c r="B19" s="115" t="s">
        <v>280</v>
      </c>
      <c r="C19" s="114"/>
      <c r="D19" s="113">
        <f>SUM('【断面別】自動車交通量(B断面流入)'!D19,'【断面別】自動車交通量(B断面流出)'!D19)</f>
        <v>54</v>
      </c>
      <c r="E19" s="112">
        <f>SUM('【断面別】自動車交通量(B断面流入)'!E19,'【断面別】自動車交通量(B断面流出)'!E19)</f>
        <v>14</v>
      </c>
      <c r="F19" s="112">
        <f>SUM('【断面別】自動車交通量(B断面流入)'!F19,'【断面別】自動車交通量(B断面流出)'!F19)</f>
        <v>0</v>
      </c>
      <c r="G19" s="112">
        <f>SUM('【断面別】自動車交通量(B断面流入)'!G19,'【断面別】自動車交通量(B断面流出)'!G19)</f>
        <v>0</v>
      </c>
      <c r="H19" s="112">
        <f t="shared" si="0"/>
        <v>68</v>
      </c>
      <c r="I19" s="112">
        <f t="shared" si="1"/>
        <v>0</v>
      </c>
      <c r="J19" s="112">
        <f t="shared" si="2"/>
        <v>68</v>
      </c>
      <c r="K19" s="111">
        <f t="shared" si="3"/>
        <v>0</v>
      </c>
      <c r="L19" s="110">
        <f t="shared" si="4"/>
        <v>1.3</v>
      </c>
    </row>
    <row r="20" spans="2:12" ht="14.45" customHeight="1">
      <c r="B20" s="115" t="s">
        <v>279</v>
      </c>
      <c r="C20" s="114"/>
      <c r="D20" s="113">
        <f>SUM('【断面別】自動車交通量(B断面流入)'!D20,'【断面別】自動車交通量(B断面流出)'!D20)</f>
        <v>66</v>
      </c>
      <c r="E20" s="112">
        <f>SUM('【断面別】自動車交通量(B断面流入)'!E20,'【断面別】自動車交通量(B断面流出)'!E20)</f>
        <v>15</v>
      </c>
      <c r="F20" s="112">
        <f>SUM('【断面別】自動車交通量(B断面流入)'!F20,'【断面別】自動車交通量(B断面流出)'!F20)</f>
        <v>4</v>
      </c>
      <c r="G20" s="112">
        <f>SUM('【断面別】自動車交通量(B断面流入)'!G20,'【断面別】自動車交通量(B断面流出)'!G20)</f>
        <v>1</v>
      </c>
      <c r="H20" s="112">
        <f t="shared" si="0"/>
        <v>81</v>
      </c>
      <c r="I20" s="112">
        <f t="shared" si="1"/>
        <v>5</v>
      </c>
      <c r="J20" s="112">
        <f t="shared" si="2"/>
        <v>86</v>
      </c>
      <c r="K20" s="111">
        <f t="shared" si="3"/>
        <v>5.8</v>
      </c>
      <c r="L20" s="110">
        <f t="shared" si="4"/>
        <v>1.6</v>
      </c>
    </row>
    <row r="21" spans="2:12" ht="14.45" customHeight="1">
      <c r="B21" s="109" t="s">
        <v>278</v>
      </c>
      <c r="C21" s="108"/>
      <c r="D21" s="107">
        <f>SUM('【断面別】自動車交通量(B断面流入)'!D21,'【断面別】自動車交通量(B断面流出)'!D21)</f>
        <v>60</v>
      </c>
      <c r="E21" s="106">
        <f>SUM('【断面別】自動車交通量(B断面流入)'!E21,'【断面別】自動車交通量(B断面流出)'!E21)</f>
        <v>13</v>
      </c>
      <c r="F21" s="106">
        <f>SUM('【断面別】自動車交通量(B断面流入)'!F21,'【断面別】自動車交通量(B断面流出)'!F21)</f>
        <v>3</v>
      </c>
      <c r="G21" s="106">
        <f>SUM('【断面別】自動車交通量(B断面流入)'!G21,'【断面別】自動車交通量(B断面流出)'!G21)</f>
        <v>0</v>
      </c>
      <c r="H21" s="106">
        <f t="shared" si="0"/>
        <v>73</v>
      </c>
      <c r="I21" s="106">
        <f t="shared" si="1"/>
        <v>3</v>
      </c>
      <c r="J21" s="106">
        <f t="shared" si="2"/>
        <v>76</v>
      </c>
      <c r="K21" s="105">
        <f t="shared" si="3"/>
        <v>3.9</v>
      </c>
      <c r="L21" s="104">
        <f t="shared" si="4"/>
        <v>1.4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335</v>
      </c>
      <c r="E22" s="100">
        <f t="shared" si="5"/>
        <v>80</v>
      </c>
      <c r="F22" s="100">
        <f t="shared" si="5"/>
        <v>13</v>
      </c>
      <c r="G22" s="100">
        <f t="shared" si="5"/>
        <v>2</v>
      </c>
      <c r="H22" s="100">
        <f t="shared" si="5"/>
        <v>415</v>
      </c>
      <c r="I22" s="100">
        <f t="shared" si="5"/>
        <v>15</v>
      </c>
      <c r="J22" s="100">
        <f t="shared" si="5"/>
        <v>430</v>
      </c>
      <c r="K22" s="99">
        <f t="shared" si="3"/>
        <v>3.5</v>
      </c>
      <c r="L22" s="98">
        <f t="shared" si="4"/>
        <v>7.9</v>
      </c>
    </row>
    <row r="23" spans="2:12" ht="14.45" customHeight="1" thickTop="1">
      <c r="B23" s="121" t="s">
        <v>106</v>
      </c>
      <c r="C23" s="120"/>
      <c r="D23" s="119">
        <f>SUM('【断面別】自動車交通量(B断面流入)'!D23,'【断面別】自動車交通量(B断面流出)'!D23)</f>
        <v>49</v>
      </c>
      <c r="E23" s="118">
        <f>SUM('【断面別】自動車交通量(B断面流入)'!E23,'【断面別】自動車交通量(B断面流出)'!E23)</f>
        <v>22</v>
      </c>
      <c r="F23" s="118">
        <f>SUM('【断面別】自動車交通量(B断面流入)'!F23,'【断面別】自動車交通量(B断面流出)'!F23)</f>
        <v>3</v>
      </c>
      <c r="G23" s="118">
        <f>SUM('【断面別】自動車交通量(B断面流入)'!G23,'【断面別】自動車交通量(B断面流出)'!G23)</f>
        <v>1</v>
      </c>
      <c r="H23" s="118">
        <f t="shared" ref="H23:H28" si="6">SUM(D23:E23)</f>
        <v>71</v>
      </c>
      <c r="I23" s="118">
        <f t="shared" ref="I23:I28" si="7">SUM(F23:G23)</f>
        <v>4</v>
      </c>
      <c r="J23" s="118">
        <f t="shared" ref="J23:J28" si="8">SUM(H23:I23)</f>
        <v>75</v>
      </c>
      <c r="K23" s="117">
        <f t="shared" si="3"/>
        <v>5.3</v>
      </c>
      <c r="L23" s="116">
        <f t="shared" si="4"/>
        <v>1.4</v>
      </c>
    </row>
    <row r="24" spans="2:12" ht="14.45" customHeight="1">
      <c r="B24" s="115" t="s">
        <v>105</v>
      </c>
      <c r="C24" s="114"/>
      <c r="D24" s="113">
        <f>SUM('【断面別】自動車交通量(B断面流入)'!D24,'【断面別】自動車交通量(B断面流出)'!D24)</f>
        <v>61</v>
      </c>
      <c r="E24" s="112">
        <f>SUM('【断面別】自動車交通量(B断面流入)'!E24,'【断面別】自動車交通量(B断面流出)'!E24)</f>
        <v>11</v>
      </c>
      <c r="F24" s="112">
        <f>SUM('【断面別】自動車交通量(B断面流入)'!F24,'【断面別】自動車交通量(B断面流出)'!F24)</f>
        <v>1</v>
      </c>
      <c r="G24" s="112">
        <f>SUM('【断面別】自動車交通量(B断面流入)'!G24,'【断面別】自動車交通量(B断面流出)'!G24)</f>
        <v>0</v>
      </c>
      <c r="H24" s="112">
        <f t="shared" si="6"/>
        <v>72</v>
      </c>
      <c r="I24" s="112">
        <f t="shared" si="7"/>
        <v>1</v>
      </c>
      <c r="J24" s="112">
        <f t="shared" si="8"/>
        <v>73</v>
      </c>
      <c r="K24" s="111">
        <f t="shared" si="3"/>
        <v>1.4</v>
      </c>
      <c r="L24" s="110">
        <f t="shared" si="4"/>
        <v>1.3</v>
      </c>
    </row>
    <row r="25" spans="2:12" ht="14.45" customHeight="1">
      <c r="B25" s="115" t="s">
        <v>104</v>
      </c>
      <c r="C25" s="114"/>
      <c r="D25" s="113">
        <f>SUM('【断面別】自動車交通量(B断面流入)'!D25,'【断面別】自動車交通量(B断面流出)'!D25)</f>
        <v>53</v>
      </c>
      <c r="E25" s="112">
        <f>SUM('【断面別】自動車交通量(B断面流入)'!E25,'【断面別】自動車交通量(B断面流出)'!E25)</f>
        <v>12</v>
      </c>
      <c r="F25" s="112">
        <f>SUM('【断面別】自動車交通量(B断面流入)'!F25,'【断面別】自動車交通量(B断面流出)'!F25)</f>
        <v>4</v>
      </c>
      <c r="G25" s="112">
        <f>SUM('【断面別】自動車交通量(B断面流入)'!G25,'【断面別】自動車交通量(B断面流出)'!G25)</f>
        <v>0</v>
      </c>
      <c r="H25" s="112">
        <f t="shared" si="6"/>
        <v>65</v>
      </c>
      <c r="I25" s="112">
        <f t="shared" si="7"/>
        <v>4</v>
      </c>
      <c r="J25" s="112">
        <f t="shared" si="8"/>
        <v>69</v>
      </c>
      <c r="K25" s="111">
        <f t="shared" si="3"/>
        <v>5.8</v>
      </c>
      <c r="L25" s="110">
        <f t="shared" si="4"/>
        <v>1.3</v>
      </c>
    </row>
    <row r="26" spans="2:12" ht="14.45" customHeight="1">
      <c r="B26" s="115" t="s">
        <v>103</v>
      </c>
      <c r="C26" s="114"/>
      <c r="D26" s="113">
        <f>SUM('【断面別】自動車交通量(B断面流入)'!D26,'【断面別】自動車交通量(B断面流出)'!D26)</f>
        <v>79</v>
      </c>
      <c r="E26" s="112">
        <f>SUM('【断面別】自動車交通量(B断面流入)'!E26,'【断面別】自動車交通量(B断面流出)'!E26)</f>
        <v>21</v>
      </c>
      <c r="F26" s="112">
        <f>SUM('【断面別】自動車交通量(B断面流入)'!F26,'【断面別】自動車交通量(B断面流出)'!F26)</f>
        <v>11</v>
      </c>
      <c r="G26" s="112">
        <f>SUM('【断面別】自動車交通量(B断面流入)'!G26,'【断面別】自動車交通量(B断面流出)'!G26)</f>
        <v>1</v>
      </c>
      <c r="H26" s="112">
        <f t="shared" si="6"/>
        <v>100</v>
      </c>
      <c r="I26" s="112">
        <f t="shared" si="7"/>
        <v>12</v>
      </c>
      <c r="J26" s="112">
        <f t="shared" si="8"/>
        <v>112</v>
      </c>
      <c r="K26" s="111">
        <f t="shared" si="3"/>
        <v>10.7</v>
      </c>
      <c r="L26" s="110">
        <f t="shared" si="4"/>
        <v>2.1</v>
      </c>
    </row>
    <row r="27" spans="2:12" ht="14.45" customHeight="1">
      <c r="B27" s="115" t="s">
        <v>102</v>
      </c>
      <c r="C27" s="114"/>
      <c r="D27" s="113">
        <f>SUM('【断面別】自動車交通量(B断面流入)'!D27,'【断面別】自動車交通量(B断面流出)'!D27)</f>
        <v>48</v>
      </c>
      <c r="E27" s="112">
        <f>SUM('【断面別】自動車交通量(B断面流入)'!E27,'【断面別】自動車交通量(B断面流出)'!E27)</f>
        <v>14</v>
      </c>
      <c r="F27" s="112">
        <f>SUM('【断面別】自動車交通量(B断面流入)'!F27,'【断面別】自動車交通量(B断面流出)'!F27)</f>
        <v>6</v>
      </c>
      <c r="G27" s="112">
        <f>SUM('【断面別】自動車交通量(B断面流入)'!G27,'【断面別】自動車交通量(B断面流出)'!G27)</f>
        <v>0</v>
      </c>
      <c r="H27" s="112">
        <f t="shared" si="6"/>
        <v>62</v>
      </c>
      <c r="I27" s="112">
        <f t="shared" si="7"/>
        <v>6</v>
      </c>
      <c r="J27" s="112">
        <f t="shared" si="8"/>
        <v>68</v>
      </c>
      <c r="K27" s="111">
        <f t="shared" si="3"/>
        <v>8.8000000000000007</v>
      </c>
      <c r="L27" s="110">
        <f t="shared" si="4"/>
        <v>1.3</v>
      </c>
    </row>
    <row r="28" spans="2:12" ht="14.45" customHeight="1">
      <c r="B28" s="109" t="s">
        <v>277</v>
      </c>
      <c r="C28" s="108"/>
      <c r="D28" s="107">
        <f>SUM('【断面別】自動車交通量(B断面流入)'!D28,'【断面別】自動車交通量(B断面流出)'!D28)</f>
        <v>57</v>
      </c>
      <c r="E28" s="106">
        <f>SUM('【断面別】自動車交通量(B断面流入)'!E28,'【断面別】自動車交通量(B断面流出)'!E28)</f>
        <v>15</v>
      </c>
      <c r="F28" s="106">
        <f>SUM('【断面別】自動車交通量(B断面流入)'!F28,'【断面別】自動車交通量(B断面流出)'!F28)</f>
        <v>3</v>
      </c>
      <c r="G28" s="106">
        <f>SUM('【断面別】自動車交通量(B断面流入)'!G28,'【断面別】自動車交通量(B断面流出)'!G28)</f>
        <v>1</v>
      </c>
      <c r="H28" s="106">
        <f t="shared" si="6"/>
        <v>72</v>
      </c>
      <c r="I28" s="106">
        <f t="shared" si="7"/>
        <v>4</v>
      </c>
      <c r="J28" s="106">
        <f t="shared" si="8"/>
        <v>76</v>
      </c>
      <c r="K28" s="105">
        <f t="shared" si="3"/>
        <v>5.3</v>
      </c>
      <c r="L28" s="104">
        <f t="shared" si="4"/>
        <v>1.4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347</v>
      </c>
      <c r="E29" s="100">
        <f t="shared" si="9"/>
        <v>95</v>
      </c>
      <c r="F29" s="100">
        <f t="shared" si="9"/>
        <v>28</v>
      </c>
      <c r="G29" s="100">
        <f t="shared" si="9"/>
        <v>3</v>
      </c>
      <c r="H29" s="100">
        <f t="shared" si="9"/>
        <v>442</v>
      </c>
      <c r="I29" s="100">
        <f t="shared" si="9"/>
        <v>31</v>
      </c>
      <c r="J29" s="100">
        <f t="shared" si="9"/>
        <v>473</v>
      </c>
      <c r="K29" s="99">
        <f t="shared" si="3"/>
        <v>6.6</v>
      </c>
      <c r="L29" s="98">
        <f t="shared" si="4"/>
        <v>8.6999999999999993</v>
      </c>
    </row>
    <row r="30" spans="2:12" ht="14.45" customHeight="1" thickTop="1">
      <c r="B30" s="129" t="s">
        <v>276</v>
      </c>
      <c r="C30" s="128"/>
      <c r="D30" s="95">
        <f>SUM('【断面別】自動車交通量(B断面流入)'!D30,'【断面別】自動車交通量(B断面流出)'!D30)</f>
        <v>285</v>
      </c>
      <c r="E30" s="94">
        <f>SUM('【断面別】自動車交通量(B断面流入)'!E30,'【断面別】自動車交通量(B断面流出)'!E30)</f>
        <v>77</v>
      </c>
      <c r="F30" s="94">
        <f>SUM('【断面別】自動車交通量(B断面流入)'!F30,'【断面別】自動車交通量(B断面流出)'!F30)</f>
        <v>28</v>
      </c>
      <c r="G30" s="94">
        <f>SUM('【断面別】自動車交通量(B断面流入)'!G30,'【断面別】自動車交通量(B断面流出)'!G30)</f>
        <v>3</v>
      </c>
      <c r="H30" s="94">
        <f t="shared" ref="H30:H43" si="10">SUM(D30:E30)</f>
        <v>362</v>
      </c>
      <c r="I30" s="94">
        <f t="shared" ref="I30:I43" si="11">SUM(F30:G30)</f>
        <v>31</v>
      </c>
      <c r="J30" s="94">
        <f t="shared" ref="J30:J43" si="12">SUM(H30:I30)</f>
        <v>393</v>
      </c>
      <c r="K30" s="93">
        <f t="shared" si="3"/>
        <v>7.9</v>
      </c>
      <c r="L30" s="92">
        <f t="shared" si="4"/>
        <v>7.2</v>
      </c>
    </row>
    <row r="31" spans="2:12" ht="14.45" customHeight="1">
      <c r="B31" s="127" t="s">
        <v>275</v>
      </c>
      <c r="C31" s="126"/>
      <c r="D31" s="125">
        <f>SUM('【断面別】自動車交通量(B断面流入)'!D31,'【断面別】自動車交通量(B断面流出)'!D31)</f>
        <v>235</v>
      </c>
      <c r="E31" s="124">
        <f>SUM('【断面別】自動車交通量(B断面流入)'!E31,'【断面別】自動車交通量(B断面流出)'!E31)</f>
        <v>80</v>
      </c>
      <c r="F31" s="124">
        <f>SUM('【断面別】自動車交通量(B断面流入)'!F31,'【断面別】自動車交通量(B断面流出)'!F31)</f>
        <v>21</v>
      </c>
      <c r="G31" s="124">
        <f>SUM('【断面別】自動車交通量(B断面流入)'!G31,'【断面別】自動車交通量(B断面流出)'!G31)</f>
        <v>0</v>
      </c>
      <c r="H31" s="124">
        <f t="shared" si="10"/>
        <v>315</v>
      </c>
      <c r="I31" s="124">
        <f t="shared" si="11"/>
        <v>21</v>
      </c>
      <c r="J31" s="124">
        <f t="shared" si="12"/>
        <v>336</v>
      </c>
      <c r="K31" s="123">
        <f t="shared" si="3"/>
        <v>6.3</v>
      </c>
      <c r="L31" s="122">
        <f t="shared" si="4"/>
        <v>6.2</v>
      </c>
    </row>
    <row r="32" spans="2:12" ht="14.45" customHeight="1">
      <c r="B32" s="127" t="s">
        <v>274</v>
      </c>
      <c r="C32" s="126"/>
      <c r="D32" s="125">
        <f>SUM('【断面別】自動車交通量(B断面流入)'!D32,'【断面別】自動車交通量(B断面流出)'!D32)</f>
        <v>279</v>
      </c>
      <c r="E32" s="124">
        <f>SUM('【断面別】自動車交通量(B断面流入)'!E32,'【断面別】自動車交通量(B断面流出)'!E32)</f>
        <v>110</v>
      </c>
      <c r="F32" s="124">
        <f>SUM('【断面別】自動車交通量(B断面流入)'!F32,'【断面別】自動車交通量(B断面流出)'!F32)</f>
        <v>20</v>
      </c>
      <c r="G32" s="124">
        <f>SUM('【断面別】自動車交通量(B断面流入)'!G32,'【断面別】自動車交通量(B断面流出)'!G32)</f>
        <v>0</v>
      </c>
      <c r="H32" s="124">
        <f t="shared" si="10"/>
        <v>389</v>
      </c>
      <c r="I32" s="124">
        <f t="shared" si="11"/>
        <v>20</v>
      </c>
      <c r="J32" s="124">
        <f t="shared" si="12"/>
        <v>409</v>
      </c>
      <c r="K32" s="123">
        <f t="shared" si="3"/>
        <v>4.9000000000000004</v>
      </c>
      <c r="L32" s="122">
        <f t="shared" si="4"/>
        <v>7.5</v>
      </c>
    </row>
    <row r="33" spans="2:12" ht="14.45" customHeight="1">
      <c r="B33" s="127" t="s">
        <v>273</v>
      </c>
      <c r="C33" s="126"/>
      <c r="D33" s="125">
        <f>SUM('【断面別】自動車交通量(B断面流入)'!D33,'【断面別】自動車交通量(B断面流出)'!D33)</f>
        <v>312</v>
      </c>
      <c r="E33" s="124">
        <f>SUM('【断面別】自動車交通量(B断面流入)'!E33,'【断面別】自動車交通量(B断面流出)'!E33)</f>
        <v>89</v>
      </c>
      <c r="F33" s="124">
        <f>SUM('【断面別】自動車交通量(B断面流入)'!F33,'【断面別】自動車交通量(B断面流出)'!F33)</f>
        <v>20</v>
      </c>
      <c r="G33" s="124">
        <f>SUM('【断面別】自動車交通量(B断面流入)'!G33,'【断面別】自動車交通量(B断面流出)'!G33)</f>
        <v>0</v>
      </c>
      <c r="H33" s="124">
        <f t="shared" si="10"/>
        <v>401</v>
      </c>
      <c r="I33" s="124">
        <f t="shared" si="11"/>
        <v>20</v>
      </c>
      <c r="J33" s="124">
        <f t="shared" si="12"/>
        <v>421</v>
      </c>
      <c r="K33" s="123">
        <f t="shared" si="3"/>
        <v>4.8</v>
      </c>
      <c r="L33" s="122">
        <f t="shared" si="4"/>
        <v>7.8</v>
      </c>
    </row>
    <row r="34" spans="2:12" ht="14.45" customHeight="1">
      <c r="B34" s="127" t="s">
        <v>272</v>
      </c>
      <c r="C34" s="126"/>
      <c r="D34" s="125">
        <f>SUM('【断面別】自動車交通量(B断面流入)'!D34,'【断面別】自動車交通量(B断面流出)'!D34)</f>
        <v>259</v>
      </c>
      <c r="E34" s="124">
        <f>SUM('【断面別】自動車交通量(B断面流入)'!E34,'【断面別】自動車交通量(B断面流出)'!E34)</f>
        <v>83</v>
      </c>
      <c r="F34" s="124">
        <f>SUM('【断面別】自動車交通量(B断面流入)'!F34,'【断面別】自動車交通量(B断面流出)'!F34)</f>
        <v>22</v>
      </c>
      <c r="G34" s="124">
        <f>SUM('【断面別】自動車交通量(B断面流入)'!G34,'【断面別】自動車交通量(B断面流出)'!G34)</f>
        <v>0</v>
      </c>
      <c r="H34" s="124">
        <f t="shared" si="10"/>
        <v>342</v>
      </c>
      <c r="I34" s="124">
        <f t="shared" si="11"/>
        <v>22</v>
      </c>
      <c r="J34" s="124">
        <f t="shared" si="12"/>
        <v>364</v>
      </c>
      <c r="K34" s="123">
        <f t="shared" si="3"/>
        <v>6</v>
      </c>
      <c r="L34" s="122">
        <f t="shared" si="4"/>
        <v>6.7</v>
      </c>
    </row>
    <row r="35" spans="2:12" ht="14.45" customHeight="1">
      <c r="B35" s="127" t="s">
        <v>271</v>
      </c>
      <c r="C35" s="126"/>
      <c r="D35" s="125">
        <f>SUM('【断面別】自動車交通量(B断面流入)'!D35,'【断面別】自動車交通量(B断面流出)'!D35)</f>
        <v>283</v>
      </c>
      <c r="E35" s="124">
        <f>SUM('【断面別】自動車交通量(B断面流入)'!E35,'【断面別】自動車交通量(B断面流出)'!E35)</f>
        <v>108</v>
      </c>
      <c r="F35" s="124">
        <f>SUM('【断面別】自動車交通量(B断面流入)'!F35,'【断面別】自動車交通量(B断面流出)'!F35)</f>
        <v>12</v>
      </c>
      <c r="G35" s="124">
        <f>SUM('【断面別】自動車交通量(B断面流入)'!G35,'【断面別】自動車交通量(B断面流出)'!G35)</f>
        <v>3</v>
      </c>
      <c r="H35" s="124">
        <f t="shared" si="10"/>
        <v>391</v>
      </c>
      <c r="I35" s="124">
        <f t="shared" si="11"/>
        <v>15</v>
      </c>
      <c r="J35" s="124">
        <f t="shared" si="12"/>
        <v>406</v>
      </c>
      <c r="K35" s="123">
        <f t="shared" si="3"/>
        <v>3.7</v>
      </c>
      <c r="L35" s="122">
        <f t="shared" si="4"/>
        <v>7.5</v>
      </c>
    </row>
    <row r="36" spans="2:12" ht="14.45" customHeight="1">
      <c r="B36" s="127" t="s">
        <v>270</v>
      </c>
      <c r="C36" s="126"/>
      <c r="D36" s="125">
        <f>SUM('【断面別】自動車交通量(B断面流入)'!D36,'【断面別】自動車交通量(B断面流出)'!D36)</f>
        <v>336</v>
      </c>
      <c r="E36" s="124">
        <f>SUM('【断面別】自動車交通量(B断面流入)'!E36,'【断面別】自動車交通量(B断面流出)'!E36)</f>
        <v>89</v>
      </c>
      <c r="F36" s="124">
        <f>SUM('【断面別】自動車交通量(B断面流入)'!F36,'【断面別】自動車交通量(B断面流出)'!F36)</f>
        <v>18</v>
      </c>
      <c r="G36" s="124">
        <f>SUM('【断面別】自動車交通量(B断面流入)'!G36,'【断面別】自動車交通量(B断面流出)'!G36)</f>
        <v>1</v>
      </c>
      <c r="H36" s="124">
        <f t="shared" si="10"/>
        <v>425</v>
      </c>
      <c r="I36" s="124">
        <f t="shared" si="11"/>
        <v>19</v>
      </c>
      <c r="J36" s="124">
        <f t="shared" si="12"/>
        <v>444</v>
      </c>
      <c r="K36" s="123">
        <f t="shared" si="3"/>
        <v>4.3</v>
      </c>
      <c r="L36" s="122">
        <f t="shared" si="4"/>
        <v>8.1999999999999993</v>
      </c>
    </row>
    <row r="37" spans="2:12" ht="14.45" customHeight="1">
      <c r="B37" s="127" t="s">
        <v>269</v>
      </c>
      <c r="C37" s="126"/>
      <c r="D37" s="125">
        <f>SUM('【断面別】自動車交通量(B断面流入)'!D37,'【断面別】自動車交通量(B断面流出)'!D37)</f>
        <v>377</v>
      </c>
      <c r="E37" s="124">
        <f>SUM('【断面別】自動車交通量(B断面流入)'!E37,'【断面別】自動車交通量(B断面流出)'!E37)</f>
        <v>121</v>
      </c>
      <c r="F37" s="124">
        <f>SUM('【断面別】自動車交通量(B断面流入)'!F37,'【断面別】自動車交通量(B断面流出)'!F37)</f>
        <v>22</v>
      </c>
      <c r="G37" s="124">
        <f>SUM('【断面別】自動車交通量(B断面流入)'!G37,'【断面別】自動車交通量(B断面流出)'!G37)</f>
        <v>2</v>
      </c>
      <c r="H37" s="124">
        <f t="shared" si="10"/>
        <v>498</v>
      </c>
      <c r="I37" s="124">
        <f t="shared" si="11"/>
        <v>24</v>
      </c>
      <c r="J37" s="124">
        <f t="shared" si="12"/>
        <v>522</v>
      </c>
      <c r="K37" s="123">
        <f t="shared" si="3"/>
        <v>4.5999999999999996</v>
      </c>
      <c r="L37" s="122">
        <f t="shared" si="4"/>
        <v>9.6</v>
      </c>
    </row>
    <row r="38" spans="2:12" ht="14.45" customHeight="1">
      <c r="B38" s="121" t="s">
        <v>91</v>
      </c>
      <c r="C38" s="120"/>
      <c r="D38" s="119">
        <f>SUM('【断面別】自動車交通量(B断面流入)'!D38,'【断面別】自動車交通量(B断面流出)'!D38)</f>
        <v>90</v>
      </c>
      <c r="E38" s="118">
        <f>SUM('【断面別】自動車交通量(B断面流入)'!E38,'【断面別】自動車交通量(B断面流出)'!E38)</f>
        <v>26</v>
      </c>
      <c r="F38" s="118">
        <f>SUM('【断面別】自動車交通量(B断面流入)'!F38,'【断面別】自動車交通量(B断面流出)'!F38)</f>
        <v>5</v>
      </c>
      <c r="G38" s="118">
        <f>SUM('【断面別】自動車交通量(B断面流入)'!G38,'【断面別】自動車交通量(B断面流出)'!G38)</f>
        <v>0</v>
      </c>
      <c r="H38" s="118">
        <f t="shared" si="10"/>
        <v>116</v>
      </c>
      <c r="I38" s="118">
        <f t="shared" si="11"/>
        <v>5</v>
      </c>
      <c r="J38" s="118">
        <f t="shared" si="12"/>
        <v>121</v>
      </c>
      <c r="K38" s="117">
        <f t="shared" si="3"/>
        <v>4.0999999999999996</v>
      </c>
      <c r="L38" s="116">
        <f t="shared" si="4"/>
        <v>2.2000000000000002</v>
      </c>
    </row>
    <row r="39" spans="2:12" ht="14.45" customHeight="1">
      <c r="B39" s="115" t="s">
        <v>90</v>
      </c>
      <c r="C39" s="114"/>
      <c r="D39" s="113">
        <f>SUM('【断面別】自動車交通量(B断面流入)'!D39,'【断面別】自動車交通量(B断面流出)'!D39)</f>
        <v>72</v>
      </c>
      <c r="E39" s="112">
        <f>SUM('【断面別】自動車交通量(B断面流入)'!E39,'【断面別】自動車交通量(B断面流出)'!E39)</f>
        <v>23</v>
      </c>
      <c r="F39" s="112">
        <f>SUM('【断面別】自動車交通量(B断面流入)'!F39,'【断面別】自動車交通量(B断面流出)'!F39)</f>
        <v>5</v>
      </c>
      <c r="G39" s="112">
        <f>SUM('【断面別】自動車交通量(B断面流入)'!G39,'【断面別】自動車交通量(B断面流出)'!G39)</f>
        <v>0</v>
      </c>
      <c r="H39" s="112">
        <f t="shared" si="10"/>
        <v>95</v>
      </c>
      <c r="I39" s="112">
        <f t="shared" si="11"/>
        <v>5</v>
      </c>
      <c r="J39" s="112">
        <f t="shared" si="12"/>
        <v>100</v>
      </c>
      <c r="K39" s="111">
        <f t="shared" si="3"/>
        <v>5</v>
      </c>
      <c r="L39" s="110">
        <f t="shared" si="4"/>
        <v>1.8</v>
      </c>
    </row>
    <row r="40" spans="2:12" ht="14.45" customHeight="1">
      <c r="B40" s="115" t="s">
        <v>89</v>
      </c>
      <c r="C40" s="114"/>
      <c r="D40" s="113">
        <f>SUM('【断面別】自動車交通量(B断面流入)'!D40,'【断面別】自動車交通量(B断面流出)'!D40)</f>
        <v>87</v>
      </c>
      <c r="E40" s="112">
        <f>SUM('【断面別】自動車交通量(B断面流入)'!E40,'【断面別】自動車交通量(B断面流出)'!E40)</f>
        <v>16</v>
      </c>
      <c r="F40" s="112">
        <f>SUM('【断面別】自動車交通量(B断面流入)'!F40,'【断面別】自動車交通量(B断面流出)'!F40)</f>
        <v>0</v>
      </c>
      <c r="G40" s="112">
        <f>SUM('【断面別】自動車交通量(B断面流入)'!G40,'【断面別】自動車交通量(B断面流出)'!G40)</f>
        <v>0</v>
      </c>
      <c r="H40" s="112">
        <f t="shared" si="10"/>
        <v>103</v>
      </c>
      <c r="I40" s="112">
        <f t="shared" si="11"/>
        <v>0</v>
      </c>
      <c r="J40" s="112">
        <f t="shared" si="12"/>
        <v>103</v>
      </c>
      <c r="K40" s="111">
        <f t="shared" si="3"/>
        <v>0</v>
      </c>
      <c r="L40" s="110">
        <f t="shared" si="4"/>
        <v>1.9</v>
      </c>
    </row>
    <row r="41" spans="2:12" ht="14.45" customHeight="1">
      <c r="B41" s="115" t="s">
        <v>88</v>
      </c>
      <c r="C41" s="114"/>
      <c r="D41" s="113">
        <f>SUM('【断面別】自動車交通量(B断面流入)'!D41,'【断面別】自動車交通量(B断面流出)'!D41)</f>
        <v>72</v>
      </c>
      <c r="E41" s="112">
        <f>SUM('【断面別】自動車交通量(B断面流入)'!E41,'【断面別】自動車交通量(B断面流出)'!E41)</f>
        <v>18</v>
      </c>
      <c r="F41" s="112">
        <f>SUM('【断面別】自動車交通量(B断面流入)'!F41,'【断面別】自動車交通量(B断面流出)'!F41)</f>
        <v>3</v>
      </c>
      <c r="G41" s="112">
        <f>SUM('【断面別】自動車交通量(B断面流入)'!G41,'【断面別】自動車交通量(B断面流出)'!G41)</f>
        <v>1</v>
      </c>
      <c r="H41" s="112">
        <f t="shared" si="10"/>
        <v>90</v>
      </c>
      <c r="I41" s="112">
        <f t="shared" si="11"/>
        <v>4</v>
      </c>
      <c r="J41" s="112">
        <f t="shared" si="12"/>
        <v>94</v>
      </c>
      <c r="K41" s="111">
        <f t="shared" si="3"/>
        <v>4.3</v>
      </c>
      <c r="L41" s="110">
        <f t="shared" si="4"/>
        <v>1.7</v>
      </c>
    </row>
    <row r="42" spans="2:12" ht="14.45" customHeight="1">
      <c r="B42" s="115" t="s">
        <v>87</v>
      </c>
      <c r="C42" s="114"/>
      <c r="D42" s="113">
        <f>SUM('【断面別】自動車交通量(B断面流入)'!D42,'【断面別】自動車交通量(B断面流出)'!D42)</f>
        <v>60</v>
      </c>
      <c r="E42" s="112">
        <f>SUM('【断面別】自動車交通量(B断面流入)'!E42,'【断面別】自動車交通量(B断面流出)'!E42)</f>
        <v>12</v>
      </c>
      <c r="F42" s="112">
        <f>SUM('【断面別】自動車交通量(B断面流入)'!F42,'【断面別】自動車交通量(B断面流出)'!F42)</f>
        <v>1</v>
      </c>
      <c r="G42" s="112">
        <f>SUM('【断面別】自動車交通量(B断面流入)'!G42,'【断面別】自動車交通量(B断面流出)'!G42)</f>
        <v>0</v>
      </c>
      <c r="H42" s="112">
        <f t="shared" si="10"/>
        <v>72</v>
      </c>
      <c r="I42" s="112">
        <f t="shared" si="11"/>
        <v>1</v>
      </c>
      <c r="J42" s="112">
        <f t="shared" si="12"/>
        <v>73</v>
      </c>
      <c r="K42" s="111">
        <f t="shared" si="3"/>
        <v>1.4</v>
      </c>
      <c r="L42" s="110">
        <f t="shared" si="4"/>
        <v>1.3</v>
      </c>
    </row>
    <row r="43" spans="2:12" ht="14.45" customHeight="1">
      <c r="B43" s="109" t="s">
        <v>268</v>
      </c>
      <c r="C43" s="108"/>
      <c r="D43" s="107">
        <f>SUM('【断面別】自動車交通量(B断面流入)'!D43,'【断面別】自動車交通量(B断面流出)'!D43)</f>
        <v>77</v>
      </c>
      <c r="E43" s="106">
        <f>SUM('【断面別】自動車交通量(B断面流入)'!E43,'【断面別】自動車交通量(B断面流出)'!E43)</f>
        <v>16</v>
      </c>
      <c r="F43" s="106">
        <f>SUM('【断面別】自動車交通量(B断面流入)'!F43,'【断面別】自動車交通量(B断面流出)'!F43)</f>
        <v>1</v>
      </c>
      <c r="G43" s="106">
        <f>SUM('【断面別】自動車交通量(B断面流入)'!G43,'【断面別】自動車交通量(B断面流出)'!G43)</f>
        <v>0</v>
      </c>
      <c r="H43" s="106">
        <f t="shared" si="10"/>
        <v>93</v>
      </c>
      <c r="I43" s="106">
        <f t="shared" si="11"/>
        <v>1</v>
      </c>
      <c r="J43" s="106">
        <f t="shared" si="12"/>
        <v>94</v>
      </c>
      <c r="K43" s="105">
        <f t="shared" si="3"/>
        <v>1.1000000000000001</v>
      </c>
      <c r="L43" s="104">
        <f t="shared" si="4"/>
        <v>1.7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458</v>
      </c>
      <c r="E44" s="100">
        <f t="shared" si="13"/>
        <v>111</v>
      </c>
      <c r="F44" s="100">
        <f t="shared" si="13"/>
        <v>15</v>
      </c>
      <c r="G44" s="100">
        <f t="shared" si="13"/>
        <v>1</v>
      </c>
      <c r="H44" s="100">
        <f t="shared" si="13"/>
        <v>569</v>
      </c>
      <c r="I44" s="100">
        <f t="shared" si="13"/>
        <v>16</v>
      </c>
      <c r="J44" s="100">
        <f t="shared" si="13"/>
        <v>585</v>
      </c>
      <c r="K44" s="99">
        <f t="shared" si="3"/>
        <v>2.7</v>
      </c>
      <c r="L44" s="98">
        <f t="shared" si="4"/>
        <v>10.8</v>
      </c>
    </row>
    <row r="45" spans="2:12" ht="14.45" customHeight="1" thickTop="1">
      <c r="B45" s="121" t="s">
        <v>84</v>
      </c>
      <c r="C45" s="120"/>
      <c r="D45" s="119">
        <f>SUM('【断面別】自動車交通量(B断面流入)'!D45,'【断面別】自動車交通量(B断面流出)'!D45)</f>
        <v>112</v>
      </c>
      <c r="E45" s="118">
        <f>SUM('【断面別】自動車交通量(B断面流入)'!E45,'【断面別】自動車交通量(B断面流出)'!E45)</f>
        <v>23</v>
      </c>
      <c r="F45" s="118">
        <f>SUM('【断面別】自動車交通量(B断面流入)'!F45,'【断面別】自動車交通量(B断面流出)'!F45)</f>
        <v>2</v>
      </c>
      <c r="G45" s="118">
        <f>SUM('【断面別】自動車交通量(B断面流入)'!G45,'【断面別】自動車交通量(B断面流出)'!G45)</f>
        <v>0</v>
      </c>
      <c r="H45" s="118">
        <f t="shared" ref="H45:H50" si="14">SUM(D45:E45)</f>
        <v>135</v>
      </c>
      <c r="I45" s="118">
        <f t="shared" ref="I45:I50" si="15">SUM(F45:G45)</f>
        <v>2</v>
      </c>
      <c r="J45" s="118">
        <f t="shared" ref="J45:J50" si="16">SUM(H45:I45)</f>
        <v>137</v>
      </c>
      <c r="K45" s="117">
        <f t="shared" si="3"/>
        <v>1.5</v>
      </c>
      <c r="L45" s="116">
        <f t="shared" si="4"/>
        <v>2.5</v>
      </c>
    </row>
    <row r="46" spans="2:12" ht="14.45" customHeight="1">
      <c r="B46" s="115" t="s">
        <v>83</v>
      </c>
      <c r="C46" s="114"/>
      <c r="D46" s="113">
        <f>SUM('【断面別】自動車交通量(B断面流入)'!D46,'【断面別】自動車交通量(B断面流出)'!D46)</f>
        <v>69</v>
      </c>
      <c r="E46" s="112">
        <f>SUM('【断面別】自動車交通量(B断面流入)'!E46,'【断面別】自動車交通量(B断面流出)'!E46)</f>
        <v>21</v>
      </c>
      <c r="F46" s="112">
        <f>SUM('【断面別】自動車交通量(B断面流入)'!F46,'【断面別】自動車交通量(B断面流出)'!F46)</f>
        <v>1</v>
      </c>
      <c r="G46" s="112">
        <f>SUM('【断面別】自動車交通量(B断面流入)'!G46,'【断面別】自動車交通量(B断面流出)'!G46)</f>
        <v>0</v>
      </c>
      <c r="H46" s="112">
        <f t="shared" si="14"/>
        <v>90</v>
      </c>
      <c r="I46" s="112">
        <f t="shared" si="15"/>
        <v>1</v>
      </c>
      <c r="J46" s="112">
        <f t="shared" si="16"/>
        <v>91</v>
      </c>
      <c r="K46" s="111">
        <f t="shared" si="3"/>
        <v>1.1000000000000001</v>
      </c>
      <c r="L46" s="110">
        <f t="shared" si="4"/>
        <v>1.7</v>
      </c>
    </row>
    <row r="47" spans="2:12" ht="14.45" customHeight="1">
      <c r="B47" s="115" t="s">
        <v>82</v>
      </c>
      <c r="C47" s="114"/>
      <c r="D47" s="113">
        <f>SUM('【断面別】自動車交通量(B断面流入)'!D47,'【断面別】自動車交通量(B断面流出)'!D47)</f>
        <v>104</v>
      </c>
      <c r="E47" s="112">
        <f>SUM('【断面別】自動車交通量(B断面流入)'!E47,'【断面別】自動車交通量(B断面流出)'!E47)</f>
        <v>15</v>
      </c>
      <c r="F47" s="112">
        <f>SUM('【断面別】自動車交通量(B断面流入)'!F47,'【断面別】自動車交通量(B断面流出)'!F47)</f>
        <v>1</v>
      </c>
      <c r="G47" s="112">
        <f>SUM('【断面別】自動車交通量(B断面流入)'!G47,'【断面別】自動車交通量(B断面流出)'!G47)</f>
        <v>0</v>
      </c>
      <c r="H47" s="112">
        <f t="shared" si="14"/>
        <v>119</v>
      </c>
      <c r="I47" s="112">
        <f t="shared" si="15"/>
        <v>1</v>
      </c>
      <c r="J47" s="112">
        <f t="shared" si="16"/>
        <v>120</v>
      </c>
      <c r="K47" s="111">
        <f t="shared" si="3"/>
        <v>0.8</v>
      </c>
      <c r="L47" s="110">
        <f t="shared" si="4"/>
        <v>2.2000000000000002</v>
      </c>
    </row>
    <row r="48" spans="2:12" ht="14.45" customHeight="1">
      <c r="B48" s="115" t="s">
        <v>81</v>
      </c>
      <c r="C48" s="114"/>
      <c r="D48" s="113">
        <f>SUM('【断面別】自動車交通量(B断面流入)'!D48,'【断面別】自動車交通量(B断面流出)'!D48)</f>
        <v>92</v>
      </c>
      <c r="E48" s="112">
        <f>SUM('【断面別】自動車交通量(B断面流入)'!E48,'【断面別】自動車交通量(B断面流出)'!E48)</f>
        <v>18</v>
      </c>
      <c r="F48" s="112">
        <f>SUM('【断面別】自動車交通量(B断面流入)'!F48,'【断面別】自動車交通量(B断面流出)'!F48)</f>
        <v>2</v>
      </c>
      <c r="G48" s="112">
        <f>SUM('【断面別】自動車交通量(B断面流入)'!G48,'【断面別】自動車交通量(B断面流出)'!G48)</f>
        <v>0</v>
      </c>
      <c r="H48" s="112">
        <f t="shared" si="14"/>
        <v>110</v>
      </c>
      <c r="I48" s="112">
        <f t="shared" si="15"/>
        <v>2</v>
      </c>
      <c r="J48" s="112">
        <f t="shared" si="16"/>
        <v>112</v>
      </c>
      <c r="K48" s="111">
        <f t="shared" si="3"/>
        <v>1.8</v>
      </c>
      <c r="L48" s="110">
        <f t="shared" si="4"/>
        <v>2.1</v>
      </c>
    </row>
    <row r="49" spans="2:13" ht="14.45" customHeight="1">
      <c r="B49" s="115" t="s">
        <v>80</v>
      </c>
      <c r="C49" s="114"/>
      <c r="D49" s="113">
        <f>SUM('【断面別】自動車交通量(B断面流入)'!D49,'【断面別】自動車交通量(B断面流出)'!D49)</f>
        <v>76</v>
      </c>
      <c r="E49" s="112">
        <f>SUM('【断面別】自動車交通量(B断面流入)'!E49,'【断面別】自動車交通量(B断面流出)'!E49)</f>
        <v>15</v>
      </c>
      <c r="F49" s="112">
        <f>SUM('【断面別】自動車交通量(B断面流入)'!F49,'【断面別】自動車交通量(B断面流出)'!F49)</f>
        <v>2</v>
      </c>
      <c r="G49" s="112">
        <f>SUM('【断面別】自動車交通量(B断面流入)'!G49,'【断面別】自動車交通量(B断面流出)'!G49)</f>
        <v>0</v>
      </c>
      <c r="H49" s="112">
        <f t="shared" si="14"/>
        <v>91</v>
      </c>
      <c r="I49" s="112">
        <f t="shared" si="15"/>
        <v>2</v>
      </c>
      <c r="J49" s="112">
        <f t="shared" si="16"/>
        <v>93</v>
      </c>
      <c r="K49" s="111">
        <f t="shared" si="3"/>
        <v>2.2000000000000002</v>
      </c>
      <c r="L49" s="110">
        <f t="shared" si="4"/>
        <v>1.7</v>
      </c>
    </row>
    <row r="50" spans="2:13" ht="14.45" customHeight="1">
      <c r="B50" s="109" t="s">
        <v>267</v>
      </c>
      <c r="C50" s="108"/>
      <c r="D50" s="107">
        <f>SUM('【断面別】自動車交通量(B断面流入)'!D50,'【断面別】自動車交通量(B断面流出)'!D50)</f>
        <v>74</v>
      </c>
      <c r="E50" s="106">
        <f>SUM('【断面別】自動車交通量(B断面流入)'!E50,'【断面別】自動車交通量(B断面流出)'!E50)</f>
        <v>13</v>
      </c>
      <c r="F50" s="106">
        <f>SUM('【断面別】自動車交通量(B断面流入)'!F50,'【断面別】自動車交通量(B断面流出)'!F50)</f>
        <v>0</v>
      </c>
      <c r="G50" s="106">
        <f>SUM('【断面別】自動車交通量(B断面流入)'!G50,'【断面別】自動車交通量(B断面流出)'!G50)</f>
        <v>0</v>
      </c>
      <c r="H50" s="106">
        <f t="shared" si="14"/>
        <v>87</v>
      </c>
      <c r="I50" s="106">
        <f t="shared" si="15"/>
        <v>0</v>
      </c>
      <c r="J50" s="106">
        <f t="shared" si="16"/>
        <v>87</v>
      </c>
      <c r="K50" s="105">
        <f t="shared" si="3"/>
        <v>0</v>
      </c>
      <c r="L50" s="104">
        <f t="shared" si="4"/>
        <v>1.6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527</v>
      </c>
      <c r="E51" s="100">
        <f t="shared" si="17"/>
        <v>105</v>
      </c>
      <c r="F51" s="100">
        <f t="shared" si="17"/>
        <v>8</v>
      </c>
      <c r="G51" s="100">
        <f t="shared" si="17"/>
        <v>0</v>
      </c>
      <c r="H51" s="100">
        <f t="shared" si="17"/>
        <v>632</v>
      </c>
      <c r="I51" s="100">
        <f t="shared" si="17"/>
        <v>8</v>
      </c>
      <c r="J51" s="100">
        <f t="shared" si="17"/>
        <v>640</v>
      </c>
      <c r="K51" s="99">
        <f t="shared" si="3"/>
        <v>1.3</v>
      </c>
      <c r="L51" s="98">
        <f t="shared" si="4"/>
        <v>11.8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4033</v>
      </c>
      <c r="E52" s="94">
        <f t="shared" si="18"/>
        <v>1148</v>
      </c>
      <c r="F52" s="94">
        <f t="shared" si="18"/>
        <v>227</v>
      </c>
      <c r="G52" s="94">
        <f t="shared" si="18"/>
        <v>15</v>
      </c>
      <c r="H52" s="94">
        <f t="shared" si="18"/>
        <v>5181</v>
      </c>
      <c r="I52" s="94">
        <f t="shared" si="18"/>
        <v>242</v>
      </c>
      <c r="J52" s="94">
        <f t="shared" si="18"/>
        <v>5423</v>
      </c>
      <c r="K52" s="93">
        <f t="shared" si="3"/>
        <v>4.5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302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301</v>
      </c>
      <c r="C16" s="120"/>
      <c r="D16" s="119">
        <f>SUM('【方向別】自動車交通量(7)'!D16,'【方向別】自動車交通量(8)'!D16,'【方向別】自動車交通量(9)'!D16,'【方向別】自動車交通量(14)'!D16)</f>
        <v>45</v>
      </c>
      <c r="E16" s="118">
        <f>SUM('【方向別】自動車交通量(7)'!E16,'【方向別】自動車交通量(8)'!E16,'【方向別】自動車交通量(9)'!E16,'【方向別】自動車交通量(14)'!E16)</f>
        <v>7</v>
      </c>
      <c r="F16" s="118">
        <f>SUM('【方向別】自動車交通量(7)'!F16,'【方向別】自動車交通量(8)'!F16,'【方向別】自動車交通量(9)'!F16,'【方向別】自動車交通量(14)'!F16)</f>
        <v>5</v>
      </c>
      <c r="G16" s="118">
        <f>SUM('【方向別】自動車交通量(7)'!G16,'【方向別】自動車交通量(8)'!G16,'【方向別】自動車交通量(9)'!G16,'【方向別】自動車交通量(14)'!G16)</f>
        <v>1</v>
      </c>
      <c r="H16" s="118">
        <f t="shared" ref="H16:H21" si="0">SUM(D16:E16)</f>
        <v>52</v>
      </c>
      <c r="I16" s="118">
        <f t="shared" ref="I16:I21" si="1">SUM(F16:G16)</f>
        <v>6</v>
      </c>
      <c r="J16" s="118">
        <f t="shared" ref="J16:J21" si="2">SUM(H16:I16)</f>
        <v>58</v>
      </c>
      <c r="K16" s="117">
        <f t="shared" ref="K16:K52" si="3">IF(J16=0,0,ROUND(I16/J16*100,1))</f>
        <v>10.3</v>
      </c>
      <c r="L16" s="116">
        <f t="shared" ref="L16:L52" si="4">IF(J16=0,0,ROUND(J16/$J$52*100,1))</f>
        <v>0.9</v>
      </c>
    </row>
    <row r="17" spans="2:12" ht="14.45" customHeight="1">
      <c r="B17" s="115" t="s">
        <v>300</v>
      </c>
      <c r="C17" s="114"/>
      <c r="D17" s="113">
        <f>SUM('【方向別】自動車交通量(7)'!D17,'【方向別】自動車交通量(8)'!D17,'【方向別】自動車交通量(9)'!D17,'【方向別】自動車交通量(14)'!D17)</f>
        <v>44</v>
      </c>
      <c r="E17" s="112">
        <f>SUM('【方向別】自動車交通量(7)'!E17,'【方向別】自動車交通量(8)'!E17,'【方向別】自動車交通量(9)'!E17,'【方向別】自動車交通量(14)'!E17)</f>
        <v>5</v>
      </c>
      <c r="F17" s="112">
        <f>SUM('【方向別】自動車交通量(7)'!F17,'【方向別】自動車交通量(8)'!F17,'【方向別】自動車交通量(9)'!F17,'【方向別】自動車交通量(14)'!F17)</f>
        <v>2</v>
      </c>
      <c r="G17" s="112">
        <f>SUM('【方向別】自動車交通量(7)'!G17,'【方向別】自動車交通量(8)'!G17,'【方向別】自動車交通量(9)'!G17,'【方向別】自動車交通量(14)'!G17)</f>
        <v>1</v>
      </c>
      <c r="H17" s="112">
        <f t="shared" si="0"/>
        <v>49</v>
      </c>
      <c r="I17" s="112">
        <f t="shared" si="1"/>
        <v>3</v>
      </c>
      <c r="J17" s="112">
        <f t="shared" si="2"/>
        <v>52</v>
      </c>
      <c r="K17" s="111">
        <f t="shared" si="3"/>
        <v>5.8</v>
      </c>
      <c r="L17" s="110">
        <f t="shared" si="4"/>
        <v>0.8</v>
      </c>
    </row>
    <row r="18" spans="2:12" ht="14.45" customHeight="1">
      <c r="B18" s="115" t="s">
        <v>299</v>
      </c>
      <c r="C18" s="114"/>
      <c r="D18" s="113">
        <f>SUM('【方向別】自動車交通量(7)'!D18,'【方向別】自動車交通量(8)'!D18,'【方向別】自動車交通量(9)'!D18,'【方向別】自動車交通量(14)'!D18)</f>
        <v>44</v>
      </c>
      <c r="E18" s="112">
        <f>SUM('【方向別】自動車交通量(7)'!E18,'【方向別】自動車交通量(8)'!E18,'【方向別】自動車交通量(9)'!E18,'【方向別】自動車交通量(14)'!E18)</f>
        <v>11</v>
      </c>
      <c r="F18" s="112">
        <f>SUM('【方向別】自動車交通量(7)'!F18,'【方向別】自動車交通量(8)'!F18,'【方向別】自動車交通量(9)'!F18,'【方向別】自動車交通量(14)'!F18)</f>
        <v>6</v>
      </c>
      <c r="G18" s="112">
        <f>SUM('【方向別】自動車交通量(7)'!G18,'【方向別】自動車交通量(8)'!G18,'【方向別】自動車交通量(9)'!G18,'【方向別】自動車交通量(14)'!G18)</f>
        <v>1</v>
      </c>
      <c r="H18" s="112">
        <f t="shared" si="0"/>
        <v>55</v>
      </c>
      <c r="I18" s="112">
        <f t="shared" si="1"/>
        <v>7</v>
      </c>
      <c r="J18" s="112">
        <f t="shared" si="2"/>
        <v>62</v>
      </c>
      <c r="K18" s="111">
        <f t="shared" si="3"/>
        <v>11.3</v>
      </c>
      <c r="L18" s="110">
        <f t="shared" si="4"/>
        <v>0.9</v>
      </c>
    </row>
    <row r="19" spans="2:12" ht="14.45" customHeight="1">
      <c r="B19" s="115" t="s">
        <v>298</v>
      </c>
      <c r="C19" s="114"/>
      <c r="D19" s="113">
        <f>SUM('【方向別】自動車交通量(7)'!D19,'【方向別】自動車交通量(8)'!D19,'【方向別】自動車交通量(9)'!D19,'【方向別】自動車交通量(14)'!D19)</f>
        <v>48</v>
      </c>
      <c r="E19" s="112">
        <f>SUM('【方向別】自動車交通量(7)'!E19,'【方向別】自動車交通量(8)'!E19,'【方向別】自動車交通量(9)'!E19,'【方向別】自動車交通量(14)'!E19)</f>
        <v>5</v>
      </c>
      <c r="F19" s="112">
        <f>SUM('【方向別】自動車交通量(7)'!F19,'【方向別】自動車交通量(8)'!F19,'【方向別】自動車交通量(9)'!F19,'【方向別】自動車交通量(14)'!F19)</f>
        <v>6</v>
      </c>
      <c r="G19" s="112">
        <f>SUM('【方向別】自動車交通量(7)'!G19,'【方向別】自動車交通量(8)'!G19,'【方向別】自動車交通量(9)'!G19,'【方向別】自動車交通量(14)'!G19)</f>
        <v>1</v>
      </c>
      <c r="H19" s="112">
        <f t="shared" si="0"/>
        <v>53</v>
      </c>
      <c r="I19" s="112">
        <f t="shared" si="1"/>
        <v>7</v>
      </c>
      <c r="J19" s="112">
        <f t="shared" si="2"/>
        <v>60</v>
      </c>
      <c r="K19" s="111">
        <f t="shared" si="3"/>
        <v>11.7</v>
      </c>
      <c r="L19" s="110">
        <f t="shared" si="4"/>
        <v>0.9</v>
      </c>
    </row>
    <row r="20" spans="2:12" ht="14.45" customHeight="1">
      <c r="B20" s="115" t="s">
        <v>297</v>
      </c>
      <c r="C20" s="114"/>
      <c r="D20" s="113">
        <f>SUM('【方向別】自動車交通量(7)'!D20,'【方向別】自動車交通量(8)'!D20,'【方向別】自動車交通量(9)'!D20,'【方向別】自動車交通量(14)'!D20)</f>
        <v>28</v>
      </c>
      <c r="E20" s="112">
        <f>SUM('【方向別】自動車交通量(7)'!E20,'【方向別】自動車交通量(8)'!E20,'【方向別】自動車交通量(9)'!E20,'【方向別】自動車交通量(14)'!E20)</f>
        <v>9</v>
      </c>
      <c r="F20" s="112">
        <f>SUM('【方向別】自動車交通量(7)'!F20,'【方向別】自動車交通量(8)'!F20,'【方向別】自動車交通量(9)'!F20,'【方向別】自動車交通量(14)'!F20)</f>
        <v>4</v>
      </c>
      <c r="G20" s="112">
        <f>SUM('【方向別】自動車交通量(7)'!G20,'【方向別】自動車交通量(8)'!G20,'【方向別】自動車交通量(9)'!G20,'【方向別】自動車交通量(14)'!G20)</f>
        <v>1</v>
      </c>
      <c r="H20" s="112">
        <f t="shared" si="0"/>
        <v>37</v>
      </c>
      <c r="I20" s="112">
        <f t="shared" si="1"/>
        <v>5</v>
      </c>
      <c r="J20" s="112">
        <f t="shared" si="2"/>
        <v>42</v>
      </c>
      <c r="K20" s="111">
        <f t="shared" si="3"/>
        <v>11.9</v>
      </c>
      <c r="L20" s="110">
        <f t="shared" si="4"/>
        <v>0.6</v>
      </c>
    </row>
    <row r="21" spans="2:12" ht="14.45" customHeight="1">
      <c r="B21" s="109" t="s">
        <v>296</v>
      </c>
      <c r="C21" s="108"/>
      <c r="D21" s="107">
        <f>SUM('【方向別】自動車交通量(7)'!D21,'【方向別】自動車交通量(8)'!D21,'【方向別】自動車交通量(9)'!D21,'【方向別】自動車交通量(14)'!D21)</f>
        <v>48</v>
      </c>
      <c r="E21" s="106">
        <f>SUM('【方向別】自動車交通量(7)'!E21,'【方向別】自動車交通量(8)'!E21,'【方向別】自動車交通量(9)'!E21,'【方向別】自動車交通量(14)'!E21)</f>
        <v>6</v>
      </c>
      <c r="F21" s="106">
        <f>SUM('【方向別】自動車交通量(7)'!F21,'【方向別】自動車交通量(8)'!F21,'【方向別】自動車交通量(9)'!F21,'【方向別】自動車交通量(14)'!F21)</f>
        <v>3</v>
      </c>
      <c r="G21" s="106">
        <f>SUM('【方向別】自動車交通量(7)'!G21,'【方向別】自動車交通量(8)'!G21,'【方向別】自動車交通量(9)'!G21,'【方向別】自動車交通量(14)'!G21)</f>
        <v>0</v>
      </c>
      <c r="H21" s="106">
        <f t="shared" si="0"/>
        <v>54</v>
      </c>
      <c r="I21" s="106">
        <f t="shared" si="1"/>
        <v>3</v>
      </c>
      <c r="J21" s="106">
        <f t="shared" si="2"/>
        <v>57</v>
      </c>
      <c r="K21" s="105">
        <f t="shared" si="3"/>
        <v>5.3</v>
      </c>
      <c r="L21" s="104">
        <f t="shared" si="4"/>
        <v>0.9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257</v>
      </c>
      <c r="E22" s="100">
        <f t="shared" si="5"/>
        <v>43</v>
      </c>
      <c r="F22" s="100">
        <f t="shared" si="5"/>
        <v>26</v>
      </c>
      <c r="G22" s="100">
        <f t="shared" si="5"/>
        <v>5</v>
      </c>
      <c r="H22" s="100">
        <f t="shared" si="5"/>
        <v>300</v>
      </c>
      <c r="I22" s="100">
        <f t="shared" si="5"/>
        <v>31</v>
      </c>
      <c r="J22" s="100">
        <f t="shared" si="5"/>
        <v>331</v>
      </c>
      <c r="K22" s="99">
        <f t="shared" si="3"/>
        <v>9.4</v>
      </c>
      <c r="L22" s="98">
        <f t="shared" si="4"/>
        <v>5.0999999999999996</v>
      </c>
    </row>
    <row r="23" spans="2:12" ht="14.45" customHeight="1" thickTop="1">
      <c r="B23" s="121" t="s">
        <v>106</v>
      </c>
      <c r="C23" s="120"/>
      <c r="D23" s="119">
        <f>SUM('【方向別】自動車交通量(7)'!D23,'【方向別】自動車交通量(8)'!D23,'【方向別】自動車交通量(9)'!D23,'【方向別】自動車交通量(14)'!D23)</f>
        <v>42</v>
      </c>
      <c r="E23" s="118">
        <f>SUM('【方向別】自動車交通量(7)'!E23,'【方向別】自動車交通量(8)'!E23,'【方向別】自動車交通量(9)'!E23,'【方向別】自動車交通量(14)'!E23)</f>
        <v>12</v>
      </c>
      <c r="F23" s="118">
        <f>SUM('【方向別】自動車交通量(7)'!F23,'【方向別】自動車交通量(8)'!F23,'【方向別】自動車交通量(9)'!F23,'【方向別】自動車交通量(14)'!F23)</f>
        <v>4</v>
      </c>
      <c r="G23" s="118">
        <f>SUM('【方向別】自動車交通量(7)'!G23,'【方向別】自動車交通量(8)'!G23,'【方向別】自動車交通量(9)'!G23,'【方向別】自動車交通量(14)'!G23)</f>
        <v>0</v>
      </c>
      <c r="H23" s="118">
        <f t="shared" ref="H23:H28" si="6">SUM(D23:E23)</f>
        <v>54</v>
      </c>
      <c r="I23" s="118">
        <f t="shared" ref="I23:I28" si="7">SUM(F23:G23)</f>
        <v>4</v>
      </c>
      <c r="J23" s="118">
        <f t="shared" ref="J23:J28" si="8">SUM(H23:I23)</f>
        <v>58</v>
      </c>
      <c r="K23" s="117">
        <f t="shared" si="3"/>
        <v>6.9</v>
      </c>
      <c r="L23" s="116">
        <f t="shared" si="4"/>
        <v>0.9</v>
      </c>
    </row>
    <row r="24" spans="2:12" ht="14.45" customHeight="1">
      <c r="B24" s="115" t="s">
        <v>105</v>
      </c>
      <c r="C24" s="114"/>
      <c r="D24" s="113">
        <f>SUM('【方向別】自動車交通量(7)'!D24,'【方向別】自動車交通量(8)'!D24,'【方向別】自動車交通量(9)'!D24,'【方向別】自動車交通量(14)'!D24)</f>
        <v>49</v>
      </c>
      <c r="E24" s="112">
        <f>SUM('【方向別】自動車交通量(7)'!E24,'【方向別】自動車交通量(8)'!E24,'【方向別】自動車交通量(9)'!E24,'【方向別】自動車交通量(14)'!E24)</f>
        <v>12</v>
      </c>
      <c r="F24" s="112">
        <f>SUM('【方向別】自動車交通量(7)'!F24,'【方向別】自動車交通量(8)'!F24,'【方向別】自動車交通量(9)'!F24,'【方向別】自動車交通量(14)'!F24)</f>
        <v>10</v>
      </c>
      <c r="G24" s="112">
        <f>SUM('【方向別】自動車交通量(7)'!G24,'【方向別】自動車交通量(8)'!G24,'【方向別】自動車交通量(9)'!G24,'【方向別】自動車交通量(14)'!G24)</f>
        <v>2</v>
      </c>
      <c r="H24" s="112">
        <f t="shared" si="6"/>
        <v>61</v>
      </c>
      <c r="I24" s="112">
        <f t="shared" si="7"/>
        <v>12</v>
      </c>
      <c r="J24" s="112">
        <f t="shared" si="8"/>
        <v>73</v>
      </c>
      <c r="K24" s="111">
        <f t="shared" si="3"/>
        <v>16.399999999999999</v>
      </c>
      <c r="L24" s="110">
        <f t="shared" si="4"/>
        <v>1.1000000000000001</v>
      </c>
    </row>
    <row r="25" spans="2:12" ht="14.45" customHeight="1">
      <c r="B25" s="115" t="s">
        <v>104</v>
      </c>
      <c r="C25" s="114"/>
      <c r="D25" s="113">
        <f>SUM('【方向別】自動車交通量(7)'!D25,'【方向別】自動車交通量(8)'!D25,'【方向別】自動車交通量(9)'!D25,'【方向別】自動車交通量(14)'!D25)</f>
        <v>36</v>
      </c>
      <c r="E25" s="112">
        <f>SUM('【方向別】自動車交通量(7)'!E25,'【方向別】自動車交通量(8)'!E25,'【方向別】自動車交通量(9)'!E25,'【方向別】自動車交通量(14)'!E25)</f>
        <v>15</v>
      </c>
      <c r="F25" s="112">
        <f>SUM('【方向別】自動車交通量(7)'!F25,'【方向別】自動車交通量(8)'!F25,'【方向別】自動車交通量(9)'!F25,'【方向別】自動車交通量(14)'!F25)</f>
        <v>8</v>
      </c>
      <c r="G25" s="112">
        <f>SUM('【方向別】自動車交通量(7)'!G25,'【方向別】自動車交通量(8)'!G25,'【方向別】自動車交通量(9)'!G25,'【方向別】自動車交通量(14)'!G25)</f>
        <v>0</v>
      </c>
      <c r="H25" s="112">
        <f t="shared" si="6"/>
        <v>51</v>
      </c>
      <c r="I25" s="112">
        <f t="shared" si="7"/>
        <v>8</v>
      </c>
      <c r="J25" s="112">
        <f t="shared" si="8"/>
        <v>59</v>
      </c>
      <c r="K25" s="111">
        <f t="shared" si="3"/>
        <v>13.6</v>
      </c>
      <c r="L25" s="110">
        <f t="shared" si="4"/>
        <v>0.9</v>
      </c>
    </row>
    <row r="26" spans="2:12" ht="14.45" customHeight="1">
      <c r="B26" s="115" t="s">
        <v>103</v>
      </c>
      <c r="C26" s="114"/>
      <c r="D26" s="113">
        <f>SUM('【方向別】自動車交通量(7)'!D26,'【方向別】自動車交通量(8)'!D26,'【方向別】自動車交通量(9)'!D26,'【方向別】自動車交通量(14)'!D26)</f>
        <v>38</v>
      </c>
      <c r="E26" s="112">
        <f>SUM('【方向別】自動車交通量(7)'!E26,'【方向別】自動車交通量(8)'!E26,'【方向別】自動車交通量(9)'!E26,'【方向別】自動車交通量(14)'!E26)</f>
        <v>12</v>
      </c>
      <c r="F26" s="112">
        <f>SUM('【方向別】自動車交通量(7)'!F26,'【方向別】自動車交通量(8)'!F26,'【方向別】自動車交通量(9)'!F26,'【方向別】自動車交通量(14)'!F26)</f>
        <v>9</v>
      </c>
      <c r="G26" s="112">
        <f>SUM('【方向別】自動車交通量(7)'!G26,'【方向別】自動車交通量(8)'!G26,'【方向別】自動車交通量(9)'!G26,'【方向別】自動車交通量(14)'!G26)</f>
        <v>2</v>
      </c>
      <c r="H26" s="112">
        <f t="shared" si="6"/>
        <v>50</v>
      </c>
      <c r="I26" s="112">
        <f t="shared" si="7"/>
        <v>11</v>
      </c>
      <c r="J26" s="112">
        <f t="shared" si="8"/>
        <v>61</v>
      </c>
      <c r="K26" s="111">
        <f t="shared" si="3"/>
        <v>18</v>
      </c>
      <c r="L26" s="110">
        <f t="shared" si="4"/>
        <v>0.9</v>
      </c>
    </row>
    <row r="27" spans="2:12" ht="14.45" customHeight="1">
      <c r="B27" s="115" t="s">
        <v>102</v>
      </c>
      <c r="C27" s="114"/>
      <c r="D27" s="113">
        <f>SUM('【方向別】自動車交通量(7)'!D27,'【方向別】自動車交通量(8)'!D27,'【方向別】自動車交通量(9)'!D27,'【方向別】自動車交通量(14)'!D27)</f>
        <v>44</v>
      </c>
      <c r="E27" s="112">
        <f>SUM('【方向別】自動車交通量(7)'!E27,'【方向別】自動車交通量(8)'!E27,'【方向別】自動車交通量(9)'!E27,'【方向別】自動車交通量(14)'!E27)</f>
        <v>16</v>
      </c>
      <c r="F27" s="112">
        <f>SUM('【方向別】自動車交通量(7)'!F27,'【方向別】自動車交通量(8)'!F27,'【方向別】自動車交通量(9)'!F27,'【方向別】自動車交通量(14)'!F27)</f>
        <v>13</v>
      </c>
      <c r="G27" s="112">
        <f>SUM('【方向別】自動車交通量(7)'!G27,'【方向別】自動車交通量(8)'!G27,'【方向別】自動車交通量(9)'!G27,'【方向別】自動車交通量(14)'!G27)</f>
        <v>1</v>
      </c>
      <c r="H27" s="112">
        <f t="shared" si="6"/>
        <v>60</v>
      </c>
      <c r="I27" s="112">
        <f t="shared" si="7"/>
        <v>14</v>
      </c>
      <c r="J27" s="112">
        <f t="shared" si="8"/>
        <v>74</v>
      </c>
      <c r="K27" s="111">
        <f t="shared" si="3"/>
        <v>18.899999999999999</v>
      </c>
      <c r="L27" s="110">
        <f t="shared" si="4"/>
        <v>1.1000000000000001</v>
      </c>
    </row>
    <row r="28" spans="2:12" ht="14.45" customHeight="1">
      <c r="B28" s="109" t="s">
        <v>295</v>
      </c>
      <c r="C28" s="108"/>
      <c r="D28" s="107">
        <f>SUM('【方向別】自動車交通量(7)'!D28,'【方向別】自動車交通量(8)'!D28,'【方向別】自動車交通量(9)'!D28,'【方向別】自動車交通量(14)'!D28)</f>
        <v>41</v>
      </c>
      <c r="E28" s="106">
        <f>SUM('【方向別】自動車交通量(7)'!E28,'【方向別】自動車交通量(8)'!E28,'【方向別】自動車交通量(9)'!E28,'【方向別】自動車交通量(14)'!E28)</f>
        <v>9</v>
      </c>
      <c r="F28" s="106">
        <f>SUM('【方向別】自動車交通量(7)'!F28,'【方向別】自動車交通量(8)'!F28,'【方向別】自動車交通量(9)'!F28,'【方向別】自動車交通量(14)'!F28)</f>
        <v>4</v>
      </c>
      <c r="G28" s="106">
        <f>SUM('【方向別】自動車交通量(7)'!G28,'【方向別】自動車交通量(8)'!G28,'【方向別】自動車交通量(9)'!G28,'【方向別】自動車交通量(14)'!G28)</f>
        <v>1</v>
      </c>
      <c r="H28" s="106">
        <f t="shared" si="6"/>
        <v>50</v>
      </c>
      <c r="I28" s="106">
        <f t="shared" si="7"/>
        <v>5</v>
      </c>
      <c r="J28" s="106">
        <f t="shared" si="8"/>
        <v>55</v>
      </c>
      <c r="K28" s="105">
        <f t="shared" si="3"/>
        <v>9.1</v>
      </c>
      <c r="L28" s="104">
        <f t="shared" si="4"/>
        <v>0.8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250</v>
      </c>
      <c r="E29" s="100">
        <f t="shared" si="9"/>
        <v>76</v>
      </c>
      <c r="F29" s="100">
        <f t="shared" si="9"/>
        <v>48</v>
      </c>
      <c r="G29" s="100">
        <f t="shared" si="9"/>
        <v>6</v>
      </c>
      <c r="H29" s="100">
        <f t="shared" si="9"/>
        <v>326</v>
      </c>
      <c r="I29" s="100">
        <f t="shared" si="9"/>
        <v>54</v>
      </c>
      <c r="J29" s="100">
        <f t="shared" si="9"/>
        <v>380</v>
      </c>
      <c r="K29" s="99">
        <f t="shared" si="3"/>
        <v>14.2</v>
      </c>
      <c r="L29" s="98">
        <f t="shared" si="4"/>
        <v>5.8</v>
      </c>
    </row>
    <row r="30" spans="2:12" ht="14.45" customHeight="1" thickTop="1">
      <c r="B30" s="129" t="s">
        <v>294</v>
      </c>
      <c r="C30" s="128"/>
      <c r="D30" s="95">
        <f>SUM('【方向別】自動車交通量(7)'!D30,'【方向別】自動車交通量(8)'!D30,'【方向別】自動車交通量(9)'!D30,'【方向別】自動車交通量(14)'!D30)</f>
        <v>248</v>
      </c>
      <c r="E30" s="94">
        <f>SUM('【方向別】自動車交通量(7)'!E30,'【方向別】自動車交通量(8)'!E30,'【方向別】自動車交通量(9)'!E30,'【方向別】自動車交通量(14)'!E30)</f>
        <v>75</v>
      </c>
      <c r="F30" s="94">
        <f>SUM('【方向別】自動車交通量(7)'!F30,'【方向別】自動車交通量(8)'!F30,'【方向別】自動車交通量(9)'!F30,'【方向別】自動車交通量(14)'!F30)</f>
        <v>52</v>
      </c>
      <c r="G30" s="94">
        <f>SUM('【方向別】自動車交通量(7)'!G30,'【方向別】自動車交通量(8)'!G30,'【方向別】自動車交通量(9)'!G30,'【方向別】自動車交通量(14)'!G30)</f>
        <v>3</v>
      </c>
      <c r="H30" s="94">
        <f t="shared" ref="H30:H43" si="10">SUM(D30:E30)</f>
        <v>323</v>
      </c>
      <c r="I30" s="94">
        <f t="shared" ref="I30:I43" si="11">SUM(F30:G30)</f>
        <v>55</v>
      </c>
      <c r="J30" s="94">
        <f t="shared" ref="J30:J43" si="12">SUM(H30:I30)</f>
        <v>378</v>
      </c>
      <c r="K30" s="93">
        <f t="shared" si="3"/>
        <v>14.6</v>
      </c>
      <c r="L30" s="92">
        <f t="shared" si="4"/>
        <v>5.8</v>
      </c>
    </row>
    <row r="31" spans="2:12" ht="14.45" customHeight="1">
      <c r="B31" s="127" t="s">
        <v>293</v>
      </c>
      <c r="C31" s="126"/>
      <c r="D31" s="125">
        <f>SUM('【方向別】自動車交通量(7)'!D31,'【方向別】自動車交通量(8)'!D31,'【方向別】自動車交通量(9)'!D31,'【方向別】自動車交通量(14)'!D31)</f>
        <v>325</v>
      </c>
      <c r="E31" s="124">
        <f>SUM('【方向別】自動車交通量(7)'!E31,'【方向別】自動車交通量(8)'!E31,'【方向別】自動車交通量(9)'!E31,'【方向別】自動車交通量(14)'!E31)</f>
        <v>101</v>
      </c>
      <c r="F31" s="124">
        <f>SUM('【方向別】自動車交通量(7)'!F31,'【方向別】自動車交通量(8)'!F31,'【方向別】自動車交通量(9)'!F31,'【方向別】自動車交通量(14)'!F31)</f>
        <v>51</v>
      </c>
      <c r="G31" s="124">
        <f>SUM('【方向別】自動車交通量(7)'!G31,'【方向別】自動車交通量(8)'!G31,'【方向別】自動車交通量(9)'!G31,'【方向別】自動車交通量(14)'!G31)</f>
        <v>4</v>
      </c>
      <c r="H31" s="124">
        <f t="shared" si="10"/>
        <v>426</v>
      </c>
      <c r="I31" s="124">
        <f t="shared" si="11"/>
        <v>55</v>
      </c>
      <c r="J31" s="124">
        <f t="shared" si="12"/>
        <v>481</v>
      </c>
      <c r="K31" s="123">
        <f t="shared" si="3"/>
        <v>11.4</v>
      </c>
      <c r="L31" s="122">
        <f t="shared" si="4"/>
        <v>7.4</v>
      </c>
    </row>
    <row r="32" spans="2:12" ht="14.45" customHeight="1">
      <c r="B32" s="127" t="s">
        <v>292</v>
      </c>
      <c r="C32" s="126"/>
      <c r="D32" s="125">
        <f>SUM('【方向別】自動車交通量(7)'!D32,'【方向別】自動車交通量(8)'!D32,'【方向別】自動車交通量(9)'!D32,'【方向別】自動車交通量(14)'!D32)</f>
        <v>362</v>
      </c>
      <c r="E32" s="124">
        <f>SUM('【方向別】自動車交通量(7)'!E32,'【方向別】自動車交通量(8)'!E32,'【方向別】自動車交通量(9)'!E32,'【方向別】自動車交通量(14)'!E32)</f>
        <v>102</v>
      </c>
      <c r="F32" s="124">
        <f>SUM('【方向別】自動車交通量(7)'!F32,'【方向別】自動車交通量(8)'!F32,'【方向別】自動車交通量(9)'!F32,'【方向別】自動車交通量(14)'!F32)</f>
        <v>54</v>
      </c>
      <c r="G32" s="124">
        <f>SUM('【方向別】自動車交通量(7)'!G32,'【方向別】自動車交通量(8)'!G32,'【方向別】自動車交通量(9)'!G32,'【方向別】自動車交通量(14)'!G32)</f>
        <v>5</v>
      </c>
      <c r="H32" s="124">
        <f t="shared" si="10"/>
        <v>464</v>
      </c>
      <c r="I32" s="124">
        <f t="shared" si="11"/>
        <v>59</v>
      </c>
      <c r="J32" s="124">
        <f t="shared" si="12"/>
        <v>523</v>
      </c>
      <c r="K32" s="123">
        <f t="shared" si="3"/>
        <v>11.3</v>
      </c>
      <c r="L32" s="122">
        <f t="shared" si="4"/>
        <v>8</v>
      </c>
    </row>
    <row r="33" spans="2:12" ht="14.45" customHeight="1">
      <c r="B33" s="127" t="s">
        <v>291</v>
      </c>
      <c r="C33" s="126"/>
      <c r="D33" s="125">
        <f>SUM('【方向別】自動車交通量(7)'!D33,'【方向別】自動車交通量(8)'!D33,'【方向別】自動車交通量(9)'!D33,'【方向別】自動車交通量(14)'!D33)</f>
        <v>391</v>
      </c>
      <c r="E33" s="124">
        <f>SUM('【方向別】自動車交通量(7)'!E33,'【方向別】自動車交通量(8)'!E33,'【方向別】自動車交通量(9)'!E33,'【方向別】自動車交通量(14)'!E33)</f>
        <v>86</v>
      </c>
      <c r="F33" s="124">
        <f>SUM('【方向別】自動車交通量(7)'!F33,'【方向別】自動車交通量(8)'!F33,'【方向別】自動車交通量(9)'!F33,'【方向別】自動車交通量(14)'!F33)</f>
        <v>44</v>
      </c>
      <c r="G33" s="124">
        <f>SUM('【方向別】自動車交通量(7)'!G33,'【方向別】自動車交通量(8)'!G33,'【方向別】自動車交通量(9)'!G33,'【方向別】自動車交通量(14)'!G33)</f>
        <v>2</v>
      </c>
      <c r="H33" s="124">
        <f t="shared" si="10"/>
        <v>477</v>
      </c>
      <c r="I33" s="124">
        <f t="shared" si="11"/>
        <v>46</v>
      </c>
      <c r="J33" s="124">
        <f t="shared" si="12"/>
        <v>523</v>
      </c>
      <c r="K33" s="123">
        <f t="shared" si="3"/>
        <v>8.8000000000000007</v>
      </c>
      <c r="L33" s="122">
        <f t="shared" si="4"/>
        <v>8</v>
      </c>
    </row>
    <row r="34" spans="2:12" ht="14.45" customHeight="1">
      <c r="B34" s="127" t="s">
        <v>290</v>
      </c>
      <c r="C34" s="126"/>
      <c r="D34" s="125">
        <f>SUM('【方向別】自動車交通量(7)'!D34,'【方向別】自動車交通量(8)'!D34,'【方向別】自動車交通量(9)'!D34,'【方向別】自動車交通量(14)'!D34)</f>
        <v>398</v>
      </c>
      <c r="E34" s="124">
        <f>SUM('【方向別】自動車交通量(7)'!E34,'【方向別】自動車交通量(8)'!E34,'【方向別】自動車交通量(9)'!E34,'【方向別】自動車交通量(14)'!E34)</f>
        <v>92</v>
      </c>
      <c r="F34" s="124">
        <f>SUM('【方向別】自動車交通量(7)'!F34,'【方向別】自動車交通量(8)'!F34,'【方向別】自動車交通量(9)'!F34,'【方向別】自動車交通量(14)'!F34)</f>
        <v>53</v>
      </c>
      <c r="G34" s="124">
        <f>SUM('【方向別】自動車交通量(7)'!G34,'【方向別】自動車交通量(8)'!G34,'【方向別】自動車交通量(9)'!G34,'【方向別】自動車交通量(14)'!G34)</f>
        <v>4</v>
      </c>
      <c r="H34" s="124">
        <f t="shared" si="10"/>
        <v>490</v>
      </c>
      <c r="I34" s="124">
        <f t="shared" si="11"/>
        <v>57</v>
      </c>
      <c r="J34" s="124">
        <f t="shared" si="12"/>
        <v>547</v>
      </c>
      <c r="K34" s="123">
        <f t="shared" si="3"/>
        <v>10.4</v>
      </c>
      <c r="L34" s="122">
        <f t="shared" si="4"/>
        <v>8.4</v>
      </c>
    </row>
    <row r="35" spans="2:12" ht="14.45" customHeight="1">
      <c r="B35" s="127" t="s">
        <v>289</v>
      </c>
      <c r="C35" s="126"/>
      <c r="D35" s="125">
        <f>SUM('【方向別】自動車交通量(7)'!D35,'【方向別】自動車交通量(8)'!D35,'【方向別】自動車交通量(9)'!D35,'【方向別】自動車交通量(14)'!D35)</f>
        <v>427</v>
      </c>
      <c r="E35" s="124">
        <f>SUM('【方向別】自動車交通量(7)'!E35,'【方向別】自動車交通量(8)'!E35,'【方向別】自動車交通量(9)'!E35,'【方向別】自動車交通量(14)'!E35)</f>
        <v>90</v>
      </c>
      <c r="F35" s="124">
        <f>SUM('【方向別】自動車交通量(7)'!F35,'【方向別】自動車交通量(8)'!F35,'【方向別】自動車交通量(9)'!F35,'【方向別】自動車交通量(14)'!F35)</f>
        <v>34</v>
      </c>
      <c r="G35" s="124">
        <f>SUM('【方向別】自動車交通量(7)'!G35,'【方向別】自動車交通量(8)'!G35,'【方向別】自動車交通量(9)'!G35,'【方向別】自動車交通量(14)'!G35)</f>
        <v>4</v>
      </c>
      <c r="H35" s="124">
        <f t="shared" si="10"/>
        <v>517</v>
      </c>
      <c r="I35" s="124">
        <f t="shared" si="11"/>
        <v>38</v>
      </c>
      <c r="J35" s="124">
        <f t="shared" si="12"/>
        <v>555</v>
      </c>
      <c r="K35" s="123">
        <f t="shared" si="3"/>
        <v>6.8</v>
      </c>
      <c r="L35" s="122">
        <f t="shared" si="4"/>
        <v>8.5</v>
      </c>
    </row>
    <row r="36" spans="2:12" ht="14.45" customHeight="1">
      <c r="B36" s="127" t="s">
        <v>288</v>
      </c>
      <c r="C36" s="126"/>
      <c r="D36" s="125">
        <f>SUM('【方向別】自動車交通量(7)'!D36,'【方向別】自動車交通量(8)'!D36,'【方向別】自動車交通量(9)'!D36,'【方向別】自動車交通量(14)'!D36)</f>
        <v>445</v>
      </c>
      <c r="E36" s="124">
        <f>SUM('【方向別】自動車交通量(7)'!E36,'【方向別】自動車交通量(8)'!E36,'【方向別】自動車交通量(9)'!E36,'【方向別】自動車交通量(14)'!E36)</f>
        <v>103</v>
      </c>
      <c r="F36" s="124">
        <f>SUM('【方向別】自動車交通量(7)'!F36,'【方向別】自動車交通量(8)'!F36,'【方向別】自動車交通量(9)'!F36,'【方向別】自動車交通量(14)'!F36)</f>
        <v>28</v>
      </c>
      <c r="G36" s="124">
        <f>SUM('【方向別】自動車交通量(7)'!G36,'【方向別】自動車交通量(8)'!G36,'【方向別】自動車交通量(9)'!G36,'【方向別】自動車交通量(14)'!G36)</f>
        <v>2</v>
      </c>
      <c r="H36" s="124">
        <f t="shared" si="10"/>
        <v>548</v>
      </c>
      <c r="I36" s="124">
        <f t="shared" si="11"/>
        <v>30</v>
      </c>
      <c r="J36" s="124">
        <f t="shared" si="12"/>
        <v>578</v>
      </c>
      <c r="K36" s="123">
        <f t="shared" si="3"/>
        <v>5.2</v>
      </c>
      <c r="L36" s="122">
        <f t="shared" si="4"/>
        <v>8.8000000000000007</v>
      </c>
    </row>
    <row r="37" spans="2:12" ht="14.45" customHeight="1">
      <c r="B37" s="127" t="s">
        <v>287</v>
      </c>
      <c r="C37" s="126"/>
      <c r="D37" s="125">
        <f>SUM('【方向別】自動車交通量(7)'!D37,'【方向別】自動車交通量(8)'!D37,'【方向別】自動車交通量(9)'!D37,'【方向別】自動車交通量(14)'!D37)</f>
        <v>522</v>
      </c>
      <c r="E37" s="124">
        <f>SUM('【方向別】自動車交通量(7)'!E37,'【方向別】自動車交通量(8)'!E37,'【方向別】自動車交通量(9)'!E37,'【方向別】自動車交通量(14)'!E37)</f>
        <v>104</v>
      </c>
      <c r="F37" s="124">
        <f>SUM('【方向別】自動車交通量(7)'!F37,'【方向別】自動車交通量(8)'!F37,'【方向別】自動車交通量(9)'!F37,'【方向別】自動車交通量(14)'!F37)</f>
        <v>29</v>
      </c>
      <c r="G37" s="124">
        <f>SUM('【方向別】自動車交通量(7)'!G37,'【方向別】自動車交通量(8)'!G37,'【方向別】自動車交通量(9)'!G37,'【方向別】自動車交通量(14)'!G37)</f>
        <v>5</v>
      </c>
      <c r="H37" s="124">
        <f t="shared" si="10"/>
        <v>626</v>
      </c>
      <c r="I37" s="124">
        <f t="shared" si="11"/>
        <v>34</v>
      </c>
      <c r="J37" s="124">
        <f t="shared" si="12"/>
        <v>660</v>
      </c>
      <c r="K37" s="123">
        <f t="shared" si="3"/>
        <v>5.2</v>
      </c>
      <c r="L37" s="122">
        <f t="shared" si="4"/>
        <v>10.1</v>
      </c>
    </row>
    <row r="38" spans="2:12" ht="14.45" customHeight="1">
      <c r="B38" s="121" t="s">
        <v>91</v>
      </c>
      <c r="C38" s="120"/>
      <c r="D38" s="119">
        <f>SUM('【方向別】自動車交通量(7)'!D38,'【方向別】自動車交通量(8)'!D38,'【方向別】自動車交通量(9)'!D38,'【方向別】自動車交通量(14)'!D38)</f>
        <v>115</v>
      </c>
      <c r="E38" s="118">
        <f>SUM('【方向別】自動車交通量(7)'!E38,'【方向別】自動車交通量(8)'!E38,'【方向別】自動車交通量(9)'!E38,'【方向別】自動車交通量(14)'!E38)</f>
        <v>13</v>
      </c>
      <c r="F38" s="118">
        <f>SUM('【方向別】自動車交通量(7)'!F38,'【方向別】自動車交通量(8)'!F38,'【方向別】自動車交通量(9)'!F38,'【方向別】自動車交通量(14)'!F38)</f>
        <v>10</v>
      </c>
      <c r="G38" s="118">
        <f>SUM('【方向別】自動車交通量(7)'!G38,'【方向別】自動車交通量(8)'!G38,'【方向別】自動車交通量(9)'!G38,'【方向別】自動車交通量(14)'!G38)</f>
        <v>2</v>
      </c>
      <c r="H38" s="118">
        <f t="shared" si="10"/>
        <v>128</v>
      </c>
      <c r="I38" s="118">
        <f t="shared" si="11"/>
        <v>12</v>
      </c>
      <c r="J38" s="118">
        <f t="shared" si="12"/>
        <v>140</v>
      </c>
      <c r="K38" s="117">
        <f t="shared" si="3"/>
        <v>8.6</v>
      </c>
      <c r="L38" s="116">
        <f t="shared" si="4"/>
        <v>2.1</v>
      </c>
    </row>
    <row r="39" spans="2:12" ht="14.45" customHeight="1">
      <c r="B39" s="115" t="s">
        <v>90</v>
      </c>
      <c r="C39" s="114"/>
      <c r="D39" s="113">
        <f>SUM('【方向別】自動車交通量(7)'!D39,'【方向別】自動車交通量(8)'!D39,'【方向別】自動車交通量(9)'!D39,'【方向別】自動車交通量(14)'!D39)</f>
        <v>100</v>
      </c>
      <c r="E39" s="112">
        <f>SUM('【方向別】自動車交通量(7)'!E39,'【方向別】自動車交通量(8)'!E39,'【方向別】自動車交通量(9)'!E39,'【方向別】自動車交通量(14)'!E39)</f>
        <v>15</v>
      </c>
      <c r="F39" s="112">
        <f>SUM('【方向別】自動車交通量(7)'!F39,'【方向別】自動車交通量(8)'!F39,'【方向別】自動車交通量(9)'!F39,'【方向別】自動車交通量(14)'!F39)</f>
        <v>5</v>
      </c>
      <c r="G39" s="112">
        <f>SUM('【方向別】自動車交通量(7)'!G39,'【方向別】自動車交通量(8)'!G39,'【方向別】自動車交通量(9)'!G39,'【方向別】自動車交通量(14)'!G39)</f>
        <v>1</v>
      </c>
      <c r="H39" s="112">
        <f t="shared" si="10"/>
        <v>115</v>
      </c>
      <c r="I39" s="112">
        <f t="shared" si="11"/>
        <v>6</v>
      </c>
      <c r="J39" s="112">
        <f t="shared" si="12"/>
        <v>121</v>
      </c>
      <c r="K39" s="111">
        <f t="shared" si="3"/>
        <v>5</v>
      </c>
      <c r="L39" s="110">
        <f t="shared" si="4"/>
        <v>1.9</v>
      </c>
    </row>
    <row r="40" spans="2:12" ht="14.45" customHeight="1">
      <c r="B40" s="115" t="s">
        <v>89</v>
      </c>
      <c r="C40" s="114"/>
      <c r="D40" s="113">
        <f>SUM('【方向別】自動車交通量(7)'!D40,'【方向別】自動車交通量(8)'!D40,'【方向別】自動車交通量(9)'!D40,'【方向別】自動車交通量(14)'!D40)</f>
        <v>102</v>
      </c>
      <c r="E40" s="112">
        <f>SUM('【方向別】自動車交通量(7)'!E40,'【方向別】自動車交通量(8)'!E40,'【方向別】自動車交通量(9)'!E40,'【方向別】自動車交通量(14)'!E40)</f>
        <v>15</v>
      </c>
      <c r="F40" s="112">
        <f>SUM('【方向別】自動車交通量(7)'!F40,'【方向別】自動車交通量(8)'!F40,'【方向別】自動車交通量(9)'!F40,'【方向別】自動車交通量(14)'!F40)</f>
        <v>1</v>
      </c>
      <c r="G40" s="112">
        <f>SUM('【方向別】自動車交通量(7)'!G40,'【方向別】自動車交通量(8)'!G40,'【方向別】自動車交通量(9)'!G40,'【方向別】自動車交通量(14)'!G40)</f>
        <v>0</v>
      </c>
      <c r="H40" s="112">
        <f t="shared" si="10"/>
        <v>117</v>
      </c>
      <c r="I40" s="112">
        <f t="shared" si="11"/>
        <v>1</v>
      </c>
      <c r="J40" s="112">
        <f t="shared" si="12"/>
        <v>118</v>
      </c>
      <c r="K40" s="111">
        <f t="shared" si="3"/>
        <v>0.8</v>
      </c>
      <c r="L40" s="110">
        <f t="shared" si="4"/>
        <v>1.8</v>
      </c>
    </row>
    <row r="41" spans="2:12" ht="14.45" customHeight="1">
      <c r="B41" s="115" t="s">
        <v>88</v>
      </c>
      <c r="C41" s="114"/>
      <c r="D41" s="113">
        <f>SUM('【方向別】自動車交通量(7)'!D41,'【方向別】自動車交通量(8)'!D41,'【方向別】自動車交通量(9)'!D41,'【方向別】自動車交通量(14)'!D41)</f>
        <v>110</v>
      </c>
      <c r="E41" s="112">
        <f>SUM('【方向別】自動車交通量(7)'!E41,'【方向別】自動車交通量(8)'!E41,'【方向別】自動車交通量(9)'!E41,'【方向別】自動車交通量(14)'!E41)</f>
        <v>23</v>
      </c>
      <c r="F41" s="112">
        <f>SUM('【方向別】自動車交通量(7)'!F41,'【方向別】自動車交通量(8)'!F41,'【方向別】自動車交通量(9)'!F41,'【方向別】自動車交通量(14)'!F41)</f>
        <v>6</v>
      </c>
      <c r="G41" s="112">
        <f>SUM('【方向別】自動車交通量(7)'!G41,'【方向別】自動車交通量(8)'!G41,'【方向別】自動車交通量(9)'!G41,'【方向別】自動車交通量(14)'!G41)</f>
        <v>2</v>
      </c>
      <c r="H41" s="112">
        <f t="shared" si="10"/>
        <v>133</v>
      </c>
      <c r="I41" s="112">
        <f t="shared" si="11"/>
        <v>8</v>
      </c>
      <c r="J41" s="112">
        <f t="shared" si="12"/>
        <v>141</v>
      </c>
      <c r="K41" s="111">
        <f t="shared" si="3"/>
        <v>5.7</v>
      </c>
      <c r="L41" s="110">
        <f t="shared" si="4"/>
        <v>2.2000000000000002</v>
      </c>
    </row>
    <row r="42" spans="2:12" ht="14.45" customHeight="1">
      <c r="B42" s="115" t="s">
        <v>87</v>
      </c>
      <c r="C42" s="114"/>
      <c r="D42" s="113">
        <f>SUM('【方向別】自動車交通量(7)'!D42,'【方向別】自動車交通量(8)'!D42,'【方向別】自動車交通量(9)'!D42,'【方向別】自動車交通量(14)'!D42)</f>
        <v>98</v>
      </c>
      <c r="E42" s="112">
        <f>SUM('【方向別】自動車交通量(7)'!E42,'【方向別】自動車交通量(8)'!E42,'【方向別】自動車交通量(9)'!E42,'【方向別】自動車交通量(14)'!E42)</f>
        <v>15</v>
      </c>
      <c r="F42" s="112">
        <f>SUM('【方向別】自動車交通量(7)'!F42,'【方向別】自動車交通量(8)'!F42,'【方向別】自動車交通量(9)'!F42,'【方向別】自動車交通量(14)'!F42)</f>
        <v>2</v>
      </c>
      <c r="G42" s="112">
        <f>SUM('【方向別】自動車交通量(7)'!G42,'【方向別】自動車交通量(8)'!G42,'【方向別】自動車交通量(9)'!G42,'【方向別】自動車交通量(14)'!G42)</f>
        <v>0</v>
      </c>
      <c r="H42" s="112">
        <f t="shared" si="10"/>
        <v>113</v>
      </c>
      <c r="I42" s="112">
        <f t="shared" si="11"/>
        <v>2</v>
      </c>
      <c r="J42" s="112">
        <f t="shared" si="12"/>
        <v>115</v>
      </c>
      <c r="K42" s="111">
        <f t="shared" si="3"/>
        <v>1.7</v>
      </c>
      <c r="L42" s="110">
        <f t="shared" si="4"/>
        <v>1.8</v>
      </c>
    </row>
    <row r="43" spans="2:12" ht="14.45" customHeight="1">
      <c r="B43" s="109" t="s">
        <v>286</v>
      </c>
      <c r="C43" s="108"/>
      <c r="D43" s="107">
        <f>SUM('【方向別】自動車交通量(7)'!D43,'【方向別】自動車交通量(8)'!D43,'【方向別】自動車交通量(9)'!D43,'【方向別】自動車交通量(14)'!D43)</f>
        <v>123</v>
      </c>
      <c r="E43" s="106">
        <f>SUM('【方向別】自動車交通量(7)'!E43,'【方向別】自動車交通量(8)'!E43,'【方向別】自動車交通量(9)'!E43,'【方向別】自動車交通量(14)'!E43)</f>
        <v>22</v>
      </c>
      <c r="F43" s="106">
        <f>SUM('【方向別】自動車交通量(7)'!F43,'【方向別】自動車交通量(8)'!F43,'【方向別】自動車交通量(9)'!F43,'【方向別】自動車交通量(14)'!F43)</f>
        <v>3</v>
      </c>
      <c r="G43" s="106">
        <f>SUM('【方向別】自動車交通量(7)'!G43,'【方向別】自動車交通量(8)'!G43,'【方向別】自動車交通量(9)'!G43,'【方向別】自動車交通量(14)'!G43)</f>
        <v>1</v>
      </c>
      <c r="H43" s="106">
        <f t="shared" si="10"/>
        <v>145</v>
      </c>
      <c r="I43" s="106">
        <f t="shared" si="11"/>
        <v>4</v>
      </c>
      <c r="J43" s="106">
        <f t="shared" si="12"/>
        <v>149</v>
      </c>
      <c r="K43" s="105">
        <f t="shared" si="3"/>
        <v>2.7</v>
      </c>
      <c r="L43" s="104">
        <f t="shared" si="4"/>
        <v>2.2999999999999998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648</v>
      </c>
      <c r="E44" s="100">
        <f t="shared" si="13"/>
        <v>103</v>
      </c>
      <c r="F44" s="100">
        <f t="shared" si="13"/>
        <v>27</v>
      </c>
      <c r="G44" s="100">
        <f t="shared" si="13"/>
        <v>6</v>
      </c>
      <c r="H44" s="100">
        <f t="shared" si="13"/>
        <v>751</v>
      </c>
      <c r="I44" s="100">
        <f t="shared" si="13"/>
        <v>33</v>
      </c>
      <c r="J44" s="100">
        <f t="shared" si="13"/>
        <v>784</v>
      </c>
      <c r="K44" s="99">
        <f t="shared" si="3"/>
        <v>4.2</v>
      </c>
      <c r="L44" s="98">
        <f t="shared" si="4"/>
        <v>12</v>
      </c>
    </row>
    <row r="45" spans="2:12" ht="14.45" customHeight="1" thickTop="1">
      <c r="B45" s="121" t="s">
        <v>84</v>
      </c>
      <c r="C45" s="120"/>
      <c r="D45" s="119">
        <f>SUM('【方向別】自動車交通量(7)'!D45,'【方向別】自動車交通量(8)'!D45,'【方向別】自動車交通量(9)'!D45,'【方向別】自動車交通量(14)'!D45)</f>
        <v>116</v>
      </c>
      <c r="E45" s="118">
        <f>SUM('【方向別】自動車交通量(7)'!E45,'【方向別】自動車交通量(8)'!E45,'【方向別】自動車交通量(9)'!E45,'【方向別】自動車交通量(14)'!E45)</f>
        <v>20</v>
      </c>
      <c r="F45" s="118">
        <f>SUM('【方向別】自動車交通量(7)'!F45,'【方向別】自動車交通量(8)'!F45,'【方向別】自動車交通量(9)'!F45,'【方向別】自動車交通量(14)'!F45)</f>
        <v>3</v>
      </c>
      <c r="G45" s="118">
        <f>SUM('【方向別】自動車交通量(7)'!G45,'【方向別】自動車交通量(8)'!G45,'【方向別】自動車交通量(9)'!G45,'【方向別】自動車交通量(14)'!G45)</f>
        <v>3</v>
      </c>
      <c r="H45" s="118">
        <f t="shared" ref="H45:H50" si="14">SUM(D45:E45)</f>
        <v>136</v>
      </c>
      <c r="I45" s="118">
        <f t="shared" ref="I45:I50" si="15">SUM(F45:G45)</f>
        <v>6</v>
      </c>
      <c r="J45" s="118">
        <f t="shared" ref="J45:J50" si="16">SUM(H45:I45)</f>
        <v>142</v>
      </c>
      <c r="K45" s="117">
        <f t="shared" si="3"/>
        <v>4.2</v>
      </c>
      <c r="L45" s="116">
        <f t="shared" si="4"/>
        <v>2.2000000000000002</v>
      </c>
    </row>
    <row r="46" spans="2:12" ht="14.45" customHeight="1">
      <c r="B46" s="115" t="s">
        <v>83</v>
      </c>
      <c r="C46" s="114"/>
      <c r="D46" s="113">
        <f>SUM('【方向別】自動車交通量(7)'!D46,'【方向別】自動車交通量(8)'!D46,'【方向別】自動車交通量(9)'!D46,'【方向別】自動車交通量(14)'!D46)</f>
        <v>114</v>
      </c>
      <c r="E46" s="112">
        <f>SUM('【方向別】自動車交通量(7)'!E46,'【方向別】自動車交通量(8)'!E46,'【方向別】自動車交通量(9)'!E46,'【方向別】自動車交通量(14)'!E46)</f>
        <v>21</v>
      </c>
      <c r="F46" s="112">
        <f>SUM('【方向別】自動車交通量(7)'!F46,'【方向別】自動車交通量(8)'!F46,'【方向別】自動車交通量(9)'!F46,'【方向別】自動車交通量(14)'!F46)</f>
        <v>1</v>
      </c>
      <c r="G46" s="112">
        <f>SUM('【方向別】自動車交通量(7)'!G46,'【方向別】自動車交通量(8)'!G46,'【方向別】自動車交通量(9)'!G46,'【方向別】自動車交通量(14)'!G46)</f>
        <v>0</v>
      </c>
      <c r="H46" s="112">
        <f t="shared" si="14"/>
        <v>135</v>
      </c>
      <c r="I46" s="112">
        <f t="shared" si="15"/>
        <v>1</v>
      </c>
      <c r="J46" s="112">
        <f t="shared" si="16"/>
        <v>136</v>
      </c>
      <c r="K46" s="111">
        <f t="shared" si="3"/>
        <v>0.7</v>
      </c>
      <c r="L46" s="110">
        <f t="shared" si="4"/>
        <v>2.1</v>
      </c>
    </row>
    <row r="47" spans="2:12" ht="14.45" customHeight="1">
      <c r="B47" s="115" t="s">
        <v>82</v>
      </c>
      <c r="C47" s="114"/>
      <c r="D47" s="113">
        <f>SUM('【方向別】自動車交通量(7)'!D47,'【方向別】自動車交通量(8)'!D47,'【方向別】自動車交通量(9)'!D47,'【方向別】自動車交通量(14)'!D47)</f>
        <v>126</v>
      </c>
      <c r="E47" s="112">
        <f>SUM('【方向別】自動車交通量(7)'!E47,'【方向別】自動車交通量(8)'!E47,'【方向別】自動車交通量(9)'!E47,'【方向別】自動車交通量(14)'!E47)</f>
        <v>16</v>
      </c>
      <c r="F47" s="112">
        <f>SUM('【方向別】自動車交通量(7)'!F47,'【方向別】自動車交通量(8)'!F47,'【方向別】自動車交通量(9)'!F47,'【方向別】自動車交通量(14)'!F47)</f>
        <v>4</v>
      </c>
      <c r="G47" s="112">
        <f>SUM('【方向別】自動車交通量(7)'!G47,'【方向別】自動車交通量(8)'!G47,'【方向別】自動車交通量(9)'!G47,'【方向別】自動車交通量(14)'!G47)</f>
        <v>1</v>
      </c>
      <c r="H47" s="112">
        <f t="shared" si="14"/>
        <v>142</v>
      </c>
      <c r="I47" s="112">
        <f t="shared" si="15"/>
        <v>5</v>
      </c>
      <c r="J47" s="112">
        <f t="shared" si="16"/>
        <v>147</v>
      </c>
      <c r="K47" s="111">
        <f t="shared" si="3"/>
        <v>3.4</v>
      </c>
      <c r="L47" s="110">
        <f t="shared" si="4"/>
        <v>2.2000000000000002</v>
      </c>
    </row>
    <row r="48" spans="2:12" ht="14.45" customHeight="1">
      <c r="B48" s="115" t="s">
        <v>81</v>
      </c>
      <c r="C48" s="114"/>
      <c r="D48" s="113">
        <f>SUM('【方向別】自動車交通量(7)'!D48,'【方向別】自動車交通量(8)'!D48,'【方向別】自動車交通量(9)'!D48,'【方向別】自動車交通量(14)'!D48)</f>
        <v>96</v>
      </c>
      <c r="E48" s="112">
        <f>SUM('【方向別】自動車交通量(7)'!E48,'【方向別】自動車交通量(8)'!E48,'【方向別】自動車交通量(9)'!E48,'【方向別】自動車交通量(14)'!E48)</f>
        <v>11</v>
      </c>
      <c r="F48" s="112">
        <f>SUM('【方向別】自動車交通量(7)'!F48,'【方向別】自動車交通量(8)'!F48,'【方向別】自動車交通量(9)'!F48,'【方向別】自動車交通量(14)'!F48)</f>
        <v>2</v>
      </c>
      <c r="G48" s="112">
        <f>SUM('【方向別】自動車交通量(7)'!G48,'【方向別】自動車交通量(8)'!G48,'【方向別】自動車交通量(9)'!G48,'【方向別】自動車交通量(14)'!G48)</f>
        <v>2</v>
      </c>
      <c r="H48" s="112">
        <f t="shared" si="14"/>
        <v>107</v>
      </c>
      <c r="I48" s="112">
        <f t="shared" si="15"/>
        <v>4</v>
      </c>
      <c r="J48" s="112">
        <f t="shared" si="16"/>
        <v>111</v>
      </c>
      <c r="K48" s="111">
        <f t="shared" si="3"/>
        <v>3.6</v>
      </c>
      <c r="L48" s="110">
        <f t="shared" si="4"/>
        <v>1.7</v>
      </c>
    </row>
    <row r="49" spans="2:13" ht="14.45" customHeight="1">
      <c r="B49" s="115" t="s">
        <v>80</v>
      </c>
      <c r="C49" s="114"/>
      <c r="D49" s="113">
        <f>SUM('【方向別】自動車交通量(7)'!D49,'【方向別】自動車交通量(8)'!D49,'【方向別】自動車交通量(9)'!D49,'【方向別】自動車交通量(14)'!D49)</f>
        <v>103</v>
      </c>
      <c r="E49" s="112">
        <f>SUM('【方向別】自動車交通量(7)'!E49,'【方向別】自動車交通量(8)'!E49,'【方向別】自動車交通量(9)'!E49,'【方向別】自動車交通量(14)'!E49)</f>
        <v>18</v>
      </c>
      <c r="F49" s="112">
        <f>SUM('【方向別】自動車交通量(7)'!F49,'【方向別】自動車交通量(8)'!F49,'【方向別】自動車交通量(9)'!F49,'【方向別】自動車交通量(14)'!F49)</f>
        <v>2</v>
      </c>
      <c r="G49" s="112">
        <f>SUM('【方向別】自動車交通量(7)'!G49,'【方向別】自動車交通量(8)'!G49,'【方向別】自動車交通量(9)'!G49,'【方向別】自動車交通量(14)'!G49)</f>
        <v>0</v>
      </c>
      <c r="H49" s="112">
        <f t="shared" si="14"/>
        <v>121</v>
      </c>
      <c r="I49" s="112">
        <f t="shared" si="15"/>
        <v>2</v>
      </c>
      <c r="J49" s="112">
        <f t="shared" si="16"/>
        <v>123</v>
      </c>
      <c r="K49" s="111">
        <f t="shared" si="3"/>
        <v>1.6</v>
      </c>
      <c r="L49" s="110">
        <f t="shared" si="4"/>
        <v>1.9</v>
      </c>
    </row>
    <row r="50" spans="2:13" ht="14.45" customHeight="1">
      <c r="B50" s="109" t="s">
        <v>285</v>
      </c>
      <c r="C50" s="108"/>
      <c r="D50" s="107">
        <f>SUM('【方向別】自動車交通量(7)'!D50,'【方向別】自動車交通量(8)'!D50,'【方向別】自動車交通量(9)'!D50,'【方向別】自動車交通量(14)'!D50)</f>
        <v>120</v>
      </c>
      <c r="E50" s="106">
        <f>SUM('【方向別】自動車交通量(7)'!E50,'【方向別】自動車交通量(8)'!E50,'【方向別】自動車交通量(9)'!E50,'【方向別】自動車交通量(14)'!E50)</f>
        <v>14</v>
      </c>
      <c r="F50" s="106">
        <f>SUM('【方向別】自動車交通量(7)'!F50,'【方向別】自動車交通量(8)'!F50,'【方向別】自動車交通量(9)'!F50,'【方向別】自動車交通量(14)'!F50)</f>
        <v>3</v>
      </c>
      <c r="G50" s="106">
        <f>SUM('【方向別】自動車交通量(7)'!G50,'【方向別】自動車交通量(8)'!G50,'【方向別】自動車交通量(9)'!G50,'【方向別】自動車交通量(14)'!G50)</f>
        <v>1</v>
      </c>
      <c r="H50" s="106">
        <f t="shared" si="14"/>
        <v>134</v>
      </c>
      <c r="I50" s="106">
        <f t="shared" si="15"/>
        <v>4</v>
      </c>
      <c r="J50" s="106">
        <f t="shared" si="16"/>
        <v>138</v>
      </c>
      <c r="K50" s="105">
        <f t="shared" si="3"/>
        <v>2.9</v>
      </c>
      <c r="L50" s="104">
        <f t="shared" si="4"/>
        <v>2.1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675</v>
      </c>
      <c r="E51" s="100">
        <f t="shared" si="17"/>
        <v>100</v>
      </c>
      <c r="F51" s="100">
        <f t="shared" si="17"/>
        <v>15</v>
      </c>
      <c r="G51" s="100">
        <f t="shared" si="17"/>
        <v>7</v>
      </c>
      <c r="H51" s="100">
        <f t="shared" si="17"/>
        <v>775</v>
      </c>
      <c r="I51" s="100">
        <f t="shared" si="17"/>
        <v>22</v>
      </c>
      <c r="J51" s="100">
        <f t="shared" si="17"/>
        <v>797</v>
      </c>
      <c r="K51" s="99">
        <f t="shared" si="3"/>
        <v>2.8</v>
      </c>
      <c r="L51" s="98">
        <f t="shared" si="4"/>
        <v>12.2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4948</v>
      </c>
      <c r="E52" s="94">
        <f t="shared" si="18"/>
        <v>1075</v>
      </c>
      <c r="F52" s="94">
        <f t="shared" si="18"/>
        <v>461</v>
      </c>
      <c r="G52" s="94">
        <f t="shared" si="18"/>
        <v>53</v>
      </c>
      <c r="H52" s="94">
        <f t="shared" si="18"/>
        <v>6023</v>
      </c>
      <c r="I52" s="94">
        <f t="shared" si="18"/>
        <v>514</v>
      </c>
      <c r="J52" s="94">
        <f t="shared" si="18"/>
        <v>6537</v>
      </c>
      <c r="K52" s="93">
        <f t="shared" si="3"/>
        <v>7.9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22" sqref="N22"/>
    </sheetView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320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319</v>
      </c>
      <c r="C16" s="120"/>
      <c r="D16" s="119">
        <f>SUM('【方向別】自動車交通量(2)'!D16,'【方向別】自動車交通量(6)'!D16,'【方向別】自動車交通量(10)'!D16,'【方向別】自動車交通量(14)'!D16)</f>
        <v>120</v>
      </c>
      <c r="E16" s="118">
        <f>SUM('【方向別】自動車交通量(2)'!E16,'【方向別】自動車交通量(6)'!E16,'【方向別】自動車交通量(10)'!E16,'【方向別】自動車交通量(14)'!E16)</f>
        <v>26</v>
      </c>
      <c r="F16" s="118">
        <f>SUM('【方向別】自動車交通量(2)'!F16,'【方向別】自動車交通量(6)'!F16,'【方向別】自動車交通量(10)'!F16,'【方向別】自動車交通量(14)'!F16)</f>
        <v>21</v>
      </c>
      <c r="G16" s="118">
        <f>SUM('【方向別】自動車交通量(2)'!G16,'【方向別】自動車交通量(6)'!G16,'【方向別】自動車交通量(10)'!G16,'【方向別】自動車交通量(14)'!G16)</f>
        <v>2</v>
      </c>
      <c r="H16" s="118">
        <f t="shared" ref="H16:H21" si="0">SUM(D16:E16)</f>
        <v>146</v>
      </c>
      <c r="I16" s="118">
        <f t="shared" ref="I16:I21" si="1">SUM(F16:G16)</f>
        <v>23</v>
      </c>
      <c r="J16" s="118">
        <f t="shared" ref="J16:J21" si="2">SUM(H16:I16)</f>
        <v>169</v>
      </c>
      <c r="K16" s="117">
        <f t="shared" ref="K16:K52" si="3">IF(J16=0,0,ROUND(I16/J16*100,1))</f>
        <v>13.6</v>
      </c>
      <c r="L16" s="116">
        <f t="shared" ref="L16:L52" si="4">IF(J16=0,0,ROUND(J16/$J$52*100,1))</f>
        <v>2.4</v>
      </c>
    </row>
    <row r="17" spans="2:12" ht="14.45" customHeight="1">
      <c r="B17" s="115" t="s">
        <v>318</v>
      </c>
      <c r="C17" s="114"/>
      <c r="D17" s="113">
        <f>SUM('【方向別】自動車交通量(2)'!D17,'【方向別】自動車交通量(6)'!D17,'【方向別】自動車交通量(10)'!D17,'【方向別】自動車交通量(14)'!D17)</f>
        <v>114</v>
      </c>
      <c r="E17" s="112">
        <f>SUM('【方向別】自動車交通量(2)'!E17,'【方向別】自動車交通量(6)'!E17,'【方向別】自動車交通量(10)'!E17,'【方向別】自動車交通量(14)'!E17)</f>
        <v>29</v>
      </c>
      <c r="F17" s="112">
        <f>SUM('【方向別】自動車交通量(2)'!F17,'【方向別】自動車交通量(6)'!F17,'【方向別】自動車交通量(10)'!F17,'【方向別】自動車交通量(14)'!F17)</f>
        <v>10</v>
      </c>
      <c r="G17" s="112">
        <f>SUM('【方向別】自動車交通量(2)'!G17,'【方向別】自動車交通量(6)'!G17,'【方向別】自動車交通量(10)'!G17,'【方向別】自動車交通量(14)'!G17)</f>
        <v>1</v>
      </c>
      <c r="H17" s="112">
        <f t="shared" si="0"/>
        <v>143</v>
      </c>
      <c r="I17" s="112">
        <f t="shared" si="1"/>
        <v>11</v>
      </c>
      <c r="J17" s="112">
        <f t="shared" si="2"/>
        <v>154</v>
      </c>
      <c r="K17" s="111">
        <f t="shared" si="3"/>
        <v>7.1</v>
      </c>
      <c r="L17" s="110">
        <f t="shared" si="4"/>
        <v>2.2000000000000002</v>
      </c>
    </row>
    <row r="18" spans="2:12" ht="14.45" customHeight="1">
      <c r="B18" s="115" t="s">
        <v>317</v>
      </c>
      <c r="C18" s="114"/>
      <c r="D18" s="113">
        <f>SUM('【方向別】自動車交通量(2)'!D18,'【方向別】自動車交通量(6)'!D18,'【方向別】自動車交通量(10)'!D18,'【方向別】自動車交通量(14)'!D18)</f>
        <v>94</v>
      </c>
      <c r="E18" s="112">
        <f>SUM('【方向別】自動車交通量(2)'!E18,'【方向別】自動車交通量(6)'!E18,'【方向別】自動車交通量(10)'!E18,'【方向別】自動車交通量(14)'!E18)</f>
        <v>25</v>
      </c>
      <c r="F18" s="112">
        <f>SUM('【方向別】自動車交通量(2)'!F18,'【方向別】自動車交通量(6)'!F18,'【方向別】自動車交通量(10)'!F18,'【方向別】自動車交通量(14)'!F18)</f>
        <v>10</v>
      </c>
      <c r="G18" s="112">
        <f>SUM('【方向別】自動車交通量(2)'!G18,'【方向別】自動車交通量(6)'!G18,'【方向別】自動車交通量(10)'!G18,'【方向別】自動車交通量(14)'!G18)</f>
        <v>2</v>
      </c>
      <c r="H18" s="112">
        <f t="shared" si="0"/>
        <v>119</v>
      </c>
      <c r="I18" s="112">
        <f t="shared" si="1"/>
        <v>12</v>
      </c>
      <c r="J18" s="112">
        <f t="shared" si="2"/>
        <v>131</v>
      </c>
      <c r="K18" s="111">
        <f t="shared" si="3"/>
        <v>9.1999999999999993</v>
      </c>
      <c r="L18" s="110">
        <f t="shared" si="4"/>
        <v>1.8</v>
      </c>
    </row>
    <row r="19" spans="2:12" ht="14.45" customHeight="1">
      <c r="B19" s="115" t="s">
        <v>316</v>
      </c>
      <c r="C19" s="114"/>
      <c r="D19" s="113">
        <f>SUM('【方向別】自動車交通量(2)'!D19,'【方向別】自動車交通量(6)'!D19,'【方向別】自動車交通量(10)'!D19,'【方向別】自動車交通量(14)'!D19)</f>
        <v>94</v>
      </c>
      <c r="E19" s="112">
        <f>SUM('【方向別】自動車交通量(2)'!E19,'【方向別】自動車交通量(6)'!E19,'【方向別】自動車交通量(10)'!E19,'【方向別】自動車交通量(14)'!E19)</f>
        <v>17</v>
      </c>
      <c r="F19" s="112">
        <f>SUM('【方向別】自動車交通量(2)'!F19,'【方向別】自動車交通量(6)'!F19,'【方向別】自動車交通量(10)'!F19,'【方向別】自動車交通量(14)'!F19)</f>
        <v>8</v>
      </c>
      <c r="G19" s="112">
        <f>SUM('【方向別】自動車交通量(2)'!G19,'【方向別】自動車交通量(6)'!G19,'【方向別】自動車交通量(10)'!G19,'【方向別】自動車交通量(14)'!G19)</f>
        <v>1</v>
      </c>
      <c r="H19" s="112">
        <f t="shared" si="0"/>
        <v>111</v>
      </c>
      <c r="I19" s="112">
        <f t="shared" si="1"/>
        <v>9</v>
      </c>
      <c r="J19" s="112">
        <f t="shared" si="2"/>
        <v>120</v>
      </c>
      <c r="K19" s="111">
        <f t="shared" si="3"/>
        <v>7.5</v>
      </c>
      <c r="L19" s="110">
        <f t="shared" si="4"/>
        <v>1.7</v>
      </c>
    </row>
    <row r="20" spans="2:12" ht="14.45" customHeight="1">
      <c r="B20" s="115" t="s">
        <v>315</v>
      </c>
      <c r="C20" s="114"/>
      <c r="D20" s="113">
        <f>SUM('【方向別】自動車交通量(2)'!D20,'【方向別】自動車交通量(6)'!D20,'【方向別】自動車交通量(10)'!D20,'【方向別】自動車交通量(14)'!D20)</f>
        <v>104</v>
      </c>
      <c r="E20" s="112">
        <f>SUM('【方向別】自動車交通量(2)'!E20,'【方向別】自動車交通量(6)'!E20,'【方向別】自動車交通量(10)'!E20,'【方向別】自動車交通量(14)'!E20)</f>
        <v>18</v>
      </c>
      <c r="F20" s="112">
        <f>SUM('【方向別】自動車交通量(2)'!F20,'【方向別】自動車交通量(6)'!F20,'【方向別】自動車交通量(10)'!F20,'【方向別】自動車交通量(14)'!F20)</f>
        <v>7</v>
      </c>
      <c r="G20" s="112">
        <f>SUM('【方向別】自動車交通量(2)'!G20,'【方向別】自動車交通量(6)'!G20,'【方向別】自動車交通量(10)'!G20,'【方向別】自動車交通量(14)'!G20)</f>
        <v>3</v>
      </c>
      <c r="H20" s="112">
        <f t="shared" si="0"/>
        <v>122</v>
      </c>
      <c r="I20" s="112">
        <f t="shared" si="1"/>
        <v>10</v>
      </c>
      <c r="J20" s="112">
        <f t="shared" si="2"/>
        <v>132</v>
      </c>
      <c r="K20" s="111">
        <f t="shared" si="3"/>
        <v>7.6</v>
      </c>
      <c r="L20" s="110">
        <f t="shared" si="4"/>
        <v>1.9</v>
      </c>
    </row>
    <row r="21" spans="2:12" ht="14.45" customHeight="1">
      <c r="B21" s="109" t="s">
        <v>314</v>
      </c>
      <c r="C21" s="108"/>
      <c r="D21" s="107">
        <f>SUM('【方向別】自動車交通量(2)'!D21,'【方向別】自動車交通量(6)'!D21,'【方向別】自動車交通量(10)'!D21,'【方向別】自動車交通量(14)'!D21)</f>
        <v>125</v>
      </c>
      <c r="E21" s="106">
        <f>SUM('【方向別】自動車交通量(2)'!E21,'【方向別】自動車交通量(6)'!E21,'【方向別】自動車交通量(10)'!E21,'【方向別】自動車交通量(14)'!E21)</f>
        <v>24</v>
      </c>
      <c r="F21" s="106">
        <f>SUM('【方向別】自動車交通量(2)'!F21,'【方向別】自動車交通量(6)'!F21,'【方向別】自動車交通量(10)'!F21,'【方向別】自動車交通量(14)'!F21)</f>
        <v>7</v>
      </c>
      <c r="G21" s="106">
        <f>SUM('【方向別】自動車交通量(2)'!G21,'【方向別】自動車交通量(6)'!G21,'【方向別】自動車交通量(10)'!G21,'【方向別】自動車交通量(14)'!G21)</f>
        <v>1</v>
      </c>
      <c r="H21" s="106">
        <f t="shared" si="0"/>
        <v>149</v>
      </c>
      <c r="I21" s="106">
        <f t="shared" si="1"/>
        <v>8</v>
      </c>
      <c r="J21" s="106">
        <f t="shared" si="2"/>
        <v>157</v>
      </c>
      <c r="K21" s="105">
        <f t="shared" si="3"/>
        <v>5.0999999999999996</v>
      </c>
      <c r="L21" s="104">
        <f t="shared" si="4"/>
        <v>2.2000000000000002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651</v>
      </c>
      <c r="E22" s="100">
        <f t="shared" si="5"/>
        <v>139</v>
      </c>
      <c r="F22" s="100">
        <f t="shared" si="5"/>
        <v>63</v>
      </c>
      <c r="G22" s="100">
        <f t="shared" si="5"/>
        <v>10</v>
      </c>
      <c r="H22" s="100">
        <f t="shared" si="5"/>
        <v>790</v>
      </c>
      <c r="I22" s="100">
        <f t="shared" si="5"/>
        <v>73</v>
      </c>
      <c r="J22" s="100">
        <f t="shared" si="5"/>
        <v>863</v>
      </c>
      <c r="K22" s="99">
        <f t="shared" si="3"/>
        <v>8.5</v>
      </c>
      <c r="L22" s="98">
        <f t="shared" si="4"/>
        <v>12.2</v>
      </c>
    </row>
    <row r="23" spans="2:12" ht="14.45" customHeight="1" thickTop="1">
      <c r="B23" s="121" t="s">
        <v>106</v>
      </c>
      <c r="C23" s="120"/>
      <c r="D23" s="119">
        <f>SUM('【方向別】自動車交通量(2)'!D23,'【方向別】自動車交通量(6)'!D23,'【方向別】自動車交通量(10)'!D23,'【方向別】自動車交通量(14)'!D23)</f>
        <v>149</v>
      </c>
      <c r="E23" s="118">
        <f>SUM('【方向別】自動車交通量(2)'!E23,'【方向別】自動車交通量(6)'!E23,'【方向別】自動車交通量(10)'!E23,'【方向別】自動車交通量(14)'!E23)</f>
        <v>20</v>
      </c>
      <c r="F23" s="118">
        <f>SUM('【方向別】自動車交通量(2)'!F23,'【方向別】自動車交通量(6)'!F23,'【方向別】自動車交通量(10)'!F23,'【方向別】自動車交通量(14)'!F23)</f>
        <v>10</v>
      </c>
      <c r="G23" s="118">
        <f>SUM('【方向別】自動車交通量(2)'!G23,'【方向別】自動車交通量(6)'!G23,'【方向別】自動車交通量(10)'!G23,'【方向別】自動車交通量(14)'!G23)</f>
        <v>4</v>
      </c>
      <c r="H23" s="118">
        <f t="shared" ref="H23:H28" si="6">SUM(D23:E23)</f>
        <v>169</v>
      </c>
      <c r="I23" s="118">
        <f t="shared" ref="I23:I28" si="7">SUM(F23:G23)</f>
        <v>14</v>
      </c>
      <c r="J23" s="118">
        <f t="shared" ref="J23:J28" si="8">SUM(H23:I23)</f>
        <v>183</v>
      </c>
      <c r="K23" s="117">
        <f t="shared" si="3"/>
        <v>7.7</v>
      </c>
      <c r="L23" s="116">
        <f t="shared" si="4"/>
        <v>2.6</v>
      </c>
    </row>
    <row r="24" spans="2:12" ht="14.45" customHeight="1">
      <c r="B24" s="115" t="s">
        <v>105</v>
      </c>
      <c r="C24" s="114"/>
      <c r="D24" s="113">
        <f>SUM('【方向別】自動車交通量(2)'!D24,'【方向別】自動車交通量(6)'!D24,'【方向別】自動車交通量(10)'!D24,'【方向別】自動車交通量(14)'!D24)</f>
        <v>111</v>
      </c>
      <c r="E24" s="112">
        <f>SUM('【方向別】自動車交通量(2)'!E24,'【方向別】自動車交通量(6)'!E24,'【方向別】自動車交通量(10)'!E24,'【方向別】自動車交通量(14)'!E24)</f>
        <v>18</v>
      </c>
      <c r="F24" s="112">
        <f>SUM('【方向別】自動車交通量(2)'!F24,'【方向別】自動車交通量(6)'!F24,'【方向別】自動車交通量(10)'!F24,'【方向別】自動車交通量(14)'!F24)</f>
        <v>7</v>
      </c>
      <c r="G24" s="112">
        <f>SUM('【方向別】自動車交通量(2)'!G24,'【方向別】自動車交通量(6)'!G24,'【方向別】自動車交通量(10)'!G24,'【方向別】自動車交通量(14)'!G24)</f>
        <v>2</v>
      </c>
      <c r="H24" s="112">
        <f t="shared" si="6"/>
        <v>129</v>
      </c>
      <c r="I24" s="112">
        <f t="shared" si="7"/>
        <v>9</v>
      </c>
      <c r="J24" s="112">
        <f t="shared" si="8"/>
        <v>138</v>
      </c>
      <c r="K24" s="111">
        <f t="shared" si="3"/>
        <v>6.5</v>
      </c>
      <c r="L24" s="110">
        <f t="shared" si="4"/>
        <v>1.9</v>
      </c>
    </row>
    <row r="25" spans="2:12" ht="14.45" customHeight="1">
      <c r="B25" s="115" t="s">
        <v>104</v>
      </c>
      <c r="C25" s="114"/>
      <c r="D25" s="113">
        <f>SUM('【方向別】自動車交通量(2)'!D25,'【方向別】自動車交通量(6)'!D25,'【方向別】自動車交通量(10)'!D25,'【方向別】自動車交通量(14)'!D25)</f>
        <v>110</v>
      </c>
      <c r="E25" s="112">
        <f>SUM('【方向別】自動車交通量(2)'!E25,'【方向別】自動車交通量(6)'!E25,'【方向別】自動車交通量(10)'!E25,'【方向別】自動車交通量(14)'!E25)</f>
        <v>18</v>
      </c>
      <c r="F25" s="112">
        <f>SUM('【方向別】自動車交通量(2)'!F25,'【方向別】自動車交通量(6)'!F25,'【方向別】自動車交通量(10)'!F25,'【方向別】自動車交通量(14)'!F25)</f>
        <v>12</v>
      </c>
      <c r="G25" s="112">
        <f>SUM('【方向別】自動車交通量(2)'!G25,'【方向別】自動車交通量(6)'!G25,'【方向別】自動車交通量(10)'!G25,'【方向別】自動車交通量(14)'!G25)</f>
        <v>1</v>
      </c>
      <c r="H25" s="112">
        <f t="shared" si="6"/>
        <v>128</v>
      </c>
      <c r="I25" s="112">
        <f t="shared" si="7"/>
        <v>13</v>
      </c>
      <c r="J25" s="112">
        <f t="shared" si="8"/>
        <v>141</v>
      </c>
      <c r="K25" s="111">
        <f t="shared" si="3"/>
        <v>9.1999999999999993</v>
      </c>
      <c r="L25" s="110">
        <f t="shared" si="4"/>
        <v>2</v>
      </c>
    </row>
    <row r="26" spans="2:12" ht="14.45" customHeight="1">
      <c r="B26" s="115" t="s">
        <v>103</v>
      </c>
      <c r="C26" s="114"/>
      <c r="D26" s="113">
        <f>SUM('【方向別】自動車交通量(2)'!D26,'【方向別】自動車交通量(6)'!D26,'【方向別】自動車交通量(10)'!D26,'【方向別】自動車交通量(14)'!D26)</f>
        <v>107</v>
      </c>
      <c r="E26" s="112">
        <f>SUM('【方向別】自動車交通量(2)'!E26,'【方向別】自動車交通量(6)'!E26,'【方向別】自動車交通量(10)'!E26,'【方向別】自動車交通量(14)'!E26)</f>
        <v>18</v>
      </c>
      <c r="F26" s="112">
        <f>SUM('【方向別】自動車交通量(2)'!F26,'【方向別】自動車交通量(6)'!F26,'【方向別】自動車交通量(10)'!F26,'【方向別】自動車交通量(14)'!F26)</f>
        <v>12</v>
      </c>
      <c r="G26" s="112">
        <f>SUM('【方向別】自動車交通量(2)'!G26,'【方向別】自動車交通量(6)'!G26,'【方向別】自動車交通量(10)'!G26,'【方向別】自動車交通量(14)'!G26)</f>
        <v>0</v>
      </c>
      <c r="H26" s="112">
        <f t="shared" si="6"/>
        <v>125</v>
      </c>
      <c r="I26" s="112">
        <f t="shared" si="7"/>
        <v>12</v>
      </c>
      <c r="J26" s="112">
        <f t="shared" si="8"/>
        <v>137</v>
      </c>
      <c r="K26" s="111">
        <f t="shared" si="3"/>
        <v>8.8000000000000007</v>
      </c>
      <c r="L26" s="110">
        <f t="shared" si="4"/>
        <v>1.9</v>
      </c>
    </row>
    <row r="27" spans="2:12" ht="14.45" customHeight="1">
      <c r="B27" s="115" t="s">
        <v>102</v>
      </c>
      <c r="C27" s="114"/>
      <c r="D27" s="113">
        <f>SUM('【方向別】自動車交通量(2)'!D27,'【方向別】自動車交通量(6)'!D27,'【方向別】自動車交通量(10)'!D27,'【方向別】自動車交通量(14)'!D27)</f>
        <v>97</v>
      </c>
      <c r="E27" s="112">
        <f>SUM('【方向別】自動車交通量(2)'!E27,'【方向別】自動車交通量(6)'!E27,'【方向別】自動車交通量(10)'!E27,'【方向別】自動車交通量(14)'!E27)</f>
        <v>14</v>
      </c>
      <c r="F27" s="112">
        <f>SUM('【方向別】自動車交通量(2)'!F27,'【方向別】自動車交通量(6)'!F27,'【方向別】自動車交通量(10)'!F27,'【方向別】自動車交通量(14)'!F27)</f>
        <v>8</v>
      </c>
      <c r="G27" s="112">
        <f>SUM('【方向別】自動車交通量(2)'!G27,'【方向別】自動車交通量(6)'!G27,'【方向別】自動車交通量(10)'!G27,'【方向別】自動車交通量(14)'!G27)</f>
        <v>1</v>
      </c>
      <c r="H27" s="112">
        <f t="shared" si="6"/>
        <v>111</v>
      </c>
      <c r="I27" s="112">
        <f t="shared" si="7"/>
        <v>9</v>
      </c>
      <c r="J27" s="112">
        <f t="shared" si="8"/>
        <v>120</v>
      </c>
      <c r="K27" s="111">
        <f t="shared" si="3"/>
        <v>7.5</v>
      </c>
      <c r="L27" s="110">
        <f t="shared" si="4"/>
        <v>1.7</v>
      </c>
    </row>
    <row r="28" spans="2:12" ht="14.45" customHeight="1">
      <c r="B28" s="109" t="s">
        <v>313</v>
      </c>
      <c r="C28" s="108"/>
      <c r="D28" s="107">
        <f>SUM('【方向別】自動車交通量(2)'!D28,'【方向別】自動車交通量(6)'!D28,'【方向別】自動車交通量(10)'!D28,'【方向別】自動車交通量(14)'!D28)</f>
        <v>86</v>
      </c>
      <c r="E28" s="106">
        <f>SUM('【方向別】自動車交通量(2)'!E28,'【方向別】自動車交通量(6)'!E28,'【方向別】自動車交通量(10)'!E28,'【方向別】自動車交通量(14)'!E28)</f>
        <v>13</v>
      </c>
      <c r="F28" s="106">
        <f>SUM('【方向別】自動車交通量(2)'!F28,'【方向別】自動車交通量(6)'!F28,'【方向別】自動車交通量(10)'!F28,'【方向別】自動車交通量(14)'!F28)</f>
        <v>7</v>
      </c>
      <c r="G28" s="106">
        <f>SUM('【方向別】自動車交通量(2)'!G28,'【方向別】自動車交通量(6)'!G28,'【方向別】自動車交通量(10)'!G28,'【方向別】自動車交通量(14)'!G28)</f>
        <v>2</v>
      </c>
      <c r="H28" s="106">
        <f t="shared" si="6"/>
        <v>99</v>
      </c>
      <c r="I28" s="106">
        <f t="shared" si="7"/>
        <v>9</v>
      </c>
      <c r="J28" s="106">
        <f t="shared" si="8"/>
        <v>108</v>
      </c>
      <c r="K28" s="105">
        <f t="shared" si="3"/>
        <v>8.3000000000000007</v>
      </c>
      <c r="L28" s="104">
        <f t="shared" si="4"/>
        <v>1.5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660</v>
      </c>
      <c r="E29" s="100">
        <f t="shared" si="9"/>
        <v>101</v>
      </c>
      <c r="F29" s="100">
        <f t="shared" si="9"/>
        <v>56</v>
      </c>
      <c r="G29" s="100">
        <f t="shared" si="9"/>
        <v>10</v>
      </c>
      <c r="H29" s="100">
        <f t="shared" si="9"/>
        <v>761</v>
      </c>
      <c r="I29" s="100">
        <f t="shared" si="9"/>
        <v>66</v>
      </c>
      <c r="J29" s="100">
        <f t="shared" si="9"/>
        <v>827</v>
      </c>
      <c r="K29" s="99">
        <f t="shared" si="3"/>
        <v>8</v>
      </c>
      <c r="L29" s="98">
        <f t="shared" si="4"/>
        <v>11.7</v>
      </c>
    </row>
    <row r="30" spans="2:12" ht="14.45" customHeight="1" thickTop="1">
      <c r="B30" s="129" t="s">
        <v>312</v>
      </c>
      <c r="C30" s="128"/>
      <c r="D30" s="95">
        <f>SUM('【方向別】自動車交通量(2)'!D30,'【方向別】自動車交通量(6)'!D30,'【方向別】自動車交通量(10)'!D30,'【方向別】自動車交通量(14)'!D30)</f>
        <v>457</v>
      </c>
      <c r="E30" s="94">
        <f>SUM('【方向別】自動車交通量(2)'!E30,'【方向別】自動車交通量(6)'!E30,'【方向別】自動車交通量(10)'!E30,'【方向別】自動車交通量(14)'!E30)</f>
        <v>94</v>
      </c>
      <c r="F30" s="94">
        <f>SUM('【方向別】自動車交通量(2)'!F30,'【方向別】自動車交通量(6)'!F30,'【方向別】自動車交通量(10)'!F30,'【方向別】自動車交通量(14)'!F30)</f>
        <v>62</v>
      </c>
      <c r="G30" s="94">
        <f>SUM('【方向別】自動車交通量(2)'!G30,'【方向別】自動車交通量(6)'!G30,'【方向別】自動車交通量(10)'!G30,'【方向別】自動車交通量(14)'!G30)</f>
        <v>3</v>
      </c>
      <c r="H30" s="94">
        <f t="shared" ref="H30:H43" si="10">SUM(D30:E30)</f>
        <v>551</v>
      </c>
      <c r="I30" s="94">
        <f t="shared" ref="I30:I43" si="11">SUM(F30:G30)</f>
        <v>65</v>
      </c>
      <c r="J30" s="94">
        <f t="shared" ref="J30:J43" si="12">SUM(H30:I30)</f>
        <v>616</v>
      </c>
      <c r="K30" s="93">
        <f t="shared" si="3"/>
        <v>10.6</v>
      </c>
      <c r="L30" s="92">
        <f t="shared" si="4"/>
        <v>8.6999999999999993</v>
      </c>
    </row>
    <row r="31" spans="2:12" ht="14.45" customHeight="1">
      <c r="B31" s="127" t="s">
        <v>311</v>
      </c>
      <c r="C31" s="126"/>
      <c r="D31" s="125">
        <f>SUM('【方向別】自動車交通量(2)'!D31,'【方向別】自動車交通量(6)'!D31,'【方向別】自動車交通量(10)'!D31,'【方向別】自動車交通量(14)'!D31)</f>
        <v>460</v>
      </c>
      <c r="E31" s="124">
        <f>SUM('【方向別】自動車交通量(2)'!E31,'【方向別】自動車交通量(6)'!E31,'【方向別】自動車交通量(10)'!E31,'【方向別】自動車交通量(14)'!E31)</f>
        <v>75</v>
      </c>
      <c r="F31" s="124">
        <f>SUM('【方向別】自動車交通量(2)'!F31,'【方向別】自動車交通量(6)'!F31,'【方向別】自動車交通量(10)'!F31,'【方向別】自動車交通量(14)'!F31)</f>
        <v>62</v>
      </c>
      <c r="G31" s="124">
        <f>SUM('【方向別】自動車交通量(2)'!G31,'【方向別】自動車交通量(6)'!G31,'【方向別】自動車交通量(10)'!G31,'【方向別】自動車交通量(14)'!G31)</f>
        <v>3</v>
      </c>
      <c r="H31" s="124">
        <f t="shared" si="10"/>
        <v>535</v>
      </c>
      <c r="I31" s="124">
        <f t="shared" si="11"/>
        <v>65</v>
      </c>
      <c r="J31" s="124">
        <f t="shared" si="12"/>
        <v>600</v>
      </c>
      <c r="K31" s="123">
        <f t="shared" si="3"/>
        <v>10.8</v>
      </c>
      <c r="L31" s="122">
        <f t="shared" si="4"/>
        <v>8.5</v>
      </c>
    </row>
    <row r="32" spans="2:12" ht="14.45" customHeight="1">
      <c r="B32" s="127" t="s">
        <v>310</v>
      </c>
      <c r="C32" s="126"/>
      <c r="D32" s="125">
        <f>SUM('【方向別】自動車交通量(2)'!D32,'【方向別】自動車交通量(6)'!D32,'【方向別】自動車交通量(10)'!D32,'【方向別】自動車交通量(14)'!D32)</f>
        <v>399</v>
      </c>
      <c r="E32" s="124">
        <f>SUM('【方向別】自動車交通量(2)'!E32,'【方向別】自動車交通量(6)'!E32,'【方向別】自動車交通量(10)'!E32,'【方向別】自動車交通量(14)'!E32)</f>
        <v>81</v>
      </c>
      <c r="F32" s="124">
        <f>SUM('【方向別】自動車交通量(2)'!F32,'【方向別】自動車交通量(6)'!F32,'【方向別】自動車交通量(10)'!F32,'【方向別】自動車交通量(14)'!F32)</f>
        <v>42</v>
      </c>
      <c r="G32" s="124">
        <f>SUM('【方向別】自動車交通量(2)'!G32,'【方向別】自動車交通量(6)'!G32,'【方向別】自動車交通量(10)'!G32,'【方向別】自動車交通量(14)'!G32)</f>
        <v>2</v>
      </c>
      <c r="H32" s="124">
        <f t="shared" si="10"/>
        <v>480</v>
      </c>
      <c r="I32" s="124">
        <f t="shared" si="11"/>
        <v>44</v>
      </c>
      <c r="J32" s="124">
        <f t="shared" si="12"/>
        <v>524</v>
      </c>
      <c r="K32" s="123">
        <f t="shared" si="3"/>
        <v>8.4</v>
      </c>
      <c r="L32" s="122">
        <f t="shared" si="4"/>
        <v>7.4</v>
      </c>
    </row>
    <row r="33" spans="2:12" ht="14.45" customHeight="1">
      <c r="B33" s="127" t="s">
        <v>309</v>
      </c>
      <c r="C33" s="126"/>
      <c r="D33" s="125">
        <f>SUM('【方向別】自動車交通量(2)'!D33,'【方向別】自動車交通量(6)'!D33,'【方向別】自動車交通量(10)'!D33,'【方向別】自動車交通量(14)'!D33)</f>
        <v>437</v>
      </c>
      <c r="E33" s="124">
        <f>SUM('【方向別】自動車交通量(2)'!E33,'【方向別】自動車交通量(6)'!E33,'【方向別】自動車交通量(10)'!E33,'【方向別】自動車交通量(14)'!E33)</f>
        <v>95</v>
      </c>
      <c r="F33" s="124">
        <f>SUM('【方向別】自動車交通量(2)'!F33,'【方向別】自動車交通量(6)'!F33,'【方向別】自動車交通量(10)'!F33,'【方向別】自動車交通量(14)'!F33)</f>
        <v>57</v>
      </c>
      <c r="G33" s="124">
        <f>SUM('【方向別】自動車交通量(2)'!G33,'【方向別】自動車交通量(6)'!G33,'【方向別】自動車交通量(10)'!G33,'【方向別】自動車交通量(14)'!G33)</f>
        <v>4</v>
      </c>
      <c r="H33" s="124">
        <f t="shared" si="10"/>
        <v>532</v>
      </c>
      <c r="I33" s="124">
        <f t="shared" si="11"/>
        <v>61</v>
      </c>
      <c r="J33" s="124">
        <f t="shared" si="12"/>
        <v>593</v>
      </c>
      <c r="K33" s="123">
        <f t="shared" si="3"/>
        <v>10.3</v>
      </c>
      <c r="L33" s="122">
        <f t="shared" si="4"/>
        <v>8.4</v>
      </c>
    </row>
    <row r="34" spans="2:12" ht="14.45" customHeight="1">
      <c r="B34" s="127" t="s">
        <v>308</v>
      </c>
      <c r="C34" s="126"/>
      <c r="D34" s="125">
        <f>SUM('【方向別】自動車交通量(2)'!D34,'【方向別】自動車交通量(6)'!D34,'【方向別】自動車交通量(10)'!D34,'【方向別】自動車交通量(14)'!D34)</f>
        <v>403</v>
      </c>
      <c r="E34" s="124">
        <f>SUM('【方向別】自動車交通量(2)'!E34,'【方向別】自動車交通量(6)'!E34,'【方向別】自動車交通量(10)'!E34,'【方向別】自動車交通量(14)'!E34)</f>
        <v>94</v>
      </c>
      <c r="F34" s="124">
        <f>SUM('【方向別】自動車交通量(2)'!F34,'【方向別】自動車交通量(6)'!F34,'【方向別】自動車交通量(10)'!F34,'【方向別】自動車交通量(14)'!F34)</f>
        <v>29</v>
      </c>
      <c r="G34" s="124">
        <f>SUM('【方向別】自動車交通量(2)'!G34,'【方向別】自動車交通量(6)'!G34,'【方向別】自動車交通量(10)'!G34,'【方向別】自動車交通量(14)'!G34)</f>
        <v>5</v>
      </c>
      <c r="H34" s="124">
        <f t="shared" si="10"/>
        <v>497</v>
      </c>
      <c r="I34" s="124">
        <f t="shared" si="11"/>
        <v>34</v>
      </c>
      <c r="J34" s="124">
        <f t="shared" si="12"/>
        <v>531</v>
      </c>
      <c r="K34" s="123">
        <f t="shared" si="3"/>
        <v>6.4</v>
      </c>
      <c r="L34" s="122">
        <f t="shared" si="4"/>
        <v>7.5</v>
      </c>
    </row>
    <row r="35" spans="2:12" ht="14.45" customHeight="1">
      <c r="B35" s="127" t="s">
        <v>307</v>
      </c>
      <c r="C35" s="126"/>
      <c r="D35" s="125">
        <f>SUM('【方向別】自動車交通量(2)'!D35,'【方向別】自動車交通量(6)'!D35,'【方向別】自動車交通量(10)'!D35,'【方向別】自動車交通量(14)'!D35)</f>
        <v>374</v>
      </c>
      <c r="E35" s="124">
        <f>SUM('【方向別】自動車交通量(2)'!E35,'【方向別】自動車交通量(6)'!E35,'【方向別】自動車交通量(10)'!E35,'【方向別】自動車交通量(14)'!E35)</f>
        <v>64</v>
      </c>
      <c r="F35" s="124">
        <f>SUM('【方向別】自動車交通量(2)'!F35,'【方向別】自動車交通量(6)'!F35,'【方向別】自動車交通量(10)'!F35,'【方向別】自動車交通量(14)'!F35)</f>
        <v>44</v>
      </c>
      <c r="G35" s="124">
        <f>SUM('【方向別】自動車交通量(2)'!G35,'【方向別】自動車交通量(6)'!G35,'【方向別】自動車交通量(10)'!G35,'【方向別】自動車交通量(14)'!G35)</f>
        <v>6</v>
      </c>
      <c r="H35" s="124">
        <f t="shared" si="10"/>
        <v>438</v>
      </c>
      <c r="I35" s="124">
        <f t="shared" si="11"/>
        <v>50</v>
      </c>
      <c r="J35" s="124">
        <f t="shared" si="12"/>
        <v>488</v>
      </c>
      <c r="K35" s="123">
        <f t="shared" si="3"/>
        <v>10.199999999999999</v>
      </c>
      <c r="L35" s="122">
        <f t="shared" si="4"/>
        <v>6.9</v>
      </c>
    </row>
    <row r="36" spans="2:12" ht="14.45" customHeight="1">
      <c r="B36" s="127" t="s">
        <v>306</v>
      </c>
      <c r="C36" s="126"/>
      <c r="D36" s="125">
        <f>SUM('【方向別】自動車交通量(2)'!D36,'【方向別】自動車交通量(6)'!D36,'【方向別】自動車交通量(10)'!D36,'【方向別】自動車交通量(14)'!D36)</f>
        <v>393</v>
      </c>
      <c r="E36" s="124">
        <f>SUM('【方向別】自動車交通量(2)'!E36,'【方向別】自動車交通量(6)'!E36,'【方向別】自動車交通量(10)'!E36,'【方向別】自動車交通量(14)'!E36)</f>
        <v>77</v>
      </c>
      <c r="F36" s="124">
        <f>SUM('【方向別】自動車交通量(2)'!F36,'【方向別】自動車交通量(6)'!F36,'【方向別】自動車交通量(10)'!F36,'【方向別】自動車交通量(14)'!F36)</f>
        <v>41</v>
      </c>
      <c r="G36" s="124">
        <f>SUM('【方向別】自動車交通量(2)'!G36,'【方向別】自動車交通量(6)'!G36,'【方向別】自動車交通量(10)'!G36,'【方向別】自動車交通量(14)'!G36)</f>
        <v>2</v>
      </c>
      <c r="H36" s="124">
        <f t="shared" si="10"/>
        <v>470</v>
      </c>
      <c r="I36" s="124">
        <f t="shared" si="11"/>
        <v>43</v>
      </c>
      <c r="J36" s="124">
        <f t="shared" si="12"/>
        <v>513</v>
      </c>
      <c r="K36" s="123">
        <f t="shared" si="3"/>
        <v>8.4</v>
      </c>
      <c r="L36" s="122">
        <f t="shared" si="4"/>
        <v>7.2</v>
      </c>
    </row>
    <row r="37" spans="2:12" ht="14.45" customHeight="1">
      <c r="B37" s="127" t="s">
        <v>305</v>
      </c>
      <c r="C37" s="126"/>
      <c r="D37" s="125">
        <f>SUM('【方向別】自動車交通量(2)'!D37,'【方向別】自動車交通量(6)'!D37,'【方向別】自動車交通量(10)'!D37,'【方向別】自動車交通量(14)'!D37)</f>
        <v>464</v>
      </c>
      <c r="E37" s="124">
        <f>SUM('【方向別】自動車交通量(2)'!E37,'【方向別】自動車交通量(6)'!E37,'【方向別】自動車交通量(10)'!E37,'【方向別】自動車交通量(14)'!E37)</f>
        <v>80</v>
      </c>
      <c r="F37" s="124">
        <f>SUM('【方向別】自動車交通量(2)'!F37,'【方向別】自動車交通量(6)'!F37,'【方向別】自動車交通量(10)'!F37,'【方向別】自動車交通量(14)'!F37)</f>
        <v>22</v>
      </c>
      <c r="G37" s="124">
        <f>SUM('【方向別】自動車交通量(2)'!G37,'【方向別】自動車交通量(6)'!G37,'【方向別】自動車交通量(10)'!G37,'【方向別】自動車交通量(14)'!G37)</f>
        <v>3</v>
      </c>
      <c r="H37" s="124">
        <f t="shared" si="10"/>
        <v>544</v>
      </c>
      <c r="I37" s="124">
        <f t="shared" si="11"/>
        <v>25</v>
      </c>
      <c r="J37" s="124">
        <f t="shared" si="12"/>
        <v>569</v>
      </c>
      <c r="K37" s="123">
        <f t="shared" si="3"/>
        <v>4.4000000000000004</v>
      </c>
      <c r="L37" s="122">
        <f t="shared" si="4"/>
        <v>8</v>
      </c>
    </row>
    <row r="38" spans="2:12" ht="14.45" customHeight="1">
      <c r="B38" s="121" t="s">
        <v>91</v>
      </c>
      <c r="C38" s="120"/>
      <c r="D38" s="119">
        <f>SUM('【方向別】自動車交通量(2)'!D38,'【方向別】自動車交通量(6)'!D38,'【方向別】自動車交通量(10)'!D38,'【方向別】自動車交通量(14)'!D38)</f>
        <v>66</v>
      </c>
      <c r="E38" s="118">
        <f>SUM('【方向別】自動車交通量(2)'!E38,'【方向別】自動車交通量(6)'!E38,'【方向別】自動車交通量(10)'!E38,'【方向別】自動車交通量(14)'!E38)</f>
        <v>12</v>
      </c>
      <c r="F38" s="118">
        <f>SUM('【方向別】自動車交通量(2)'!F38,'【方向別】自動車交通量(6)'!F38,'【方向別】自動車交通量(10)'!F38,'【方向別】自動車交通量(14)'!F38)</f>
        <v>27</v>
      </c>
      <c r="G38" s="118">
        <f>SUM('【方向別】自動車交通量(2)'!G38,'【方向別】自動車交通量(6)'!G38,'【方向別】自動車交通量(10)'!G38,'【方向別】自動車交通量(14)'!G38)</f>
        <v>1</v>
      </c>
      <c r="H38" s="118">
        <f t="shared" si="10"/>
        <v>78</v>
      </c>
      <c r="I38" s="118">
        <f t="shared" si="11"/>
        <v>28</v>
      </c>
      <c r="J38" s="118">
        <f t="shared" si="12"/>
        <v>106</v>
      </c>
      <c r="K38" s="117">
        <f t="shared" si="3"/>
        <v>26.4</v>
      </c>
      <c r="L38" s="116">
        <f t="shared" si="4"/>
        <v>1.5</v>
      </c>
    </row>
    <row r="39" spans="2:12" ht="14.45" customHeight="1">
      <c r="B39" s="115" t="s">
        <v>90</v>
      </c>
      <c r="C39" s="114"/>
      <c r="D39" s="113">
        <f>SUM('【方向別】自動車交通量(2)'!D39,'【方向別】自動車交通量(6)'!D39,'【方向別】自動車交通量(10)'!D39,'【方向別】自動車交通量(14)'!D39)</f>
        <v>48</v>
      </c>
      <c r="E39" s="112">
        <f>SUM('【方向別】自動車交通量(2)'!E39,'【方向別】自動車交通量(6)'!E39,'【方向別】自動車交通量(10)'!E39,'【方向別】自動車交通量(14)'!E39)</f>
        <v>5</v>
      </c>
      <c r="F39" s="112">
        <f>SUM('【方向別】自動車交通量(2)'!F39,'【方向別】自動車交通量(6)'!F39,'【方向別】自動車交通量(10)'!F39,'【方向別】自動車交通量(14)'!F39)</f>
        <v>3</v>
      </c>
      <c r="G39" s="112">
        <f>SUM('【方向別】自動車交通量(2)'!G39,'【方向別】自動車交通量(6)'!G39,'【方向別】自動車交通量(10)'!G39,'【方向別】自動車交通量(14)'!G39)</f>
        <v>0</v>
      </c>
      <c r="H39" s="112">
        <f t="shared" si="10"/>
        <v>53</v>
      </c>
      <c r="I39" s="112">
        <f t="shared" si="11"/>
        <v>3</v>
      </c>
      <c r="J39" s="112">
        <f t="shared" si="12"/>
        <v>56</v>
      </c>
      <c r="K39" s="111">
        <f t="shared" si="3"/>
        <v>5.4</v>
      </c>
      <c r="L39" s="110">
        <f t="shared" si="4"/>
        <v>0.8</v>
      </c>
    </row>
    <row r="40" spans="2:12" ht="14.45" customHeight="1">
      <c r="B40" s="115" t="s">
        <v>89</v>
      </c>
      <c r="C40" s="114"/>
      <c r="D40" s="113">
        <f>SUM('【方向別】自動車交通量(2)'!D40,'【方向別】自動車交通量(6)'!D40,'【方向別】自動車交通量(10)'!D40,'【方向別】自動車交通量(14)'!D40)</f>
        <v>67</v>
      </c>
      <c r="E40" s="112">
        <f>SUM('【方向別】自動車交通量(2)'!E40,'【方向別】自動車交通量(6)'!E40,'【方向別】自動車交通量(10)'!E40,'【方向別】自動車交通量(14)'!E40)</f>
        <v>16</v>
      </c>
      <c r="F40" s="112">
        <f>SUM('【方向別】自動車交通量(2)'!F40,'【方向別】自動車交通量(6)'!F40,'【方向別】自動車交通量(10)'!F40,'【方向別】自動車交通量(14)'!F40)</f>
        <v>2</v>
      </c>
      <c r="G40" s="112">
        <f>SUM('【方向別】自動車交通量(2)'!G40,'【方向別】自動車交通量(6)'!G40,'【方向別】自動車交通量(10)'!G40,'【方向別】自動車交通量(14)'!G40)</f>
        <v>2</v>
      </c>
      <c r="H40" s="112">
        <f t="shared" si="10"/>
        <v>83</v>
      </c>
      <c r="I40" s="112">
        <f t="shared" si="11"/>
        <v>4</v>
      </c>
      <c r="J40" s="112">
        <f t="shared" si="12"/>
        <v>87</v>
      </c>
      <c r="K40" s="111">
        <f t="shared" si="3"/>
        <v>4.5999999999999996</v>
      </c>
      <c r="L40" s="110">
        <f t="shared" si="4"/>
        <v>1.2</v>
      </c>
    </row>
    <row r="41" spans="2:12" ht="14.45" customHeight="1">
      <c r="B41" s="115" t="s">
        <v>88</v>
      </c>
      <c r="C41" s="114"/>
      <c r="D41" s="113">
        <f>SUM('【方向別】自動車交通量(2)'!D41,'【方向別】自動車交通量(6)'!D41,'【方向別】自動車交通量(10)'!D41,'【方向別】自動車交通量(14)'!D41)</f>
        <v>66</v>
      </c>
      <c r="E41" s="112">
        <f>SUM('【方向別】自動車交通量(2)'!E41,'【方向別】自動車交通量(6)'!E41,'【方向別】自動車交通量(10)'!E41,'【方向別】自動車交通量(14)'!E41)</f>
        <v>13</v>
      </c>
      <c r="F41" s="112">
        <f>SUM('【方向別】自動車交通量(2)'!F41,'【方向別】自動車交通量(6)'!F41,'【方向別】自動車交通量(10)'!F41,'【方向別】自動車交通量(14)'!F41)</f>
        <v>3</v>
      </c>
      <c r="G41" s="112">
        <f>SUM('【方向別】自動車交通量(2)'!G41,'【方向別】自動車交通量(6)'!G41,'【方向別】自動車交通量(10)'!G41,'【方向別】自動車交通量(14)'!G41)</f>
        <v>0</v>
      </c>
      <c r="H41" s="112">
        <f t="shared" si="10"/>
        <v>79</v>
      </c>
      <c r="I41" s="112">
        <f t="shared" si="11"/>
        <v>3</v>
      </c>
      <c r="J41" s="112">
        <f t="shared" si="12"/>
        <v>82</v>
      </c>
      <c r="K41" s="111">
        <f t="shared" si="3"/>
        <v>3.7</v>
      </c>
      <c r="L41" s="110">
        <f t="shared" si="4"/>
        <v>1.2</v>
      </c>
    </row>
    <row r="42" spans="2:12" ht="14.45" customHeight="1">
      <c r="B42" s="115" t="s">
        <v>87</v>
      </c>
      <c r="C42" s="114"/>
      <c r="D42" s="113">
        <f>SUM('【方向別】自動車交通量(2)'!D42,'【方向別】自動車交通量(6)'!D42,'【方向別】自動車交通量(10)'!D42,'【方向別】自動車交通量(14)'!D42)</f>
        <v>57</v>
      </c>
      <c r="E42" s="112">
        <f>SUM('【方向別】自動車交通量(2)'!E42,'【方向別】自動車交通量(6)'!E42,'【方向別】自動車交通量(10)'!E42,'【方向別】自動車交通量(14)'!E42)</f>
        <v>12</v>
      </c>
      <c r="F42" s="112">
        <f>SUM('【方向別】自動車交通量(2)'!F42,'【方向別】自動車交通量(6)'!F42,'【方向別】自動車交通量(10)'!F42,'【方向別】自動車交通量(14)'!F42)</f>
        <v>3</v>
      </c>
      <c r="G42" s="112">
        <f>SUM('【方向別】自動車交通量(2)'!G42,'【方向別】自動車交通量(6)'!G42,'【方向別】自動車交通量(10)'!G42,'【方向別】自動車交通量(14)'!G42)</f>
        <v>0</v>
      </c>
      <c r="H42" s="112">
        <f t="shared" si="10"/>
        <v>69</v>
      </c>
      <c r="I42" s="112">
        <f t="shared" si="11"/>
        <v>3</v>
      </c>
      <c r="J42" s="112">
        <f t="shared" si="12"/>
        <v>72</v>
      </c>
      <c r="K42" s="111">
        <f t="shared" si="3"/>
        <v>4.2</v>
      </c>
      <c r="L42" s="110">
        <f t="shared" si="4"/>
        <v>1</v>
      </c>
    </row>
    <row r="43" spans="2:12" ht="14.45" customHeight="1">
      <c r="B43" s="109" t="s">
        <v>304</v>
      </c>
      <c r="C43" s="108"/>
      <c r="D43" s="107">
        <f>SUM('【方向別】自動車交通量(2)'!D43,'【方向別】自動車交通量(6)'!D43,'【方向別】自動車交通量(10)'!D43,'【方向別】自動車交通量(14)'!D43)</f>
        <v>68</v>
      </c>
      <c r="E43" s="106">
        <f>SUM('【方向別】自動車交通量(2)'!E43,'【方向別】自動車交通量(6)'!E43,'【方向別】自動車交通量(10)'!E43,'【方向別】自動車交通量(14)'!E43)</f>
        <v>12</v>
      </c>
      <c r="F43" s="106">
        <f>SUM('【方向別】自動車交通量(2)'!F43,'【方向別】自動車交通量(6)'!F43,'【方向別】自動車交通量(10)'!F43,'【方向別】自動車交通量(14)'!F43)</f>
        <v>7</v>
      </c>
      <c r="G43" s="106">
        <f>SUM('【方向別】自動車交通量(2)'!G43,'【方向別】自動車交通量(6)'!G43,'【方向別】自動車交通量(10)'!G43,'【方向別】自動車交通量(14)'!G43)</f>
        <v>1</v>
      </c>
      <c r="H43" s="106">
        <f t="shared" si="10"/>
        <v>80</v>
      </c>
      <c r="I43" s="106">
        <f t="shared" si="11"/>
        <v>8</v>
      </c>
      <c r="J43" s="106">
        <f t="shared" si="12"/>
        <v>88</v>
      </c>
      <c r="K43" s="105">
        <f t="shared" si="3"/>
        <v>9.1</v>
      </c>
      <c r="L43" s="104">
        <f t="shared" si="4"/>
        <v>1.2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372</v>
      </c>
      <c r="E44" s="100">
        <f t="shared" si="13"/>
        <v>70</v>
      </c>
      <c r="F44" s="100">
        <f t="shared" si="13"/>
        <v>45</v>
      </c>
      <c r="G44" s="100">
        <f t="shared" si="13"/>
        <v>4</v>
      </c>
      <c r="H44" s="100">
        <f t="shared" si="13"/>
        <v>442</v>
      </c>
      <c r="I44" s="100">
        <f t="shared" si="13"/>
        <v>49</v>
      </c>
      <c r="J44" s="100">
        <f t="shared" si="13"/>
        <v>491</v>
      </c>
      <c r="K44" s="99">
        <f t="shared" si="3"/>
        <v>10</v>
      </c>
      <c r="L44" s="98">
        <f t="shared" si="4"/>
        <v>6.9</v>
      </c>
    </row>
    <row r="45" spans="2:12" ht="14.45" customHeight="1" thickTop="1">
      <c r="B45" s="121" t="s">
        <v>84</v>
      </c>
      <c r="C45" s="120"/>
      <c r="D45" s="119">
        <f>SUM('【方向別】自動車交通量(2)'!D45,'【方向別】自動車交通量(6)'!D45,'【方向別】自動車交通量(10)'!D45,'【方向別】自動車交通量(14)'!D45)</f>
        <v>66</v>
      </c>
      <c r="E45" s="118">
        <f>SUM('【方向別】自動車交通量(2)'!E45,'【方向別】自動車交通量(6)'!E45,'【方向別】自動車交通量(10)'!E45,'【方向別】自動車交通量(14)'!E45)</f>
        <v>6</v>
      </c>
      <c r="F45" s="118">
        <f>SUM('【方向別】自動車交通量(2)'!F45,'【方向別】自動車交通量(6)'!F45,'【方向別】自動車交通量(10)'!F45,'【方向別】自動車交通量(14)'!F45)</f>
        <v>4</v>
      </c>
      <c r="G45" s="118">
        <f>SUM('【方向別】自動車交通量(2)'!G45,'【方向別】自動車交通量(6)'!G45,'【方向別】自動車交通量(10)'!G45,'【方向別】自動車交通量(14)'!G45)</f>
        <v>3</v>
      </c>
      <c r="H45" s="118">
        <f t="shared" ref="H45:H50" si="14">SUM(D45:E45)</f>
        <v>72</v>
      </c>
      <c r="I45" s="118">
        <f t="shared" ref="I45:I50" si="15">SUM(F45:G45)</f>
        <v>7</v>
      </c>
      <c r="J45" s="118">
        <f t="shared" ref="J45:J50" si="16">SUM(H45:I45)</f>
        <v>79</v>
      </c>
      <c r="K45" s="117">
        <f t="shared" si="3"/>
        <v>8.9</v>
      </c>
      <c r="L45" s="116">
        <f t="shared" si="4"/>
        <v>1.1000000000000001</v>
      </c>
    </row>
    <row r="46" spans="2:12" ht="14.45" customHeight="1">
      <c r="B46" s="115" t="s">
        <v>83</v>
      </c>
      <c r="C46" s="114"/>
      <c r="D46" s="113">
        <f>SUM('【方向別】自動車交通量(2)'!D46,'【方向別】自動車交通量(6)'!D46,'【方向別】自動車交通量(10)'!D46,'【方向別】自動車交通量(14)'!D46)</f>
        <v>69</v>
      </c>
      <c r="E46" s="112">
        <f>SUM('【方向別】自動車交通量(2)'!E46,'【方向別】自動車交通量(6)'!E46,'【方向別】自動車交通量(10)'!E46,'【方向別】自動車交通量(14)'!E46)</f>
        <v>10</v>
      </c>
      <c r="F46" s="112">
        <f>SUM('【方向別】自動車交通量(2)'!F46,'【方向別】自動車交通量(6)'!F46,'【方向別】自動車交通量(10)'!F46,'【方向別】自動車交通量(14)'!F46)</f>
        <v>3</v>
      </c>
      <c r="G46" s="112">
        <f>SUM('【方向別】自動車交通量(2)'!G46,'【方向別】自動車交通量(6)'!G46,'【方向別】自動車交通量(10)'!G46,'【方向別】自動車交通量(14)'!G46)</f>
        <v>1</v>
      </c>
      <c r="H46" s="112">
        <f t="shared" si="14"/>
        <v>79</v>
      </c>
      <c r="I46" s="112">
        <f t="shared" si="15"/>
        <v>4</v>
      </c>
      <c r="J46" s="112">
        <f t="shared" si="16"/>
        <v>83</v>
      </c>
      <c r="K46" s="111">
        <f t="shared" si="3"/>
        <v>4.8</v>
      </c>
      <c r="L46" s="110">
        <f t="shared" si="4"/>
        <v>1.2</v>
      </c>
    </row>
    <row r="47" spans="2:12" ht="14.45" customHeight="1">
      <c r="B47" s="115" t="s">
        <v>82</v>
      </c>
      <c r="C47" s="114"/>
      <c r="D47" s="113">
        <f>SUM('【方向別】自動車交通量(2)'!D47,'【方向別】自動車交通量(6)'!D47,'【方向別】自動車交通量(10)'!D47,'【方向別】自動車交通量(14)'!D47)</f>
        <v>75</v>
      </c>
      <c r="E47" s="112">
        <f>SUM('【方向別】自動車交通量(2)'!E47,'【方向別】自動車交通量(6)'!E47,'【方向別】自動車交通量(10)'!E47,'【方向別】自動車交通量(14)'!E47)</f>
        <v>13</v>
      </c>
      <c r="F47" s="112">
        <f>SUM('【方向別】自動車交通量(2)'!F47,'【方向別】自動車交通量(6)'!F47,'【方向別】自動車交通量(10)'!F47,'【方向別】自動車交通量(14)'!F47)</f>
        <v>0</v>
      </c>
      <c r="G47" s="112">
        <f>SUM('【方向別】自動車交通量(2)'!G47,'【方向別】自動車交通量(6)'!G47,'【方向別】自動車交通量(10)'!G47,'【方向別】自動車交通量(14)'!G47)</f>
        <v>0</v>
      </c>
      <c r="H47" s="112">
        <f t="shared" si="14"/>
        <v>88</v>
      </c>
      <c r="I47" s="112">
        <f t="shared" si="15"/>
        <v>0</v>
      </c>
      <c r="J47" s="112">
        <f t="shared" si="16"/>
        <v>88</v>
      </c>
      <c r="K47" s="111">
        <f t="shared" si="3"/>
        <v>0</v>
      </c>
      <c r="L47" s="110">
        <f t="shared" si="4"/>
        <v>1.2</v>
      </c>
    </row>
    <row r="48" spans="2:12" ht="14.45" customHeight="1">
      <c r="B48" s="115" t="s">
        <v>81</v>
      </c>
      <c r="C48" s="114"/>
      <c r="D48" s="113">
        <f>SUM('【方向別】自動車交通量(2)'!D48,'【方向別】自動車交通量(6)'!D48,'【方向別】自動車交通量(10)'!D48,'【方向別】自動車交通量(14)'!D48)</f>
        <v>68</v>
      </c>
      <c r="E48" s="112">
        <f>SUM('【方向別】自動車交通量(2)'!E48,'【方向別】自動車交通量(6)'!E48,'【方向別】自動車交通量(10)'!E48,'【方向別】自動車交通量(14)'!E48)</f>
        <v>10</v>
      </c>
      <c r="F48" s="112">
        <f>SUM('【方向別】自動車交通量(2)'!F48,'【方向別】自動車交通量(6)'!F48,'【方向別】自動車交通量(10)'!F48,'【方向別】自動車交通量(14)'!F48)</f>
        <v>2</v>
      </c>
      <c r="G48" s="112">
        <f>SUM('【方向別】自動車交通量(2)'!G48,'【方向別】自動車交通量(6)'!G48,'【方向別】自動車交通量(10)'!G48,'【方向別】自動車交通量(14)'!G48)</f>
        <v>1</v>
      </c>
      <c r="H48" s="112">
        <f t="shared" si="14"/>
        <v>78</v>
      </c>
      <c r="I48" s="112">
        <f t="shared" si="15"/>
        <v>3</v>
      </c>
      <c r="J48" s="112">
        <f t="shared" si="16"/>
        <v>81</v>
      </c>
      <c r="K48" s="111">
        <f t="shared" si="3"/>
        <v>3.7</v>
      </c>
      <c r="L48" s="110">
        <f t="shared" si="4"/>
        <v>1.1000000000000001</v>
      </c>
    </row>
    <row r="49" spans="2:13" ht="14.45" customHeight="1">
      <c r="B49" s="115" t="s">
        <v>80</v>
      </c>
      <c r="C49" s="114"/>
      <c r="D49" s="113">
        <f>SUM('【方向別】自動車交通量(2)'!D49,'【方向別】自動車交通量(6)'!D49,'【方向別】自動車交通量(10)'!D49,'【方向別】自動車交通量(14)'!D49)</f>
        <v>56</v>
      </c>
      <c r="E49" s="112">
        <f>SUM('【方向別】自動車交通量(2)'!E49,'【方向別】自動車交通量(6)'!E49,'【方向別】自動車交通量(10)'!E49,'【方向別】自動車交通量(14)'!E49)</f>
        <v>7</v>
      </c>
      <c r="F49" s="112">
        <f>SUM('【方向別】自動車交通量(2)'!F49,'【方向別】自動車交通量(6)'!F49,'【方向別】自動車交通量(10)'!F49,'【方向別】自動車交通量(14)'!F49)</f>
        <v>1</v>
      </c>
      <c r="G49" s="112">
        <f>SUM('【方向別】自動車交通量(2)'!G49,'【方向別】自動車交通量(6)'!G49,'【方向別】自動車交通量(10)'!G49,'【方向別】自動車交通量(14)'!G49)</f>
        <v>0</v>
      </c>
      <c r="H49" s="112">
        <f t="shared" si="14"/>
        <v>63</v>
      </c>
      <c r="I49" s="112">
        <f t="shared" si="15"/>
        <v>1</v>
      </c>
      <c r="J49" s="112">
        <f t="shared" si="16"/>
        <v>64</v>
      </c>
      <c r="K49" s="111">
        <f t="shared" si="3"/>
        <v>1.6</v>
      </c>
      <c r="L49" s="110">
        <f t="shared" si="4"/>
        <v>0.9</v>
      </c>
    </row>
    <row r="50" spans="2:13" ht="14.45" customHeight="1">
      <c r="B50" s="109" t="s">
        <v>303</v>
      </c>
      <c r="C50" s="108"/>
      <c r="D50" s="107">
        <f>SUM('【方向別】自動車交通量(2)'!D50,'【方向別】自動車交通量(6)'!D50,'【方向別】自動車交通量(10)'!D50,'【方向別】自動車交通量(14)'!D50)</f>
        <v>65</v>
      </c>
      <c r="E50" s="106">
        <f>SUM('【方向別】自動車交通量(2)'!E50,'【方向別】自動車交通量(6)'!E50,'【方向別】自動車交通量(10)'!E50,'【方向別】自動車交通量(14)'!E50)</f>
        <v>8</v>
      </c>
      <c r="F50" s="106">
        <f>SUM('【方向別】自動車交通量(2)'!F50,'【方向別】自動車交通量(6)'!F50,'【方向別】自動車交通量(10)'!F50,'【方向別】自動車交通量(14)'!F50)</f>
        <v>2</v>
      </c>
      <c r="G50" s="106">
        <f>SUM('【方向別】自動車交通量(2)'!G50,'【方向別】自動車交通量(6)'!G50,'【方向別】自動車交通量(10)'!G50,'【方向別】自動車交通量(14)'!G50)</f>
        <v>1</v>
      </c>
      <c r="H50" s="106">
        <f t="shared" si="14"/>
        <v>73</v>
      </c>
      <c r="I50" s="106">
        <f t="shared" si="15"/>
        <v>3</v>
      </c>
      <c r="J50" s="106">
        <f t="shared" si="16"/>
        <v>76</v>
      </c>
      <c r="K50" s="105">
        <f t="shared" si="3"/>
        <v>3.9</v>
      </c>
      <c r="L50" s="104">
        <f t="shared" si="4"/>
        <v>1.1000000000000001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399</v>
      </c>
      <c r="E51" s="100">
        <f t="shared" si="17"/>
        <v>54</v>
      </c>
      <c r="F51" s="100">
        <f t="shared" si="17"/>
        <v>12</v>
      </c>
      <c r="G51" s="100">
        <f t="shared" si="17"/>
        <v>6</v>
      </c>
      <c r="H51" s="100">
        <f t="shared" si="17"/>
        <v>453</v>
      </c>
      <c r="I51" s="100">
        <f t="shared" si="17"/>
        <v>18</v>
      </c>
      <c r="J51" s="100">
        <f t="shared" si="17"/>
        <v>471</v>
      </c>
      <c r="K51" s="99">
        <f t="shared" si="3"/>
        <v>3.8</v>
      </c>
      <c r="L51" s="98">
        <f t="shared" si="4"/>
        <v>6.6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5469</v>
      </c>
      <c r="E52" s="94">
        <f t="shared" si="18"/>
        <v>1024</v>
      </c>
      <c r="F52" s="94">
        <f t="shared" si="18"/>
        <v>535</v>
      </c>
      <c r="G52" s="94">
        <f t="shared" si="18"/>
        <v>58</v>
      </c>
      <c r="H52" s="94">
        <f t="shared" si="18"/>
        <v>6493</v>
      </c>
      <c r="I52" s="94">
        <f t="shared" si="18"/>
        <v>593</v>
      </c>
      <c r="J52" s="94">
        <f t="shared" si="18"/>
        <v>7086</v>
      </c>
      <c r="K52" s="93">
        <f t="shared" si="3"/>
        <v>8.4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6" sqref="M16"/>
    </sheetView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321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319</v>
      </c>
      <c r="C16" s="120"/>
      <c r="D16" s="119">
        <f>SUM('【断面別】自動車交通量（C断面流入)'!D16,'【断面別】自動車交通量(C断面流出)'!D16)</f>
        <v>165</v>
      </c>
      <c r="E16" s="118">
        <f>SUM('【断面別】自動車交通量（C断面流入)'!E16,'【断面別】自動車交通量(C断面流出)'!E16)</f>
        <v>33</v>
      </c>
      <c r="F16" s="118">
        <f>SUM('【断面別】自動車交通量（C断面流入)'!F16,'【断面別】自動車交通量(C断面流出)'!F16)</f>
        <v>26</v>
      </c>
      <c r="G16" s="118">
        <f>SUM('【断面別】自動車交通量（C断面流入)'!G16,'【断面別】自動車交通量(C断面流出)'!G16)</f>
        <v>3</v>
      </c>
      <c r="H16" s="118">
        <f t="shared" ref="H16:H21" si="0">SUM(D16:E16)</f>
        <v>198</v>
      </c>
      <c r="I16" s="118">
        <f t="shared" ref="I16:I21" si="1">SUM(F16:G16)</f>
        <v>29</v>
      </c>
      <c r="J16" s="118">
        <f t="shared" ref="J16:J21" si="2">SUM(H16:I16)</f>
        <v>227</v>
      </c>
      <c r="K16" s="117">
        <f t="shared" ref="K16:K52" si="3">IF(J16=0,0,ROUND(I16/J16*100,1))</f>
        <v>12.8</v>
      </c>
      <c r="L16" s="116">
        <f t="shared" ref="L16:L52" si="4">IF(J16=0,0,ROUND(J16/$J$52*100,1))</f>
        <v>1.7</v>
      </c>
    </row>
    <row r="17" spans="2:12" ht="14.45" customHeight="1">
      <c r="B17" s="115" t="s">
        <v>318</v>
      </c>
      <c r="C17" s="114"/>
      <c r="D17" s="113">
        <f>SUM('【断面別】自動車交通量（C断面流入)'!D17,'【断面別】自動車交通量(C断面流出)'!D17)</f>
        <v>158</v>
      </c>
      <c r="E17" s="112">
        <f>SUM('【断面別】自動車交通量（C断面流入)'!E17,'【断面別】自動車交通量(C断面流出)'!E17)</f>
        <v>34</v>
      </c>
      <c r="F17" s="112">
        <f>SUM('【断面別】自動車交通量（C断面流入)'!F17,'【断面別】自動車交通量(C断面流出)'!F17)</f>
        <v>12</v>
      </c>
      <c r="G17" s="112">
        <f>SUM('【断面別】自動車交通量（C断面流入)'!G17,'【断面別】自動車交通量(C断面流出)'!G17)</f>
        <v>2</v>
      </c>
      <c r="H17" s="112">
        <f t="shared" si="0"/>
        <v>192</v>
      </c>
      <c r="I17" s="112">
        <f t="shared" si="1"/>
        <v>14</v>
      </c>
      <c r="J17" s="112">
        <f t="shared" si="2"/>
        <v>206</v>
      </c>
      <c r="K17" s="111">
        <f t="shared" si="3"/>
        <v>6.8</v>
      </c>
      <c r="L17" s="110">
        <f t="shared" si="4"/>
        <v>1.5</v>
      </c>
    </row>
    <row r="18" spans="2:12" ht="14.45" customHeight="1">
      <c r="B18" s="115" t="s">
        <v>317</v>
      </c>
      <c r="C18" s="114"/>
      <c r="D18" s="113">
        <f>SUM('【断面別】自動車交通量（C断面流入)'!D18,'【断面別】自動車交通量(C断面流出)'!D18)</f>
        <v>138</v>
      </c>
      <c r="E18" s="112">
        <f>SUM('【断面別】自動車交通量（C断面流入)'!E18,'【断面別】自動車交通量(C断面流出)'!E18)</f>
        <v>36</v>
      </c>
      <c r="F18" s="112">
        <f>SUM('【断面別】自動車交通量（C断面流入)'!F18,'【断面別】自動車交通量(C断面流出)'!F18)</f>
        <v>16</v>
      </c>
      <c r="G18" s="112">
        <f>SUM('【断面別】自動車交通量（C断面流入)'!G18,'【断面別】自動車交通量(C断面流出)'!G18)</f>
        <v>3</v>
      </c>
      <c r="H18" s="112">
        <f t="shared" si="0"/>
        <v>174</v>
      </c>
      <c r="I18" s="112">
        <f t="shared" si="1"/>
        <v>19</v>
      </c>
      <c r="J18" s="112">
        <f t="shared" si="2"/>
        <v>193</v>
      </c>
      <c r="K18" s="111">
        <f t="shared" si="3"/>
        <v>9.8000000000000007</v>
      </c>
      <c r="L18" s="110">
        <f t="shared" si="4"/>
        <v>1.4</v>
      </c>
    </row>
    <row r="19" spans="2:12" ht="14.45" customHeight="1">
      <c r="B19" s="115" t="s">
        <v>316</v>
      </c>
      <c r="C19" s="114"/>
      <c r="D19" s="113">
        <f>SUM('【断面別】自動車交通量（C断面流入)'!D19,'【断面別】自動車交通量(C断面流出)'!D19)</f>
        <v>142</v>
      </c>
      <c r="E19" s="112">
        <f>SUM('【断面別】自動車交通量（C断面流入)'!E19,'【断面別】自動車交通量(C断面流出)'!E19)</f>
        <v>22</v>
      </c>
      <c r="F19" s="112">
        <f>SUM('【断面別】自動車交通量（C断面流入)'!F19,'【断面別】自動車交通量(C断面流出)'!F19)</f>
        <v>14</v>
      </c>
      <c r="G19" s="112">
        <f>SUM('【断面別】自動車交通量（C断面流入)'!G19,'【断面別】自動車交通量(C断面流出)'!G19)</f>
        <v>2</v>
      </c>
      <c r="H19" s="112">
        <f t="shared" si="0"/>
        <v>164</v>
      </c>
      <c r="I19" s="112">
        <f t="shared" si="1"/>
        <v>16</v>
      </c>
      <c r="J19" s="112">
        <f t="shared" si="2"/>
        <v>180</v>
      </c>
      <c r="K19" s="111">
        <f t="shared" si="3"/>
        <v>8.9</v>
      </c>
      <c r="L19" s="110">
        <f t="shared" si="4"/>
        <v>1.3</v>
      </c>
    </row>
    <row r="20" spans="2:12" ht="14.45" customHeight="1">
      <c r="B20" s="115" t="s">
        <v>315</v>
      </c>
      <c r="C20" s="114"/>
      <c r="D20" s="113">
        <f>SUM('【断面別】自動車交通量（C断面流入)'!D20,'【断面別】自動車交通量(C断面流出)'!D20)</f>
        <v>132</v>
      </c>
      <c r="E20" s="112">
        <f>SUM('【断面別】自動車交通量（C断面流入)'!E20,'【断面別】自動車交通量(C断面流出)'!E20)</f>
        <v>27</v>
      </c>
      <c r="F20" s="112">
        <f>SUM('【断面別】自動車交通量（C断面流入)'!F20,'【断面別】自動車交通量(C断面流出)'!F20)</f>
        <v>11</v>
      </c>
      <c r="G20" s="112">
        <f>SUM('【断面別】自動車交通量（C断面流入)'!G20,'【断面別】自動車交通量(C断面流出)'!G20)</f>
        <v>4</v>
      </c>
      <c r="H20" s="112">
        <f t="shared" si="0"/>
        <v>159</v>
      </c>
      <c r="I20" s="112">
        <f t="shared" si="1"/>
        <v>15</v>
      </c>
      <c r="J20" s="112">
        <f t="shared" si="2"/>
        <v>174</v>
      </c>
      <c r="K20" s="111">
        <f t="shared" si="3"/>
        <v>8.6</v>
      </c>
      <c r="L20" s="110">
        <f t="shared" si="4"/>
        <v>1.3</v>
      </c>
    </row>
    <row r="21" spans="2:12" ht="14.45" customHeight="1">
      <c r="B21" s="109" t="s">
        <v>314</v>
      </c>
      <c r="C21" s="108"/>
      <c r="D21" s="107">
        <f>SUM('【断面別】自動車交通量（C断面流入)'!D21,'【断面別】自動車交通量(C断面流出)'!D21)</f>
        <v>173</v>
      </c>
      <c r="E21" s="106">
        <f>SUM('【断面別】自動車交通量（C断面流入)'!E21,'【断面別】自動車交通量(C断面流出)'!E21)</f>
        <v>30</v>
      </c>
      <c r="F21" s="106">
        <f>SUM('【断面別】自動車交通量（C断面流入)'!F21,'【断面別】自動車交通量(C断面流出)'!F21)</f>
        <v>10</v>
      </c>
      <c r="G21" s="106">
        <f>SUM('【断面別】自動車交通量（C断面流入)'!G21,'【断面別】自動車交通量(C断面流出)'!G21)</f>
        <v>1</v>
      </c>
      <c r="H21" s="106">
        <f t="shared" si="0"/>
        <v>203</v>
      </c>
      <c r="I21" s="106">
        <f t="shared" si="1"/>
        <v>11</v>
      </c>
      <c r="J21" s="106">
        <f t="shared" si="2"/>
        <v>214</v>
      </c>
      <c r="K21" s="105">
        <f t="shared" si="3"/>
        <v>5.0999999999999996</v>
      </c>
      <c r="L21" s="104">
        <f t="shared" si="4"/>
        <v>1.6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908</v>
      </c>
      <c r="E22" s="100">
        <f t="shared" si="5"/>
        <v>182</v>
      </c>
      <c r="F22" s="100">
        <f t="shared" si="5"/>
        <v>89</v>
      </c>
      <c r="G22" s="100">
        <f t="shared" si="5"/>
        <v>15</v>
      </c>
      <c r="H22" s="100">
        <f t="shared" si="5"/>
        <v>1090</v>
      </c>
      <c r="I22" s="100">
        <f t="shared" si="5"/>
        <v>104</v>
      </c>
      <c r="J22" s="100">
        <f t="shared" si="5"/>
        <v>1194</v>
      </c>
      <c r="K22" s="99">
        <f t="shared" si="3"/>
        <v>8.6999999999999993</v>
      </c>
      <c r="L22" s="98">
        <f t="shared" si="4"/>
        <v>8.8000000000000007</v>
      </c>
    </row>
    <row r="23" spans="2:12" ht="14.45" customHeight="1" thickTop="1">
      <c r="B23" s="121" t="s">
        <v>106</v>
      </c>
      <c r="C23" s="120"/>
      <c r="D23" s="119">
        <f>SUM('【断面別】自動車交通量（C断面流入)'!D23,'【断面別】自動車交通量(C断面流出)'!D23)</f>
        <v>191</v>
      </c>
      <c r="E23" s="118">
        <f>SUM('【断面別】自動車交通量（C断面流入)'!E23,'【断面別】自動車交通量(C断面流出)'!E23)</f>
        <v>32</v>
      </c>
      <c r="F23" s="118">
        <f>SUM('【断面別】自動車交通量（C断面流入)'!F23,'【断面別】自動車交通量(C断面流出)'!F23)</f>
        <v>14</v>
      </c>
      <c r="G23" s="118">
        <f>SUM('【断面別】自動車交通量（C断面流入)'!G23,'【断面別】自動車交通量(C断面流出)'!G23)</f>
        <v>4</v>
      </c>
      <c r="H23" s="118">
        <f t="shared" ref="H23:H28" si="6">SUM(D23:E23)</f>
        <v>223</v>
      </c>
      <c r="I23" s="118">
        <f t="shared" ref="I23:I28" si="7">SUM(F23:G23)</f>
        <v>18</v>
      </c>
      <c r="J23" s="118">
        <f t="shared" ref="J23:J28" si="8">SUM(H23:I23)</f>
        <v>241</v>
      </c>
      <c r="K23" s="117">
        <f t="shared" si="3"/>
        <v>7.5</v>
      </c>
      <c r="L23" s="116">
        <f t="shared" si="4"/>
        <v>1.8</v>
      </c>
    </row>
    <row r="24" spans="2:12" ht="14.45" customHeight="1">
      <c r="B24" s="115" t="s">
        <v>105</v>
      </c>
      <c r="C24" s="114"/>
      <c r="D24" s="113">
        <f>SUM('【断面別】自動車交通量（C断面流入)'!D24,'【断面別】自動車交通量(C断面流出)'!D24)</f>
        <v>160</v>
      </c>
      <c r="E24" s="112">
        <f>SUM('【断面別】自動車交通量（C断面流入)'!E24,'【断面別】自動車交通量(C断面流出)'!E24)</f>
        <v>30</v>
      </c>
      <c r="F24" s="112">
        <f>SUM('【断面別】自動車交通量（C断面流入)'!F24,'【断面別】自動車交通量(C断面流出)'!F24)</f>
        <v>17</v>
      </c>
      <c r="G24" s="112">
        <f>SUM('【断面別】自動車交通量（C断面流入)'!G24,'【断面別】自動車交通量(C断面流出)'!G24)</f>
        <v>4</v>
      </c>
      <c r="H24" s="112">
        <f t="shared" si="6"/>
        <v>190</v>
      </c>
      <c r="I24" s="112">
        <f t="shared" si="7"/>
        <v>21</v>
      </c>
      <c r="J24" s="112">
        <f t="shared" si="8"/>
        <v>211</v>
      </c>
      <c r="K24" s="111">
        <f t="shared" si="3"/>
        <v>10</v>
      </c>
      <c r="L24" s="110">
        <f t="shared" si="4"/>
        <v>1.5</v>
      </c>
    </row>
    <row r="25" spans="2:12" ht="14.45" customHeight="1">
      <c r="B25" s="115" t="s">
        <v>104</v>
      </c>
      <c r="C25" s="114"/>
      <c r="D25" s="113">
        <f>SUM('【断面別】自動車交通量（C断面流入)'!D25,'【断面別】自動車交通量(C断面流出)'!D25)</f>
        <v>146</v>
      </c>
      <c r="E25" s="112">
        <f>SUM('【断面別】自動車交通量（C断面流入)'!E25,'【断面別】自動車交通量(C断面流出)'!E25)</f>
        <v>33</v>
      </c>
      <c r="F25" s="112">
        <f>SUM('【断面別】自動車交通量（C断面流入)'!F25,'【断面別】自動車交通量(C断面流出)'!F25)</f>
        <v>20</v>
      </c>
      <c r="G25" s="112">
        <f>SUM('【断面別】自動車交通量（C断面流入)'!G25,'【断面別】自動車交通量(C断面流出)'!G25)</f>
        <v>1</v>
      </c>
      <c r="H25" s="112">
        <f t="shared" si="6"/>
        <v>179</v>
      </c>
      <c r="I25" s="112">
        <f t="shared" si="7"/>
        <v>21</v>
      </c>
      <c r="J25" s="112">
        <f t="shared" si="8"/>
        <v>200</v>
      </c>
      <c r="K25" s="111">
        <f t="shared" si="3"/>
        <v>10.5</v>
      </c>
      <c r="L25" s="110">
        <f t="shared" si="4"/>
        <v>1.5</v>
      </c>
    </row>
    <row r="26" spans="2:12" ht="14.45" customHeight="1">
      <c r="B26" s="115" t="s">
        <v>103</v>
      </c>
      <c r="C26" s="114"/>
      <c r="D26" s="113">
        <f>SUM('【断面別】自動車交通量（C断面流入)'!D26,'【断面別】自動車交通量(C断面流出)'!D26)</f>
        <v>145</v>
      </c>
      <c r="E26" s="112">
        <f>SUM('【断面別】自動車交通量（C断面流入)'!E26,'【断面別】自動車交通量(C断面流出)'!E26)</f>
        <v>30</v>
      </c>
      <c r="F26" s="112">
        <f>SUM('【断面別】自動車交通量（C断面流入)'!F26,'【断面別】自動車交通量(C断面流出)'!F26)</f>
        <v>21</v>
      </c>
      <c r="G26" s="112">
        <f>SUM('【断面別】自動車交通量（C断面流入)'!G26,'【断面別】自動車交通量(C断面流出)'!G26)</f>
        <v>2</v>
      </c>
      <c r="H26" s="112">
        <f t="shared" si="6"/>
        <v>175</v>
      </c>
      <c r="I26" s="112">
        <f t="shared" si="7"/>
        <v>23</v>
      </c>
      <c r="J26" s="112">
        <f t="shared" si="8"/>
        <v>198</v>
      </c>
      <c r="K26" s="111">
        <f t="shared" si="3"/>
        <v>11.6</v>
      </c>
      <c r="L26" s="110">
        <f t="shared" si="4"/>
        <v>1.5</v>
      </c>
    </row>
    <row r="27" spans="2:12" ht="14.45" customHeight="1">
      <c r="B27" s="115" t="s">
        <v>102</v>
      </c>
      <c r="C27" s="114"/>
      <c r="D27" s="113">
        <f>SUM('【断面別】自動車交通量（C断面流入)'!D27,'【断面別】自動車交通量(C断面流出)'!D27)</f>
        <v>141</v>
      </c>
      <c r="E27" s="112">
        <f>SUM('【断面別】自動車交通量（C断面流入)'!E27,'【断面別】自動車交通量(C断面流出)'!E27)</f>
        <v>30</v>
      </c>
      <c r="F27" s="112">
        <f>SUM('【断面別】自動車交通量（C断面流入)'!F27,'【断面別】自動車交通量(C断面流出)'!F27)</f>
        <v>21</v>
      </c>
      <c r="G27" s="112">
        <f>SUM('【断面別】自動車交通量（C断面流入)'!G27,'【断面別】自動車交通量(C断面流出)'!G27)</f>
        <v>2</v>
      </c>
      <c r="H27" s="112">
        <f t="shared" si="6"/>
        <v>171</v>
      </c>
      <c r="I27" s="112">
        <f t="shared" si="7"/>
        <v>23</v>
      </c>
      <c r="J27" s="112">
        <f t="shared" si="8"/>
        <v>194</v>
      </c>
      <c r="K27" s="111">
        <f t="shared" si="3"/>
        <v>11.9</v>
      </c>
      <c r="L27" s="110">
        <f t="shared" si="4"/>
        <v>1.4</v>
      </c>
    </row>
    <row r="28" spans="2:12" ht="14.45" customHeight="1">
      <c r="B28" s="109" t="s">
        <v>313</v>
      </c>
      <c r="C28" s="108"/>
      <c r="D28" s="107">
        <f>SUM('【断面別】自動車交通量（C断面流入)'!D28,'【断面別】自動車交通量(C断面流出)'!D28)</f>
        <v>127</v>
      </c>
      <c r="E28" s="106">
        <f>SUM('【断面別】自動車交通量（C断面流入)'!E28,'【断面別】自動車交通量(C断面流出)'!E28)</f>
        <v>22</v>
      </c>
      <c r="F28" s="106">
        <f>SUM('【断面別】自動車交通量（C断面流入)'!F28,'【断面別】自動車交通量(C断面流出)'!F28)</f>
        <v>11</v>
      </c>
      <c r="G28" s="106">
        <f>SUM('【断面別】自動車交通量（C断面流入)'!G28,'【断面別】自動車交通量(C断面流出)'!G28)</f>
        <v>3</v>
      </c>
      <c r="H28" s="106">
        <f t="shared" si="6"/>
        <v>149</v>
      </c>
      <c r="I28" s="106">
        <f t="shared" si="7"/>
        <v>14</v>
      </c>
      <c r="J28" s="106">
        <f t="shared" si="8"/>
        <v>163</v>
      </c>
      <c r="K28" s="105">
        <f t="shared" si="3"/>
        <v>8.6</v>
      </c>
      <c r="L28" s="104">
        <f t="shared" si="4"/>
        <v>1.2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910</v>
      </c>
      <c r="E29" s="100">
        <f t="shared" si="9"/>
        <v>177</v>
      </c>
      <c r="F29" s="100">
        <f t="shared" si="9"/>
        <v>104</v>
      </c>
      <c r="G29" s="100">
        <f t="shared" si="9"/>
        <v>16</v>
      </c>
      <c r="H29" s="100">
        <f t="shared" si="9"/>
        <v>1087</v>
      </c>
      <c r="I29" s="100">
        <f t="shared" si="9"/>
        <v>120</v>
      </c>
      <c r="J29" s="100">
        <f t="shared" si="9"/>
        <v>1207</v>
      </c>
      <c r="K29" s="99">
        <f t="shared" si="3"/>
        <v>9.9</v>
      </c>
      <c r="L29" s="98">
        <f t="shared" si="4"/>
        <v>8.9</v>
      </c>
    </row>
    <row r="30" spans="2:12" ht="14.45" customHeight="1" thickTop="1">
      <c r="B30" s="129" t="s">
        <v>312</v>
      </c>
      <c r="C30" s="128"/>
      <c r="D30" s="95">
        <f>SUM('【断面別】自動車交通量（C断面流入)'!D30,'【断面別】自動車交通量(C断面流出)'!D30)</f>
        <v>705</v>
      </c>
      <c r="E30" s="94">
        <f>SUM('【断面別】自動車交通量（C断面流入)'!E30,'【断面別】自動車交通量(C断面流出)'!E30)</f>
        <v>169</v>
      </c>
      <c r="F30" s="94">
        <f>SUM('【断面別】自動車交通量（C断面流入)'!F30,'【断面別】自動車交通量(C断面流出)'!F30)</f>
        <v>114</v>
      </c>
      <c r="G30" s="94">
        <f>SUM('【断面別】自動車交通量（C断面流入)'!G30,'【断面別】自動車交通量(C断面流出)'!G30)</f>
        <v>6</v>
      </c>
      <c r="H30" s="94">
        <f t="shared" ref="H30:H43" si="10">SUM(D30:E30)</f>
        <v>874</v>
      </c>
      <c r="I30" s="94">
        <f t="shared" ref="I30:I43" si="11">SUM(F30:G30)</f>
        <v>120</v>
      </c>
      <c r="J30" s="94">
        <f t="shared" ref="J30:J43" si="12">SUM(H30:I30)</f>
        <v>994</v>
      </c>
      <c r="K30" s="93">
        <f t="shared" si="3"/>
        <v>12.1</v>
      </c>
      <c r="L30" s="92">
        <f t="shared" si="4"/>
        <v>7.3</v>
      </c>
    </row>
    <row r="31" spans="2:12" ht="14.45" customHeight="1">
      <c r="B31" s="127" t="s">
        <v>311</v>
      </c>
      <c r="C31" s="126"/>
      <c r="D31" s="125">
        <f>SUM('【断面別】自動車交通量（C断面流入)'!D31,'【断面別】自動車交通量(C断面流出)'!D31)</f>
        <v>785</v>
      </c>
      <c r="E31" s="124">
        <f>SUM('【断面別】自動車交通量（C断面流入)'!E31,'【断面別】自動車交通量(C断面流出)'!E31)</f>
        <v>176</v>
      </c>
      <c r="F31" s="124">
        <f>SUM('【断面別】自動車交通量（C断面流入)'!F31,'【断面別】自動車交通量(C断面流出)'!F31)</f>
        <v>113</v>
      </c>
      <c r="G31" s="124">
        <f>SUM('【断面別】自動車交通量（C断面流入)'!G31,'【断面別】自動車交通量(C断面流出)'!G31)</f>
        <v>7</v>
      </c>
      <c r="H31" s="124">
        <f t="shared" si="10"/>
        <v>961</v>
      </c>
      <c r="I31" s="124">
        <f t="shared" si="11"/>
        <v>120</v>
      </c>
      <c r="J31" s="124">
        <f t="shared" si="12"/>
        <v>1081</v>
      </c>
      <c r="K31" s="123">
        <f t="shared" si="3"/>
        <v>11.1</v>
      </c>
      <c r="L31" s="122">
        <f t="shared" si="4"/>
        <v>7.9</v>
      </c>
    </row>
    <row r="32" spans="2:12" ht="14.45" customHeight="1">
      <c r="B32" s="127" t="s">
        <v>310</v>
      </c>
      <c r="C32" s="126"/>
      <c r="D32" s="125">
        <f>SUM('【断面別】自動車交通量（C断面流入)'!D32,'【断面別】自動車交通量(C断面流出)'!D32)</f>
        <v>761</v>
      </c>
      <c r="E32" s="124">
        <f>SUM('【断面別】自動車交通量（C断面流入)'!E32,'【断面別】自動車交通量(C断面流出)'!E32)</f>
        <v>183</v>
      </c>
      <c r="F32" s="124">
        <f>SUM('【断面別】自動車交通量（C断面流入)'!F32,'【断面別】自動車交通量(C断面流出)'!F32)</f>
        <v>96</v>
      </c>
      <c r="G32" s="124">
        <f>SUM('【断面別】自動車交通量（C断面流入)'!G32,'【断面別】自動車交通量(C断面流出)'!G32)</f>
        <v>7</v>
      </c>
      <c r="H32" s="124">
        <f t="shared" si="10"/>
        <v>944</v>
      </c>
      <c r="I32" s="124">
        <f t="shared" si="11"/>
        <v>103</v>
      </c>
      <c r="J32" s="124">
        <f t="shared" si="12"/>
        <v>1047</v>
      </c>
      <c r="K32" s="123">
        <f t="shared" si="3"/>
        <v>9.8000000000000007</v>
      </c>
      <c r="L32" s="122">
        <f t="shared" si="4"/>
        <v>7.7</v>
      </c>
    </row>
    <row r="33" spans="2:12" ht="14.45" customHeight="1">
      <c r="B33" s="127" t="s">
        <v>309</v>
      </c>
      <c r="C33" s="126"/>
      <c r="D33" s="125">
        <f>SUM('【断面別】自動車交通量（C断面流入)'!D33,'【断面別】自動車交通量(C断面流出)'!D33)</f>
        <v>828</v>
      </c>
      <c r="E33" s="124">
        <f>SUM('【断面別】自動車交通量（C断面流入)'!E33,'【断面別】自動車交通量(C断面流出)'!E33)</f>
        <v>181</v>
      </c>
      <c r="F33" s="124">
        <f>SUM('【断面別】自動車交通量（C断面流入)'!F33,'【断面別】自動車交通量(C断面流出)'!F33)</f>
        <v>101</v>
      </c>
      <c r="G33" s="124">
        <f>SUM('【断面別】自動車交通量（C断面流入)'!G33,'【断面別】自動車交通量(C断面流出)'!G33)</f>
        <v>6</v>
      </c>
      <c r="H33" s="124">
        <f t="shared" si="10"/>
        <v>1009</v>
      </c>
      <c r="I33" s="124">
        <f t="shared" si="11"/>
        <v>107</v>
      </c>
      <c r="J33" s="124">
        <f t="shared" si="12"/>
        <v>1116</v>
      </c>
      <c r="K33" s="123">
        <f t="shared" si="3"/>
        <v>9.6</v>
      </c>
      <c r="L33" s="122">
        <f t="shared" si="4"/>
        <v>8.1999999999999993</v>
      </c>
    </row>
    <row r="34" spans="2:12" ht="14.45" customHeight="1">
      <c r="B34" s="127" t="s">
        <v>308</v>
      </c>
      <c r="C34" s="126"/>
      <c r="D34" s="125">
        <f>SUM('【断面別】自動車交通量（C断面流入)'!D34,'【断面別】自動車交通量(C断面流出)'!D34)</f>
        <v>801</v>
      </c>
      <c r="E34" s="124">
        <f>SUM('【断面別】自動車交通量（C断面流入)'!E34,'【断面別】自動車交通量(C断面流出)'!E34)</f>
        <v>186</v>
      </c>
      <c r="F34" s="124">
        <f>SUM('【断面別】自動車交通量（C断面流入)'!F34,'【断面別】自動車交通量(C断面流出)'!F34)</f>
        <v>82</v>
      </c>
      <c r="G34" s="124">
        <f>SUM('【断面別】自動車交通量（C断面流入)'!G34,'【断面別】自動車交通量(C断面流出)'!G34)</f>
        <v>9</v>
      </c>
      <c r="H34" s="124">
        <f t="shared" si="10"/>
        <v>987</v>
      </c>
      <c r="I34" s="124">
        <f t="shared" si="11"/>
        <v>91</v>
      </c>
      <c r="J34" s="124">
        <f t="shared" si="12"/>
        <v>1078</v>
      </c>
      <c r="K34" s="123">
        <f t="shared" si="3"/>
        <v>8.4</v>
      </c>
      <c r="L34" s="122">
        <f t="shared" si="4"/>
        <v>7.9</v>
      </c>
    </row>
    <row r="35" spans="2:12" ht="14.45" customHeight="1">
      <c r="B35" s="127" t="s">
        <v>307</v>
      </c>
      <c r="C35" s="126"/>
      <c r="D35" s="125">
        <f>SUM('【断面別】自動車交通量（C断面流入)'!D35,'【断面別】自動車交通量(C断面流出)'!D35)</f>
        <v>801</v>
      </c>
      <c r="E35" s="124">
        <f>SUM('【断面別】自動車交通量（C断面流入)'!E35,'【断面別】自動車交通量(C断面流出)'!E35)</f>
        <v>154</v>
      </c>
      <c r="F35" s="124">
        <f>SUM('【断面別】自動車交通量（C断面流入)'!F35,'【断面別】自動車交通量(C断面流出)'!F35)</f>
        <v>78</v>
      </c>
      <c r="G35" s="124">
        <f>SUM('【断面別】自動車交通量（C断面流入)'!G35,'【断面別】自動車交通量(C断面流出)'!G35)</f>
        <v>10</v>
      </c>
      <c r="H35" s="124">
        <f t="shared" si="10"/>
        <v>955</v>
      </c>
      <c r="I35" s="124">
        <f t="shared" si="11"/>
        <v>88</v>
      </c>
      <c r="J35" s="124">
        <f t="shared" si="12"/>
        <v>1043</v>
      </c>
      <c r="K35" s="123">
        <f t="shared" si="3"/>
        <v>8.4</v>
      </c>
      <c r="L35" s="122">
        <f t="shared" si="4"/>
        <v>7.7</v>
      </c>
    </row>
    <row r="36" spans="2:12" ht="14.45" customHeight="1">
      <c r="B36" s="127" t="s">
        <v>306</v>
      </c>
      <c r="C36" s="126"/>
      <c r="D36" s="125">
        <f>SUM('【断面別】自動車交通量（C断面流入)'!D36,'【断面別】自動車交通量(C断面流出)'!D36)</f>
        <v>838</v>
      </c>
      <c r="E36" s="124">
        <f>SUM('【断面別】自動車交通量（C断面流入)'!E36,'【断面別】自動車交通量(C断面流出)'!E36)</f>
        <v>180</v>
      </c>
      <c r="F36" s="124">
        <f>SUM('【断面別】自動車交通量（C断面流入)'!F36,'【断面別】自動車交通量(C断面流出)'!F36)</f>
        <v>69</v>
      </c>
      <c r="G36" s="124">
        <f>SUM('【断面別】自動車交通量（C断面流入)'!G36,'【断面別】自動車交通量(C断面流出)'!G36)</f>
        <v>4</v>
      </c>
      <c r="H36" s="124">
        <f t="shared" si="10"/>
        <v>1018</v>
      </c>
      <c r="I36" s="124">
        <f t="shared" si="11"/>
        <v>73</v>
      </c>
      <c r="J36" s="124">
        <f t="shared" si="12"/>
        <v>1091</v>
      </c>
      <c r="K36" s="123">
        <f t="shared" si="3"/>
        <v>6.7</v>
      </c>
      <c r="L36" s="122">
        <f t="shared" si="4"/>
        <v>8</v>
      </c>
    </row>
    <row r="37" spans="2:12" ht="14.45" customHeight="1">
      <c r="B37" s="127" t="s">
        <v>305</v>
      </c>
      <c r="C37" s="126"/>
      <c r="D37" s="125">
        <f>SUM('【断面別】自動車交通量（C断面流入)'!D37,'【断面別】自動車交通量(C断面流出)'!D37)</f>
        <v>986</v>
      </c>
      <c r="E37" s="124">
        <f>SUM('【断面別】自動車交通量（C断面流入)'!E37,'【断面別】自動車交通量(C断面流出)'!E37)</f>
        <v>184</v>
      </c>
      <c r="F37" s="124">
        <f>SUM('【断面別】自動車交通量（C断面流入)'!F37,'【断面別】自動車交通量(C断面流出)'!F37)</f>
        <v>51</v>
      </c>
      <c r="G37" s="124">
        <f>SUM('【断面別】自動車交通量（C断面流入)'!G37,'【断面別】自動車交通量(C断面流出)'!G37)</f>
        <v>8</v>
      </c>
      <c r="H37" s="124">
        <f t="shared" si="10"/>
        <v>1170</v>
      </c>
      <c r="I37" s="124">
        <f t="shared" si="11"/>
        <v>59</v>
      </c>
      <c r="J37" s="124">
        <f t="shared" si="12"/>
        <v>1229</v>
      </c>
      <c r="K37" s="123">
        <f t="shared" si="3"/>
        <v>4.8</v>
      </c>
      <c r="L37" s="122">
        <f t="shared" si="4"/>
        <v>9</v>
      </c>
    </row>
    <row r="38" spans="2:12" ht="14.45" customHeight="1">
      <c r="B38" s="121" t="s">
        <v>91</v>
      </c>
      <c r="C38" s="120"/>
      <c r="D38" s="119">
        <f>SUM('【断面別】自動車交通量（C断面流入)'!D38,'【断面別】自動車交通量(C断面流出)'!D38)</f>
        <v>181</v>
      </c>
      <c r="E38" s="118">
        <f>SUM('【断面別】自動車交通量（C断面流入)'!E38,'【断面別】自動車交通量(C断面流出)'!E38)</f>
        <v>25</v>
      </c>
      <c r="F38" s="118">
        <f>SUM('【断面別】自動車交通量（C断面流入)'!F38,'【断面別】自動車交通量(C断面流出)'!F38)</f>
        <v>37</v>
      </c>
      <c r="G38" s="118">
        <f>SUM('【断面別】自動車交通量（C断面流入)'!G38,'【断面別】自動車交通量(C断面流出)'!G38)</f>
        <v>3</v>
      </c>
      <c r="H38" s="118">
        <f t="shared" si="10"/>
        <v>206</v>
      </c>
      <c r="I38" s="118">
        <f t="shared" si="11"/>
        <v>40</v>
      </c>
      <c r="J38" s="118">
        <f t="shared" si="12"/>
        <v>246</v>
      </c>
      <c r="K38" s="117">
        <f t="shared" si="3"/>
        <v>16.3</v>
      </c>
      <c r="L38" s="116">
        <f t="shared" si="4"/>
        <v>1.8</v>
      </c>
    </row>
    <row r="39" spans="2:12" ht="14.45" customHeight="1">
      <c r="B39" s="115" t="s">
        <v>90</v>
      </c>
      <c r="C39" s="114"/>
      <c r="D39" s="113">
        <f>SUM('【断面別】自動車交通量（C断面流入)'!D39,'【断面別】自動車交通量(C断面流出)'!D39)</f>
        <v>148</v>
      </c>
      <c r="E39" s="112">
        <f>SUM('【断面別】自動車交通量（C断面流入)'!E39,'【断面別】自動車交通量(C断面流出)'!E39)</f>
        <v>20</v>
      </c>
      <c r="F39" s="112">
        <f>SUM('【断面別】自動車交通量（C断面流入)'!F39,'【断面別】自動車交通量(C断面流出)'!F39)</f>
        <v>8</v>
      </c>
      <c r="G39" s="112">
        <f>SUM('【断面別】自動車交通量（C断面流入)'!G39,'【断面別】自動車交通量(C断面流出)'!G39)</f>
        <v>1</v>
      </c>
      <c r="H39" s="112">
        <f t="shared" si="10"/>
        <v>168</v>
      </c>
      <c r="I39" s="112">
        <f t="shared" si="11"/>
        <v>9</v>
      </c>
      <c r="J39" s="112">
        <f t="shared" si="12"/>
        <v>177</v>
      </c>
      <c r="K39" s="111">
        <f t="shared" si="3"/>
        <v>5.0999999999999996</v>
      </c>
      <c r="L39" s="110">
        <f t="shared" si="4"/>
        <v>1.3</v>
      </c>
    </row>
    <row r="40" spans="2:12" ht="14.45" customHeight="1">
      <c r="B40" s="115" t="s">
        <v>89</v>
      </c>
      <c r="C40" s="114"/>
      <c r="D40" s="113">
        <f>SUM('【断面別】自動車交通量（C断面流入)'!D40,'【断面別】自動車交通量(C断面流出)'!D40)</f>
        <v>169</v>
      </c>
      <c r="E40" s="112">
        <f>SUM('【断面別】自動車交通量（C断面流入)'!E40,'【断面別】自動車交通量(C断面流出)'!E40)</f>
        <v>31</v>
      </c>
      <c r="F40" s="112">
        <f>SUM('【断面別】自動車交通量（C断面流入)'!F40,'【断面別】自動車交通量(C断面流出)'!F40)</f>
        <v>3</v>
      </c>
      <c r="G40" s="112">
        <f>SUM('【断面別】自動車交通量（C断面流入)'!G40,'【断面別】自動車交通量(C断面流出)'!G40)</f>
        <v>2</v>
      </c>
      <c r="H40" s="112">
        <f t="shared" si="10"/>
        <v>200</v>
      </c>
      <c r="I40" s="112">
        <f t="shared" si="11"/>
        <v>5</v>
      </c>
      <c r="J40" s="112">
        <f t="shared" si="12"/>
        <v>205</v>
      </c>
      <c r="K40" s="111">
        <f t="shared" si="3"/>
        <v>2.4</v>
      </c>
      <c r="L40" s="110">
        <f t="shared" si="4"/>
        <v>1.5</v>
      </c>
    </row>
    <row r="41" spans="2:12" ht="14.45" customHeight="1">
      <c r="B41" s="115" t="s">
        <v>88</v>
      </c>
      <c r="C41" s="114"/>
      <c r="D41" s="113">
        <f>SUM('【断面別】自動車交通量（C断面流入)'!D41,'【断面別】自動車交通量(C断面流出)'!D41)</f>
        <v>176</v>
      </c>
      <c r="E41" s="112">
        <f>SUM('【断面別】自動車交通量（C断面流入)'!E41,'【断面別】自動車交通量(C断面流出)'!E41)</f>
        <v>36</v>
      </c>
      <c r="F41" s="112">
        <f>SUM('【断面別】自動車交通量（C断面流入)'!F41,'【断面別】自動車交通量(C断面流出)'!F41)</f>
        <v>9</v>
      </c>
      <c r="G41" s="112">
        <f>SUM('【断面別】自動車交通量（C断面流入)'!G41,'【断面別】自動車交通量(C断面流出)'!G41)</f>
        <v>2</v>
      </c>
      <c r="H41" s="112">
        <f t="shared" si="10"/>
        <v>212</v>
      </c>
      <c r="I41" s="112">
        <f t="shared" si="11"/>
        <v>11</v>
      </c>
      <c r="J41" s="112">
        <f t="shared" si="12"/>
        <v>223</v>
      </c>
      <c r="K41" s="111">
        <f t="shared" si="3"/>
        <v>4.9000000000000004</v>
      </c>
      <c r="L41" s="110">
        <f t="shared" si="4"/>
        <v>1.6</v>
      </c>
    </row>
    <row r="42" spans="2:12" ht="14.45" customHeight="1">
      <c r="B42" s="115" t="s">
        <v>87</v>
      </c>
      <c r="C42" s="114"/>
      <c r="D42" s="113">
        <f>SUM('【断面別】自動車交通量（C断面流入)'!D42,'【断面別】自動車交通量(C断面流出)'!D42)</f>
        <v>155</v>
      </c>
      <c r="E42" s="112">
        <f>SUM('【断面別】自動車交通量（C断面流入)'!E42,'【断面別】自動車交通量(C断面流出)'!E42)</f>
        <v>27</v>
      </c>
      <c r="F42" s="112">
        <f>SUM('【断面別】自動車交通量（C断面流入)'!F42,'【断面別】自動車交通量(C断面流出)'!F42)</f>
        <v>5</v>
      </c>
      <c r="G42" s="112">
        <f>SUM('【断面別】自動車交通量（C断面流入)'!G42,'【断面別】自動車交通量(C断面流出)'!G42)</f>
        <v>0</v>
      </c>
      <c r="H42" s="112">
        <f t="shared" si="10"/>
        <v>182</v>
      </c>
      <c r="I42" s="112">
        <f t="shared" si="11"/>
        <v>5</v>
      </c>
      <c r="J42" s="112">
        <f t="shared" si="12"/>
        <v>187</v>
      </c>
      <c r="K42" s="111">
        <f t="shared" si="3"/>
        <v>2.7</v>
      </c>
      <c r="L42" s="110">
        <f t="shared" si="4"/>
        <v>1.4</v>
      </c>
    </row>
    <row r="43" spans="2:12" ht="14.45" customHeight="1">
      <c r="B43" s="109" t="s">
        <v>304</v>
      </c>
      <c r="C43" s="108"/>
      <c r="D43" s="107">
        <f>SUM('【断面別】自動車交通量（C断面流入)'!D43,'【断面別】自動車交通量(C断面流出)'!D43)</f>
        <v>191</v>
      </c>
      <c r="E43" s="106">
        <f>SUM('【断面別】自動車交通量（C断面流入)'!E43,'【断面別】自動車交通量(C断面流出)'!E43)</f>
        <v>34</v>
      </c>
      <c r="F43" s="106">
        <f>SUM('【断面別】自動車交通量（C断面流入)'!F43,'【断面別】自動車交通量(C断面流出)'!F43)</f>
        <v>10</v>
      </c>
      <c r="G43" s="106">
        <f>SUM('【断面別】自動車交通量（C断面流入)'!G43,'【断面別】自動車交通量(C断面流出)'!G43)</f>
        <v>2</v>
      </c>
      <c r="H43" s="106">
        <f t="shared" si="10"/>
        <v>225</v>
      </c>
      <c r="I43" s="106">
        <f t="shared" si="11"/>
        <v>12</v>
      </c>
      <c r="J43" s="106">
        <f t="shared" si="12"/>
        <v>237</v>
      </c>
      <c r="K43" s="105">
        <f t="shared" si="3"/>
        <v>5.0999999999999996</v>
      </c>
      <c r="L43" s="104">
        <f t="shared" si="4"/>
        <v>1.7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1020</v>
      </c>
      <c r="E44" s="100">
        <f t="shared" si="13"/>
        <v>173</v>
      </c>
      <c r="F44" s="100">
        <f t="shared" si="13"/>
        <v>72</v>
      </c>
      <c r="G44" s="100">
        <f t="shared" si="13"/>
        <v>10</v>
      </c>
      <c r="H44" s="100">
        <f t="shared" si="13"/>
        <v>1193</v>
      </c>
      <c r="I44" s="100">
        <f t="shared" si="13"/>
        <v>82</v>
      </c>
      <c r="J44" s="100">
        <f t="shared" si="13"/>
        <v>1275</v>
      </c>
      <c r="K44" s="99">
        <f t="shared" si="3"/>
        <v>6.4</v>
      </c>
      <c r="L44" s="98">
        <f t="shared" si="4"/>
        <v>9.4</v>
      </c>
    </row>
    <row r="45" spans="2:12" ht="14.45" customHeight="1" thickTop="1">
      <c r="B45" s="121" t="s">
        <v>84</v>
      </c>
      <c r="C45" s="120"/>
      <c r="D45" s="119">
        <f>SUM('【断面別】自動車交通量（C断面流入)'!D45,'【断面別】自動車交通量(C断面流出)'!D45)</f>
        <v>182</v>
      </c>
      <c r="E45" s="118">
        <f>SUM('【断面別】自動車交通量（C断面流入)'!E45,'【断面別】自動車交通量(C断面流出)'!E45)</f>
        <v>26</v>
      </c>
      <c r="F45" s="118">
        <f>SUM('【断面別】自動車交通量（C断面流入)'!F45,'【断面別】自動車交通量(C断面流出)'!F45)</f>
        <v>7</v>
      </c>
      <c r="G45" s="118">
        <f>SUM('【断面別】自動車交通量（C断面流入)'!G45,'【断面別】自動車交通量(C断面流出)'!G45)</f>
        <v>6</v>
      </c>
      <c r="H45" s="118">
        <f t="shared" ref="H45:H50" si="14">SUM(D45:E45)</f>
        <v>208</v>
      </c>
      <c r="I45" s="118">
        <f t="shared" ref="I45:I50" si="15">SUM(F45:G45)</f>
        <v>13</v>
      </c>
      <c r="J45" s="118">
        <f t="shared" ref="J45:J50" si="16">SUM(H45:I45)</f>
        <v>221</v>
      </c>
      <c r="K45" s="117">
        <f t="shared" si="3"/>
        <v>5.9</v>
      </c>
      <c r="L45" s="116">
        <f t="shared" si="4"/>
        <v>1.6</v>
      </c>
    </row>
    <row r="46" spans="2:12" ht="14.45" customHeight="1">
      <c r="B46" s="115" t="s">
        <v>83</v>
      </c>
      <c r="C46" s="114"/>
      <c r="D46" s="113">
        <f>SUM('【断面別】自動車交通量（C断面流入)'!D46,'【断面別】自動車交通量(C断面流出)'!D46)</f>
        <v>183</v>
      </c>
      <c r="E46" s="112">
        <f>SUM('【断面別】自動車交通量（C断面流入)'!E46,'【断面別】自動車交通量(C断面流出)'!E46)</f>
        <v>31</v>
      </c>
      <c r="F46" s="112">
        <f>SUM('【断面別】自動車交通量（C断面流入)'!F46,'【断面別】自動車交通量(C断面流出)'!F46)</f>
        <v>4</v>
      </c>
      <c r="G46" s="112">
        <f>SUM('【断面別】自動車交通量（C断面流入)'!G46,'【断面別】自動車交通量(C断面流出)'!G46)</f>
        <v>1</v>
      </c>
      <c r="H46" s="112">
        <f t="shared" si="14"/>
        <v>214</v>
      </c>
      <c r="I46" s="112">
        <f t="shared" si="15"/>
        <v>5</v>
      </c>
      <c r="J46" s="112">
        <f t="shared" si="16"/>
        <v>219</v>
      </c>
      <c r="K46" s="111">
        <f t="shared" si="3"/>
        <v>2.2999999999999998</v>
      </c>
      <c r="L46" s="110">
        <f t="shared" si="4"/>
        <v>1.6</v>
      </c>
    </row>
    <row r="47" spans="2:12" ht="14.45" customHeight="1">
      <c r="B47" s="115" t="s">
        <v>82</v>
      </c>
      <c r="C47" s="114"/>
      <c r="D47" s="113">
        <f>SUM('【断面別】自動車交通量（C断面流入)'!D47,'【断面別】自動車交通量(C断面流出)'!D47)</f>
        <v>201</v>
      </c>
      <c r="E47" s="112">
        <f>SUM('【断面別】自動車交通量（C断面流入)'!E47,'【断面別】自動車交通量(C断面流出)'!E47)</f>
        <v>29</v>
      </c>
      <c r="F47" s="112">
        <f>SUM('【断面別】自動車交通量（C断面流入)'!F47,'【断面別】自動車交通量(C断面流出)'!F47)</f>
        <v>4</v>
      </c>
      <c r="G47" s="112">
        <f>SUM('【断面別】自動車交通量（C断面流入)'!G47,'【断面別】自動車交通量(C断面流出)'!G47)</f>
        <v>1</v>
      </c>
      <c r="H47" s="112">
        <f t="shared" si="14"/>
        <v>230</v>
      </c>
      <c r="I47" s="112">
        <f t="shared" si="15"/>
        <v>5</v>
      </c>
      <c r="J47" s="112">
        <f t="shared" si="16"/>
        <v>235</v>
      </c>
      <c r="K47" s="111">
        <f t="shared" si="3"/>
        <v>2.1</v>
      </c>
      <c r="L47" s="110">
        <f t="shared" si="4"/>
        <v>1.7</v>
      </c>
    </row>
    <row r="48" spans="2:12" ht="14.45" customHeight="1">
      <c r="B48" s="115" t="s">
        <v>81</v>
      </c>
      <c r="C48" s="114"/>
      <c r="D48" s="113">
        <f>SUM('【断面別】自動車交通量（C断面流入)'!D48,'【断面別】自動車交通量(C断面流出)'!D48)</f>
        <v>164</v>
      </c>
      <c r="E48" s="112">
        <f>SUM('【断面別】自動車交通量（C断面流入)'!E48,'【断面別】自動車交通量(C断面流出)'!E48)</f>
        <v>21</v>
      </c>
      <c r="F48" s="112">
        <f>SUM('【断面別】自動車交通量（C断面流入)'!F48,'【断面別】自動車交通量(C断面流出)'!F48)</f>
        <v>4</v>
      </c>
      <c r="G48" s="112">
        <f>SUM('【断面別】自動車交通量（C断面流入)'!G48,'【断面別】自動車交通量(C断面流出)'!G48)</f>
        <v>3</v>
      </c>
      <c r="H48" s="112">
        <f t="shared" si="14"/>
        <v>185</v>
      </c>
      <c r="I48" s="112">
        <f t="shared" si="15"/>
        <v>7</v>
      </c>
      <c r="J48" s="112">
        <f t="shared" si="16"/>
        <v>192</v>
      </c>
      <c r="K48" s="111">
        <f t="shared" si="3"/>
        <v>3.6</v>
      </c>
      <c r="L48" s="110">
        <f t="shared" si="4"/>
        <v>1.4</v>
      </c>
    </row>
    <row r="49" spans="2:13" ht="14.45" customHeight="1">
      <c r="B49" s="115" t="s">
        <v>80</v>
      </c>
      <c r="C49" s="114"/>
      <c r="D49" s="113">
        <f>SUM('【断面別】自動車交通量（C断面流入)'!D49,'【断面別】自動車交通量(C断面流出)'!D49)</f>
        <v>159</v>
      </c>
      <c r="E49" s="112">
        <f>SUM('【断面別】自動車交通量（C断面流入)'!E49,'【断面別】自動車交通量(C断面流出)'!E49)</f>
        <v>25</v>
      </c>
      <c r="F49" s="112">
        <f>SUM('【断面別】自動車交通量（C断面流入)'!F49,'【断面別】自動車交通量(C断面流出)'!F49)</f>
        <v>3</v>
      </c>
      <c r="G49" s="112">
        <f>SUM('【断面別】自動車交通量（C断面流入)'!G49,'【断面別】自動車交通量(C断面流出)'!G49)</f>
        <v>0</v>
      </c>
      <c r="H49" s="112">
        <f t="shared" si="14"/>
        <v>184</v>
      </c>
      <c r="I49" s="112">
        <f t="shared" si="15"/>
        <v>3</v>
      </c>
      <c r="J49" s="112">
        <f t="shared" si="16"/>
        <v>187</v>
      </c>
      <c r="K49" s="111">
        <f t="shared" si="3"/>
        <v>1.6</v>
      </c>
      <c r="L49" s="110">
        <f t="shared" si="4"/>
        <v>1.4</v>
      </c>
    </row>
    <row r="50" spans="2:13" ht="14.45" customHeight="1">
      <c r="B50" s="109" t="s">
        <v>303</v>
      </c>
      <c r="C50" s="108"/>
      <c r="D50" s="107">
        <f>SUM('【断面別】自動車交通量（C断面流入)'!D50,'【断面別】自動車交通量(C断面流出)'!D50)</f>
        <v>185</v>
      </c>
      <c r="E50" s="106">
        <f>SUM('【断面別】自動車交通量（C断面流入)'!E50,'【断面別】自動車交通量(C断面流出)'!E50)</f>
        <v>22</v>
      </c>
      <c r="F50" s="106">
        <f>SUM('【断面別】自動車交通量（C断面流入)'!F50,'【断面別】自動車交通量(C断面流出)'!F50)</f>
        <v>5</v>
      </c>
      <c r="G50" s="106">
        <f>SUM('【断面別】自動車交通量（C断面流入)'!G50,'【断面別】自動車交通量(C断面流出)'!G50)</f>
        <v>2</v>
      </c>
      <c r="H50" s="106">
        <f t="shared" si="14"/>
        <v>207</v>
      </c>
      <c r="I50" s="106">
        <f t="shared" si="15"/>
        <v>7</v>
      </c>
      <c r="J50" s="106">
        <f t="shared" si="16"/>
        <v>214</v>
      </c>
      <c r="K50" s="105">
        <f t="shared" si="3"/>
        <v>3.3</v>
      </c>
      <c r="L50" s="104">
        <f t="shared" si="4"/>
        <v>1.6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1074</v>
      </c>
      <c r="E51" s="100">
        <f t="shared" si="17"/>
        <v>154</v>
      </c>
      <c r="F51" s="100">
        <f t="shared" si="17"/>
        <v>27</v>
      </c>
      <c r="G51" s="100">
        <f t="shared" si="17"/>
        <v>13</v>
      </c>
      <c r="H51" s="100">
        <f t="shared" si="17"/>
        <v>1228</v>
      </c>
      <c r="I51" s="100">
        <f t="shared" si="17"/>
        <v>40</v>
      </c>
      <c r="J51" s="100">
        <f t="shared" si="17"/>
        <v>1268</v>
      </c>
      <c r="K51" s="99">
        <f t="shared" si="3"/>
        <v>3.2</v>
      </c>
      <c r="L51" s="98">
        <f t="shared" si="4"/>
        <v>9.3000000000000007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10417</v>
      </c>
      <c r="E52" s="94">
        <f t="shared" si="18"/>
        <v>2099</v>
      </c>
      <c r="F52" s="94">
        <f t="shared" si="18"/>
        <v>996</v>
      </c>
      <c r="G52" s="94">
        <f t="shared" si="18"/>
        <v>111</v>
      </c>
      <c r="H52" s="94">
        <f t="shared" si="18"/>
        <v>12516</v>
      </c>
      <c r="I52" s="94">
        <f t="shared" si="18"/>
        <v>1107</v>
      </c>
      <c r="J52" s="94">
        <f t="shared" si="18"/>
        <v>13623</v>
      </c>
      <c r="K52" s="93">
        <f t="shared" si="3"/>
        <v>8.1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showGridLines="0" view="pageBreakPreview" zoomScaleNormal="100" zoomScaleSheetLayoutView="100" workbookViewId="0">
      <selection activeCell="M20" sqref="M20"/>
    </sheetView>
  </sheetViews>
  <sheetFormatPr defaultColWidth="8.875" defaultRowHeight="11.25"/>
  <cols>
    <col min="1" max="1" width="2.25" style="68" customWidth="1"/>
    <col min="2" max="3" width="5.125" style="68" customWidth="1"/>
    <col min="4" max="9" width="11.25" style="68" customWidth="1"/>
    <col min="10" max="16384" width="8.875" style="68"/>
  </cols>
  <sheetData>
    <row r="2" spans="2:9" ht="14.25">
      <c r="B2" s="79" t="s">
        <v>77</v>
      </c>
    </row>
    <row r="3" spans="2:9" ht="9" customHeight="1"/>
    <row r="4" spans="2:9">
      <c r="B4" s="68" t="s">
        <v>76</v>
      </c>
      <c r="D4" s="68" t="s">
        <v>75</v>
      </c>
    </row>
    <row r="5" spans="2:9" ht="9" customHeight="1"/>
    <row r="6" spans="2:9">
      <c r="B6" s="68" t="s">
        <v>74</v>
      </c>
      <c r="D6" s="68" t="s">
        <v>73</v>
      </c>
      <c r="G6" s="68" t="s">
        <v>72</v>
      </c>
      <c r="H6" s="68" t="s">
        <v>71</v>
      </c>
    </row>
    <row r="7" spans="2:9" ht="9" customHeight="1"/>
    <row r="8" spans="2:9">
      <c r="B8" s="68" t="s">
        <v>70</v>
      </c>
      <c r="I8" s="78" t="s">
        <v>69</v>
      </c>
    </row>
    <row r="9" spans="2:9" s="321" customFormat="1" ht="18.75" customHeight="1">
      <c r="B9" s="318"/>
      <c r="C9" s="319"/>
      <c r="D9" s="320"/>
      <c r="E9" s="358" t="s">
        <v>68</v>
      </c>
      <c r="F9" s="359"/>
      <c r="G9" s="359"/>
      <c r="H9" s="359"/>
      <c r="I9" s="360"/>
    </row>
    <row r="10" spans="2:9" s="321" customFormat="1" ht="18.75" customHeight="1">
      <c r="B10" s="322"/>
      <c r="C10" s="323"/>
      <c r="D10" s="324" t="s">
        <v>67</v>
      </c>
      <c r="E10" s="325" t="s">
        <v>65</v>
      </c>
      <c r="F10" s="325" t="s">
        <v>64</v>
      </c>
      <c r="G10" s="325" t="s">
        <v>63</v>
      </c>
      <c r="H10" s="325" t="s">
        <v>62</v>
      </c>
      <c r="I10" s="326" t="s">
        <v>57</v>
      </c>
    </row>
    <row r="11" spans="2:9" s="321" customFormat="1" ht="18.75" customHeight="1">
      <c r="B11" s="361" t="s">
        <v>66</v>
      </c>
      <c r="C11" s="364" t="s">
        <v>65</v>
      </c>
      <c r="D11" s="327" t="s">
        <v>61</v>
      </c>
      <c r="E11" s="328">
        <v>2</v>
      </c>
      <c r="F11" s="328">
        <v>1187</v>
      </c>
      <c r="G11" s="328">
        <v>4566</v>
      </c>
      <c r="H11" s="328">
        <v>289</v>
      </c>
      <c r="I11" s="329">
        <f>SUM(E11:H11)</f>
        <v>6044</v>
      </c>
    </row>
    <row r="12" spans="2:9" s="321" customFormat="1" ht="18.75" customHeight="1">
      <c r="B12" s="362"/>
      <c r="C12" s="365"/>
      <c r="D12" s="330" t="s">
        <v>60</v>
      </c>
      <c r="E12" s="331">
        <v>1</v>
      </c>
      <c r="F12" s="331">
        <v>405</v>
      </c>
      <c r="G12" s="331">
        <v>881</v>
      </c>
      <c r="H12" s="331">
        <v>120</v>
      </c>
      <c r="I12" s="332">
        <f>SUM(E12:H12)</f>
        <v>1407</v>
      </c>
    </row>
    <row r="13" spans="2:9" s="321" customFormat="1" ht="18.75" customHeight="1">
      <c r="B13" s="362"/>
      <c r="C13" s="365"/>
      <c r="D13" s="330" t="s">
        <v>59</v>
      </c>
      <c r="E13" s="331">
        <v>0</v>
      </c>
      <c r="F13" s="331">
        <v>92</v>
      </c>
      <c r="G13" s="331">
        <v>489</v>
      </c>
      <c r="H13" s="331">
        <v>28</v>
      </c>
      <c r="I13" s="332">
        <f>SUM(E13:H13)</f>
        <v>609</v>
      </c>
    </row>
    <row r="14" spans="2:9" s="321" customFormat="1" ht="18.75" customHeight="1">
      <c r="B14" s="362"/>
      <c r="C14" s="365"/>
      <c r="D14" s="333" t="s">
        <v>58</v>
      </c>
      <c r="E14" s="334">
        <v>0</v>
      </c>
      <c r="F14" s="334">
        <v>3</v>
      </c>
      <c r="G14" s="334">
        <v>53</v>
      </c>
      <c r="H14" s="334">
        <v>1</v>
      </c>
      <c r="I14" s="335">
        <f>SUM(E14:H14)</f>
        <v>57</v>
      </c>
    </row>
    <row r="15" spans="2:9" s="321" customFormat="1" ht="18.75" customHeight="1" thickBot="1">
      <c r="B15" s="362"/>
      <c r="C15" s="366"/>
      <c r="D15" s="336" t="s">
        <v>57</v>
      </c>
      <c r="E15" s="337">
        <f>SUM(E11:E14)</f>
        <v>3</v>
      </c>
      <c r="F15" s="337">
        <f>SUM(F11:F14)</f>
        <v>1687</v>
      </c>
      <c r="G15" s="337">
        <f>SUM(G11:G14)</f>
        <v>5989</v>
      </c>
      <c r="H15" s="337">
        <f>SUM(H11:H14)</f>
        <v>438</v>
      </c>
      <c r="I15" s="338">
        <f>SUM(I11:I14)</f>
        <v>8117</v>
      </c>
    </row>
    <row r="16" spans="2:9" s="321" customFormat="1" ht="18.75" customHeight="1" thickTop="1">
      <c r="B16" s="362"/>
      <c r="C16" s="364" t="s">
        <v>64</v>
      </c>
      <c r="D16" s="327" t="s">
        <v>61</v>
      </c>
      <c r="E16" s="328">
        <v>684</v>
      </c>
      <c r="F16" s="339"/>
      <c r="G16" s="328">
        <v>139</v>
      </c>
      <c r="H16" s="328">
        <v>566</v>
      </c>
      <c r="I16" s="329">
        <f>SUM(E16:H16)</f>
        <v>1389</v>
      </c>
    </row>
    <row r="17" spans="2:9" s="321" customFormat="1" ht="18.75" customHeight="1">
      <c r="B17" s="362"/>
      <c r="C17" s="365"/>
      <c r="D17" s="330" t="s">
        <v>60</v>
      </c>
      <c r="E17" s="331">
        <v>248</v>
      </c>
      <c r="F17" s="340"/>
      <c r="G17" s="331">
        <v>26</v>
      </c>
      <c r="H17" s="331">
        <v>143</v>
      </c>
      <c r="I17" s="332">
        <f>SUM(E17:H17)</f>
        <v>417</v>
      </c>
    </row>
    <row r="18" spans="2:9" s="321" customFormat="1" ht="18.75" customHeight="1">
      <c r="B18" s="362"/>
      <c r="C18" s="365"/>
      <c r="D18" s="330" t="s">
        <v>59</v>
      </c>
      <c r="E18" s="331">
        <v>59</v>
      </c>
      <c r="F18" s="340"/>
      <c r="G18" s="331">
        <v>9</v>
      </c>
      <c r="H18" s="331">
        <v>24</v>
      </c>
      <c r="I18" s="332">
        <f>SUM(E18:H18)</f>
        <v>92</v>
      </c>
    </row>
    <row r="19" spans="2:9" s="321" customFormat="1" ht="18.75" customHeight="1">
      <c r="B19" s="362"/>
      <c r="C19" s="365"/>
      <c r="D19" s="333" t="s">
        <v>58</v>
      </c>
      <c r="E19" s="334">
        <v>1</v>
      </c>
      <c r="F19" s="341"/>
      <c r="G19" s="334">
        <v>4</v>
      </c>
      <c r="H19" s="334">
        <v>2</v>
      </c>
      <c r="I19" s="335">
        <f>SUM(E19:H19)</f>
        <v>7</v>
      </c>
    </row>
    <row r="20" spans="2:9" s="321" customFormat="1" ht="18.75" customHeight="1" thickBot="1">
      <c r="B20" s="362"/>
      <c r="C20" s="366"/>
      <c r="D20" s="336" t="s">
        <v>57</v>
      </c>
      <c r="E20" s="337">
        <f>SUM(E16:E19)</f>
        <v>992</v>
      </c>
      <c r="F20" s="342"/>
      <c r="G20" s="337">
        <f>SUM(G16:G19)</f>
        <v>178</v>
      </c>
      <c r="H20" s="337">
        <f>SUM(H16:H19)</f>
        <v>735</v>
      </c>
      <c r="I20" s="338">
        <f>SUM(I16:I19)</f>
        <v>1905</v>
      </c>
    </row>
    <row r="21" spans="2:9" s="321" customFormat="1" ht="18.75" customHeight="1" thickTop="1">
      <c r="B21" s="362"/>
      <c r="C21" s="364" t="s">
        <v>63</v>
      </c>
      <c r="D21" s="327" t="s">
        <v>61</v>
      </c>
      <c r="E21" s="328">
        <v>3431</v>
      </c>
      <c r="F21" s="328">
        <v>809</v>
      </c>
      <c r="G21" s="328">
        <v>17</v>
      </c>
      <c r="H21" s="328">
        <v>691</v>
      </c>
      <c r="I21" s="329">
        <f>SUM(E21:H21)</f>
        <v>4948</v>
      </c>
    </row>
    <row r="22" spans="2:9" s="321" customFormat="1" ht="18.75" customHeight="1">
      <c r="B22" s="362"/>
      <c r="C22" s="365"/>
      <c r="D22" s="330" t="s">
        <v>60</v>
      </c>
      <c r="E22" s="331">
        <v>740</v>
      </c>
      <c r="F22" s="331">
        <v>176</v>
      </c>
      <c r="G22" s="331">
        <v>6</v>
      </c>
      <c r="H22" s="331">
        <v>153</v>
      </c>
      <c r="I22" s="332">
        <f>SUM(E22:H22)</f>
        <v>1075</v>
      </c>
    </row>
    <row r="23" spans="2:9" s="321" customFormat="1" ht="18.75" customHeight="1">
      <c r="B23" s="362"/>
      <c r="C23" s="365"/>
      <c r="D23" s="330" t="s">
        <v>59</v>
      </c>
      <c r="E23" s="331">
        <v>384</v>
      </c>
      <c r="F23" s="331">
        <v>27</v>
      </c>
      <c r="G23" s="331">
        <v>0</v>
      </c>
      <c r="H23" s="331">
        <v>50</v>
      </c>
      <c r="I23" s="332">
        <f>SUM(E23:H23)</f>
        <v>461</v>
      </c>
    </row>
    <row r="24" spans="2:9" s="321" customFormat="1" ht="18.75" customHeight="1">
      <c r="B24" s="362"/>
      <c r="C24" s="365"/>
      <c r="D24" s="333" t="s">
        <v>58</v>
      </c>
      <c r="E24" s="334">
        <v>49</v>
      </c>
      <c r="F24" s="334">
        <v>2</v>
      </c>
      <c r="G24" s="334">
        <v>0</v>
      </c>
      <c r="H24" s="334">
        <v>2</v>
      </c>
      <c r="I24" s="335">
        <f>SUM(E24:H24)</f>
        <v>53</v>
      </c>
    </row>
    <row r="25" spans="2:9" s="321" customFormat="1" ht="18.75" customHeight="1" thickBot="1">
      <c r="B25" s="362"/>
      <c r="C25" s="366"/>
      <c r="D25" s="336" t="s">
        <v>57</v>
      </c>
      <c r="E25" s="337">
        <f>SUM(E21:E24)</f>
        <v>4604</v>
      </c>
      <c r="F25" s="337">
        <f>SUM(F21:F24)</f>
        <v>1014</v>
      </c>
      <c r="G25" s="337">
        <f>SUM(G21:G24)</f>
        <v>23</v>
      </c>
      <c r="H25" s="337">
        <f>SUM(H21:H24)</f>
        <v>896</v>
      </c>
      <c r="I25" s="338">
        <f>SUM(I21:I24)</f>
        <v>6537</v>
      </c>
    </row>
    <row r="26" spans="2:9" s="321" customFormat="1" ht="18.75" customHeight="1" thickTop="1">
      <c r="B26" s="362"/>
      <c r="C26" s="364" t="s">
        <v>62</v>
      </c>
      <c r="D26" s="327" t="s">
        <v>61</v>
      </c>
      <c r="E26" s="328">
        <v>258</v>
      </c>
      <c r="F26" s="328">
        <v>648</v>
      </c>
      <c r="G26" s="328">
        <v>747</v>
      </c>
      <c r="H26" s="339"/>
      <c r="I26" s="329">
        <f>SUM(E26:H26)</f>
        <v>1653</v>
      </c>
    </row>
    <row r="27" spans="2:9" s="321" customFormat="1" ht="18.75" customHeight="1">
      <c r="B27" s="362"/>
      <c r="C27" s="365"/>
      <c r="D27" s="330" t="s">
        <v>60</v>
      </c>
      <c r="E27" s="331">
        <v>95</v>
      </c>
      <c r="F27" s="331">
        <v>150</v>
      </c>
      <c r="G27" s="331">
        <v>111</v>
      </c>
      <c r="H27" s="340"/>
      <c r="I27" s="332">
        <f>SUM(E27:H27)</f>
        <v>356</v>
      </c>
    </row>
    <row r="28" spans="2:9" s="321" customFormat="1" ht="18.75" customHeight="1">
      <c r="B28" s="362"/>
      <c r="C28" s="365"/>
      <c r="D28" s="330" t="s">
        <v>59</v>
      </c>
      <c r="E28" s="331">
        <v>34</v>
      </c>
      <c r="F28" s="331">
        <v>16</v>
      </c>
      <c r="G28" s="331">
        <v>37</v>
      </c>
      <c r="H28" s="340"/>
      <c r="I28" s="332">
        <f>SUM(E28:H28)</f>
        <v>87</v>
      </c>
    </row>
    <row r="29" spans="2:9" s="321" customFormat="1" ht="18.75" customHeight="1">
      <c r="B29" s="362"/>
      <c r="C29" s="365"/>
      <c r="D29" s="333" t="s">
        <v>58</v>
      </c>
      <c r="E29" s="334">
        <v>2</v>
      </c>
      <c r="F29" s="334">
        <v>3</v>
      </c>
      <c r="G29" s="334">
        <v>1</v>
      </c>
      <c r="H29" s="341"/>
      <c r="I29" s="335">
        <f>SUM(E29:H29)</f>
        <v>6</v>
      </c>
    </row>
    <row r="30" spans="2:9" s="321" customFormat="1" ht="18.75" customHeight="1" thickBot="1">
      <c r="B30" s="362"/>
      <c r="C30" s="366"/>
      <c r="D30" s="343" t="s">
        <v>57</v>
      </c>
      <c r="E30" s="337">
        <f>SUM(E26:E29)</f>
        <v>389</v>
      </c>
      <c r="F30" s="337">
        <f>SUM(F26:F29)</f>
        <v>817</v>
      </c>
      <c r="G30" s="337">
        <f>SUM(G26:G29)</f>
        <v>896</v>
      </c>
      <c r="H30" s="342"/>
      <c r="I30" s="338">
        <f>SUM(I26:I29)</f>
        <v>2102</v>
      </c>
    </row>
    <row r="31" spans="2:9" s="321" customFormat="1" ht="18.75" customHeight="1" thickTop="1">
      <c r="B31" s="362"/>
      <c r="C31" s="365" t="s">
        <v>57</v>
      </c>
      <c r="D31" s="344" t="s">
        <v>61</v>
      </c>
      <c r="E31" s="345">
        <f t="shared" ref="E31:H34" si="0">SUM(E11,E16,E21,E26)</f>
        <v>4375</v>
      </c>
      <c r="F31" s="345">
        <f t="shared" si="0"/>
        <v>2644</v>
      </c>
      <c r="G31" s="345">
        <f t="shared" si="0"/>
        <v>5469</v>
      </c>
      <c r="H31" s="345">
        <f t="shared" si="0"/>
        <v>1546</v>
      </c>
      <c r="I31" s="346">
        <f>SUM(E31:H31)</f>
        <v>14034</v>
      </c>
    </row>
    <row r="32" spans="2:9" s="321" customFormat="1" ht="18.75" customHeight="1">
      <c r="B32" s="362"/>
      <c r="C32" s="365"/>
      <c r="D32" s="330" t="s">
        <v>60</v>
      </c>
      <c r="E32" s="347">
        <f t="shared" si="0"/>
        <v>1084</v>
      </c>
      <c r="F32" s="347">
        <f t="shared" si="0"/>
        <v>731</v>
      </c>
      <c r="G32" s="347">
        <f t="shared" si="0"/>
        <v>1024</v>
      </c>
      <c r="H32" s="347">
        <f t="shared" si="0"/>
        <v>416</v>
      </c>
      <c r="I32" s="332">
        <f>SUM(E32:H32)</f>
        <v>3255</v>
      </c>
    </row>
    <row r="33" spans="2:9" s="321" customFormat="1" ht="18.75" customHeight="1">
      <c r="B33" s="362"/>
      <c r="C33" s="365"/>
      <c r="D33" s="330" t="s">
        <v>59</v>
      </c>
      <c r="E33" s="347">
        <f t="shared" si="0"/>
        <v>477</v>
      </c>
      <c r="F33" s="347">
        <f t="shared" si="0"/>
        <v>135</v>
      </c>
      <c r="G33" s="347">
        <f t="shared" si="0"/>
        <v>535</v>
      </c>
      <c r="H33" s="347">
        <f t="shared" si="0"/>
        <v>102</v>
      </c>
      <c r="I33" s="332">
        <f>SUM(E33:H33)</f>
        <v>1249</v>
      </c>
    </row>
    <row r="34" spans="2:9" s="321" customFormat="1" ht="18.75" customHeight="1">
      <c r="B34" s="362"/>
      <c r="C34" s="365"/>
      <c r="D34" s="333" t="s">
        <v>58</v>
      </c>
      <c r="E34" s="348">
        <f t="shared" si="0"/>
        <v>52</v>
      </c>
      <c r="F34" s="348">
        <f t="shared" si="0"/>
        <v>8</v>
      </c>
      <c r="G34" s="348">
        <f t="shared" si="0"/>
        <v>58</v>
      </c>
      <c r="H34" s="348">
        <f t="shared" si="0"/>
        <v>5</v>
      </c>
      <c r="I34" s="335">
        <f>SUM(E34:H34)</f>
        <v>123</v>
      </c>
    </row>
    <row r="35" spans="2:9" s="321" customFormat="1" ht="18.75" customHeight="1">
      <c r="B35" s="363"/>
      <c r="C35" s="367"/>
      <c r="D35" s="349" t="s">
        <v>57</v>
      </c>
      <c r="E35" s="350">
        <f>SUM(E31:E34)</f>
        <v>5988</v>
      </c>
      <c r="F35" s="350">
        <f>SUM(F31:F34)</f>
        <v>3518</v>
      </c>
      <c r="G35" s="350">
        <f>SUM(G31:G34)</f>
        <v>7086</v>
      </c>
      <c r="H35" s="350">
        <f>SUM(H31:H34)</f>
        <v>2069</v>
      </c>
      <c r="I35" s="351">
        <f>SUM(I31:I34)</f>
        <v>18661</v>
      </c>
    </row>
  </sheetData>
  <mergeCells count="7">
    <mergeCell ref="E9:I9"/>
    <mergeCell ref="B11:B35"/>
    <mergeCell ref="C11:C15"/>
    <mergeCell ref="C16:C20"/>
    <mergeCell ref="C21:C25"/>
    <mergeCell ref="C26:C30"/>
    <mergeCell ref="C31:C35"/>
  </mergeCells>
  <phoneticPr fontId="1"/>
  <printOptions horizontalCentered="1"/>
  <pageMargins left="0.78740157480314965" right="0.78740157480314965" top="0.70866141732283472" bottom="0.70866141732283472" header="0.31496062992125984" footer="0.31496062992125984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19" sqref="N19"/>
    </sheetView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322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319</v>
      </c>
      <c r="C16" s="120"/>
      <c r="D16" s="119">
        <f>SUM('【方向別】自動車交通量(10)'!D16,'【方向別】自動車交通量(11)'!D16,'【方向別】自動車交通量(12)'!D16)</f>
        <v>25</v>
      </c>
      <c r="E16" s="118">
        <f>SUM('【方向別】自動車交通量(10)'!E16,'【方向別】自動車交通量(11)'!E16,'【方向別】自動車交通量(12)'!E16)</f>
        <v>1</v>
      </c>
      <c r="F16" s="118">
        <f>SUM('【方向別】自動車交通量(10)'!F16,'【方向別】自動車交通量(11)'!F16,'【方向別】自動車交通量(12)'!F16)</f>
        <v>2</v>
      </c>
      <c r="G16" s="118">
        <f>SUM('【方向別】自動車交通量(10)'!G16,'【方向別】自動車交通量(11)'!G16,'【方向別】自動車交通量(12)'!G16)</f>
        <v>0</v>
      </c>
      <c r="H16" s="118">
        <f t="shared" ref="H16:H21" si="0">SUM(D16:E16)</f>
        <v>26</v>
      </c>
      <c r="I16" s="118">
        <f t="shared" ref="I16:I21" si="1">SUM(F16:G16)</f>
        <v>2</v>
      </c>
      <c r="J16" s="118">
        <f t="shared" ref="J16:J21" si="2">SUM(H16:I16)</f>
        <v>28</v>
      </c>
      <c r="K16" s="117">
        <f t="shared" ref="K16:K52" si="3">IF(J16=0,0,ROUND(I16/J16*100,1))</f>
        <v>7.1</v>
      </c>
      <c r="L16" s="116">
        <f t="shared" ref="L16:L52" si="4">IF(J16=0,0,ROUND(J16/$J$52*100,1))</f>
        <v>1.3</v>
      </c>
    </row>
    <row r="17" spans="2:12" ht="14.45" customHeight="1">
      <c r="B17" s="115" t="s">
        <v>318</v>
      </c>
      <c r="C17" s="114"/>
      <c r="D17" s="113">
        <f>SUM('【方向別】自動車交通量(10)'!D17,'【方向別】自動車交通量(11)'!D17,'【方向別】自動車交通量(12)'!D17)</f>
        <v>25</v>
      </c>
      <c r="E17" s="112">
        <f>SUM('【方向別】自動車交通量(10)'!E17,'【方向別】自動車交通量(11)'!E17,'【方向別】自動車交通量(12)'!E17)</f>
        <v>3</v>
      </c>
      <c r="F17" s="112">
        <f>SUM('【方向別】自動車交通量(10)'!F17,'【方向別】自動車交通量(11)'!F17,'【方向別】自動車交通量(12)'!F17)</f>
        <v>0</v>
      </c>
      <c r="G17" s="112">
        <f>SUM('【方向別】自動車交通量(10)'!G17,'【方向別】自動車交通量(11)'!G17,'【方向別】自動車交通量(12)'!G17)</f>
        <v>0</v>
      </c>
      <c r="H17" s="112">
        <f t="shared" si="0"/>
        <v>28</v>
      </c>
      <c r="I17" s="112">
        <f t="shared" si="1"/>
        <v>0</v>
      </c>
      <c r="J17" s="112">
        <f t="shared" si="2"/>
        <v>28</v>
      </c>
      <c r="K17" s="111">
        <f t="shared" si="3"/>
        <v>0</v>
      </c>
      <c r="L17" s="110">
        <f t="shared" si="4"/>
        <v>1.3</v>
      </c>
    </row>
    <row r="18" spans="2:12" ht="14.45" customHeight="1">
      <c r="B18" s="115" t="s">
        <v>317</v>
      </c>
      <c r="C18" s="114"/>
      <c r="D18" s="113">
        <f>SUM('【方向別】自動車交通量(10)'!D18,'【方向別】自動車交通量(11)'!D18,'【方向別】自動車交通量(12)'!D18)</f>
        <v>27</v>
      </c>
      <c r="E18" s="112">
        <f>SUM('【方向別】自動車交通量(10)'!E18,'【方向別】自動車交通量(11)'!E18,'【方向別】自動車交通量(12)'!E18)</f>
        <v>5</v>
      </c>
      <c r="F18" s="112">
        <f>SUM('【方向別】自動車交通量(10)'!F18,'【方向別】自動車交通量(11)'!F18,'【方向別】自動車交通量(12)'!F18)</f>
        <v>1</v>
      </c>
      <c r="G18" s="112">
        <f>SUM('【方向別】自動車交通量(10)'!G18,'【方向別】自動車交通量(11)'!G18,'【方向別】自動車交通量(12)'!G18)</f>
        <v>0</v>
      </c>
      <c r="H18" s="112">
        <f t="shared" si="0"/>
        <v>32</v>
      </c>
      <c r="I18" s="112">
        <f t="shared" si="1"/>
        <v>1</v>
      </c>
      <c r="J18" s="112">
        <f t="shared" si="2"/>
        <v>33</v>
      </c>
      <c r="K18" s="111">
        <f t="shared" si="3"/>
        <v>3</v>
      </c>
      <c r="L18" s="110">
        <f t="shared" si="4"/>
        <v>1.6</v>
      </c>
    </row>
    <row r="19" spans="2:12" ht="14.45" customHeight="1">
      <c r="B19" s="115" t="s">
        <v>316</v>
      </c>
      <c r="C19" s="114"/>
      <c r="D19" s="113">
        <f>SUM('【方向別】自動車交通量(10)'!D19,'【方向別】自動車交通量(11)'!D19,'【方向別】自動車交通量(12)'!D19)</f>
        <v>28</v>
      </c>
      <c r="E19" s="112">
        <f>SUM('【方向別】自動車交通量(10)'!E19,'【方向別】自動車交通量(11)'!E19,'【方向別】自動車交通量(12)'!E19)</f>
        <v>4</v>
      </c>
      <c r="F19" s="112">
        <f>SUM('【方向別】自動車交通量(10)'!F19,'【方向別】自動車交通量(11)'!F19,'【方向別】自動車交通量(12)'!F19)</f>
        <v>0</v>
      </c>
      <c r="G19" s="112">
        <f>SUM('【方向別】自動車交通量(10)'!G19,'【方向別】自動車交通量(11)'!G19,'【方向別】自動車交通量(12)'!G19)</f>
        <v>0</v>
      </c>
      <c r="H19" s="112">
        <f t="shared" si="0"/>
        <v>32</v>
      </c>
      <c r="I19" s="112">
        <f t="shared" si="1"/>
        <v>0</v>
      </c>
      <c r="J19" s="112">
        <f t="shared" si="2"/>
        <v>32</v>
      </c>
      <c r="K19" s="111">
        <f t="shared" si="3"/>
        <v>0</v>
      </c>
      <c r="L19" s="110">
        <f t="shared" si="4"/>
        <v>1.5</v>
      </c>
    </row>
    <row r="20" spans="2:12" ht="14.45" customHeight="1">
      <c r="B20" s="115" t="s">
        <v>315</v>
      </c>
      <c r="C20" s="114"/>
      <c r="D20" s="113">
        <f>SUM('【方向別】自動車交通量(10)'!D20,'【方向別】自動車交通量(11)'!D20,'【方向別】自動車交通量(12)'!D20)</f>
        <v>35</v>
      </c>
      <c r="E20" s="112">
        <f>SUM('【方向別】自動車交通量(10)'!E20,'【方向別】自動車交通量(11)'!E20,'【方向別】自動車交通量(12)'!E20)</f>
        <v>2</v>
      </c>
      <c r="F20" s="112">
        <f>SUM('【方向別】自動車交通量(10)'!F20,'【方向別】自動車交通量(11)'!F20,'【方向別】自動車交通量(12)'!F20)</f>
        <v>0</v>
      </c>
      <c r="G20" s="112">
        <f>SUM('【方向別】自動車交通量(10)'!G20,'【方向別】自動車交通量(11)'!G20,'【方向別】自動車交通量(12)'!G20)</f>
        <v>0</v>
      </c>
      <c r="H20" s="112">
        <f t="shared" si="0"/>
        <v>37</v>
      </c>
      <c r="I20" s="112">
        <f t="shared" si="1"/>
        <v>0</v>
      </c>
      <c r="J20" s="112">
        <f t="shared" si="2"/>
        <v>37</v>
      </c>
      <c r="K20" s="111">
        <f t="shared" si="3"/>
        <v>0</v>
      </c>
      <c r="L20" s="110">
        <f t="shared" si="4"/>
        <v>1.8</v>
      </c>
    </row>
    <row r="21" spans="2:12" ht="14.45" customHeight="1">
      <c r="B21" s="109" t="s">
        <v>314</v>
      </c>
      <c r="C21" s="108"/>
      <c r="D21" s="107">
        <f>SUM('【方向別】自動車交通量(10)'!D21,'【方向別】自動車交通量(11)'!D21,'【方向別】自動車交通量(12)'!D21)</f>
        <v>25</v>
      </c>
      <c r="E21" s="106">
        <f>SUM('【方向別】自動車交通量(10)'!E21,'【方向別】自動車交通量(11)'!E21,'【方向別】自動車交通量(12)'!E21)</f>
        <v>6</v>
      </c>
      <c r="F21" s="106">
        <f>SUM('【方向別】自動車交通量(10)'!F21,'【方向別】自動車交通量(11)'!F21,'【方向別】自動車交通量(12)'!F21)</f>
        <v>0</v>
      </c>
      <c r="G21" s="106">
        <f>SUM('【方向別】自動車交通量(10)'!G21,'【方向別】自動車交通量(11)'!G21,'【方向別】自動車交通量(12)'!G21)</f>
        <v>0</v>
      </c>
      <c r="H21" s="106">
        <f t="shared" si="0"/>
        <v>31</v>
      </c>
      <c r="I21" s="106">
        <f t="shared" si="1"/>
        <v>0</v>
      </c>
      <c r="J21" s="106">
        <f t="shared" si="2"/>
        <v>31</v>
      </c>
      <c r="K21" s="105">
        <f t="shared" si="3"/>
        <v>0</v>
      </c>
      <c r="L21" s="104">
        <f t="shared" si="4"/>
        <v>1.5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165</v>
      </c>
      <c r="E22" s="100">
        <f t="shared" si="5"/>
        <v>21</v>
      </c>
      <c r="F22" s="100">
        <f t="shared" si="5"/>
        <v>3</v>
      </c>
      <c r="G22" s="100">
        <f t="shared" si="5"/>
        <v>0</v>
      </c>
      <c r="H22" s="100">
        <f t="shared" si="5"/>
        <v>186</v>
      </c>
      <c r="I22" s="100">
        <f t="shared" si="5"/>
        <v>3</v>
      </c>
      <c r="J22" s="100">
        <f t="shared" si="5"/>
        <v>189</v>
      </c>
      <c r="K22" s="99">
        <f t="shared" si="3"/>
        <v>1.6</v>
      </c>
      <c r="L22" s="98">
        <f t="shared" si="4"/>
        <v>9</v>
      </c>
    </row>
    <row r="23" spans="2:12" ht="14.45" customHeight="1" thickTop="1">
      <c r="B23" s="121" t="s">
        <v>106</v>
      </c>
      <c r="C23" s="120"/>
      <c r="D23" s="119">
        <f>SUM('【方向別】自動車交通量(10)'!D23,'【方向別】自動車交通量(11)'!D23,'【方向別】自動車交通量(12)'!D23)</f>
        <v>32</v>
      </c>
      <c r="E23" s="118">
        <f>SUM('【方向別】自動車交通量(10)'!E23,'【方向別】自動車交通量(11)'!E23,'【方向別】自動車交通量(12)'!E23)</f>
        <v>5</v>
      </c>
      <c r="F23" s="118">
        <f>SUM('【方向別】自動車交通量(10)'!F23,'【方向別】自動車交通量(11)'!F23,'【方向別】自動車交通量(12)'!F23)</f>
        <v>1</v>
      </c>
      <c r="G23" s="118">
        <f>SUM('【方向別】自動車交通量(10)'!G23,'【方向別】自動車交通量(11)'!G23,'【方向別】自動車交通量(12)'!G23)</f>
        <v>0</v>
      </c>
      <c r="H23" s="118">
        <f t="shared" ref="H23:H28" si="6">SUM(D23:E23)</f>
        <v>37</v>
      </c>
      <c r="I23" s="118">
        <f t="shared" ref="I23:I28" si="7">SUM(F23:G23)</f>
        <v>1</v>
      </c>
      <c r="J23" s="118">
        <f t="shared" ref="J23:J28" si="8">SUM(H23:I23)</f>
        <v>38</v>
      </c>
      <c r="K23" s="117">
        <f t="shared" si="3"/>
        <v>2.6</v>
      </c>
      <c r="L23" s="116">
        <f t="shared" si="4"/>
        <v>1.8</v>
      </c>
    </row>
    <row r="24" spans="2:12" ht="14.45" customHeight="1">
      <c r="B24" s="115" t="s">
        <v>105</v>
      </c>
      <c r="C24" s="114"/>
      <c r="D24" s="113">
        <f>SUM('【方向別】自動車交通量(10)'!D24,'【方向別】自動車交通量(11)'!D24,'【方向別】自動車交通量(12)'!D24)</f>
        <v>29</v>
      </c>
      <c r="E24" s="112">
        <f>SUM('【方向別】自動車交通量(10)'!E24,'【方向別】自動車交通量(11)'!E24,'【方向別】自動車交通量(12)'!E24)</f>
        <v>2</v>
      </c>
      <c r="F24" s="112">
        <f>SUM('【方向別】自動車交通量(10)'!F24,'【方向別】自動車交通量(11)'!F24,'【方向別】自動車交通量(12)'!F24)</f>
        <v>2</v>
      </c>
      <c r="G24" s="112">
        <f>SUM('【方向別】自動車交通量(10)'!G24,'【方向別】自動車交通量(11)'!G24,'【方向別】自動車交通量(12)'!G24)</f>
        <v>0</v>
      </c>
      <c r="H24" s="112">
        <f t="shared" si="6"/>
        <v>31</v>
      </c>
      <c r="I24" s="112">
        <f t="shared" si="7"/>
        <v>2</v>
      </c>
      <c r="J24" s="112">
        <f t="shared" si="8"/>
        <v>33</v>
      </c>
      <c r="K24" s="111">
        <f t="shared" si="3"/>
        <v>6.1</v>
      </c>
      <c r="L24" s="110">
        <f t="shared" si="4"/>
        <v>1.6</v>
      </c>
    </row>
    <row r="25" spans="2:12" ht="14.45" customHeight="1">
      <c r="B25" s="115" t="s">
        <v>104</v>
      </c>
      <c r="C25" s="114"/>
      <c r="D25" s="113">
        <f>SUM('【方向別】自動車交通量(10)'!D25,'【方向別】自動車交通量(11)'!D25,'【方向別】自動車交通量(12)'!D25)</f>
        <v>37</v>
      </c>
      <c r="E25" s="112">
        <f>SUM('【方向別】自動車交通量(10)'!E25,'【方向別】自動車交通量(11)'!E25,'【方向別】自動車交通量(12)'!E25)</f>
        <v>4</v>
      </c>
      <c r="F25" s="112">
        <f>SUM('【方向別】自動車交通量(10)'!F25,'【方向別】自動車交通量(11)'!F25,'【方向別】自動車交通量(12)'!F25)</f>
        <v>4</v>
      </c>
      <c r="G25" s="112">
        <f>SUM('【方向別】自動車交通量(10)'!G25,'【方向別】自動車交通量(11)'!G25,'【方向別】自動車交通量(12)'!G25)</f>
        <v>0</v>
      </c>
      <c r="H25" s="112">
        <f t="shared" si="6"/>
        <v>41</v>
      </c>
      <c r="I25" s="112">
        <f t="shared" si="7"/>
        <v>4</v>
      </c>
      <c r="J25" s="112">
        <f t="shared" si="8"/>
        <v>45</v>
      </c>
      <c r="K25" s="111">
        <f t="shared" si="3"/>
        <v>8.9</v>
      </c>
      <c r="L25" s="110">
        <f t="shared" si="4"/>
        <v>2.1</v>
      </c>
    </row>
    <row r="26" spans="2:12" ht="14.45" customHeight="1">
      <c r="B26" s="115" t="s">
        <v>103</v>
      </c>
      <c r="C26" s="114"/>
      <c r="D26" s="113">
        <f>SUM('【方向別】自動車交通量(10)'!D26,'【方向別】自動車交通量(11)'!D26,'【方向別】自動車交通量(12)'!D26)</f>
        <v>36</v>
      </c>
      <c r="E26" s="112">
        <f>SUM('【方向別】自動車交通量(10)'!E26,'【方向別】自動車交通量(11)'!E26,'【方向別】自動車交通量(12)'!E26)</f>
        <v>2</v>
      </c>
      <c r="F26" s="112">
        <f>SUM('【方向別】自動車交通量(10)'!F26,'【方向別】自動車交通量(11)'!F26,'【方向別】自動車交通量(12)'!F26)</f>
        <v>4</v>
      </c>
      <c r="G26" s="112">
        <f>SUM('【方向別】自動車交通量(10)'!G26,'【方向別】自動車交通量(11)'!G26,'【方向別】自動車交通量(12)'!G26)</f>
        <v>0</v>
      </c>
      <c r="H26" s="112">
        <f t="shared" si="6"/>
        <v>38</v>
      </c>
      <c r="I26" s="112">
        <f t="shared" si="7"/>
        <v>4</v>
      </c>
      <c r="J26" s="112">
        <f t="shared" si="8"/>
        <v>42</v>
      </c>
      <c r="K26" s="111">
        <f t="shared" si="3"/>
        <v>9.5</v>
      </c>
      <c r="L26" s="110">
        <f t="shared" si="4"/>
        <v>2</v>
      </c>
    </row>
    <row r="27" spans="2:12" ht="14.45" customHeight="1">
      <c r="B27" s="115" t="s">
        <v>102</v>
      </c>
      <c r="C27" s="114"/>
      <c r="D27" s="113">
        <f>SUM('【方向別】自動車交通量(10)'!D27,'【方向別】自動車交通量(11)'!D27,'【方向別】自動車交通量(12)'!D27)</f>
        <v>28</v>
      </c>
      <c r="E27" s="112">
        <f>SUM('【方向別】自動車交通量(10)'!E27,'【方向別】自動車交通量(11)'!E27,'【方向別】自動車交通量(12)'!E27)</f>
        <v>5</v>
      </c>
      <c r="F27" s="112">
        <f>SUM('【方向別】自動車交通量(10)'!F27,'【方向別】自動車交通量(11)'!F27,'【方向別】自動車交通量(12)'!F27)</f>
        <v>5</v>
      </c>
      <c r="G27" s="112">
        <f>SUM('【方向別】自動車交通量(10)'!G27,'【方向別】自動車交通量(11)'!G27,'【方向別】自動車交通量(12)'!G27)</f>
        <v>1</v>
      </c>
      <c r="H27" s="112">
        <f t="shared" si="6"/>
        <v>33</v>
      </c>
      <c r="I27" s="112">
        <f t="shared" si="7"/>
        <v>6</v>
      </c>
      <c r="J27" s="112">
        <f t="shared" si="8"/>
        <v>39</v>
      </c>
      <c r="K27" s="111">
        <f t="shared" si="3"/>
        <v>15.4</v>
      </c>
      <c r="L27" s="110">
        <f t="shared" si="4"/>
        <v>1.9</v>
      </c>
    </row>
    <row r="28" spans="2:12" ht="14.45" customHeight="1">
      <c r="B28" s="109" t="s">
        <v>313</v>
      </c>
      <c r="C28" s="108"/>
      <c r="D28" s="107">
        <f>SUM('【方向別】自動車交通量(10)'!D28,'【方向別】自動車交通量(11)'!D28,'【方向別】自動車交通量(12)'!D28)</f>
        <v>23</v>
      </c>
      <c r="E28" s="106">
        <f>SUM('【方向別】自動車交通量(10)'!E28,'【方向別】自動車交通量(11)'!E28,'【方向別】自動車交通量(12)'!E28)</f>
        <v>1</v>
      </c>
      <c r="F28" s="106">
        <f>SUM('【方向別】自動車交通量(10)'!F28,'【方向別】自動車交通量(11)'!F28,'【方向別】自動車交通量(12)'!F28)</f>
        <v>1</v>
      </c>
      <c r="G28" s="106">
        <f>SUM('【方向別】自動車交通量(10)'!G28,'【方向別】自動車交通量(11)'!G28,'【方向別】自動車交通量(12)'!G28)</f>
        <v>0</v>
      </c>
      <c r="H28" s="106">
        <f t="shared" si="6"/>
        <v>24</v>
      </c>
      <c r="I28" s="106">
        <f t="shared" si="7"/>
        <v>1</v>
      </c>
      <c r="J28" s="106">
        <f t="shared" si="8"/>
        <v>25</v>
      </c>
      <c r="K28" s="105">
        <f t="shared" si="3"/>
        <v>4</v>
      </c>
      <c r="L28" s="104">
        <f t="shared" si="4"/>
        <v>1.2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185</v>
      </c>
      <c r="E29" s="100">
        <f t="shared" si="9"/>
        <v>19</v>
      </c>
      <c r="F29" s="100">
        <f t="shared" si="9"/>
        <v>17</v>
      </c>
      <c r="G29" s="100">
        <f t="shared" si="9"/>
        <v>1</v>
      </c>
      <c r="H29" s="100">
        <f t="shared" si="9"/>
        <v>204</v>
      </c>
      <c r="I29" s="100">
        <f t="shared" si="9"/>
        <v>18</v>
      </c>
      <c r="J29" s="100">
        <f t="shared" si="9"/>
        <v>222</v>
      </c>
      <c r="K29" s="99">
        <f t="shared" si="3"/>
        <v>8.1</v>
      </c>
      <c r="L29" s="98">
        <f t="shared" si="4"/>
        <v>10.6</v>
      </c>
    </row>
    <row r="30" spans="2:12" ht="14.45" customHeight="1" thickTop="1">
      <c r="B30" s="129" t="s">
        <v>312</v>
      </c>
      <c r="C30" s="128"/>
      <c r="D30" s="95">
        <f>SUM('【方向別】自動車交通量(10)'!D30,'【方向別】自動車交通量(11)'!D30,'【方向別】自動車交通量(12)'!D30)</f>
        <v>172</v>
      </c>
      <c r="E30" s="94">
        <f>SUM('【方向別】自動車交通量(10)'!E30,'【方向別】自動車交通量(11)'!E30,'【方向別】自動車交通量(12)'!E30)</f>
        <v>37</v>
      </c>
      <c r="F30" s="94">
        <f>SUM('【方向別】自動車交通量(10)'!F30,'【方向別】自動車交通量(11)'!F30,'【方向別】自動車交通量(12)'!F30)</f>
        <v>11</v>
      </c>
      <c r="G30" s="94">
        <f>SUM('【方向別】自動車交通量(10)'!G30,'【方向別】自動車交通量(11)'!G30,'【方向別】自動車交通量(12)'!G30)</f>
        <v>1</v>
      </c>
      <c r="H30" s="94">
        <f t="shared" ref="H30:H43" si="10">SUM(D30:E30)</f>
        <v>209</v>
      </c>
      <c r="I30" s="94">
        <f t="shared" ref="I30:I43" si="11">SUM(F30:G30)</f>
        <v>12</v>
      </c>
      <c r="J30" s="94">
        <f t="shared" ref="J30:J43" si="12">SUM(H30:I30)</f>
        <v>221</v>
      </c>
      <c r="K30" s="93">
        <f t="shared" si="3"/>
        <v>5.4</v>
      </c>
      <c r="L30" s="92">
        <f t="shared" si="4"/>
        <v>10.5</v>
      </c>
    </row>
    <row r="31" spans="2:12" ht="14.45" customHeight="1">
      <c r="B31" s="127" t="s">
        <v>311</v>
      </c>
      <c r="C31" s="126"/>
      <c r="D31" s="125">
        <f>SUM('【方向別】自動車交通量(10)'!D31,'【方向別】自動車交通量(11)'!D31,'【方向別】自動車交通量(12)'!D31)</f>
        <v>140</v>
      </c>
      <c r="E31" s="124">
        <f>SUM('【方向別】自動車交通量(10)'!E31,'【方向別】自動車交通量(11)'!E31,'【方向別】自動車交通量(12)'!E31)</f>
        <v>23</v>
      </c>
      <c r="F31" s="124">
        <f>SUM('【方向別】自動車交通量(10)'!F31,'【方向別】自動車交通量(11)'!F31,'【方向別】自動車交通量(12)'!F31)</f>
        <v>11</v>
      </c>
      <c r="G31" s="124">
        <f>SUM('【方向別】自動車交通量(10)'!G31,'【方向別】自動車交通量(11)'!G31,'【方向別】自動車交通量(12)'!G31)</f>
        <v>0</v>
      </c>
      <c r="H31" s="124">
        <f t="shared" si="10"/>
        <v>163</v>
      </c>
      <c r="I31" s="124">
        <f t="shared" si="11"/>
        <v>11</v>
      </c>
      <c r="J31" s="124">
        <f t="shared" si="12"/>
        <v>174</v>
      </c>
      <c r="K31" s="123">
        <f t="shared" si="3"/>
        <v>6.3</v>
      </c>
      <c r="L31" s="122">
        <f t="shared" si="4"/>
        <v>8.3000000000000007</v>
      </c>
    </row>
    <row r="32" spans="2:12" ht="14.45" customHeight="1">
      <c r="B32" s="127" t="s">
        <v>310</v>
      </c>
      <c r="C32" s="126"/>
      <c r="D32" s="125">
        <f>SUM('【方向別】自動車交通量(10)'!D32,'【方向別】自動車交通量(11)'!D32,'【方向別】自動車交通量(12)'!D32)</f>
        <v>129</v>
      </c>
      <c r="E32" s="124">
        <f>SUM('【方向別】自動車交通量(10)'!E32,'【方向別】自動車交通量(11)'!E32,'【方向別】自動車交通量(12)'!E32)</f>
        <v>48</v>
      </c>
      <c r="F32" s="124">
        <f>SUM('【方向別】自動車交通量(10)'!F32,'【方向別】自動車交通量(11)'!F32,'【方向別】自動車交通量(12)'!F32)</f>
        <v>5</v>
      </c>
      <c r="G32" s="124">
        <f>SUM('【方向別】自動車交通量(10)'!G32,'【方向別】自動車交通量(11)'!G32,'【方向別】自動車交通量(12)'!G32)</f>
        <v>0</v>
      </c>
      <c r="H32" s="124">
        <f t="shared" si="10"/>
        <v>177</v>
      </c>
      <c r="I32" s="124">
        <f t="shared" si="11"/>
        <v>5</v>
      </c>
      <c r="J32" s="124">
        <f t="shared" si="12"/>
        <v>182</v>
      </c>
      <c r="K32" s="123">
        <f t="shared" si="3"/>
        <v>2.7</v>
      </c>
      <c r="L32" s="122">
        <f t="shared" si="4"/>
        <v>8.6999999999999993</v>
      </c>
    </row>
    <row r="33" spans="2:12" ht="14.45" customHeight="1">
      <c r="B33" s="127" t="s">
        <v>309</v>
      </c>
      <c r="C33" s="126"/>
      <c r="D33" s="125">
        <f>SUM('【方向別】自動車交通量(10)'!D33,'【方向別】自動車交通量(11)'!D33,'【方向別】自動車交通量(12)'!D33)</f>
        <v>116</v>
      </c>
      <c r="E33" s="124">
        <f>SUM('【方向別】自動車交通量(10)'!E33,'【方向別】自動車交通量(11)'!E33,'【方向別】自動車交通量(12)'!E33)</f>
        <v>36</v>
      </c>
      <c r="F33" s="124">
        <f>SUM('【方向別】自動車交通量(10)'!F33,'【方向別】自動車交通量(11)'!F33,'【方向別】自動車交通量(12)'!F33)</f>
        <v>7</v>
      </c>
      <c r="G33" s="124">
        <f>SUM('【方向別】自動車交通量(10)'!G33,'【方向別】自動車交通量(11)'!G33,'【方向別】自動車交通量(12)'!G33)</f>
        <v>0</v>
      </c>
      <c r="H33" s="124">
        <f t="shared" si="10"/>
        <v>152</v>
      </c>
      <c r="I33" s="124">
        <f t="shared" si="11"/>
        <v>7</v>
      </c>
      <c r="J33" s="124">
        <f t="shared" si="12"/>
        <v>159</v>
      </c>
      <c r="K33" s="123">
        <f t="shared" si="3"/>
        <v>4.4000000000000004</v>
      </c>
      <c r="L33" s="122">
        <f t="shared" si="4"/>
        <v>7.6</v>
      </c>
    </row>
    <row r="34" spans="2:12" ht="14.45" customHeight="1">
      <c r="B34" s="127" t="s">
        <v>308</v>
      </c>
      <c r="C34" s="126"/>
      <c r="D34" s="125">
        <f>SUM('【方向別】自動車交通量(10)'!D34,'【方向別】自動車交通量(11)'!D34,'【方向別】自動車交通量(12)'!D34)</f>
        <v>105</v>
      </c>
      <c r="E34" s="124">
        <f>SUM('【方向別】自動車交通量(10)'!E34,'【方向別】自動車交通量(11)'!E34,'【方向別】自動車交通量(12)'!E34)</f>
        <v>30</v>
      </c>
      <c r="F34" s="124">
        <f>SUM('【方向別】自動車交通量(10)'!F34,'【方向別】自動車交通量(11)'!F34,'【方向別】自動車交通量(12)'!F34)</f>
        <v>8</v>
      </c>
      <c r="G34" s="124">
        <f>SUM('【方向別】自動車交通量(10)'!G34,'【方向別】自動車交通量(11)'!G34,'【方向別】自動車交通量(12)'!G34)</f>
        <v>0</v>
      </c>
      <c r="H34" s="124">
        <f t="shared" si="10"/>
        <v>135</v>
      </c>
      <c r="I34" s="124">
        <f t="shared" si="11"/>
        <v>8</v>
      </c>
      <c r="J34" s="124">
        <f t="shared" si="12"/>
        <v>143</v>
      </c>
      <c r="K34" s="123">
        <f t="shared" si="3"/>
        <v>5.6</v>
      </c>
      <c r="L34" s="122">
        <f t="shared" si="4"/>
        <v>6.8</v>
      </c>
    </row>
    <row r="35" spans="2:12" ht="14.45" customHeight="1">
      <c r="B35" s="127" t="s">
        <v>307</v>
      </c>
      <c r="C35" s="126"/>
      <c r="D35" s="125">
        <f>SUM('【方向別】自動車交通量(10)'!D35,'【方向別】自動車交通量(11)'!D35,'【方向別】自動車交通量(12)'!D35)</f>
        <v>109</v>
      </c>
      <c r="E35" s="124">
        <f>SUM('【方向別】自動車交通量(10)'!E35,'【方向別】自動車交通量(11)'!E35,'【方向別】自動車交通量(12)'!E35)</f>
        <v>35</v>
      </c>
      <c r="F35" s="124">
        <f>SUM('【方向別】自動車交通量(10)'!F35,'【方向別】自動車交通量(11)'!F35,'【方向別】自動車交通量(12)'!F35)</f>
        <v>2</v>
      </c>
      <c r="G35" s="124">
        <f>SUM('【方向別】自動車交通量(10)'!G35,'【方向別】自動車交通量(11)'!G35,'【方向別】自動車交通量(12)'!G35)</f>
        <v>2</v>
      </c>
      <c r="H35" s="124">
        <f t="shared" si="10"/>
        <v>144</v>
      </c>
      <c r="I35" s="124">
        <f t="shared" si="11"/>
        <v>4</v>
      </c>
      <c r="J35" s="124">
        <f t="shared" si="12"/>
        <v>148</v>
      </c>
      <c r="K35" s="123">
        <f t="shared" si="3"/>
        <v>2.7</v>
      </c>
      <c r="L35" s="122">
        <f t="shared" si="4"/>
        <v>7</v>
      </c>
    </row>
    <row r="36" spans="2:12" ht="14.45" customHeight="1">
      <c r="B36" s="127" t="s">
        <v>306</v>
      </c>
      <c r="C36" s="126"/>
      <c r="D36" s="125">
        <f>SUM('【方向別】自動車交通量(10)'!D36,'【方向別】自動車交通量(11)'!D36,'【方向別】自動車交通量(12)'!D36)</f>
        <v>121</v>
      </c>
      <c r="E36" s="124">
        <f>SUM('【方向別】自動車交通量(10)'!E36,'【方向別】自動車交通量(11)'!E36,'【方向別】自動車交通量(12)'!E36)</f>
        <v>33</v>
      </c>
      <c r="F36" s="124">
        <f>SUM('【方向別】自動車交通量(10)'!F36,'【方向別】自動車交通量(11)'!F36,'【方向別】自動車交通量(12)'!F36)</f>
        <v>7</v>
      </c>
      <c r="G36" s="124">
        <f>SUM('【方向別】自動車交通量(10)'!G36,'【方向別】自動車交通量(11)'!G36,'【方向別】自動車交通量(12)'!G36)</f>
        <v>0</v>
      </c>
      <c r="H36" s="124">
        <f t="shared" si="10"/>
        <v>154</v>
      </c>
      <c r="I36" s="124">
        <f t="shared" si="11"/>
        <v>7</v>
      </c>
      <c r="J36" s="124">
        <f t="shared" si="12"/>
        <v>161</v>
      </c>
      <c r="K36" s="123">
        <f t="shared" si="3"/>
        <v>4.3</v>
      </c>
      <c r="L36" s="122">
        <f t="shared" si="4"/>
        <v>7.7</v>
      </c>
    </row>
    <row r="37" spans="2:12" ht="14.45" customHeight="1">
      <c r="B37" s="127" t="s">
        <v>305</v>
      </c>
      <c r="C37" s="126"/>
      <c r="D37" s="125">
        <f>SUM('【方向別】自動車交通量(10)'!D37,'【方向別】自動車交通量(11)'!D37,'【方向別】自動車交通量(12)'!D37)</f>
        <v>133</v>
      </c>
      <c r="E37" s="124">
        <f>SUM('【方向別】自動車交通量(10)'!E37,'【方向別】自動車交通量(11)'!E37,'【方向別】自動車交通量(12)'!E37)</f>
        <v>30</v>
      </c>
      <c r="F37" s="124">
        <f>SUM('【方向別】自動車交通量(10)'!F37,'【方向別】自動車交通量(11)'!F37,'【方向別】自動車交通量(12)'!F37)</f>
        <v>7</v>
      </c>
      <c r="G37" s="124">
        <f>SUM('【方向別】自動車交通量(10)'!G37,'【方向別】自動車交通量(11)'!G37,'【方向別】自動車交通量(12)'!G37)</f>
        <v>2</v>
      </c>
      <c r="H37" s="124">
        <f t="shared" si="10"/>
        <v>163</v>
      </c>
      <c r="I37" s="124">
        <f t="shared" si="11"/>
        <v>9</v>
      </c>
      <c r="J37" s="124">
        <f t="shared" si="12"/>
        <v>172</v>
      </c>
      <c r="K37" s="123">
        <f t="shared" si="3"/>
        <v>5.2</v>
      </c>
      <c r="L37" s="122">
        <f t="shared" si="4"/>
        <v>8.1999999999999993</v>
      </c>
    </row>
    <row r="38" spans="2:12" ht="14.45" customHeight="1">
      <c r="B38" s="121" t="s">
        <v>91</v>
      </c>
      <c r="C38" s="120"/>
      <c r="D38" s="119">
        <f>SUM('【方向別】自動車交通量(10)'!D38,'【方向別】自動車交通量(11)'!D38,'【方向別】自動車交通量(12)'!D38)</f>
        <v>33</v>
      </c>
      <c r="E38" s="118">
        <f>SUM('【方向別】自動車交通量(10)'!E38,'【方向別】自動車交通量(11)'!E38,'【方向別】自動車交通量(12)'!E38)</f>
        <v>6</v>
      </c>
      <c r="F38" s="118">
        <f>SUM('【方向別】自動車交通量(10)'!F38,'【方向別】自動車交通量(11)'!F38,'【方向別】自動車交通量(12)'!F38)</f>
        <v>1</v>
      </c>
      <c r="G38" s="118">
        <f>SUM('【方向別】自動車交通量(10)'!G38,'【方向別】自動車交通量(11)'!G38,'【方向別】自動車交通量(12)'!G38)</f>
        <v>0</v>
      </c>
      <c r="H38" s="118">
        <f t="shared" si="10"/>
        <v>39</v>
      </c>
      <c r="I38" s="118">
        <f t="shared" si="11"/>
        <v>1</v>
      </c>
      <c r="J38" s="118">
        <f t="shared" si="12"/>
        <v>40</v>
      </c>
      <c r="K38" s="117">
        <f t="shared" si="3"/>
        <v>2.5</v>
      </c>
      <c r="L38" s="116">
        <f t="shared" si="4"/>
        <v>1.9</v>
      </c>
    </row>
    <row r="39" spans="2:12" ht="14.45" customHeight="1">
      <c r="B39" s="115" t="s">
        <v>90</v>
      </c>
      <c r="C39" s="114"/>
      <c r="D39" s="113">
        <f>SUM('【方向別】自動車交通量(10)'!D39,'【方向別】自動車交通量(11)'!D39,'【方向別】自動車交通量(12)'!D39)</f>
        <v>28</v>
      </c>
      <c r="E39" s="112">
        <f>SUM('【方向別】自動車交通量(10)'!E39,'【方向別】自動車交通量(11)'!E39,'【方向別】自動車交通量(12)'!E39)</f>
        <v>8</v>
      </c>
      <c r="F39" s="112">
        <f>SUM('【方向別】自動車交通量(10)'!F39,'【方向別】自動車交通量(11)'!F39,'【方向別】自動車交通量(12)'!F39)</f>
        <v>1</v>
      </c>
      <c r="G39" s="112">
        <f>SUM('【方向別】自動車交通量(10)'!G39,'【方向別】自動車交通量(11)'!G39,'【方向別】自動車交通量(12)'!G39)</f>
        <v>0</v>
      </c>
      <c r="H39" s="112">
        <f t="shared" si="10"/>
        <v>36</v>
      </c>
      <c r="I39" s="112">
        <f t="shared" si="11"/>
        <v>1</v>
      </c>
      <c r="J39" s="112">
        <f t="shared" si="12"/>
        <v>37</v>
      </c>
      <c r="K39" s="111">
        <f t="shared" si="3"/>
        <v>2.7</v>
      </c>
      <c r="L39" s="110">
        <f t="shared" si="4"/>
        <v>1.8</v>
      </c>
    </row>
    <row r="40" spans="2:12" ht="14.45" customHeight="1">
      <c r="B40" s="115" t="s">
        <v>89</v>
      </c>
      <c r="C40" s="114"/>
      <c r="D40" s="113">
        <f>SUM('【方向別】自動車交通量(10)'!D40,'【方向別】自動車交通量(11)'!D40,'【方向別】自動車交通量(12)'!D40)</f>
        <v>28</v>
      </c>
      <c r="E40" s="112">
        <f>SUM('【方向別】自動車交通量(10)'!E40,'【方向別】自動車交通量(11)'!E40,'【方向別】自動車交通量(12)'!E40)</f>
        <v>3</v>
      </c>
      <c r="F40" s="112">
        <f>SUM('【方向別】自動車交通量(10)'!F40,'【方向別】自動車交通量(11)'!F40,'【方向別】自動車交通量(12)'!F40)</f>
        <v>0</v>
      </c>
      <c r="G40" s="112">
        <f>SUM('【方向別】自動車交通量(10)'!G40,'【方向別】自動車交通量(11)'!G40,'【方向別】自動車交通量(12)'!G40)</f>
        <v>0</v>
      </c>
      <c r="H40" s="112">
        <f t="shared" si="10"/>
        <v>31</v>
      </c>
      <c r="I40" s="112">
        <f t="shared" si="11"/>
        <v>0</v>
      </c>
      <c r="J40" s="112">
        <f t="shared" si="12"/>
        <v>31</v>
      </c>
      <c r="K40" s="111">
        <f t="shared" si="3"/>
        <v>0</v>
      </c>
      <c r="L40" s="110">
        <f t="shared" si="4"/>
        <v>1.5</v>
      </c>
    </row>
    <row r="41" spans="2:12" ht="14.45" customHeight="1">
      <c r="B41" s="115" t="s">
        <v>88</v>
      </c>
      <c r="C41" s="114"/>
      <c r="D41" s="113">
        <f>SUM('【方向別】自動車交通量(10)'!D41,'【方向別】自動車交通量(11)'!D41,'【方向別】自動車交通量(12)'!D41)</f>
        <v>22</v>
      </c>
      <c r="E41" s="112">
        <f>SUM('【方向別】自動車交通量(10)'!E41,'【方向別】自動車交通量(11)'!E41,'【方向別】自動車交通量(12)'!E41)</f>
        <v>6</v>
      </c>
      <c r="F41" s="112">
        <f>SUM('【方向別】自動車交通量(10)'!F41,'【方向別】自動車交通量(11)'!F41,'【方向別】自動車交通量(12)'!F41)</f>
        <v>1</v>
      </c>
      <c r="G41" s="112">
        <f>SUM('【方向別】自動車交通量(10)'!G41,'【方向別】自動車交通量(11)'!G41,'【方向別】自動車交通量(12)'!G41)</f>
        <v>0</v>
      </c>
      <c r="H41" s="112">
        <f t="shared" si="10"/>
        <v>28</v>
      </c>
      <c r="I41" s="112">
        <f t="shared" si="11"/>
        <v>1</v>
      </c>
      <c r="J41" s="112">
        <f t="shared" si="12"/>
        <v>29</v>
      </c>
      <c r="K41" s="111">
        <f t="shared" si="3"/>
        <v>3.4</v>
      </c>
      <c r="L41" s="110">
        <f t="shared" si="4"/>
        <v>1.4</v>
      </c>
    </row>
    <row r="42" spans="2:12" ht="14.45" customHeight="1">
      <c r="B42" s="115" t="s">
        <v>87</v>
      </c>
      <c r="C42" s="114"/>
      <c r="D42" s="113">
        <f>SUM('【方向別】自動車交通量(10)'!D42,'【方向別】自動車交通量(11)'!D42,'【方向別】自動車交通量(12)'!D42)</f>
        <v>30</v>
      </c>
      <c r="E42" s="112">
        <f>SUM('【方向別】自動車交通量(10)'!E42,'【方向別】自動車交通量(11)'!E42,'【方向別】自動車交通量(12)'!E42)</f>
        <v>4</v>
      </c>
      <c r="F42" s="112">
        <f>SUM('【方向別】自動車交通量(10)'!F42,'【方向別】自動車交通量(11)'!F42,'【方向別】自動車交通量(12)'!F42)</f>
        <v>1</v>
      </c>
      <c r="G42" s="112">
        <f>SUM('【方向別】自動車交通量(10)'!G42,'【方向別】自動車交通量(11)'!G42,'【方向別】自動車交通量(12)'!G42)</f>
        <v>0</v>
      </c>
      <c r="H42" s="112">
        <f t="shared" si="10"/>
        <v>34</v>
      </c>
      <c r="I42" s="112">
        <f t="shared" si="11"/>
        <v>1</v>
      </c>
      <c r="J42" s="112">
        <f t="shared" si="12"/>
        <v>35</v>
      </c>
      <c r="K42" s="111">
        <f t="shared" si="3"/>
        <v>2.9</v>
      </c>
      <c r="L42" s="110">
        <f t="shared" si="4"/>
        <v>1.7</v>
      </c>
    </row>
    <row r="43" spans="2:12" ht="14.45" customHeight="1">
      <c r="B43" s="109" t="s">
        <v>304</v>
      </c>
      <c r="C43" s="108"/>
      <c r="D43" s="107">
        <f>SUM('【方向別】自動車交通量(10)'!D43,'【方向別】自動車交通量(11)'!D43,'【方向別】自動車交通量(12)'!D43)</f>
        <v>17</v>
      </c>
      <c r="E43" s="106">
        <f>SUM('【方向別】自動車交通量(10)'!E43,'【方向別】自動車交通量(11)'!E43,'【方向別】自動車交通量(12)'!E43)</f>
        <v>1</v>
      </c>
      <c r="F43" s="106">
        <f>SUM('【方向別】自動車交通量(10)'!F43,'【方向別】自動車交通量(11)'!F43,'【方向別】自動車交通量(12)'!F43)</f>
        <v>0</v>
      </c>
      <c r="G43" s="106">
        <f>SUM('【方向別】自動車交通量(10)'!G43,'【方向別】自動車交通量(11)'!G43,'【方向別】自動車交通量(12)'!G43)</f>
        <v>0</v>
      </c>
      <c r="H43" s="106">
        <f t="shared" si="10"/>
        <v>18</v>
      </c>
      <c r="I43" s="106">
        <f t="shared" si="11"/>
        <v>0</v>
      </c>
      <c r="J43" s="106">
        <f t="shared" si="12"/>
        <v>18</v>
      </c>
      <c r="K43" s="105">
        <f t="shared" si="3"/>
        <v>0</v>
      </c>
      <c r="L43" s="104">
        <f t="shared" si="4"/>
        <v>0.9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158</v>
      </c>
      <c r="E44" s="100">
        <f t="shared" si="13"/>
        <v>28</v>
      </c>
      <c r="F44" s="100">
        <f t="shared" si="13"/>
        <v>4</v>
      </c>
      <c r="G44" s="100">
        <f t="shared" si="13"/>
        <v>0</v>
      </c>
      <c r="H44" s="100">
        <f t="shared" si="13"/>
        <v>186</v>
      </c>
      <c r="I44" s="100">
        <f t="shared" si="13"/>
        <v>4</v>
      </c>
      <c r="J44" s="100">
        <f t="shared" si="13"/>
        <v>190</v>
      </c>
      <c r="K44" s="99">
        <f t="shared" si="3"/>
        <v>2.1</v>
      </c>
      <c r="L44" s="98">
        <f t="shared" si="4"/>
        <v>9</v>
      </c>
    </row>
    <row r="45" spans="2:12" ht="14.45" customHeight="1" thickTop="1">
      <c r="B45" s="121" t="s">
        <v>84</v>
      </c>
      <c r="C45" s="120"/>
      <c r="D45" s="119">
        <f>SUM('【方向別】自動車交通量(10)'!D45,'【方向別】自動車交通量(11)'!D45,'【方向別】自動車交通量(12)'!D45)</f>
        <v>17</v>
      </c>
      <c r="E45" s="118">
        <f>SUM('【方向別】自動車交通量(10)'!E45,'【方向別】自動車交通量(11)'!E45,'【方向別】自動車交通量(12)'!E45)</f>
        <v>1</v>
      </c>
      <c r="F45" s="118">
        <f>SUM('【方向別】自動車交通量(10)'!F45,'【方向別】自動車交通量(11)'!F45,'【方向別】自動車交通量(12)'!F45)</f>
        <v>2</v>
      </c>
      <c r="G45" s="118">
        <f>SUM('【方向別】自動車交通量(10)'!G45,'【方向別】自動車交通量(11)'!G45,'【方向別】自動車交通量(12)'!G45)</f>
        <v>0</v>
      </c>
      <c r="H45" s="118">
        <f t="shared" ref="H45:H50" si="14">SUM(D45:E45)</f>
        <v>18</v>
      </c>
      <c r="I45" s="118">
        <f t="shared" ref="I45:I50" si="15">SUM(F45:G45)</f>
        <v>2</v>
      </c>
      <c r="J45" s="118">
        <f t="shared" ref="J45:J50" si="16">SUM(H45:I45)</f>
        <v>20</v>
      </c>
      <c r="K45" s="117">
        <f t="shared" si="3"/>
        <v>10</v>
      </c>
      <c r="L45" s="116">
        <f t="shared" si="4"/>
        <v>1</v>
      </c>
    </row>
    <row r="46" spans="2:12" ht="14.45" customHeight="1">
      <c r="B46" s="115" t="s">
        <v>83</v>
      </c>
      <c r="C46" s="114"/>
      <c r="D46" s="113">
        <f>SUM('【方向別】自動車交通量(10)'!D46,'【方向別】自動車交通量(11)'!D46,'【方向別】自動車交通量(12)'!D46)</f>
        <v>15</v>
      </c>
      <c r="E46" s="112">
        <f>SUM('【方向別】自動車交通量(10)'!E46,'【方向別】自動車交通量(11)'!E46,'【方向別】自動車交通量(12)'!E46)</f>
        <v>1</v>
      </c>
      <c r="F46" s="112">
        <f>SUM('【方向別】自動車交通量(10)'!F46,'【方向別】自動車交通量(11)'!F46,'【方向別】自動車交通量(12)'!F46)</f>
        <v>1</v>
      </c>
      <c r="G46" s="112">
        <f>SUM('【方向別】自動車交通量(10)'!G46,'【方向別】自動車交通量(11)'!G46,'【方向別】自動車交通量(12)'!G46)</f>
        <v>0</v>
      </c>
      <c r="H46" s="112">
        <f t="shared" si="14"/>
        <v>16</v>
      </c>
      <c r="I46" s="112">
        <f t="shared" si="15"/>
        <v>1</v>
      </c>
      <c r="J46" s="112">
        <f t="shared" si="16"/>
        <v>17</v>
      </c>
      <c r="K46" s="111">
        <f t="shared" si="3"/>
        <v>5.9</v>
      </c>
      <c r="L46" s="110">
        <f t="shared" si="4"/>
        <v>0.8</v>
      </c>
    </row>
    <row r="47" spans="2:12" ht="14.45" customHeight="1">
      <c r="B47" s="115" t="s">
        <v>82</v>
      </c>
      <c r="C47" s="114"/>
      <c r="D47" s="113">
        <f>SUM('【方向別】自動車交通量(10)'!D47,'【方向別】自動車交通量(11)'!D47,'【方向別】自動車交通量(12)'!D47)</f>
        <v>21</v>
      </c>
      <c r="E47" s="112">
        <f>SUM('【方向別】自動車交通量(10)'!E47,'【方向別】自動車交通量(11)'!E47,'【方向別】自動車交通量(12)'!E47)</f>
        <v>2</v>
      </c>
      <c r="F47" s="112">
        <f>SUM('【方向別】自動車交通量(10)'!F47,'【方向別】自動車交通量(11)'!F47,'【方向別】自動車交通量(12)'!F47)</f>
        <v>1</v>
      </c>
      <c r="G47" s="112">
        <f>SUM('【方向別】自動車交通量(10)'!G47,'【方向別】自動車交通量(11)'!G47,'【方向別】自動車交通量(12)'!G47)</f>
        <v>0</v>
      </c>
      <c r="H47" s="112">
        <f t="shared" si="14"/>
        <v>23</v>
      </c>
      <c r="I47" s="112">
        <f t="shared" si="15"/>
        <v>1</v>
      </c>
      <c r="J47" s="112">
        <f t="shared" si="16"/>
        <v>24</v>
      </c>
      <c r="K47" s="111">
        <f t="shared" si="3"/>
        <v>4.2</v>
      </c>
      <c r="L47" s="110">
        <f t="shared" si="4"/>
        <v>1.1000000000000001</v>
      </c>
    </row>
    <row r="48" spans="2:12" ht="14.45" customHeight="1">
      <c r="B48" s="115" t="s">
        <v>81</v>
      </c>
      <c r="C48" s="114"/>
      <c r="D48" s="113">
        <f>SUM('【方向別】自動車交通量(10)'!D48,'【方向別】自動車交通量(11)'!D48,'【方向別】自動車交通量(12)'!D48)</f>
        <v>33</v>
      </c>
      <c r="E48" s="112">
        <f>SUM('【方向別】自動車交通量(10)'!E48,'【方向別】自動車交通量(11)'!E48,'【方向別】自動車交通量(12)'!E48)</f>
        <v>7</v>
      </c>
      <c r="F48" s="112">
        <f>SUM('【方向別】自動車交通量(10)'!F48,'【方向別】自動車交通量(11)'!F48,'【方向別】自動車交通量(12)'!F48)</f>
        <v>0</v>
      </c>
      <c r="G48" s="112">
        <f>SUM('【方向別】自動車交通量(10)'!G48,'【方向別】自動車交通量(11)'!G48,'【方向別】自動車交通量(12)'!G48)</f>
        <v>0</v>
      </c>
      <c r="H48" s="112">
        <f t="shared" si="14"/>
        <v>40</v>
      </c>
      <c r="I48" s="112">
        <f t="shared" si="15"/>
        <v>0</v>
      </c>
      <c r="J48" s="112">
        <f t="shared" si="16"/>
        <v>40</v>
      </c>
      <c r="K48" s="111">
        <f t="shared" si="3"/>
        <v>0</v>
      </c>
      <c r="L48" s="110">
        <f t="shared" si="4"/>
        <v>1.9</v>
      </c>
    </row>
    <row r="49" spans="2:13" ht="14.45" customHeight="1">
      <c r="B49" s="115" t="s">
        <v>80</v>
      </c>
      <c r="C49" s="114"/>
      <c r="D49" s="113">
        <f>SUM('【方向別】自動車交通量(10)'!D49,'【方向別】自動車交通量(11)'!D49,'【方向別】自動車交通量(12)'!D49)</f>
        <v>20</v>
      </c>
      <c r="E49" s="112">
        <f>SUM('【方向別】自動車交通量(10)'!E49,'【方向別】自動車交通量(11)'!E49,'【方向別】自動車交通量(12)'!E49)</f>
        <v>3</v>
      </c>
      <c r="F49" s="112">
        <f>SUM('【方向別】自動車交通量(10)'!F49,'【方向別】自動車交通量(11)'!F49,'【方向別】自動車交通量(12)'!F49)</f>
        <v>0</v>
      </c>
      <c r="G49" s="112">
        <f>SUM('【方向別】自動車交通量(10)'!G49,'【方向別】自動車交通量(11)'!G49,'【方向別】自動車交通量(12)'!G49)</f>
        <v>0</v>
      </c>
      <c r="H49" s="112">
        <f t="shared" si="14"/>
        <v>23</v>
      </c>
      <c r="I49" s="112">
        <f t="shared" si="15"/>
        <v>0</v>
      </c>
      <c r="J49" s="112">
        <f t="shared" si="16"/>
        <v>23</v>
      </c>
      <c r="K49" s="111">
        <f t="shared" si="3"/>
        <v>0</v>
      </c>
      <c r="L49" s="110">
        <f t="shared" si="4"/>
        <v>1.1000000000000001</v>
      </c>
    </row>
    <row r="50" spans="2:13" ht="14.45" customHeight="1">
      <c r="B50" s="109" t="s">
        <v>303</v>
      </c>
      <c r="C50" s="108"/>
      <c r="D50" s="107">
        <f>SUM('【方向別】自動車交通量(10)'!D50,'【方向別】自動車交通量(11)'!D50,'【方向別】自動車交通量(12)'!D50)</f>
        <v>14</v>
      </c>
      <c r="E50" s="106">
        <f>SUM('【方向別】自動車交通量(10)'!E50,'【方向別】自動車交通量(11)'!E50,'【方向別】自動車交通量(12)'!E50)</f>
        <v>2</v>
      </c>
      <c r="F50" s="106">
        <f>SUM('【方向別】自動車交通量(10)'!F50,'【方向別】自動車交通量(11)'!F50,'【方向別】自動車交通量(12)'!F50)</f>
        <v>1</v>
      </c>
      <c r="G50" s="106">
        <f>SUM('【方向別】自動車交通量(10)'!G50,'【方向別】自動車交通量(11)'!G50,'【方向別】自動車交通量(12)'!G50)</f>
        <v>0</v>
      </c>
      <c r="H50" s="106">
        <f t="shared" si="14"/>
        <v>16</v>
      </c>
      <c r="I50" s="106">
        <f t="shared" si="15"/>
        <v>1</v>
      </c>
      <c r="J50" s="106">
        <f t="shared" si="16"/>
        <v>17</v>
      </c>
      <c r="K50" s="105">
        <f t="shared" si="3"/>
        <v>5.9</v>
      </c>
      <c r="L50" s="104">
        <f t="shared" si="4"/>
        <v>0.8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120</v>
      </c>
      <c r="E51" s="100">
        <f t="shared" si="17"/>
        <v>16</v>
      </c>
      <c r="F51" s="100">
        <f t="shared" si="17"/>
        <v>5</v>
      </c>
      <c r="G51" s="100">
        <f t="shared" si="17"/>
        <v>0</v>
      </c>
      <c r="H51" s="100">
        <f t="shared" si="17"/>
        <v>136</v>
      </c>
      <c r="I51" s="100">
        <f t="shared" si="17"/>
        <v>5</v>
      </c>
      <c r="J51" s="100">
        <f t="shared" si="17"/>
        <v>141</v>
      </c>
      <c r="K51" s="99">
        <f t="shared" si="3"/>
        <v>3.5</v>
      </c>
      <c r="L51" s="98">
        <f t="shared" si="4"/>
        <v>6.7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1653</v>
      </c>
      <c r="E52" s="94">
        <f t="shared" si="18"/>
        <v>356</v>
      </c>
      <c r="F52" s="94">
        <f t="shared" si="18"/>
        <v>87</v>
      </c>
      <c r="G52" s="94">
        <f t="shared" si="18"/>
        <v>6</v>
      </c>
      <c r="H52" s="94">
        <f t="shared" si="18"/>
        <v>2009</v>
      </c>
      <c r="I52" s="94">
        <f t="shared" si="18"/>
        <v>93</v>
      </c>
      <c r="J52" s="94">
        <f t="shared" si="18"/>
        <v>2102</v>
      </c>
      <c r="K52" s="93">
        <f t="shared" si="3"/>
        <v>4.4000000000000004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N23" sqref="N23"/>
    </sheetView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340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339</v>
      </c>
      <c r="C16" s="120"/>
      <c r="D16" s="119">
        <f>SUM('【方向別】自動車交通量(1)'!D16,'【方向別】自動車交通量(5)'!D16,'【方向別】自動車交通量(9)'!D16)</f>
        <v>23</v>
      </c>
      <c r="E16" s="118">
        <f>SUM('【方向別】自動車交通量(1)'!E16,'【方向別】自動車交通量(5)'!E16,'【方向別】自動車交通量(9)'!E16)</f>
        <v>3</v>
      </c>
      <c r="F16" s="118">
        <f>SUM('【方向別】自動車交通量(1)'!F16,'【方向別】自動車交通量(5)'!F16,'【方向別】自動車交通量(9)'!F16)</f>
        <v>0</v>
      </c>
      <c r="G16" s="118">
        <f>SUM('【方向別】自動車交通量(1)'!G16,'【方向別】自動車交通量(5)'!G16,'【方向別】自動車交通量(9)'!G16)</f>
        <v>0</v>
      </c>
      <c r="H16" s="118">
        <f t="shared" ref="H16:H21" si="0">SUM(D16:E16)</f>
        <v>26</v>
      </c>
      <c r="I16" s="118">
        <f t="shared" ref="I16:I21" si="1">SUM(F16:G16)</f>
        <v>0</v>
      </c>
      <c r="J16" s="118">
        <f t="shared" ref="J16:J21" si="2">SUM(H16:I16)</f>
        <v>26</v>
      </c>
      <c r="K16" s="117">
        <f t="shared" ref="K16:K52" si="3">IF(J16=0,0,ROUND(I16/J16*100,1))</f>
        <v>0</v>
      </c>
      <c r="L16" s="116">
        <f t="shared" ref="L16:L52" si="4">IF(J16=0,0,ROUND(J16/$J$52*100,1))</f>
        <v>1.3</v>
      </c>
    </row>
    <row r="17" spans="2:12" ht="14.45" customHeight="1">
      <c r="B17" s="115" t="s">
        <v>338</v>
      </c>
      <c r="C17" s="114"/>
      <c r="D17" s="113">
        <f>SUM('【方向別】自動車交通量(1)'!D17,'【方向別】自動車交通量(5)'!D17,'【方向別】自動車交通量(9)'!D17)</f>
        <v>16</v>
      </c>
      <c r="E17" s="112">
        <f>SUM('【方向別】自動車交通量(1)'!E17,'【方向別】自動車交通量(5)'!E17,'【方向別】自動車交通量(9)'!E17)</f>
        <v>5</v>
      </c>
      <c r="F17" s="112">
        <f>SUM('【方向別】自動車交通量(1)'!F17,'【方向別】自動車交通量(5)'!F17,'【方向別】自動車交通量(9)'!F17)</f>
        <v>1</v>
      </c>
      <c r="G17" s="112">
        <f>SUM('【方向別】自動車交通量(1)'!G17,'【方向別】自動車交通量(5)'!G17,'【方向別】自動車交通量(9)'!G17)</f>
        <v>0</v>
      </c>
      <c r="H17" s="112">
        <f t="shared" si="0"/>
        <v>21</v>
      </c>
      <c r="I17" s="112">
        <f t="shared" si="1"/>
        <v>1</v>
      </c>
      <c r="J17" s="112">
        <f t="shared" si="2"/>
        <v>22</v>
      </c>
      <c r="K17" s="111">
        <f t="shared" si="3"/>
        <v>4.5</v>
      </c>
      <c r="L17" s="110">
        <f t="shared" si="4"/>
        <v>1.1000000000000001</v>
      </c>
    </row>
    <row r="18" spans="2:12" ht="14.45" customHeight="1">
      <c r="B18" s="115" t="s">
        <v>337</v>
      </c>
      <c r="C18" s="114"/>
      <c r="D18" s="113">
        <f>SUM('【方向別】自動車交通量(1)'!D18,'【方向別】自動車交通量(5)'!D18,'【方向別】自動車交通量(9)'!D18)</f>
        <v>23</v>
      </c>
      <c r="E18" s="112">
        <f>SUM('【方向別】自動車交通量(1)'!E18,'【方向別】自動車交通量(5)'!E18,'【方向別】自動車交通量(9)'!E18)</f>
        <v>8</v>
      </c>
      <c r="F18" s="112">
        <f>SUM('【方向別】自動車交通量(1)'!F18,'【方向別】自動車交通量(5)'!F18,'【方向別】自動車交通量(9)'!F18)</f>
        <v>1</v>
      </c>
      <c r="G18" s="112">
        <f>SUM('【方向別】自動車交通量(1)'!G18,'【方向別】自動車交通量(5)'!G18,'【方向別】自動車交通量(9)'!G18)</f>
        <v>0</v>
      </c>
      <c r="H18" s="112">
        <f t="shared" si="0"/>
        <v>31</v>
      </c>
      <c r="I18" s="112">
        <f t="shared" si="1"/>
        <v>1</v>
      </c>
      <c r="J18" s="112">
        <f t="shared" si="2"/>
        <v>32</v>
      </c>
      <c r="K18" s="111">
        <f t="shared" si="3"/>
        <v>3.1</v>
      </c>
      <c r="L18" s="110">
        <f t="shared" si="4"/>
        <v>1.5</v>
      </c>
    </row>
    <row r="19" spans="2:12" ht="14.45" customHeight="1">
      <c r="B19" s="115" t="s">
        <v>336</v>
      </c>
      <c r="C19" s="114"/>
      <c r="D19" s="113">
        <f>SUM('【方向別】自動車交通量(1)'!D19,'【方向別】自動車交通量(5)'!D19,'【方向別】自動車交通量(9)'!D19)</f>
        <v>15</v>
      </c>
      <c r="E19" s="112">
        <f>SUM('【方向別】自動車交通量(1)'!E19,'【方向別】自動車交通量(5)'!E19,'【方向別】自動車交通量(9)'!E19)</f>
        <v>8</v>
      </c>
      <c r="F19" s="112">
        <f>SUM('【方向別】自動車交通量(1)'!F19,'【方向別】自動車交通量(5)'!F19,'【方向別】自動車交通量(9)'!F19)</f>
        <v>2</v>
      </c>
      <c r="G19" s="112">
        <f>SUM('【方向別】自動車交通量(1)'!G19,'【方向別】自動車交通量(5)'!G19,'【方向別】自動車交通量(9)'!G19)</f>
        <v>0</v>
      </c>
      <c r="H19" s="112">
        <f t="shared" si="0"/>
        <v>23</v>
      </c>
      <c r="I19" s="112">
        <f t="shared" si="1"/>
        <v>2</v>
      </c>
      <c r="J19" s="112">
        <f t="shared" si="2"/>
        <v>25</v>
      </c>
      <c r="K19" s="111">
        <f t="shared" si="3"/>
        <v>8</v>
      </c>
      <c r="L19" s="110">
        <f t="shared" si="4"/>
        <v>1.2</v>
      </c>
    </row>
    <row r="20" spans="2:12" ht="14.45" customHeight="1">
      <c r="B20" s="115" t="s">
        <v>335</v>
      </c>
      <c r="C20" s="114"/>
      <c r="D20" s="113">
        <f>SUM('【方向別】自動車交通量(1)'!D20,'【方向別】自動車交通量(5)'!D20,'【方向別】自動車交通量(9)'!D20)</f>
        <v>11</v>
      </c>
      <c r="E20" s="112">
        <f>SUM('【方向別】自動車交通量(1)'!E20,'【方向別】自動車交通量(5)'!E20,'【方向別】自動車交通量(9)'!E20)</f>
        <v>4</v>
      </c>
      <c r="F20" s="112">
        <f>SUM('【方向別】自動車交通量(1)'!F20,'【方向別】自動車交通量(5)'!F20,'【方向別】自動車交通量(9)'!F20)</f>
        <v>1</v>
      </c>
      <c r="G20" s="112">
        <f>SUM('【方向別】自動車交通量(1)'!G20,'【方向別】自動車交通量(5)'!G20,'【方向別】自動車交通量(9)'!G20)</f>
        <v>0</v>
      </c>
      <c r="H20" s="112">
        <f t="shared" si="0"/>
        <v>15</v>
      </c>
      <c r="I20" s="112">
        <f t="shared" si="1"/>
        <v>1</v>
      </c>
      <c r="J20" s="112">
        <f t="shared" si="2"/>
        <v>16</v>
      </c>
      <c r="K20" s="111">
        <f t="shared" si="3"/>
        <v>6.3</v>
      </c>
      <c r="L20" s="110">
        <f t="shared" si="4"/>
        <v>0.8</v>
      </c>
    </row>
    <row r="21" spans="2:12" ht="14.45" customHeight="1">
      <c r="B21" s="109" t="s">
        <v>334</v>
      </c>
      <c r="C21" s="108"/>
      <c r="D21" s="107">
        <f>SUM('【方向別】自動車交通量(1)'!D21,'【方向別】自動車交通量(5)'!D21,'【方向別】自動車交通量(9)'!D21)</f>
        <v>16</v>
      </c>
      <c r="E21" s="106">
        <f>SUM('【方向別】自動車交通量(1)'!E21,'【方向別】自動車交通量(5)'!E21,'【方向別】自動車交通量(9)'!E21)</f>
        <v>7</v>
      </c>
      <c r="F21" s="106">
        <f>SUM('【方向別】自動車交通量(1)'!F21,'【方向別】自動車交通量(5)'!F21,'【方向別】自動車交通量(9)'!F21)</f>
        <v>0</v>
      </c>
      <c r="G21" s="106">
        <f>SUM('【方向別】自動車交通量(1)'!G21,'【方向別】自動車交通量(5)'!G21,'【方向別】自動車交通量(9)'!G21)</f>
        <v>0</v>
      </c>
      <c r="H21" s="106">
        <f t="shared" si="0"/>
        <v>23</v>
      </c>
      <c r="I21" s="106">
        <f t="shared" si="1"/>
        <v>0</v>
      </c>
      <c r="J21" s="106">
        <f t="shared" si="2"/>
        <v>23</v>
      </c>
      <c r="K21" s="105">
        <f t="shared" si="3"/>
        <v>0</v>
      </c>
      <c r="L21" s="104">
        <f t="shared" si="4"/>
        <v>1.1000000000000001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104</v>
      </c>
      <c r="E22" s="100">
        <f t="shared" si="5"/>
        <v>35</v>
      </c>
      <c r="F22" s="100">
        <f t="shared" si="5"/>
        <v>5</v>
      </c>
      <c r="G22" s="100">
        <f t="shared" si="5"/>
        <v>0</v>
      </c>
      <c r="H22" s="100">
        <f t="shared" si="5"/>
        <v>139</v>
      </c>
      <c r="I22" s="100">
        <f t="shared" si="5"/>
        <v>5</v>
      </c>
      <c r="J22" s="100">
        <f t="shared" si="5"/>
        <v>144</v>
      </c>
      <c r="K22" s="99">
        <f t="shared" si="3"/>
        <v>3.5</v>
      </c>
      <c r="L22" s="98">
        <f t="shared" si="4"/>
        <v>7</v>
      </c>
    </row>
    <row r="23" spans="2:12" ht="14.45" customHeight="1" thickTop="1">
      <c r="B23" s="121" t="s">
        <v>106</v>
      </c>
      <c r="C23" s="120"/>
      <c r="D23" s="119">
        <f>SUM('【方向別】自動車交通量(1)'!D23,'【方向別】自動車交通量(5)'!D23,'【方向別】自動車交通量(9)'!D23)</f>
        <v>18</v>
      </c>
      <c r="E23" s="118">
        <f>SUM('【方向別】自動車交通量(1)'!E23,'【方向別】自動車交通量(5)'!E23,'【方向別】自動車交通量(9)'!E23)</f>
        <v>8</v>
      </c>
      <c r="F23" s="118">
        <f>SUM('【方向別】自動車交通量(1)'!F23,'【方向別】自動車交通量(5)'!F23,'【方向別】自動車交通量(9)'!F23)</f>
        <v>2</v>
      </c>
      <c r="G23" s="118">
        <f>SUM('【方向別】自動車交通量(1)'!G23,'【方向別】自動車交通量(5)'!G23,'【方向別】自動車交通量(9)'!G23)</f>
        <v>0</v>
      </c>
      <c r="H23" s="118">
        <f t="shared" ref="H23:H28" si="6">SUM(D23:E23)</f>
        <v>26</v>
      </c>
      <c r="I23" s="118">
        <f t="shared" ref="I23:I28" si="7">SUM(F23:G23)</f>
        <v>2</v>
      </c>
      <c r="J23" s="118">
        <f t="shared" ref="J23:J28" si="8">SUM(H23:I23)</f>
        <v>28</v>
      </c>
      <c r="K23" s="117">
        <f t="shared" si="3"/>
        <v>7.1</v>
      </c>
      <c r="L23" s="116">
        <f t="shared" si="4"/>
        <v>1.4</v>
      </c>
    </row>
    <row r="24" spans="2:12" ht="14.45" customHeight="1">
      <c r="B24" s="115" t="s">
        <v>105</v>
      </c>
      <c r="C24" s="114"/>
      <c r="D24" s="113">
        <f>SUM('【方向別】自動車交通量(1)'!D24,'【方向別】自動車交通量(5)'!D24,'【方向別】自動車交通量(9)'!D24)</f>
        <v>16</v>
      </c>
      <c r="E24" s="112">
        <f>SUM('【方向別】自動車交通量(1)'!E24,'【方向別】自動車交通量(5)'!E24,'【方向別】自動車交通量(9)'!E24)</f>
        <v>7</v>
      </c>
      <c r="F24" s="112">
        <f>SUM('【方向別】自動車交通量(1)'!F24,'【方向別】自動車交通量(5)'!F24,'【方向別】自動車交通量(9)'!F24)</f>
        <v>4</v>
      </c>
      <c r="G24" s="112">
        <f>SUM('【方向別】自動車交通量(1)'!G24,'【方向別】自動車交通量(5)'!G24,'【方向別】自動車交通量(9)'!G24)</f>
        <v>0</v>
      </c>
      <c r="H24" s="112">
        <f t="shared" si="6"/>
        <v>23</v>
      </c>
      <c r="I24" s="112">
        <f t="shared" si="7"/>
        <v>4</v>
      </c>
      <c r="J24" s="112">
        <f t="shared" si="8"/>
        <v>27</v>
      </c>
      <c r="K24" s="111">
        <f t="shared" si="3"/>
        <v>14.8</v>
      </c>
      <c r="L24" s="110">
        <f t="shared" si="4"/>
        <v>1.3</v>
      </c>
    </row>
    <row r="25" spans="2:12" ht="14.45" customHeight="1">
      <c r="B25" s="115" t="s">
        <v>104</v>
      </c>
      <c r="C25" s="114"/>
      <c r="D25" s="113">
        <f>SUM('【方向別】自動車交通量(1)'!D25,'【方向別】自動車交通量(5)'!D25,'【方向別】自動車交通量(9)'!D25)</f>
        <v>16</v>
      </c>
      <c r="E25" s="112">
        <f>SUM('【方向別】自動車交通量(1)'!E25,'【方向別】自動車交通量(5)'!E25,'【方向別】自動車交通量(9)'!E25)</f>
        <v>6</v>
      </c>
      <c r="F25" s="112">
        <f>SUM('【方向別】自動車交通量(1)'!F25,'【方向別】自動車交通量(5)'!F25,'【方向別】自動車交通量(9)'!F25)</f>
        <v>2</v>
      </c>
      <c r="G25" s="112">
        <f>SUM('【方向別】自動車交通量(1)'!G25,'【方向別】自動車交通量(5)'!G25,'【方向別】自動車交通量(9)'!G25)</f>
        <v>0</v>
      </c>
      <c r="H25" s="112">
        <f t="shared" si="6"/>
        <v>22</v>
      </c>
      <c r="I25" s="112">
        <f t="shared" si="7"/>
        <v>2</v>
      </c>
      <c r="J25" s="112">
        <f t="shared" si="8"/>
        <v>24</v>
      </c>
      <c r="K25" s="111">
        <f t="shared" si="3"/>
        <v>8.3000000000000007</v>
      </c>
      <c r="L25" s="110">
        <f t="shared" si="4"/>
        <v>1.2</v>
      </c>
    </row>
    <row r="26" spans="2:12" ht="14.45" customHeight="1">
      <c r="B26" s="115" t="s">
        <v>103</v>
      </c>
      <c r="C26" s="114"/>
      <c r="D26" s="113">
        <f>SUM('【方向別】自動車交通量(1)'!D26,'【方向別】自動車交通量(5)'!D26,'【方向別】自動車交通量(9)'!D26)</f>
        <v>28</v>
      </c>
      <c r="E26" s="112">
        <f>SUM('【方向別】自動車交通量(1)'!E26,'【方向別】自動車交通量(5)'!E26,'【方向別】自動車交通量(9)'!E26)</f>
        <v>7</v>
      </c>
      <c r="F26" s="112">
        <f>SUM('【方向別】自動車交通量(1)'!F26,'【方向別】自動車交通量(5)'!F26,'【方向別】自動車交通量(9)'!F26)</f>
        <v>2</v>
      </c>
      <c r="G26" s="112">
        <f>SUM('【方向別】自動車交通量(1)'!G26,'【方向別】自動車交通量(5)'!G26,'【方向別】自動車交通量(9)'!G26)</f>
        <v>2</v>
      </c>
      <c r="H26" s="112">
        <f t="shared" si="6"/>
        <v>35</v>
      </c>
      <c r="I26" s="112">
        <f t="shared" si="7"/>
        <v>4</v>
      </c>
      <c r="J26" s="112">
        <f t="shared" si="8"/>
        <v>39</v>
      </c>
      <c r="K26" s="111">
        <f t="shared" si="3"/>
        <v>10.3</v>
      </c>
      <c r="L26" s="110">
        <f t="shared" si="4"/>
        <v>1.9</v>
      </c>
    </row>
    <row r="27" spans="2:12" ht="14.45" customHeight="1">
      <c r="B27" s="115" t="s">
        <v>102</v>
      </c>
      <c r="C27" s="114"/>
      <c r="D27" s="113">
        <f>SUM('【方向別】自動車交通量(1)'!D27,'【方向別】自動車交通量(5)'!D27,'【方向別】自動車交通量(9)'!D27)</f>
        <v>12</v>
      </c>
      <c r="E27" s="112">
        <f>SUM('【方向別】自動車交通量(1)'!E27,'【方向別】自動車交通量(5)'!E27,'【方向別】自動車交通量(9)'!E27)</f>
        <v>3</v>
      </c>
      <c r="F27" s="112">
        <f>SUM('【方向別】自動車交通量(1)'!F27,'【方向別】自動車交通量(5)'!F27,'【方向別】自動車交通量(9)'!F27)</f>
        <v>4</v>
      </c>
      <c r="G27" s="112">
        <f>SUM('【方向別】自動車交通量(1)'!G27,'【方向別】自動車交通量(5)'!G27,'【方向別】自動車交通量(9)'!G27)</f>
        <v>0</v>
      </c>
      <c r="H27" s="112">
        <f t="shared" si="6"/>
        <v>15</v>
      </c>
      <c r="I27" s="112">
        <f t="shared" si="7"/>
        <v>4</v>
      </c>
      <c r="J27" s="112">
        <f t="shared" si="8"/>
        <v>19</v>
      </c>
      <c r="K27" s="111">
        <f t="shared" si="3"/>
        <v>21.1</v>
      </c>
      <c r="L27" s="110">
        <f t="shared" si="4"/>
        <v>0.9</v>
      </c>
    </row>
    <row r="28" spans="2:12" ht="14.45" customHeight="1">
      <c r="B28" s="109" t="s">
        <v>333</v>
      </c>
      <c r="C28" s="108"/>
      <c r="D28" s="107">
        <f>SUM('【方向別】自動車交通量(1)'!D28,'【方向別】自動車交通量(5)'!D28,'【方向別】自動車交通量(9)'!D28)</f>
        <v>18</v>
      </c>
      <c r="E28" s="106">
        <f>SUM('【方向別】自動車交通量(1)'!E28,'【方向別】自動車交通量(5)'!E28,'【方向別】自動車交通量(9)'!E28)</f>
        <v>9</v>
      </c>
      <c r="F28" s="106">
        <f>SUM('【方向別】自動車交通量(1)'!F28,'【方向別】自動車交通量(5)'!F28,'【方向別】自動車交通量(9)'!F28)</f>
        <v>1</v>
      </c>
      <c r="G28" s="106">
        <f>SUM('【方向別】自動車交通量(1)'!G28,'【方向別】自動車交通量(5)'!G28,'【方向別】自動車交通量(9)'!G28)</f>
        <v>0</v>
      </c>
      <c r="H28" s="106">
        <f t="shared" si="6"/>
        <v>27</v>
      </c>
      <c r="I28" s="106">
        <f t="shared" si="7"/>
        <v>1</v>
      </c>
      <c r="J28" s="106">
        <f t="shared" si="8"/>
        <v>28</v>
      </c>
      <c r="K28" s="105">
        <f t="shared" si="3"/>
        <v>3.6</v>
      </c>
      <c r="L28" s="104">
        <f t="shared" si="4"/>
        <v>1.4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108</v>
      </c>
      <c r="E29" s="100">
        <f t="shared" si="9"/>
        <v>40</v>
      </c>
      <c r="F29" s="100">
        <f t="shared" si="9"/>
        <v>15</v>
      </c>
      <c r="G29" s="100">
        <f t="shared" si="9"/>
        <v>2</v>
      </c>
      <c r="H29" s="100">
        <f t="shared" si="9"/>
        <v>148</v>
      </c>
      <c r="I29" s="100">
        <f t="shared" si="9"/>
        <v>17</v>
      </c>
      <c r="J29" s="100">
        <f t="shared" si="9"/>
        <v>165</v>
      </c>
      <c r="K29" s="99">
        <f t="shared" si="3"/>
        <v>10.3</v>
      </c>
      <c r="L29" s="98">
        <f t="shared" si="4"/>
        <v>8</v>
      </c>
    </row>
    <row r="30" spans="2:12" ht="14.45" customHeight="1" thickTop="1">
      <c r="B30" s="129" t="s">
        <v>332</v>
      </c>
      <c r="C30" s="128"/>
      <c r="D30" s="95">
        <f>SUM('【方向別】自動車交通量(1)'!D30,'【方向別】自動車交通量(5)'!D30,'【方向別】自動車交通量(9)'!D30)</f>
        <v>91</v>
      </c>
      <c r="E30" s="94">
        <f>SUM('【方向別】自動車交通量(1)'!E30,'【方向別】自動車交通量(5)'!E30,'【方向別】自動車交通量(9)'!E30)</f>
        <v>45</v>
      </c>
      <c r="F30" s="94">
        <f>SUM('【方向別】自動車交通量(1)'!F30,'【方向別】自動車交通量(5)'!F30,'【方向別】自動車交通量(9)'!F30)</f>
        <v>18</v>
      </c>
      <c r="G30" s="94">
        <f>SUM('【方向別】自動車交通量(1)'!G30,'【方向別】自動車交通量(5)'!G30,'【方向別】自動車交通量(9)'!G30)</f>
        <v>0</v>
      </c>
      <c r="H30" s="94">
        <f t="shared" ref="H30:H43" si="10">SUM(D30:E30)</f>
        <v>136</v>
      </c>
      <c r="I30" s="94">
        <f t="shared" ref="I30:I43" si="11">SUM(F30:G30)</f>
        <v>18</v>
      </c>
      <c r="J30" s="94">
        <f t="shared" ref="J30:J43" si="12">SUM(H30:I30)</f>
        <v>154</v>
      </c>
      <c r="K30" s="93">
        <f t="shared" si="3"/>
        <v>11.7</v>
      </c>
      <c r="L30" s="92">
        <f t="shared" si="4"/>
        <v>7.4</v>
      </c>
    </row>
    <row r="31" spans="2:12" ht="14.45" customHeight="1">
      <c r="B31" s="127" t="s">
        <v>331</v>
      </c>
      <c r="C31" s="126"/>
      <c r="D31" s="125">
        <f>SUM('【方向別】自動車交通量(1)'!D31,'【方向別】自動車交通量(5)'!D31,'【方向別】自動車交通量(9)'!D31)</f>
        <v>106</v>
      </c>
      <c r="E31" s="124">
        <f>SUM('【方向別】自動車交通量(1)'!E31,'【方向別】自動車交通量(5)'!E31,'【方向別】自動車交通量(9)'!E31)</f>
        <v>35</v>
      </c>
      <c r="F31" s="124">
        <f>SUM('【方向別】自動車交通量(1)'!F31,'【方向別】自動車交通量(5)'!F31,'【方向別】自動車交通量(9)'!F31)</f>
        <v>9</v>
      </c>
      <c r="G31" s="124">
        <f>SUM('【方向別】自動車交通量(1)'!G31,'【方向別】自動車交通量(5)'!G31,'【方向別】自動車交通量(9)'!G31)</f>
        <v>0</v>
      </c>
      <c r="H31" s="124">
        <f t="shared" si="10"/>
        <v>141</v>
      </c>
      <c r="I31" s="124">
        <f t="shared" si="11"/>
        <v>9</v>
      </c>
      <c r="J31" s="124">
        <f t="shared" si="12"/>
        <v>150</v>
      </c>
      <c r="K31" s="123">
        <f t="shared" si="3"/>
        <v>6</v>
      </c>
      <c r="L31" s="122">
        <f t="shared" si="4"/>
        <v>7.2</v>
      </c>
    </row>
    <row r="32" spans="2:12" ht="14.45" customHeight="1">
      <c r="B32" s="127" t="s">
        <v>330</v>
      </c>
      <c r="C32" s="126"/>
      <c r="D32" s="125">
        <f>SUM('【方向別】自動車交通量(1)'!D32,'【方向別】自動車交通量(5)'!D32,'【方向別】自動車交通量(9)'!D32)</f>
        <v>121</v>
      </c>
      <c r="E32" s="124">
        <f>SUM('【方向別】自動車交通量(1)'!E32,'【方向別】自動車交通量(5)'!E32,'【方向別】自動車交通量(9)'!E32)</f>
        <v>42</v>
      </c>
      <c r="F32" s="124">
        <f>SUM('【方向別】自動車交通量(1)'!F32,'【方向別】自動車交通量(5)'!F32,'【方向別】自動車交通量(9)'!F32)</f>
        <v>15</v>
      </c>
      <c r="G32" s="124">
        <f>SUM('【方向別】自動車交通量(1)'!G32,'【方向別】自動車交通量(5)'!G32,'【方向別】自動車交通量(9)'!G32)</f>
        <v>0</v>
      </c>
      <c r="H32" s="124">
        <f t="shared" si="10"/>
        <v>163</v>
      </c>
      <c r="I32" s="124">
        <f t="shared" si="11"/>
        <v>15</v>
      </c>
      <c r="J32" s="124">
        <f t="shared" si="12"/>
        <v>178</v>
      </c>
      <c r="K32" s="123">
        <f t="shared" si="3"/>
        <v>8.4</v>
      </c>
      <c r="L32" s="122">
        <f t="shared" si="4"/>
        <v>8.6</v>
      </c>
    </row>
    <row r="33" spans="2:12" ht="14.45" customHeight="1">
      <c r="B33" s="127" t="s">
        <v>329</v>
      </c>
      <c r="C33" s="126"/>
      <c r="D33" s="125">
        <f>SUM('【方向別】自動車交通量(1)'!D33,'【方向別】自動車交通量(5)'!D33,'【方向別】自動車交通量(9)'!D33)</f>
        <v>114</v>
      </c>
      <c r="E33" s="124">
        <f>SUM('【方向別】自動車交通量(1)'!E33,'【方向別】自動車交通量(5)'!E33,'【方向別】自動車交通量(9)'!E33)</f>
        <v>25</v>
      </c>
      <c r="F33" s="124">
        <f>SUM('【方向別】自動車交通量(1)'!F33,'【方向別】自動車交通量(5)'!F33,'【方向別】自動車交通量(9)'!F33)</f>
        <v>2</v>
      </c>
      <c r="G33" s="124">
        <f>SUM('【方向別】自動車交通量(1)'!G33,'【方向別】自動車交通量(5)'!G33,'【方向別】自動車交通量(9)'!G33)</f>
        <v>0</v>
      </c>
      <c r="H33" s="124">
        <f t="shared" si="10"/>
        <v>139</v>
      </c>
      <c r="I33" s="124">
        <f t="shared" si="11"/>
        <v>2</v>
      </c>
      <c r="J33" s="124">
        <f t="shared" si="12"/>
        <v>141</v>
      </c>
      <c r="K33" s="123">
        <f t="shared" si="3"/>
        <v>1.4</v>
      </c>
      <c r="L33" s="122">
        <f t="shared" si="4"/>
        <v>6.8</v>
      </c>
    </row>
    <row r="34" spans="2:12" ht="14.45" customHeight="1">
      <c r="B34" s="127" t="s">
        <v>328</v>
      </c>
      <c r="C34" s="126"/>
      <c r="D34" s="125">
        <f>SUM('【方向別】自動車交通量(1)'!D34,'【方向別】自動車交通量(5)'!D34,'【方向別】自動車交通量(9)'!D34)</f>
        <v>91</v>
      </c>
      <c r="E34" s="124">
        <f>SUM('【方向別】自動車交通量(1)'!E34,'【方向別】自動車交通量(5)'!E34,'【方向別】自動車交通量(9)'!E34)</f>
        <v>34</v>
      </c>
      <c r="F34" s="124">
        <f>SUM('【方向別】自動車交通量(1)'!F34,'【方向別】自動車交通量(5)'!F34,'【方向別】自動車交通量(9)'!F34)</f>
        <v>5</v>
      </c>
      <c r="G34" s="124">
        <f>SUM('【方向別】自動車交通量(1)'!G34,'【方向別】自動車交通量(5)'!G34,'【方向別】自動車交通量(9)'!G34)</f>
        <v>0</v>
      </c>
      <c r="H34" s="124">
        <f t="shared" si="10"/>
        <v>125</v>
      </c>
      <c r="I34" s="124">
        <f t="shared" si="11"/>
        <v>5</v>
      </c>
      <c r="J34" s="124">
        <f t="shared" si="12"/>
        <v>130</v>
      </c>
      <c r="K34" s="123">
        <f t="shared" si="3"/>
        <v>3.8</v>
      </c>
      <c r="L34" s="122">
        <f t="shared" si="4"/>
        <v>6.3</v>
      </c>
    </row>
    <row r="35" spans="2:12" ht="14.45" customHeight="1">
      <c r="B35" s="127" t="s">
        <v>327</v>
      </c>
      <c r="C35" s="126"/>
      <c r="D35" s="125">
        <f>SUM('【方向別】自動車交通量(1)'!D35,'【方向別】自動車交通量(5)'!D35,'【方向別】自動車交通量(9)'!D35)</f>
        <v>115</v>
      </c>
      <c r="E35" s="124">
        <f>SUM('【方向別】自動車交通量(1)'!E35,'【方向別】自動車交通量(5)'!E35,'【方向別】自動車交通量(9)'!E35)</f>
        <v>36</v>
      </c>
      <c r="F35" s="124">
        <f>SUM('【方向別】自動車交通量(1)'!F35,'【方向別】自動車交通量(5)'!F35,'【方向別】自動車交通量(9)'!F35)</f>
        <v>8</v>
      </c>
      <c r="G35" s="124">
        <f>SUM('【方向別】自動車交通量(1)'!G35,'【方向別】自動車交通量(5)'!G35,'【方向別】自動車交通量(9)'!G35)</f>
        <v>3</v>
      </c>
      <c r="H35" s="124">
        <f t="shared" si="10"/>
        <v>151</v>
      </c>
      <c r="I35" s="124">
        <f t="shared" si="11"/>
        <v>11</v>
      </c>
      <c r="J35" s="124">
        <f t="shared" si="12"/>
        <v>162</v>
      </c>
      <c r="K35" s="123">
        <f t="shared" si="3"/>
        <v>6.8</v>
      </c>
      <c r="L35" s="122">
        <f t="shared" si="4"/>
        <v>7.8</v>
      </c>
    </row>
    <row r="36" spans="2:12" ht="14.45" customHeight="1">
      <c r="B36" s="127" t="s">
        <v>326</v>
      </c>
      <c r="C36" s="126"/>
      <c r="D36" s="125">
        <f>SUM('【方向別】自動車交通量(1)'!D36,'【方向別】自動車交通量(5)'!D36,'【方向別】自動車交通量(9)'!D36)</f>
        <v>122</v>
      </c>
      <c r="E36" s="124">
        <f>SUM('【方向別】自動車交通量(1)'!E36,'【方向別】自動車交通量(5)'!E36,'【方向別】自動車交通量(9)'!E36)</f>
        <v>35</v>
      </c>
      <c r="F36" s="124">
        <f>SUM('【方向別】自動車交通量(1)'!F36,'【方向別】自動車交通量(5)'!F36,'【方向別】自動車交通量(9)'!F36)</f>
        <v>7</v>
      </c>
      <c r="G36" s="124">
        <f>SUM('【方向別】自動車交通量(1)'!G36,'【方向別】自動車交通量(5)'!G36,'【方向別】自動車交通量(9)'!G36)</f>
        <v>0</v>
      </c>
      <c r="H36" s="124">
        <f t="shared" si="10"/>
        <v>157</v>
      </c>
      <c r="I36" s="124">
        <f t="shared" si="11"/>
        <v>7</v>
      </c>
      <c r="J36" s="124">
        <f t="shared" si="12"/>
        <v>164</v>
      </c>
      <c r="K36" s="123">
        <f t="shared" si="3"/>
        <v>4.3</v>
      </c>
      <c r="L36" s="122">
        <f t="shared" si="4"/>
        <v>7.9</v>
      </c>
    </row>
    <row r="37" spans="2:12" ht="14.45" customHeight="1">
      <c r="B37" s="127" t="s">
        <v>325</v>
      </c>
      <c r="C37" s="126"/>
      <c r="D37" s="125">
        <f>SUM('【方向別】自動車交通量(1)'!D37,'【方向別】自動車交通量(5)'!D37,'【方向別】自動車交通量(9)'!D37)</f>
        <v>177</v>
      </c>
      <c r="E37" s="124">
        <f>SUM('【方向別】自動車交通量(1)'!E37,'【方向別】自動車交通量(5)'!E37,'【方向別】自動車交通量(9)'!E37)</f>
        <v>39</v>
      </c>
      <c r="F37" s="124">
        <f>SUM('【方向別】自動車交通量(1)'!F37,'【方向別】自動車交通量(5)'!F37,'【方向別】自動車交通量(9)'!F37)</f>
        <v>10</v>
      </c>
      <c r="G37" s="124">
        <f>SUM('【方向別】自動車交通量(1)'!G37,'【方向別】自動車交通量(5)'!G37,'【方向別】自動車交通量(9)'!G37)</f>
        <v>0</v>
      </c>
      <c r="H37" s="124">
        <f t="shared" si="10"/>
        <v>216</v>
      </c>
      <c r="I37" s="124">
        <f t="shared" si="11"/>
        <v>10</v>
      </c>
      <c r="J37" s="124">
        <f t="shared" si="12"/>
        <v>226</v>
      </c>
      <c r="K37" s="123">
        <f t="shared" si="3"/>
        <v>4.4000000000000004</v>
      </c>
      <c r="L37" s="122">
        <f t="shared" si="4"/>
        <v>10.9</v>
      </c>
    </row>
    <row r="38" spans="2:12" ht="14.45" customHeight="1">
      <c r="B38" s="121" t="s">
        <v>91</v>
      </c>
      <c r="C38" s="120"/>
      <c r="D38" s="119">
        <f>SUM('【方向別】自動車交通量(1)'!D38,'【方向別】自動車交通量(5)'!D38,'【方向別】自動車交通量(9)'!D38)</f>
        <v>32</v>
      </c>
      <c r="E38" s="118">
        <f>SUM('【方向別】自動車交通量(1)'!E38,'【方向別】自動車交通量(5)'!E38,'【方向別】自動車交通量(9)'!E38)</f>
        <v>3</v>
      </c>
      <c r="F38" s="118">
        <f>SUM('【方向別】自動車交通量(1)'!F38,'【方向別】自動車交通量(5)'!F38,'【方向別】自動車交通量(9)'!F38)</f>
        <v>2</v>
      </c>
      <c r="G38" s="118">
        <f>SUM('【方向別】自動車交通量(1)'!G38,'【方向別】自動車交通量(5)'!G38,'【方向別】自動車交通量(9)'!G38)</f>
        <v>0</v>
      </c>
      <c r="H38" s="118">
        <f t="shared" si="10"/>
        <v>35</v>
      </c>
      <c r="I38" s="118">
        <f t="shared" si="11"/>
        <v>2</v>
      </c>
      <c r="J38" s="118">
        <f t="shared" si="12"/>
        <v>37</v>
      </c>
      <c r="K38" s="117">
        <f t="shared" si="3"/>
        <v>5.4</v>
      </c>
      <c r="L38" s="116">
        <f t="shared" si="4"/>
        <v>1.8</v>
      </c>
    </row>
    <row r="39" spans="2:12" ht="14.45" customHeight="1">
      <c r="B39" s="115" t="s">
        <v>90</v>
      </c>
      <c r="C39" s="114"/>
      <c r="D39" s="113">
        <f>SUM('【方向別】自動車交通量(1)'!D39,'【方向別】自動車交通量(5)'!D39,'【方向別】自動車交通量(9)'!D39)</f>
        <v>30</v>
      </c>
      <c r="E39" s="112">
        <f>SUM('【方向別】自動車交通量(1)'!E39,'【方向別】自動車交通量(5)'!E39,'【方向別】自動車交通量(9)'!E39)</f>
        <v>5</v>
      </c>
      <c r="F39" s="112">
        <f>SUM('【方向別】自動車交通量(1)'!F39,'【方向別】自動車交通量(5)'!F39,'【方向別】自動車交通量(9)'!F39)</f>
        <v>0</v>
      </c>
      <c r="G39" s="112">
        <f>SUM('【方向別】自動車交通量(1)'!G39,'【方向別】自動車交通量(5)'!G39,'【方向別】自動車交通量(9)'!G39)</f>
        <v>0</v>
      </c>
      <c r="H39" s="112">
        <f t="shared" si="10"/>
        <v>35</v>
      </c>
      <c r="I39" s="112">
        <f t="shared" si="11"/>
        <v>0</v>
      </c>
      <c r="J39" s="112">
        <f t="shared" si="12"/>
        <v>35</v>
      </c>
      <c r="K39" s="111">
        <f t="shared" si="3"/>
        <v>0</v>
      </c>
      <c r="L39" s="110">
        <f t="shared" si="4"/>
        <v>1.7</v>
      </c>
    </row>
    <row r="40" spans="2:12" ht="14.45" customHeight="1">
      <c r="B40" s="115" t="s">
        <v>89</v>
      </c>
      <c r="C40" s="114"/>
      <c r="D40" s="113">
        <f>SUM('【方向別】自動車交通量(1)'!D40,'【方向別】自動車交通量(5)'!D40,'【方向別】自動車交通量(9)'!D40)</f>
        <v>31</v>
      </c>
      <c r="E40" s="112">
        <f>SUM('【方向別】自動車交通量(1)'!E40,'【方向別】自動車交通量(5)'!E40,'【方向別】自動車交通量(9)'!E40)</f>
        <v>4</v>
      </c>
      <c r="F40" s="112">
        <f>SUM('【方向別】自動車交通量(1)'!F40,'【方向別】自動車交通量(5)'!F40,'【方向別】自動車交通量(9)'!F40)</f>
        <v>1</v>
      </c>
      <c r="G40" s="112">
        <f>SUM('【方向別】自動車交通量(1)'!G40,'【方向別】自動車交通量(5)'!G40,'【方向別】自動車交通量(9)'!G40)</f>
        <v>0</v>
      </c>
      <c r="H40" s="112">
        <f t="shared" si="10"/>
        <v>35</v>
      </c>
      <c r="I40" s="112">
        <f t="shared" si="11"/>
        <v>1</v>
      </c>
      <c r="J40" s="112">
        <f t="shared" si="12"/>
        <v>36</v>
      </c>
      <c r="K40" s="111">
        <f t="shared" si="3"/>
        <v>2.8</v>
      </c>
      <c r="L40" s="110">
        <f t="shared" si="4"/>
        <v>1.7</v>
      </c>
    </row>
    <row r="41" spans="2:12" ht="14.45" customHeight="1">
      <c r="B41" s="115" t="s">
        <v>88</v>
      </c>
      <c r="C41" s="114"/>
      <c r="D41" s="113">
        <f>SUM('【方向別】自動車交通量(1)'!D41,'【方向別】自動車交通量(5)'!D41,'【方向別】自動車交通量(9)'!D41)</f>
        <v>31</v>
      </c>
      <c r="E41" s="112">
        <f>SUM('【方向別】自動車交通量(1)'!E41,'【方向別】自動車交通量(5)'!E41,'【方向別】自動車交通量(9)'!E41)</f>
        <v>6</v>
      </c>
      <c r="F41" s="112">
        <f>SUM('【方向別】自動車交通量(1)'!F41,'【方向別】自動車交通量(5)'!F41,'【方向別】自動車交通量(9)'!F41)</f>
        <v>0</v>
      </c>
      <c r="G41" s="112">
        <f>SUM('【方向別】自動車交通量(1)'!G41,'【方向別】自動車交通量(5)'!G41,'【方向別】自動車交通量(9)'!G41)</f>
        <v>0</v>
      </c>
      <c r="H41" s="112">
        <f t="shared" si="10"/>
        <v>37</v>
      </c>
      <c r="I41" s="112">
        <f t="shared" si="11"/>
        <v>0</v>
      </c>
      <c r="J41" s="112">
        <f t="shared" si="12"/>
        <v>37</v>
      </c>
      <c r="K41" s="111">
        <f t="shared" si="3"/>
        <v>0</v>
      </c>
      <c r="L41" s="110">
        <f t="shared" si="4"/>
        <v>1.8</v>
      </c>
    </row>
    <row r="42" spans="2:12" ht="14.45" customHeight="1">
      <c r="B42" s="115" t="s">
        <v>87</v>
      </c>
      <c r="C42" s="114"/>
      <c r="D42" s="113">
        <f>SUM('【方向別】自動車交通量(1)'!D42,'【方向別】自動車交通量(5)'!D42,'【方向別】自動車交通量(9)'!D42)</f>
        <v>22</v>
      </c>
      <c r="E42" s="112">
        <f>SUM('【方向別】自動車交通量(1)'!E42,'【方向別】自動車交通量(5)'!E42,'【方向別】自動車交通量(9)'!E42)</f>
        <v>3</v>
      </c>
      <c r="F42" s="112">
        <f>SUM('【方向別】自動車交通量(1)'!F42,'【方向別】自動車交通量(5)'!F42,'【方向別】自動車交通量(9)'!F42)</f>
        <v>1</v>
      </c>
      <c r="G42" s="112">
        <f>SUM('【方向別】自動車交通量(1)'!G42,'【方向別】自動車交通量(5)'!G42,'【方向別】自動車交通量(9)'!G42)</f>
        <v>0</v>
      </c>
      <c r="H42" s="112">
        <f t="shared" si="10"/>
        <v>25</v>
      </c>
      <c r="I42" s="112">
        <f t="shared" si="11"/>
        <v>1</v>
      </c>
      <c r="J42" s="112">
        <f t="shared" si="12"/>
        <v>26</v>
      </c>
      <c r="K42" s="111">
        <f t="shared" si="3"/>
        <v>3.8</v>
      </c>
      <c r="L42" s="110">
        <f t="shared" si="4"/>
        <v>1.3</v>
      </c>
    </row>
    <row r="43" spans="2:12" ht="14.45" customHeight="1">
      <c r="B43" s="109" t="s">
        <v>324</v>
      </c>
      <c r="C43" s="108"/>
      <c r="D43" s="107">
        <f>SUM('【方向別】自動車交通量(1)'!D43,'【方向別】自動車交通量(5)'!D43,'【方向別】自動車交通量(9)'!D43)</f>
        <v>38</v>
      </c>
      <c r="E43" s="106">
        <f>SUM('【方向別】自動車交通量(1)'!E43,'【方向別】自動車交通量(5)'!E43,'【方向別】自動車交通量(9)'!E43)</f>
        <v>6</v>
      </c>
      <c r="F43" s="106">
        <f>SUM('【方向別】自動車交通量(1)'!F43,'【方向別】自動車交通量(5)'!F43,'【方向別】自動車交通量(9)'!F43)</f>
        <v>0</v>
      </c>
      <c r="G43" s="106">
        <f>SUM('【方向別】自動車交通量(1)'!G43,'【方向別】自動車交通量(5)'!G43,'【方向別】自動車交通量(9)'!G43)</f>
        <v>0</v>
      </c>
      <c r="H43" s="106">
        <f t="shared" si="10"/>
        <v>44</v>
      </c>
      <c r="I43" s="106">
        <f t="shared" si="11"/>
        <v>0</v>
      </c>
      <c r="J43" s="106">
        <f t="shared" si="12"/>
        <v>44</v>
      </c>
      <c r="K43" s="105">
        <f t="shared" si="3"/>
        <v>0</v>
      </c>
      <c r="L43" s="104">
        <f t="shared" si="4"/>
        <v>2.1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184</v>
      </c>
      <c r="E44" s="100">
        <f t="shared" si="13"/>
        <v>27</v>
      </c>
      <c r="F44" s="100">
        <f t="shared" si="13"/>
        <v>4</v>
      </c>
      <c r="G44" s="100">
        <f t="shared" si="13"/>
        <v>0</v>
      </c>
      <c r="H44" s="100">
        <f t="shared" si="13"/>
        <v>211</v>
      </c>
      <c r="I44" s="100">
        <f t="shared" si="13"/>
        <v>4</v>
      </c>
      <c r="J44" s="100">
        <f t="shared" si="13"/>
        <v>215</v>
      </c>
      <c r="K44" s="99">
        <f t="shared" si="3"/>
        <v>1.9</v>
      </c>
      <c r="L44" s="98">
        <f t="shared" si="4"/>
        <v>10.4</v>
      </c>
    </row>
    <row r="45" spans="2:12" ht="14.45" customHeight="1" thickTop="1">
      <c r="B45" s="121" t="s">
        <v>84</v>
      </c>
      <c r="C45" s="120"/>
      <c r="D45" s="119">
        <f>SUM('【方向別】自動車交通量(1)'!D45,'【方向別】自動車交通量(5)'!D45,'【方向別】自動車交通量(9)'!D45)</f>
        <v>58</v>
      </c>
      <c r="E45" s="118">
        <f>SUM('【方向別】自動車交通量(1)'!E45,'【方向別】自動車交通量(5)'!E45,'【方向別】自動車交通量(9)'!E45)</f>
        <v>4</v>
      </c>
      <c r="F45" s="118">
        <f>SUM('【方向別】自動車交通量(1)'!F45,'【方向別】自動車交通量(5)'!F45,'【方向別】自動車交通量(9)'!F45)</f>
        <v>0</v>
      </c>
      <c r="G45" s="118">
        <f>SUM('【方向別】自動車交通量(1)'!G45,'【方向別】自動車交通量(5)'!G45,'【方向別】自動車交通量(9)'!G45)</f>
        <v>0</v>
      </c>
      <c r="H45" s="118">
        <f t="shared" ref="H45:H50" si="14">SUM(D45:E45)</f>
        <v>62</v>
      </c>
      <c r="I45" s="118">
        <f t="shared" ref="I45:I50" si="15">SUM(F45:G45)</f>
        <v>0</v>
      </c>
      <c r="J45" s="118">
        <f t="shared" ref="J45:J50" si="16">SUM(H45:I45)</f>
        <v>62</v>
      </c>
      <c r="K45" s="117">
        <f t="shared" si="3"/>
        <v>0</v>
      </c>
      <c r="L45" s="116">
        <f t="shared" si="4"/>
        <v>3</v>
      </c>
    </row>
    <row r="46" spans="2:12" ht="14.45" customHeight="1">
      <c r="B46" s="115" t="s">
        <v>83</v>
      </c>
      <c r="C46" s="114"/>
      <c r="D46" s="113">
        <f>SUM('【方向別】自動車交通量(1)'!D46,'【方向別】自動車交通量(5)'!D46,'【方向別】自動車交通量(9)'!D46)</f>
        <v>35</v>
      </c>
      <c r="E46" s="112">
        <f>SUM('【方向別】自動車交通量(1)'!E46,'【方向別】自動車交通量(5)'!E46,'【方向別】自動車交通量(9)'!E46)</f>
        <v>7</v>
      </c>
      <c r="F46" s="112">
        <f>SUM('【方向別】自動車交通量(1)'!F46,'【方向別】自動車交通量(5)'!F46,'【方向別】自動車交通量(9)'!F46)</f>
        <v>0</v>
      </c>
      <c r="G46" s="112">
        <f>SUM('【方向別】自動車交通量(1)'!G46,'【方向別】自動車交通量(5)'!G46,'【方向別】自動車交通量(9)'!G46)</f>
        <v>0</v>
      </c>
      <c r="H46" s="112">
        <f t="shared" si="14"/>
        <v>42</v>
      </c>
      <c r="I46" s="112">
        <f t="shared" si="15"/>
        <v>0</v>
      </c>
      <c r="J46" s="112">
        <f t="shared" si="16"/>
        <v>42</v>
      </c>
      <c r="K46" s="111">
        <f t="shared" si="3"/>
        <v>0</v>
      </c>
      <c r="L46" s="110">
        <f t="shared" si="4"/>
        <v>2</v>
      </c>
    </row>
    <row r="47" spans="2:12" ht="14.45" customHeight="1">
      <c r="B47" s="115" t="s">
        <v>82</v>
      </c>
      <c r="C47" s="114"/>
      <c r="D47" s="113">
        <f>SUM('【方向別】自動車交通量(1)'!D47,'【方向別】自動車交通量(5)'!D47,'【方向別】自動車交通量(9)'!D47)</f>
        <v>38</v>
      </c>
      <c r="E47" s="112">
        <f>SUM('【方向別】自動車交通量(1)'!E47,'【方向別】自動車交通量(5)'!E47,'【方向別】自動車交通量(9)'!E47)</f>
        <v>2</v>
      </c>
      <c r="F47" s="112">
        <f>SUM('【方向別】自動車交通量(1)'!F47,'【方向別】自動車交通量(5)'!F47,'【方向別】自動車交通量(9)'!F47)</f>
        <v>1</v>
      </c>
      <c r="G47" s="112">
        <f>SUM('【方向別】自動車交通量(1)'!G47,'【方向別】自動車交通量(5)'!G47,'【方向別】自動車交通量(9)'!G47)</f>
        <v>0</v>
      </c>
      <c r="H47" s="112">
        <f t="shared" si="14"/>
        <v>40</v>
      </c>
      <c r="I47" s="112">
        <f t="shared" si="15"/>
        <v>1</v>
      </c>
      <c r="J47" s="112">
        <f t="shared" si="16"/>
        <v>41</v>
      </c>
      <c r="K47" s="111">
        <f t="shared" si="3"/>
        <v>2.4</v>
      </c>
      <c r="L47" s="110">
        <f t="shared" si="4"/>
        <v>2</v>
      </c>
    </row>
    <row r="48" spans="2:12" ht="14.45" customHeight="1">
      <c r="B48" s="115" t="s">
        <v>81</v>
      </c>
      <c r="C48" s="114"/>
      <c r="D48" s="113">
        <f>SUM('【方向別】自動車交通量(1)'!D48,'【方向別】自動車交通量(5)'!D48,'【方向別】自動車交通量(9)'!D48)</f>
        <v>25</v>
      </c>
      <c r="E48" s="112">
        <f>SUM('【方向別】自動車交通量(1)'!E48,'【方向別】自動車交通量(5)'!E48,'【方向別】自動車交通量(9)'!E48)</f>
        <v>3</v>
      </c>
      <c r="F48" s="112">
        <f>SUM('【方向別】自動車交通量(1)'!F48,'【方向別】自動車交通量(5)'!F48,'【方向別】自動車交通量(9)'!F48)</f>
        <v>1</v>
      </c>
      <c r="G48" s="112">
        <f>SUM('【方向別】自動車交通量(1)'!G48,'【方向別】自動車交通量(5)'!G48,'【方向別】自動車交通量(9)'!G48)</f>
        <v>0</v>
      </c>
      <c r="H48" s="112">
        <f t="shared" si="14"/>
        <v>28</v>
      </c>
      <c r="I48" s="112">
        <f t="shared" si="15"/>
        <v>1</v>
      </c>
      <c r="J48" s="112">
        <f t="shared" si="16"/>
        <v>29</v>
      </c>
      <c r="K48" s="111">
        <f t="shared" si="3"/>
        <v>3.4</v>
      </c>
      <c r="L48" s="110">
        <f t="shared" si="4"/>
        <v>1.4</v>
      </c>
    </row>
    <row r="49" spans="2:13" ht="14.45" customHeight="1">
      <c r="B49" s="115" t="s">
        <v>80</v>
      </c>
      <c r="C49" s="114"/>
      <c r="D49" s="113">
        <f>SUM('【方向別】自動車交通量(1)'!D49,'【方向別】自動車交通量(5)'!D49,'【方向別】自動車交通量(9)'!D49)</f>
        <v>29</v>
      </c>
      <c r="E49" s="112">
        <f>SUM('【方向別】自動車交通量(1)'!E49,'【方向別】自動車交通量(5)'!E49,'【方向別】自動車交通量(9)'!E49)</f>
        <v>4</v>
      </c>
      <c r="F49" s="112">
        <f>SUM('【方向別】自動車交通量(1)'!F49,'【方向別】自動車交通量(5)'!F49,'【方向別】自動車交通量(9)'!F49)</f>
        <v>1</v>
      </c>
      <c r="G49" s="112">
        <f>SUM('【方向別】自動車交通量(1)'!G49,'【方向別】自動車交通量(5)'!G49,'【方向別】自動車交通量(9)'!G49)</f>
        <v>0</v>
      </c>
      <c r="H49" s="112">
        <f t="shared" si="14"/>
        <v>33</v>
      </c>
      <c r="I49" s="112">
        <f t="shared" si="15"/>
        <v>1</v>
      </c>
      <c r="J49" s="112">
        <f t="shared" si="16"/>
        <v>34</v>
      </c>
      <c r="K49" s="111">
        <f t="shared" si="3"/>
        <v>2.9</v>
      </c>
      <c r="L49" s="110">
        <f t="shared" si="4"/>
        <v>1.6</v>
      </c>
    </row>
    <row r="50" spans="2:13" ht="14.45" customHeight="1">
      <c r="B50" s="109" t="s">
        <v>323</v>
      </c>
      <c r="C50" s="108"/>
      <c r="D50" s="107">
        <f>SUM('【方向別】自動車交通量(1)'!D50,'【方向別】自動車交通量(5)'!D50,'【方向別】自動車交通量(9)'!D50)</f>
        <v>28</v>
      </c>
      <c r="E50" s="106">
        <f>SUM('【方向別】自動車交通量(1)'!E50,'【方向別】自動車交通量(5)'!E50,'【方向別】自動車交通量(9)'!E50)</f>
        <v>3</v>
      </c>
      <c r="F50" s="106">
        <f>SUM('【方向別】自動車交通量(1)'!F50,'【方向別】自動車交通量(5)'!F50,'【方向別】自動車交通量(9)'!F50)</f>
        <v>1</v>
      </c>
      <c r="G50" s="106">
        <f>SUM('【方向別】自動車交通量(1)'!G50,'【方向別】自動車交通量(5)'!G50,'【方向別】自動車交通量(9)'!G50)</f>
        <v>0</v>
      </c>
      <c r="H50" s="106">
        <f t="shared" si="14"/>
        <v>31</v>
      </c>
      <c r="I50" s="106">
        <f t="shared" si="15"/>
        <v>1</v>
      </c>
      <c r="J50" s="106">
        <f t="shared" si="16"/>
        <v>32</v>
      </c>
      <c r="K50" s="105">
        <f t="shared" si="3"/>
        <v>3.1</v>
      </c>
      <c r="L50" s="104">
        <f t="shared" si="4"/>
        <v>1.5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213</v>
      </c>
      <c r="E51" s="100">
        <f t="shared" si="17"/>
        <v>23</v>
      </c>
      <c r="F51" s="100">
        <f t="shared" si="17"/>
        <v>4</v>
      </c>
      <c r="G51" s="100">
        <f t="shared" si="17"/>
        <v>0</v>
      </c>
      <c r="H51" s="100">
        <f t="shared" si="17"/>
        <v>236</v>
      </c>
      <c r="I51" s="100">
        <f t="shared" si="17"/>
        <v>4</v>
      </c>
      <c r="J51" s="100">
        <f t="shared" si="17"/>
        <v>240</v>
      </c>
      <c r="K51" s="99">
        <f t="shared" si="3"/>
        <v>1.7</v>
      </c>
      <c r="L51" s="98">
        <f t="shared" si="4"/>
        <v>11.6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1546</v>
      </c>
      <c r="E52" s="94">
        <f t="shared" si="18"/>
        <v>416</v>
      </c>
      <c r="F52" s="94">
        <f t="shared" si="18"/>
        <v>102</v>
      </c>
      <c r="G52" s="94">
        <f t="shared" si="18"/>
        <v>5</v>
      </c>
      <c r="H52" s="94">
        <f t="shared" si="18"/>
        <v>1962</v>
      </c>
      <c r="I52" s="94">
        <f t="shared" si="18"/>
        <v>107</v>
      </c>
      <c r="J52" s="94">
        <f t="shared" si="18"/>
        <v>2069</v>
      </c>
      <c r="K52" s="93">
        <f t="shared" si="3"/>
        <v>5.2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M15" sqref="M15"/>
    </sheetView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341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339</v>
      </c>
      <c r="C16" s="120"/>
      <c r="D16" s="119">
        <f>SUM('【断面別】自動車交通量(D断面流入)'!D16,'【断面別】自動車交通量(D断面流出)'!D16)</f>
        <v>48</v>
      </c>
      <c r="E16" s="118">
        <f>SUM('【断面別】自動車交通量(D断面流入)'!E16,'【断面別】自動車交通量(D断面流出)'!E16)</f>
        <v>4</v>
      </c>
      <c r="F16" s="118">
        <f>SUM('【断面別】自動車交通量(D断面流入)'!F16,'【断面別】自動車交通量(D断面流出)'!F16)</f>
        <v>2</v>
      </c>
      <c r="G16" s="118">
        <f>SUM('【断面別】自動車交通量(D断面流入)'!G16,'【断面別】自動車交通量(D断面流出)'!G16)</f>
        <v>0</v>
      </c>
      <c r="H16" s="118">
        <f t="shared" ref="H16:H21" si="0">SUM(D16:E16)</f>
        <v>52</v>
      </c>
      <c r="I16" s="118">
        <f t="shared" ref="I16:I21" si="1">SUM(F16:G16)</f>
        <v>2</v>
      </c>
      <c r="J16" s="118">
        <f t="shared" ref="J16:J21" si="2">SUM(H16:I16)</f>
        <v>54</v>
      </c>
      <c r="K16" s="117">
        <f t="shared" ref="K16:K52" si="3">IF(J16=0,0,ROUND(I16/J16*100,1))</f>
        <v>3.7</v>
      </c>
      <c r="L16" s="116">
        <f t="shared" ref="L16:L52" si="4">IF(J16=0,0,ROUND(J16/$J$52*100,1))</f>
        <v>1.3</v>
      </c>
    </row>
    <row r="17" spans="2:12" ht="14.45" customHeight="1">
      <c r="B17" s="115" t="s">
        <v>338</v>
      </c>
      <c r="C17" s="114"/>
      <c r="D17" s="113">
        <f>SUM('【断面別】自動車交通量(D断面流入)'!D17,'【断面別】自動車交通量(D断面流出)'!D17)</f>
        <v>41</v>
      </c>
      <c r="E17" s="112">
        <f>SUM('【断面別】自動車交通量(D断面流入)'!E17,'【断面別】自動車交通量(D断面流出)'!E17)</f>
        <v>8</v>
      </c>
      <c r="F17" s="112">
        <f>SUM('【断面別】自動車交通量(D断面流入)'!F17,'【断面別】自動車交通量(D断面流出)'!F17)</f>
        <v>1</v>
      </c>
      <c r="G17" s="112">
        <f>SUM('【断面別】自動車交通量(D断面流入)'!G17,'【断面別】自動車交通量(D断面流出)'!G17)</f>
        <v>0</v>
      </c>
      <c r="H17" s="112">
        <f t="shared" si="0"/>
        <v>49</v>
      </c>
      <c r="I17" s="112">
        <f t="shared" si="1"/>
        <v>1</v>
      </c>
      <c r="J17" s="112">
        <f t="shared" si="2"/>
        <v>50</v>
      </c>
      <c r="K17" s="111">
        <f t="shared" si="3"/>
        <v>2</v>
      </c>
      <c r="L17" s="110">
        <f t="shared" si="4"/>
        <v>1.2</v>
      </c>
    </row>
    <row r="18" spans="2:12" ht="14.45" customHeight="1">
      <c r="B18" s="115" t="s">
        <v>337</v>
      </c>
      <c r="C18" s="114"/>
      <c r="D18" s="113">
        <f>SUM('【断面別】自動車交通量(D断面流入)'!D18,'【断面別】自動車交通量(D断面流出)'!D18)</f>
        <v>50</v>
      </c>
      <c r="E18" s="112">
        <f>SUM('【断面別】自動車交通量(D断面流入)'!E18,'【断面別】自動車交通量(D断面流出)'!E18)</f>
        <v>13</v>
      </c>
      <c r="F18" s="112">
        <f>SUM('【断面別】自動車交通量(D断面流入)'!F18,'【断面別】自動車交通量(D断面流出)'!F18)</f>
        <v>2</v>
      </c>
      <c r="G18" s="112">
        <f>SUM('【断面別】自動車交通量(D断面流入)'!G18,'【断面別】自動車交通量(D断面流出)'!G18)</f>
        <v>0</v>
      </c>
      <c r="H18" s="112">
        <f t="shared" si="0"/>
        <v>63</v>
      </c>
      <c r="I18" s="112">
        <f t="shared" si="1"/>
        <v>2</v>
      </c>
      <c r="J18" s="112">
        <f t="shared" si="2"/>
        <v>65</v>
      </c>
      <c r="K18" s="111">
        <f t="shared" si="3"/>
        <v>3.1</v>
      </c>
      <c r="L18" s="110">
        <f t="shared" si="4"/>
        <v>1.6</v>
      </c>
    </row>
    <row r="19" spans="2:12" ht="14.45" customHeight="1">
      <c r="B19" s="115" t="s">
        <v>336</v>
      </c>
      <c r="C19" s="114"/>
      <c r="D19" s="113">
        <f>SUM('【断面別】自動車交通量(D断面流入)'!D19,'【断面別】自動車交通量(D断面流出)'!D19)</f>
        <v>43</v>
      </c>
      <c r="E19" s="112">
        <f>SUM('【断面別】自動車交通量(D断面流入)'!E19,'【断面別】自動車交通量(D断面流出)'!E19)</f>
        <v>12</v>
      </c>
      <c r="F19" s="112">
        <f>SUM('【断面別】自動車交通量(D断面流入)'!F19,'【断面別】自動車交通量(D断面流出)'!F19)</f>
        <v>2</v>
      </c>
      <c r="G19" s="112">
        <f>SUM('【断面別】自動車交通量(D断面流入)'!G19,'【断面別】自動車交通量(D断面流出)'!G19)</f>
        <v>0</v>
      </c>
      <c r="H19" s="112">
        <f t="shared" si="0"/>
        <v>55</v>
      </c>
      <c r="I19" s="112">
        <f t="shared" si="1"/>
        <v>2</v>
      </c>
      <c r="J19" s="112">
        <f t="shared" si="2"/>
        <v>57</v>
      </c>
      <c r="K19" s="111">
        <f t="shared" si="3"/>
        <v>3.5</v>
      </c>
      <c r="L19" s="110">
        <f t="shared" si="4"/>
        <v>1.4</v>
      </c>
    </row>
    <row r="20" spans="2:12" ht="14.45" customHeight="1">
      <c r="B20" s="115" t="s">
        <v>335</v>
      </c>
      <c r="C20" s="114"/>
      <c r="D20" s="113">
        <f>SUM('【断面別】自動車交通量(D断面流入)'!D20,'【断面別】自動車交通量(D断面流出)'!D20)</f>
        <v>46</v>
      </c>
      <c r="E20" s="112">
        <f>SUM('【断面別】自動車交通量(D断面流入)'!E20,'【断面別】自動車交通量(D断面流出)'!E20)</f>
        <v>6</v>
      </c>
      <c r="F20" s="112">
        <f>SUM('【断面別】自動車交通量(D断面流入)'!F20,'【断面別】自動車交通量(D断面流出)'!F20)</f>
        <v>1</v>
      </c>
      <c r="G20" s="112">
        <f>SUM('【断面別】自動車交通量(D断面流入)'!G20,'【断面別】自動車交通量(D断面流出)'!G20)</f>
        <v>0</v>
      </c>
      <c r="H20" s="112">
        <f t="shared" si="0"/>
        <v>52</v>
      </c>
      <c r="I20" s="112">
        <f t="shared" si="1"/>
        <v>1</v>
      </c>
      <c r="J20" s="112">
        <f t="shared" si="2"/>
        <v>53</v>
      </c>
      <c r="K20" s="111">
        <f t="shared" si="3"/>
        <v>1.9</v>
      </c>
      <c r="L20" s="110">
        <f t="shared" si="4"/>
        <v>1.3</v>
      </c>
    </row>
    <row r="21" spans="2:12" ht="14.45" customHeight="1">
      <c r="B21" s="109" t="s">
        <v>334</v>
      </c>
      <c r="C21" s="108"/>
      <c r="D21" s="107">
        <f>SUM('【断面別】自動車交通量(D断面流入)'!D21,'【断面別】自動車交通量(D断面流出)'!D21)</f>
        <v>41</v>
      </c>
      <c r="E21" s="106">
        <f>SUM('【断面別】自動車交通量(D断面流入)'!E21,'【断面別】自動車交通量(D断面流出)'!E21)</f>
        <v>13</v>
      </c>
      <c r="F21" s="106">
        <f>SUM('【断面別】自動車交通量(D断面流入)'!F21,'【断面別】自動車交通量(D断面流出)'!F21)</f>
        <v>0</v>
      </c>
      <c r="G21" s="106">
        <f>SUM('【断面別】自動車交通量(D断面流入)'!G21,'【断面別】自動車交通量(D断面流出)'!G21)</f>
        <v>0</v>
      </c>
      <c r="H21" s="106">
        <f t="shared" si="0"/>
        <v>54</v>
      </c>
      <c r="I21" s="106">
        <f t="shared" si="1"/>
        <v>0</v>
      </c>
      <c r="J21" s="106">
        <f t="shared" si="2"/>
        <v>54</v>
      </c>
      <c r="K21" s="105">
        <f t="shared" si="3"/>
        <v>0</v>
      </c>
      <c r="L21" s="104">
        <f t="shared" si="4"/>
        <v>1.3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269</v>
      </c>
      <c r="E22" s="100">
        <f t="shared" si="5"/>
        <v>56</v>
      </c>
      <c r="F22" s="100">
        <f t="shared" si="5"/>
        <v>8</v>
      </c>
      <c r="G22" s="100">
        <f t="shared" si="5"/>
        <v>0</v>
      </c>
      <c r="H22" s="100">
        <f t="shared" si="5"/>
        <v>325</v>
      </c>
      <c r="I22" s="100">
        <f t="shared" si="5"/>
        <v>8</v>
      </c>
      <c r="J22" s="100">
        <f t="shared" si="5"/>
        <v>333</v>
      </c>
      <c r="K22" s="99">
        <f t="shared" si="3"/>
        <v>2.4</v>
      </c>
      <c r="L22" s="98">
        <f t="shared" si="4"/>
        <v>8</v>
      </c>
    </row>
    <row r="23" spans="2:12" ht="14.45" customHeight="1" thickTop="1">
      <c r="B23" s="121" t="s">
        <v>106</v>
      </c>
      <c r="C23" s="120"/>
      <c r="D23" s="119">
        <f>SUM('【断面別】自動車交通量(D断面流入)'!D23,'【断面別】自動車交通量(D断面流出)'!D23)</f>
        <v>50</v>
      </c>
      <c r="E23" s="118">
        <f>SUM('【断面別】自動車交通量(D断面流入)'!E23,'【断面別】自動車交通量(D断面流出)'!E23)</f>
        <v>13</v>
      </c>
      <c r="F23" s="118">
        <f>SUM('【断面別】自動車交通量(D断面流入)'!F23,'【断面別】自動車交通量(D断面流出)'!F23)</f>
        <v>3</v>
      </c>
      <c r="G23" s="118">
        <f>SUM('【断面別】自動車交通量(D断面流入)'!G23,'【断面別】自動車交通量(D断面流出)'!G23)</f>
        <v>0</v>
      </c>
      <c r="H23" s="118">
        <f t="shared" ref="H23:H28" si="6">SUM(D23:E23)</f>
        <v>63</v>
      </c>
      <c r="I23" s="118">
        <f t="shared" ref="I23:I28" si="7">SUM(F23:G23)</f>
        <v>3</v>
      </c>
      <c r="J23" s="118">
        <f t="shared" ref="J23:J28" si="8">SUM(H23:I23)</f>
        <v>66</v>
      </c>
      <c r="K23" s="117">
        <f t="shared" si="3"/>
        <v>4.5</v>
      </c>
      <c r="L23" s="116">
        <f t="shared" si="4"/>
        <v>1.6</v>
      </c>
    </row>
    <row r="24" spans="2:12" ht="14.45" customHeight="1">
      <c r="B24" s="115" t="s">
        <v>105</v>
      </c>
      <c r="C24" s="114"/>
      <c r="D24" s="113">
        <f>SUM('【断面別】自動車交通量(D断面流入)'!D24,'【断面別】自動車交通量(D断面流出)'!D24)</f>
        <v>45</v>
      </c>
      <c r="E24" s="112">
        <f>SUM('【断面別】自動車交通量(D断面流入)'!E24,'【断面別】自動車交通量(D断面流出)'!E24)</f>
        <v>9</v>
      </c>
      <c r="F24" s="112">
        <f>SUM('【断面別】自動車交通量(D断面流入)'!F24,'【断面別】自動車交通量(D断面流出)'!F24)</f>
        <v>6</v>
      </c>
      <c r="G24" s="112">
        <f>SUM('【断面別】自動車交通量(D断面流入)'!G24,'【断面別】自動車交通量(D断面流出)'!G24)</f>
        <v>0</v>
      </c>
      <c r="H24" s="112">
        <f t="shared" si="6"/>
        <v>54</v>
      </c>
      <c r="I24" s="112">
        <f t="shared" si="7"/>
        <v>6</v>
      </c>
      <c r="J24" s="112">
        <f t="shared" si="8"/>
        <v>60</v>
      </c>
      <c r="K24" s="111">
        <f t="shared" si="3"/>
        <v>10</v>
      </c>
      <c r="L24" s="110">
        <f t="shared" si="4"/>
        <v>1.4</v>
      </c>
    </row>
    <row r="25" spans="2:12" ht="14.45" customHeight="1">
      <c r="B25" s="115" t="s">
        <v>104</v>
      </c>
      <c r="C25" s="114"/>
      <c r="D25" s="113">
        <f>SUM('【断面別】自動車交通量(D断面流入)'!D25,'【断面別】自動車交通量(D断面流出)'!D25)</f>
        <v>53</v>
      </c>
      <c r="E25" s="112">
        <f>SUM('【断面別】自動車交通量(D断面流入)'!E25,'【断面別】自動車交通量(D断面流出)'!E25)</f>
        <v>10</v>
      </c>
      <c r="F25" s="112">
        <f>SUM('【断面別】自動車交通量(D断面流入)'!F25,'【断面別】自動車交通量(D断面流出)'!F25)</f>
        <v>6</v>
      </c>
      <c r="G25" s="112">
        <f>SUM('【断面別】自動車交通量(D断面流入)'!G25,'【断面別】自動車交通量(D断面流出)'!G25)</f>
        <v>0</v>
      </c>
      <c r="H25" s="112">
        <f t="shared" si="6"/>
        <v>63</v>
      </c>
      <c r="I25" s="112">
        <f t="shared" si="7"/>
        <v>6</v>
      </c>
      <c r="J25" s="112">
        <f t="shared" si="8"/>
        <v>69</v>
      </c>
      <c r="K25" s="111">
        <f t="shared" si="3"/>
        <v>8.6999999999999993</v>
      </c>
      <c r="L25" s="110">
        <f t="shared" si="4"/>
        <v>1.7</v>
      </c>
    </row>
    <row r="26" spans="2:12" ht="14.45" customHeight="1">
      <c r="B26" s="115" t="s">
        <v>103</v>
      </c>
      <c r="C26" s="114"/>
      <c r="D26" s="113">
        <f>SUM('【断面別】自動車交通量(D断面流入)'!D26,'【断面別】自動車交通量(D断面流出)'!D26)</f>
        <v>64</v>
      </c>
      <c r="E26" s="112">
        <f>SUM('【断面別】自動車交通量(D断面流入)'!E26,'【断面別】自動車交通量(D断面流出)'!E26)</f>
        <v>9</v>
      </c>
      <c r="F26" s="112">
        <f>SUM('【断面別】自動車交通量(D断面流入)'!F26,'【断面別】自動車交通量(D断面流出)'!F26)</f>
        <v>6</v>
      </c>
      <c r="G26" s="112">
        <f>SUM('【断面別】自動車交通量(D断面流入)'!G26,'【断面別】自動車交通量(D断面流出)'!G26)</f>
        <v>2</v>
      </c>
      <c r="H26" s="112">
        <f t="shared" si="6"/>
        <v>73</v>
      </c>
      <c r="I26" s="112">
        <f t="shared" si="7"/>
        <v>8</v>
      </c>
      <c r="J26" s="112">
        <f t="shared" si="8"/>
        <v>81</v>
      </c>
      <c r="K26" s="111">
        <f t="shared" si="3"/>
        <v>9.9</v>
      </c>
      <c r="L26" s="110">
        <f t="shared" si="4"/>
        <v>1.9</v>
      </c>
    </row>
    <row r="27" spans="2:12" ht="14.45" customHeight="1">
      <c r="B27" s="115" t="s">
        <v>102</v>
      </c>
      <c r="C27" s="114"/>
      <c r="D27" s="113">
        <f>SUM('【断面別】自動車交通量(D断面流入)'!D27,'【断面別】自動車交通量(D断面流出)'!D27)</f>
        <v>40</v>
      </c>
      <c r="E27" s="112">
        <f>SUM('【断面別】自動車交通量(D断面流入)'!E27,'【断面別】自動車交通量(D断面流出)'!E27)</f>
        <v>8</v>
      </c>
      <c r="F27" s="112">
        <f>SUM('【断面別】自動車交通量(D断面流入)'!F27,'【断面別】自動車交通量(D断面流出)'!F27)</f>
        <v>9</v>
      </c>
      <c r="G27" s="112">
        <f>SUM('【断面別】自動車交通量(D断面流入)'!G27,'【断面別】自動車交通量(D断面流出)'!G27)</f>
        <v>1</v>
      </c>
      <c r="H27" s="112">
        <f t="shared" si="6"/>
        <v>48</v>
      </c>
      <c r="I27" s="112">
        <f t="shared" si="7"/>
        <v>10</v>
      </c>
      <c r="J27" s="112">
        <f t="shared" si="8"/>
        <v>58</v>
      </c>
      <c r="K27" s="111">
        <f t="shared" si="3"/>
        <v>17.2</v>
      </c>
      <c r="L27" s="110">
        <f t="shared" si="4"/>
        <v>1.4</v>
      </c>
    </row>
    <row r="28" spans="2:12" ht="14.45" customHeight="1">
      <c r="B28" s="109" t="s">
        <v>333</v>
      </c>
      <c r="C28" s="108"/>
      <c r="D28" s="107">
        <f>SUM('【断面別】自動車交通量(D断面流入)'!D28,'【断面別】自動車交通量(D断面流出)'!D28)</f>
        <v>41</v>
      </c>
      <c r="E28" s="106">
        <f>SUM('【断面別】自動車交通量(D断面流入)'!E28,'【断面別】自動車交通量(D断面流出)'!E28)</f>
        <v>10</v>
      </c>
      <c r="F28" s="106">
        <f>SUM('【断面別】自動車交通量(D断面流入)'!F28,'【断面別】自動車交通量(D断面流出)'!F28)</f>
        <v>2</v>
      </c>
      <c r="G28" s="106">
        <f>SUM('【断面別】自動車交通量(D断面流入)'!G28,'【断面別】自動車交通量(D断面流出)'!G28)</f>
        <v>0</v>
      </c>
      <c r="H28" s="106">
        <f t="shared" si="6"/>
        <v>51</v>
      </c>
      <c r="I28" s="106">
        <f t="shared" si="7"/>
        <v>2</v>
      </c>
      <c r="J28" s="106">
        <f t="shared" si="8"/>
        <v>53</v>
      </c>
      <c r="K28" s="105">
        <f t="shared" si="3"/>
        <v>3.8</v>
      </c>
      <c r="L28" s="104">
        <f t="shared" si="4"/>
        <v>1.3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293</v>
      </c>
      <c r="E29" s="100">
        <f t="shared" si="9"/>
        <v>59</v>
      </c>
      <c r="F29" s="100">
        <f t="shared" si="9"/>
        <v>32</v>
      </c>
      <c r="G29" s="100">
        <f t="shared" si="9"/>
        <v>3</v>
      </c>
      <c r="H29" s="100">
        <f t="shared" si="9"/>
        <v>352</v>
      </c>
      <c r="I29" s="100">
        <f t="shared" si="9"/>
        <v>35</v>
      </c>
      <c r="J29" s="100">
        <f t="shared" si="9"/>
        <v>387</v>
      </c>
      <c r="K29" s="99">
        <f t="shared" si="3"/>
        <v>9</v>
      </c>
      <c r="L29" s="98">
        <f t="shared" si="4"/>
        <v>9.3000000000000007</v>
      </c>
    </row>
    <row r="30" spans="2:12" ht="14.45" customHeight="1" thickTop="1">
      <c r="B30" s="129" t="s">
        <v>332</v>
      </c>
      <c r="C30" s="128"/>
      <c r="D30" s="95">
        <f>SUM('【断面別】自動車交通量(D断面流入)'!D30,'【断面別】自動車交通量(D断面流出)'!D30)</f>
        <v>263</v>
      </c>
      <c r="E30" s="94">
        <f>SUM('【断面別】自動車交通量(D断面流入)'!E30,'【断面別】自動車交通量(D断面流出)'!E30)</f>
        <v>82</v>
      </c>
      <c r="F30" s="94">
        <f>SUM('【断面別】自動車交通量(D断面流入)'!F30,'【断面別】自動車交通量(D断面流出)'!F30)</f>
        <v>29</v>
      </c>
      <c r="G30" s="94">
        <f>SUM('【断面別】自動車交通量(D断面流入)'!G30,'【断面別】自動車交通量(D断面流出)'!G30)</f>
        <v>1</v>
      </c>
      <c r="H30" s="94">
        <f t="shared" ref="H30:H43" si="10">SUM(D30:E30)</f>
        <v>345</v>
      </c>
      <c r="I30" s="94">
        <f t="shared" ref="I30:I43" si="11">SUM(F30:G30)</f>
        <v>30</v>
      </c>
      <c r="J30" s="94">
        <f t="shared" ref="J30:J43" si="12">SUM(H30:I30)</f>
        <v>375</v>
      </c>
      <c r="K30" s="93">
        <f t="shared" si="3"/>
        <v>8</v>
      </c>
      <c r="L30" s="92">
        <f t="shared" si="4"/>
        <v>9</v>
      </c>
    </row>
    <row r="31" spans="2:12" ht="14.45" customHeight="1">
      <c r="B31" s="127" t="s">
        <v>331</v>
      </c>
      <c r="C31" s="126"/>
      <c r="D31" s="125">
        <f>SUM('【断面別】自動車交通量(D断面流入)'!D31,'【断面別】自動車交通量(D断面流出)'!D31)</f>
        <v>246</v>
      </c>
      <c r="E31" s="124">
        <f>SUM('【断面別】自動車交通量(D断面流入)'!E31,'【断面別】自動車交通量(D断面流出)'!E31)</f>
        <v>58</v>
      </c>
      <c r="F31" s="124">
        <f>SUM('【断面別】自動車交通量(D断面流入)'!F31,'【断面別】自動車交通量(D断面流出)'!F31)</f>
        <v>20</v>
      </c>
      <c r="G31" s="124">
        <f>SUM('【断面別】自動車交通量(D断面流入)'!G31,'【断面別】自動車交通量(D断面流出)'!G31)</f>
        <v>0</v>
      </c>
      <c r="H31" s="124">
        <f t="shared" si="10"/>
        <v>304</v>
      </c>
      <c r="I31" s="124">
        <f t="shared" si="11"/>
        <v>20</v>
      </c>
      <c r="J31" s="124">
        <f t="shared" si="12"/>
        <v>324</v>
      </c>
      <c r="K31" s="123">
        <f t="shared" si="3"/>
        <v>6.2</v>
      </c>
      <c r="L31" s="122">
        <f t="shared" si="4"/>
        <v>7.8</v>
      </c>
    </row>
    <row r="32" spans="2:12" ht="14.45" customHeight="1">
      <c r="B32" s="127" t="s">
        <v>330</v>
      </c>
      <c r="C32" s="126"/>
      <c r="D32" s="125">
        <f>SUM('【断面別】自動車交通量(D断面流入)'!D32,'【断面別】自動車交通量(D断面流出)'!D32)</f>
        <v>250</v>
      </c>
      <c r="E32" s="124">
        <f>SUM('【断面別】自動車交通量(D断面流入)'!E32,'【断面別】自動車交通量(D断面流出)'!E32)</f>
        <v>90</v>
      </c>
      <c r="F32" s="124">
        <f>SUM('【断面別】自動車交通量(D断面流入)'!F32,'【断面別】自動車交通量(D断面流出)'!F32)</f>
        <v>20</v>
      </c>
      <c r="G32" s="124">
        <f>SUM('【断面別】自動車交通量(D断面流入)'!G32,'【断面別】自動車交通量(D断面流出)'!G32)</f>
        <v>0</v>
      </c>
      <c r="H32" s="124">
        <f t="shared" si="10"/>
        <v>340</v>
      </c>
      <c r="I32" s="124">
        <f t="shared" si="11"/>
        <v>20</v>
      </c>
      <c r="J32" s="124">
        <f t="shared" si="12"/>
        <v>360</v>
      </c>
      <c r="K32" s="123">
        <f t="shared" si="3"/>
        <v>5.6</v>
      </c>
      <c r="L32" s="122">
        <f t="shared" si="4"/>
        <v>8.6</v>
      </c>
    </row>
    <row r="33" spans="2:12" ht="14.45" customHeight="1">
      <c r="B33" s="127" t="s">
        <v>329</v>
      </c>
      <c r="C33" s="126"/>
      <c r="D33" s="125">
        <f>SUM('【断面別】自動車交通量(D断面流入)'!D33,'【断面別】自動車交通量(D断面流出)'!D33)</f>
        <v>230</v>
      </c>
      <c r="E33" s="124">
        <f>SUM('【断面別】自動車交通量(D断面流入)'!E33,'【断面別】自動車交通量(D断面流出)'!E33)</f>
        <v>61</v>
      </c>
      <c r="F33" s="124">
        <f>SUM('【断面別】自動車交通量(D断面流入)'!F33,'【断面別】自動車交通量(D断面流出)'!F33)</f>
        <v>9</v>
      </c>
      <c r="G33" s="124">
        <f>SUM('【断面別】自動車交通量(D断面流入)'!G33,'【断面別】自動車交通量(D断面流出)'!G33)</f>
        <v>0</v>
      </c>
      <c r="H33" s="124">
        <f t="shared" si="10"/>
        <v>291</v>
      </c>
      <c r="I33" s="124">
        <f t="shared" si="11"/>
        <v>9</v>
      </c>
      <c r="J33" s="124">
        <f t="shared" si="12"/>
        <v>300</v>
      </c>
      <c r="K33" s="123">
        <f t="shared" si="3"/>
        <v>3</v>
      </c>
      <c r="L33" s="122">
        <f t="shared" si="4"/>
        <v>7.2</v>
      </c>
    </row>
    <row r="34" spans="2:12" ht="14.45" customHeight="1">
      <c r="B34" s="127" t="s">
        <v>328</v>
      </c>
      <c r="C34" s="126"/>
      <c r="D34" s="125">
        <f>SUM('【断面別】自動車交通量(D断面流入)'!D34,'【断面別】自動車交通量(D断面流出)'!D34)</f>
        <v>196</v>
      </c>
      <c r="E34" s="124">
        <f>SUM('【断面別】自動車交通量(D断面流入)'!E34,'【断面別】自動車交通量(D断面流出)'!E34)</f>
        <v>64</v>
      </c>
      <c r="F34" s="124">
        <f>SUM('【断面別】自動車交通量(D断面流入)'!F34,'【断面別】自動車交通量(D断面流出)'!F34)</f>
        <v>13</v>
      </c>
      <c r="G34" s="124">
        <f>SUM('【断面別】自動車交通量(D断面流入)'!G34,'【断面別】自動車交通量(D断面流出)'!G34)</f>
        <v>0</v>
      </c>
      <c r="H34" s="124">
        <f t="shared" si="10"/>
        <v>260</v>
      </c>
      <c r="I34" s="124">
        <f t="shared" si="11"/>
        <v>13</v>
      </c>
      <c r="J34" s="124">
        <f t="shared" si="12"/>
        <v>273</v>
      </c>
      <c r="K34" s="123">
        <f t="shared" si="3"/>
        <v>4.8</v>
      </c>
      <c r="L34" s="122">
        <f t="shared" si="4"/>
        <v>6.5</v>
      </c>
    </row>
    <row r="35" spans="2:12" ht="14.45" customHeight="1">
      <c r="B35" s="127" t="s">
        <v>327</v>
      </c>
      <c r="C35" s="126"/>
      <c r="D35" s="125">
        <f>SUM('【断面別】自動車交通量(D断面流入)'!D35,'【断面別】自動車交通量(D断面流出)'!D35)</f>
        <v>224</v>
      </c>
      <c r="E35" s="124">
        <f>SUM('【断面別】自動車交通量(D断面流入)'!E35,'【断面別】自動車交通量(D断面流出)'!E35)</f>
        <v>71</v>
      </c>
      <c r="F35" s="124">
        <f>SUM('【断面別】自動車交通量(D断面流入)'!F35,'【断面別】自動車交通量(D断面流出)'!F35)</f>
        <v>10</v>
      </c>
      <c r="G35" s="124">
        <f>SUM('【断面別】自動車交通量(D断面流入)'!G35,'【断面別】自動車交通量(D断面流出)'!G35)</f>
        <v>5</v>
      </c>
      <c r="H35" s="124">
        <f t="shared" si="10"/>
        <v>295</v>
      </c>
      <c r="I35" s="124">
        <f t="shared" si="11"/>
        <v>15</v>
      </c>
      <c r="J35" s="124">
        <f t="shared" si="12"/>
        <v>310</v>
      </c>
      <c r="K35" s="123">
        <f t="shared" si="3"/>
        <v>4.8</v>
      </c>
      <c r="L35" s="122">
        <f t="shared" si="4"/>
        <v>7.4</v>
      </c>
    </row>
    <row r="36" spans="2:12" ht="14.45" customHeight="1">
      <c r="B36" s="127" t="s">
        <v>326</v>
      </c>
      <c r="C36" s="126"/>
      <c r="D36" s="125">
        <f>SUM('【断面別】自動車交通量(D断面流入)'!D36,'【断面別】自動車交通量(D断面流出)'!D36)</f>
        <v>243</v>
      </c>
      <c r="E36" s="124">
        <f>SUM('【断面別】自動車交通量(D断面流入)'!E36,'【断面別】自動車交通量(D断面流出)'!E36)</f>
        <v>68</v>
      </c>
      <c r="F36" s="124">
        <f>SUM('【断面別】自動車交通量(D断面流入)'!F36,'【断面別】自動車交通量(D断面流出)'!F36)</f>
        <v>14</v>
      </c>
      <c r="G36" s="124">
        <f>SUM('【断面別】自動車交通量(D断面流入)'!G36,'【断面別】自動車交通量(D断面流出)'!G36)</f>
        <v>0</v>
      </c>
      <c r="H36" s="124">
        <f t="shared" si="10"/>
        <v>311</v>
      </c>
      <c r="I36" s="124">
        <f t="shared" si="11"/>
        <v>14</v>
      </c>
      <c r="J36" s="124">
        <f t="shared" si="12"/>
        <v>325</v>
      </c>
      <c r="K36" s="123">
        <f t="shared" si="3"/>
        <v>4.3</v>
      </c>
      <c r="L36" s="122">
        <f t="shared" si="4"/>
        <v>7.8</v>
      </c>
    </row>
    <row r="37" spans="2:12" ht="14.45" customHeight="1">
      <c r="B37" s="127" t="s">
        <v>325</v>
      </c>
      <c r="C37" s="126"/>
      <c r="D37" s="125">
        <f>SUM('【断面別】自動車交通量(D断面流入)'!D37,'【断面別】自動車交通量(D断面流出)'!D37)</f>
        <v>310</v>
      </c>
      <c r="E37" s="124">
        <f>SUM('【断面別】自動車交通量(D断面流入)'!E37,'【断面別】自動車交通量(D断面流出)'!E37)</f>
        <v>69</v>
      </c>
      <c r="F37" s="124">
        <f>SUM('【断面別】自動車交通量(D断面流入)'!F37,'【断面別】自動車交通量(D断面流出)'!F37)</f>
        <v>17</v>
      </c>
      <c r="G37" s="124">
        <f>SUM('【断面別】自動車交通量(D断面流入)'!G37,'【断面別】自動車交通量(D断面流出)'!G37)</f>
        <v>2</v>
      </c>
      <c r="H37" s="124">
        <f t="shared" si="10"/>
        <v>379</v>
      </c>
      <c r="I37" s="124">
        <f t="shared" si="11"/>
        <v>19</v>
      </c>
      <c r="J37" s="124">
        <f t="shared" si="12"/>
        <v>398</v>
      </c>
      <c r="K37" s="123">
        <f t="shared" si="3"/>
        <v>4.8</v>
      </c>
      <c r="L37" s="122">
        <f t="shared" si="4"/>
        <v>9.5</v>
      </c>
    </row>
    <row r="38" spans="2:12" ht="14.45" customHeight="1">
      <c r="B38" s="121" t="s">
        <v>91</v>
      </c>
      <c r="C38" s="120"/>
      <c r="D38" s="119">
        <f>SUM('【断面別】自動車交通量(D断面流入)'!D38,'【断面別】自動車交通量(D断面流出)'!D38)</f>
        <v>65</v>
      </c>
      <c r="E38" s="118">
        <f>SUM('【断面別】自動車交通量(D断面流入)'!E38,'【断面別】自動車交通量(D断面流出)'!E38)</f>
        <v>9</v>
      </c>
      <c r="F38" s="118">
        <f>SUM('【断面別】自動車交通量(D断面流入)'!F38,'【断面別】自動車交通量(D断面流出)'!F38)</f>
        <v>3</v>
      </c>
      <c r="G38" s="118">
        <f>SUM('【断面別】自動車交通量(D断面流入)'!G38,'【断面別】自動車交通量(D断面流出)'!G38)</f>
        <v>0</v>
      </c>
      <c r="H38" s="118">
        <f t="shared" si="10"/>
        <v>74</v>
      </c>
      <c r="I38" s="118">
        <f t="shared" si="11"/>
        <v>3</v>
      </c>
      <c r="J38" s="118">
        <f t="shared" si="12"/>
        <v>77</v>
      </c>
      <c r="K38" s="117">
        <f t="shared" si="3"/>
        <v>3.9</v>
      </c>
      <c r="L38" s="116">
        <f t="shared" si="4"/>
        <v>1.8</v>
      </c>
    </row>
    <row r="39" spans="2:12" ht="14.45" customHeight="1">
      <c r="B39" s="115" t="s">
        <v>90</v>
      </c>
      <c r="C39" s="114"/>
      <c r="D39" s="113">
        <f>SUM('【断面別】自動車交通量(D断面流入)'!D39,'【断面別】自動車交通量(D断面流出)'!D39)</f>
        <v>58</v>
      </c>
      <c r="E39" s="112">
        <f>SUM('【断面別】自動車交通量(D断面流入)'!E39,'【断面別】自動車交通量(D断面流出)'!E39)</f>
        <v>13</v>
      </c>
      <c r="F39" s="112">
        <f>SUM('【断面別】自動車交通量(D断面流入)'!F39,'【断面別】自動車交通量(D断面流出)'!F39)</f>
        <v>1</v>
      </c>
      <c r="G39" s="112">
        <f>SUM('【断面別】自動車交通量(D断面流入)'!G39,'【断面別】自動車交通量(D断面流出)'!G39)</f>
        <v>0</v>
      </c>
      <c r="H39" s="112">
        <f t="shared" si="10"/>
        <v>71</v>
      </c>
      <c r="I39" s="112">
        <f t="shared" si="11"/>
        <v>1</v>
      </c>
      <c r="J39" s="112">
        <f t="shared" si="12"/>
        <v>72</v>
      </c>
      <c r="K39" s="111">
        <f t="shared" si="3"/>
        <v>1.4</v>
      </c>
      <c r="L39" s="110">
        <f t="shared" si="4"/>
        <v>1.7</v>
      </c>
    </row>
    <row r="40" spans="2:12" ht="14.45" customHeight="1">
      <c r="B40" s="115" t="s">
        <v>89</v>
      </c>
      <c r="C40" s="114"/>
      <c r="D40" s="113">
        <f>SUM('【断面別】自動車交通量(D断面流入)'!D40,'【断面別】自動車交通量(D断面流出)'!D40)</f>
        <v>59</v>
      </c>
      <c r="E40" s="112">
        <f>SUM('【断面別】自動車交通量(D断面流入)'!E40,'【断面別】自動車交通量(D断面流出)'!E40)</f>
        <v>7</v>
      </c>
      <c r="F40" s="112">
        <f>SUM('【断面別】自動車交通量(D断面流入)'!F40,'【断面別】自動車交通量(D断面流出)'!F40)</f>
        <v>1</v>
      </c>
      <c r="G40" s="112">
        <f>SUM('【断面別】自動車交通量(D断面流入)'!G40,'【断面別】自動車交通量(D断面流出)'!G40)</f>
        <v>0</v>
      </c>
      <c r="H40" s="112">
        <f t="shared" si="10"/>
        <v>66</v>
      </c>
      <c r="I40" s="112">
        <f t="shared" si="11"/>
        <v>1</v>
      </c>
      <c r="J40" s="112">
        <f t="shared" si="12"/>
        <v>67</v>
      </c>
      <c r="K40" s="111">
        <f t="shared" si="3"/>
        <v>1.5</v>
      </c>
      <c r="L40" s="110">
        <f t="shared" si="4"/>
        <v>1.6</v>
      </c>
    </row>
    <row r="41" spans="2:12" ht="14.45" customHeight="1">
      <c r="B41" s="115" t="s">
        <v>88</v>
      </c>
      <c r="C41" s="114"/>
      <c r="D41" s="113">
        <f>SUM('【断面別】自動車交通量(D断面流入)'!D41,'【断面別】自動車交通量(D断面流出)'!D41)</f>
        <v>53</v>
      </c>
      <c r="E41" s="112">
        <f>SUM('【断面別】自動車交通量(D断面流入)'!E41,'【断面別】自動車交通量(D断面流出)'!E41)</f>
        <v>12</v>
      </c>
      <c r="F41" s="112">
        <f>SUM('【断面別】自動車交通量(D断面流入)'!F41,'【断面別】自動車交通量(D断面流出)'!F41)</f>
        <v>1</v>
      </c>
      <c r="G41" s="112">
        <f>SUM('【断面別】自動車交通量(D断面流入)'!G41,'【断面別】自動車交通量(D断面流出)'!G41)</f>
        <v>0</v>
      </c>
      <c r="H41" s="112">
        <f t="shared" si="10"/>
        <v>65</v>
      </c>
      <c r="I41" s="112">
        <f t="shared" si="11"/>
        <v>1</v>
      </c>
      <c r="J41" s="112">
        <f t="shared" si="12"/>
        <v>66</v>
      </c>
      <c r="K41" s="111">
        <f t="shared" si="3"/>
        <v>1.5</v>
      </c>
      <c r="L41" s="110">
        <f t="shared" si="4"/>
        <v>1.6</v>
      </c>
    </row>
    <row r="42" spans="2:12" ht="14.45" customHeight="1">
      <c r="B42" s="115" t="s">
        <v>87</v>
      </c>
      <c r="C42" s="114"/>
      <c r="D42" s="113">
        <f>SUM('【断面別】自動車交通量(D断面流入)'!D42,'【断面別】自動車交通量(D断面流出)'!D42)</f>
        <v>52</v>
      </c>
      <c r="E42" s="112">
        <f>SUM('【断面別】自動車交通量(D断面流入)'!E42,'【断面別】自動車交通量(D断面流出)'!E42)</f>
        <v>7</v>
      </c>
      <c r="F42" s="112">
        <f>SUM('【断面別】自動車交通量(D断面流入)'!F42,'【断面別】自動車交通量(D断面流出)'!F42)</f>
        <v>2</v>
      </c>
      <c r="G42" s="112">
        <f>SUM('【断面別】自動車交通量(D断面流入)'!G42,'【断面別】自動車交通量(D断面流出)'!G42)</f>
        <v>0</v>
      </c>
      <c r="H42" s="112">
        <f t="shared" si="10"/>
        <v>59</v>
      </c>
      <c r="I42" s="112">
        <f t="shared" si="11"/>
        <v>2</v>
      </c>
      <c r="J42" s="112">
        <f t="shared" si="12"/>
        <v>61</v>
      </c>
      <c r="K42" s="111">
        <f t="shared" si="3"/>
        <v>3.3</v>
      </c>
      <c r="L42" s="110">
        <f t="shared" si="4"/>
        <v>1.5</v>
      </c>
    </row>
    <row r="43" spans="2:12" ht="14.45" customHeight="1">
      <c r="B43" s="109" t="s">
        <v>324</v>
      </c>
      <c r="C43" s="108"/>
      <c r="D43" s="107">
        <f>SUM('【断面別】自動車交通量(D断面流入)'!D43,'【断面別】自動車交通量(D断面流出)'!D43)</f>
        <v>55</v>
      </c>
      <c r="E43" s="106">
        <f>SUM('【断面別】自動車交通量(D断面流入)'!E43,'【断面別】自動車交通量(D断面流出)'!E43)</f>
        <v>7</v>
      </c>
      <c r="F43" s="106">
        <f>SUM('【断面別】自動車交通量(D断面流入)'!F43,'【断面別】自動車交通量(D断面流出)'!F43)</f>
        <v>0</v>
      </c>
      <c r="G43" s="106">
        <f>SUM('【断面別】自動車交通量(D断面流入)'!G43,'【断面別】自動車交通量(D断面流出)'!G43)</f>
        <v>0</v>
      </c>
      <c r="H43" s="106">
        <f t="shared" si="10"/>
        <v>62</v>
      </c>
      <c r="I43" s="106">
        <f t="shared" si="11"/>
        <v>0</v>
      </c>
      <c r="J43" s="106">
        <f t="shared" si="12"/>
        <v>62</v>
      </c>
      <c r="K43" s="105">
        <f t="shared" si="3"/>
        <v>0</v>
      </c>
      <c r="L43" s="104">
        <f t="shared" si="4"/>
        <v>1.5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342</v>
      </c>
      <c r="E44" s="100">
        <f t="shared" si="13"/>
        <v>55</v>
      </c>
      <c r="F44" s="100">
        <f t="shared" si="13"/>
        <v>8</v>
      </c>
      <c r="G44" s="100">
        <f t="shared" si="13"/>
        <v>0</v>
      </c>
      <c r="H44" s="100">
        <f t="shared" si="13"/>
        <v>397</v>
      </c>
      <c r="I44" s="100">
        <f t="shared" si="13"/>
        <v>8</v>
      </c>
      <c r="J44" s="100">
        <f t="shared" si="13"/>
        <v>405</v>
      </c>
      <c r="K44" s="99">
        <f t="shared" si="3"/>
        <v>2</v>
      </c>
      <c r="L44" s="98">
        <f t="shared" si="4"/>
        <v>9.6999999999999993</v>
      </c>
    </row>
    <row r="45" spans="2:12" ht="14.45" customHeight="1" thickTop="1">
      <c r="B45" s="121" t="s">
        <v>84</v>
      </c>
      <c r="C45" s="120"/>
      <c r="D45" s="119">
        <f>SUM('【断面別】自動車交通量(D断面流入)'!D45,'【断面別】自動車交通量(D断面流出)'!D45)</f>
        <v>75</v>
      </c>
      <c r="E45" s="118">
        <f>SUM('【断面別】自動車交通量(D断面流入)'!E45,'【断面別】自動車交通量(D断面流出)'!E45)</f>
        <v>5</v>
      </c>
      <c r="F45" s="118">
        <f>SUM('【断面別】自動車交通量(D断面流入)'!F45,'【断面別】自動車交通量(D断面流出)'!F45)</f>
        <v>2</v>
      </c>
      <c r="G45" s="118">
        <f>SUM('【断面別】自動車交通量(D断面流入)'!G45,'【断面別】自動車交通量(D断面流出)'!G45)</f>
        <v>0</v>
      </c>
      <c r="H45" s="118">
        <f t="shared" ref="H45:H50" si="14">SUM(D45:E45)</f>
        <v>80</v>
      </c>
      <c r="I45" s="118">
        <f t="shared" ref="I45:I50" si="15">SUM(F45:G45)</f>
        <v>2</v>
      </c>
      <c r="J45" s="118">
        <f t="shared" ref="J45:J50" si="16">SUM(H45:I45)</f>
        <v>82</v>
      </c>
      <c r="K45" s="117">
        <f t="shared" si="3"/>
        <v>2.4</v>
      </c>
      <c r="L45" s="116">
        <f t="shared" si="4"/>
        <v>2</v>
      </c>
    </row>
    <row r="46" spans="2:12" ht="14.45" customHeight="1">
      <c r="B46" s="115" t="s">
        <v>83</v>
      </c>
      <c r="C46" s="114"/>
      <c r="D46" s="113">
        <f>SUM('【断面別】自動車交通量(D断面流入)'!D46,'【断面別】自動車交通量(D断面流出)'!D46)</f>
        <v>50</v>
      </c>
      <c r="E46" s="112">
        <f>SUM('【断面別】自動車交通量(D断面流入)'!E46,'【断面別】自動車交通量(D断面流出)'!E46)</f>
        <v>8</v>
      </c>
      <c r="F46" s="112">
        <f>SUM('【断面別】自動車交通量(D断面流入)'!F46,'【断面別】自動車交通量(D断面流出)'!F46)</f>
        <v>1</v>
      </c>
      <c r="G46" s="112">
        <f>SUM('【断面別】自動車交通量(D断面流入)'!G46,'【断面別】自動車交通量(D断面流出)'!G46)</f>
        <v>0</v>
      </c>
      <c r="H46" s="112">
        <f t="shared" si="14"/>
        <v>58</v>
      </c>
      <c r="I46" s="112">
        <f t="shared" si="15"/>
        <v>1</v>
      </c>
      <c r="J46" s="112">
        <f t="shared" si="16"/>
        <v>59</v>
      </c>
      <c r="K46" s="111">
        <f t="shared" si="3"/>
        <v>1.7</v>
      </c>
      <c r="L46" s="110">
        <f t="shared" si="4"/>
        <v>1.4</v>
      </c>
    </row>
    <row r="47" spans="2:12" ht="14.45" customHeight="1">
      <c r="B47" s="115" t="s">
        <v>82</v>
      </c>
      <c r="C47" s="114"/>
      <c r="D47" s="113">
        <f>SUM('【断面別】自動車交通量(D断面流入)'!D47,'【断面別】自動車交通量(D断面流出)'!D47)</f>
        <v>59</v>
      </c>
      <c r="E47" s="112">
        <f>SUM('【断面別】自動車交通量(D断面流入)'!E47,'【断面別】自動車交通量(D断面流出)'!E47)</f>
        <v>4</v>
      </c>
      <c r="F47" s="112">
        <f>SUM('【断面別】自動車交通量(D断面流入)'!F47,'【断面別】自動車交通量(D断面流出)'!F47)</f>
        <v>2</v>
      </c>
      <c r="G47" s="112">
        <f>SUM('【断面別】自動車交通量(D断面流入)'!G47,'【断面別】自動車交通量(D断面流出)'!G47)</f>
        <v>0</v>
      </c>
      <c r="H47" s="112">
        <f t="shared" si="14"/>
        <v>63</v>
      </c>
      <c r="I47" s="112">
        <f t="shared" si="15"/>
        <v>2</v>
      </c>
      <c r="J47" s="112">
        <f t="shared" si="16"/>
        <v>65</v>
      </c>
      <c r="K47" s="111">
        <f t="shared" si="3"/>
        <v>3.1</v>
      </c>
      <c r="L47" s="110">
        <f t="shared" si="4"/>
        <v>1.6</v>
      </c>
    </row>
    <row r="48" spans="2:12" ht="14.45" customHeight="1">
      <c r="B48" s="115" t="s">
        <v>81</v>
      </c>
      <c r="C48" s="114"/>
      <c r="D48" s="113">
        <f>SUM('【断面別】自動車交通量(D断面流入)'!D48,'【断面別】自動車交通量(D断面流出)'!D48)</f>
        <v>58</v>
      </c>
      <c r="E48" s="112">
        <f>SUM('【断面別】自動車交通量(D断面流入)'!E48,'【断面別】自動車交通量(D断面流出)'!E48)</f>
        <v>10</v>
      </c>
      <c r="F48" s="112">
        <f>SUM('【断面別】自動車交通量(D断面流入)'!F48,'【断面別】自動車交通量(D断面流出)'!F48)</f>
        <v>1</v>
      </c>
      <c r="G48" s="112">
        <f>SUM('【断面別】自動車交通量(D断面流入)'!G48,'【断面別】自動車交通量(D断面流出)'!G48)</f>
        <v>0</v>
      </c>
      <c r="H48" s="112">
        <f t="shared" si="14"/>
        <v>68</v>
      </c>
      <c r="I48" s="112">
        <f t="shared" si="15"/>
        <v>1</v>
      </c>
      <c r="J48" s="112">
        <f t="shared" si="16"/>
        <v>69</v>
      </c>
      <c r="K48" s="111">
        <f t="shared" si="3"/>
        <v>1.4</v>
      </c>
      <c r="L48" s="110">
        <f t="shared" si="4"/>
        <v>1.7</v>
      </c>
    </row>
    <row r="49" spans="2:13" ht="14.45" customHeight="1">
      <c r="B49" s="115" t="s">
        <v>80</v>
      </c>
      <c r="C49" s="114"/>
      <c r="D49" s="113">
        <f>SUM('【断面別】自動車交通量(D断面流入)'!D49,'【断面別】自動車交通量(D断面流出)'!D49)</f>
        <v>49</v>
      </c>
      <c r="E49" s="112">
        <f>SUM('【断面別】自動車交通量(D断面流入)'!E49,'【断面別】自動車交通量(D断面流出)'!E49)</f>
        <v>7</v>
      </c>
      <c r="F49" s="112">
        <f>SUM('【断面別】自動車交通量(D断面流入)'!F49,'【断面別】自動車交通量(D断面流出)'!F49)</f>
        <v>1</v>
      </c>
      <c r="G49" s="112">
        <f>SUM('【断面別】自動車交通量(D断面流入)'!G49,'【断面別】自動車交通量(D断面流出)'!G49)</f>
        <v>0</v>
      </c>
      <c r="H49" s="112">
        <f t="shared" si="14"/>
        <v>56</v>
      </c>
      <c r="I49" s="112">
        <f t="shared" si="15"/>
        <v>1</v>
      </c>
      <c r="J49" s="112">
        <f t="shared" si="16"/>
        <v>57</v>
      </c>
      <c r="K49" s="111">
        <f t="shared" si="3"/>
        <v>1.8</v>
      </c>
      <c r="L49" s="110">
        <f t="shared" si="4"/>
        <v>1.4</v>
      </c>
    </row>
    <row r="50" spans="2:13" ht="14.45" customHeight="1">
      <c r="B50" s="109" t="s">
        <v>323</v>
      </c>
      <c r="C50" s="108"/>
      <c r="D50" s="107">
        <f>SUM('【断面別】自動車交通量(D断面流入)'!D50,'【断面別】自動車交通量(D断面流出)'!D50)</f>
        <v>42</v>
      </c>
      <c r="E50" s="106">
        <f>SUM('【断面別】自動車交通量(D断面流入)'!E50,'【断面別】自動車交通量(D断面流出)'!E50)</f>
        <v>5</v>
      </c>
      <c r="F50" s="106">
        <f>SUM('【断面別】自動車交通量(D断面流入)'!F50,'【断面別】自動車交通量(D断面流出)'!F50)</f>
        <v>2</v>
      </c>
      <c r="G50" s="106">
        <f>SUM('【断面別】自動車交通量(D断面流入)'!G50,'【断面別】自動車交通量(D断面流出)'!G50)</f>
        <v>0</v>
      </c>
      <c r="H50" s="106">
        <f t="shared" si="14"/>
        <v>47</v>
      </c>
      <c r="I50" s="106">
        <f t="shared" si="15"/>
        <v>2</v>
      </c>
      <c r="J50" s="106">
        <f t="shared" si="16"/>
        <v>49</v>
      </c>
      <c r="K50" s="105">
        <f t="shared" si="3"/>
        <v>4.0999999999999996</v>
      </c>
      <c r="L50" s="104">
        <f t="shared" si="4"/>
        <v>1.2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333</v>
      </c>
      <c r="E51" s="100">
        <f t="shared" si="17"/>
        <v>39</v>
      </c>
      <c r="F51" s="100">
        <f t="shared" si="17"/>
        <v>9</v>
      </c>
      <c r="G51" s="100">
        <f t="shared" si="17"/>
        <v>0</v>
      </c>
      <c r="H51" s="100">
        <f t="shared" si="17"/>
        <v>372</v>
      </c>
      <c r="I51" s="100">
        <f t="shared" si="17"/>
        <v>9</v>
      </c>
      <c r="J51" s="100">
        <f t="shared" si="17"/>
        <v>381</v>
      </c>
      <c r="K51" s="99">
        <f t="shared" si="3"/>
        <v>2.4</v>
      </c>
      <c r="L51" s="98">
        <f t="shared" si="4"/>
        <v>9.1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3199</v>
      </c>
      <c r="E52" s="94">
        <f t="shared" si="18"/>
        <v>772</v>
      </c>
      <c r="F52" s="94">
        <f t="shared" si="18"/>
        <v>189</v>
      </c>
      <c r="G52" s="94">
        <f t="shared" si="18"/>
        <v>11</v>
      </c>
      <c r="H52" s="94">
        <f t="shared" si="18"/>
        <v>3971</v>
      </c>
      <c r="I52" s="94">
        <f t="shared" si="18"/>
        <v>200</v>
      </c>
      <c r="J52" s="94">
        <f t="shared" si="18"/>
        <v>4171</v>
      </c>
      <c r="K52" s="93">
        <f t="shared" si="3"/>
        <v>4.8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6"/>
  <sheetViews>
    <sheetView showGridLines="0" zoomScaleNormal="100" workbookViewId="0"/>
  </sheetViews>
  <sheetFormatPr defaultRowHeight="12"/>
  <cols>
    <col min="1" max="8" width="9" style="63"/>
    <col min="9" max="9" width="7.625" style="63" customWidth="1"/>
    <col min="10" max="10" width="0.75" style="63" customWidth="1"/>
    <col min="11" max="20" width="2.375" style="63" customWidth="1"/>
    <col min="21" max="16384" width="9" style="63"/>
  </cols>
  <sheetData>
    <row r="1" spans="1:12" ht="12" customHeight="1">
      <c r="A1" s="67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1:1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</row>
    <row r="10" spans="1:12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pans="1:12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</row>
    <row r="12" spans="1:12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</row>
    <row r="13" spans="1:12" ht="17.25">
      <c r="A13" s="64"/>
      <c r="B13" s="64"/>
      <c r="C13" s="67"/>
      <c r="D13" s="64"/>
      <c r="E13" s="64"/>
      <c r="F13" s="64"/>
      <c r="G13" s="64"/>
      <c r="H13" s="64"/>
      <c r="I13" s="64"/>
      <c r="J13" s="64"/>
      <c r="K13" s="64"/>
      <c r="L13" s="64"/>
    </row>
    <row r="14" spans="1:12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</row>
    <row r="15" spans="1:12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</row>
    <row r="16" spans="1:12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</row>
    <row r="17" spans="1:12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</row>
    <row r="18" spans="1:12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</row>
    <row r="19" spans="1:12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</row>
    <row r="20" spans="1:1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</row>
    <row r="21" spans="1:1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</row>
    <row r="22" spans="1:1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</row>
    <row r="23" spans="1:1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</row>
    <row r="24" spans="1:12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</row>
    <row r="25" spans="1:12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</row>
    <row r="26" spans="1:12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</row>
    <row r="27" spans="1:12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</row>
    <row r="28" spans="1:12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</row>
    <row r="29" spans="1:12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</row>
    <row r="30" spans="1:12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</row>
    <row r="31" spans="1:12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</row>
    <row r="32" spans="1:12">
      <c r="A32" s="66"/>
      <c r="B32" s="66"/>
      <c r="C32" s="66"/>
      <c r="D32" s="66"/>
      <c r="E32" s="66"/>
      <c r="F32" s="66"/>
      <c r="G32" s="66"/>
      <c r="H32" s="66"/>
      <c r="I32" s="66"/>
      <c r="J32" s="64"/>
      <c r="K32" s="64"/>
      <c r="L32" s="64"/>
    </row>
    <row r="33" spans="1:20" ht="19.5" customHeight="1">
      <c r="A33" s="356"/>
      <c r="B33" s="356"/>
      <c r="C33" s="356"/>
      <c r="D33" s="356"/>
      <c r="E33" s="356"/>
      <c r="F33" s="356"/>
      <c r="G33" s="356"/>
      <c r="H33" s="356"/>
      <c r="I33" s="356"/>
      <c r="J33" s="65"/>
      <c r="K33" s="357" t="s">
        <v>54</v>
      </c>
      <c r="L33" s="368"/>
      <c r="M33" s="368"/>
      <c r="N33" s="368"/>
      <c r="O33" s="368"/>
      <c r="P33" s="368"/>
      <c r="Q33" s="368"/>
      <c r="R33" s="368"/>
      <c r="S33" s="368"/>
      <c r="T33" s="368"/>
    </row>
    <row r="34" spans="1:20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</row>
    <row r="35" spans="1:20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</row>
    <row r="36" spans="1:20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</row>
    <row r="37" spans="1:20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</row>
    <row r="38" spans="1:20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</row>
    <row r="39" spans="1:20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</row>
    <row r="40" spans="1:20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</row>
    <row r="41" spans="1:20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</row>
    <row r="42" spans="1:20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</row>
    <row r="43" spans="1:20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</row>
    <row r="44" spans="1:20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</row>
    <row r="45" spans="1:20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</row>
    <row r="46" spans="1:20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</row>
    <row r="47" spans="1:20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</row>
    <row r="48" spans="1:20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1:13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</row>
    <row r="50" spans="1:13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</row>
    <row r="51" spans="1:13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</row>
    <row r="52" spans="1:13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</row>
    <row r="53" spans="1:13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</row>
    <row r="54" spans="1:13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</row>
    <row r="55" spans="1:13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</row>
    <row r="56" spans="1:13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</row>
    <row r="57" spans="1:13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</row>
    <row r="58" spans="1:13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</row>
    <row r="59" spans="1:13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</row>
    <row r="60" spans="1:13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</row>
    <row r="61" spans="1:13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</row>
    <row r="62" spans="1:13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</row>
    <row r="63" spans="1:13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</row>
    <row r="64" spans="1:13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</row>
    <row r="65" spans="1:13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</row>
    <row r="66" spans="1:13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</row>
    <row r="67" spans="1:13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</row>
    <row r="68" spans="1:13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</row>
    <row r="69" spans="1:13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</row>
    <row r="70" spans="1:13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</row>
    <row r="71" spans="1:13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</row>
    <row r="72" spans="1:13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</row>
    <row r="73" spans="1:13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</row>
    <row r="74" spans="1:13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</row>
    <row r="75" spans="1:13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</row>
    <row r="76" spans="1:13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</row>
    <row r="77" spans="1:13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</row>
    <row r="78" spans="1:13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</row>
    <row r="79" spans="1:13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</row>
    <row r="80" spans="1:13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</row>
    <row r="81" spans="1:13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</row>
    <row r="82" spans="1:13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</row>
    <row r="83" spans="1:13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</row>
    <row r="84" spans="1:13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</row>
    <row r="85" spans="1:13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</row>
    <row r="86" spans="1:13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</row>
    <row r="87" spans="1:13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</row>
    <row r="88" spans="1:13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</row>
    <row r="89" spans="1:13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</row>
    <row r="90" spans="1:13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</row>
    <row r="91" spans="1:13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</row>
    <row r="92" spans="1:13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</row>
    <row r="93" spans="1:13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</row>
    <row r="94" spans="1:13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</row>
    <row r="95" spans="1:13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</row>
    <row r="96" spans="1:13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</row>
    <row r="97" spans="1:13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</row>
    <row r="98" spans="1:13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</row>
    <row r="99" spans="1:13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</row>
    <row r="100" spans="1:13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</row>
    <row r="101" spans="1:13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</row>
    <row r="102" spans="1:13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</row>
    <row r="103" spans="1:13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</row>
    <row r="104" spans="1:13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</row>
    <row r="105" spans="1:13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</row>
    <row r="106" spans="1:13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</row>
    <row r="107" spans="1:13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</row>
    <row r="108" spans="1:13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</row>
    <row r="109" spans="1:13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</row>
    <row r="110" spans="1:13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</row>
    <row r="111" spans="1:13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</row>
    <row r="112" spans="1:13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</row>
    <row r="113" spans="1:13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</row>
    <row r="114" spans="1:13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</row>
    <row r="115" spans="1:13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</row>
    <row r="116" spans="1:13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</row>
    <row r="117" spans="1:13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</row>
    <row r="118" spans="1:13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</row>
    <row r="119" spans="1:13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</row>
    <row r="120" spans="1:13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</row>
    <row r="121" spans="1:13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</row>
    <row r="122" spans="1:13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</row>
    <row r="123" spans="1:13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</row>
    <row r="124" spans="1:13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</row>
    <row r="125" spans="1:13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</row>
    <row r="126" spans="1:13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</row>
    <row r="127" spans="1:13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</row>
    <row r="128" spans="1:13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</row>
    <row r="129" spans="1:13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</row>
    <row r="130" spans="1:13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</row>
    <row r="131" spans="1:13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</row>
    <row r="132" spans="1:13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</row>
    <row r="133" spans="1:13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</row>
    <row r="134" spans="1:13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</row>
    <row r="135" spans="1:13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</row>
    <row r="136" spans="1:13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</row>
  </sheetData>
  <mergeCells count="2">
    <mergeCell ref="A33:I33"/>
    <mergeCell ref="K33:T33"/>
  </mergeCells>
  <phoneticPr fontId="1"/>
  <pageMargins left="0" right="0" top="0.98425196850393704" bottom="0.59055118110236227" header="0.51181102362204722" footer="0.51181102362204722"/>
  <pageSetup paperSize="9" scale="98" fitToHeight="0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7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7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7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7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7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37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37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7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7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371" t="str">
        <f>E71</f>
        <v>(1)</v>
      </c>
      <c r="C43" s="371"/>
      <c r="D43" s="371"/>
      <c r="E43" s="371"/>
      <c r="F43" s="371"/>
      <c r="G43" s="371"/>
      <c r="H43" s="371"/>
      <c r="I43" s="371"/>
      <c r="J43" s="371" t="str">
        <f>E87</f>
        <v>(2)</v>
      </c>
      <c r="K43" s="371"/>
      <c r="L43" s="371"/>
      <c r="M43" s="371"/>
      <c r="N43" s="371"/>
      <c r="O43" s="371"/>
      <c r="P43" s="371"/>
      <c r="Q43" s="37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371" t="str">
        <f>E103</f>
        <v>(3)</v>
      </c>
      <c r="C69" s="371"/>
      <c r="D69" s="371"/>
      <c r="E69" s="371"/>
      <c r="F69" s="371"/>
      <c r="G69" s="371"/>
      <c r="H69" s="371"/>
      <c r="I69" s="371"/>
      <c r="J69" s="371" t="str">
        <f>E119</f>
        <v>(4)</v>
      </c>
      <c r="K69" s="371"/>
      <c r="L69" s="371"/>
      <c r="M69" s="371"/>
      <c r="N69" s="371"/>
      <c r="O69" s="371"/>
      <c r="P69" s="371"/>
      <c r="Q69" s="37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14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69"/>
      <c r="V71" s="369"/>
      <c r="W71" s="369"/>
      <c r="X71" s="369"/>
      <c r="Y71" s="369"/>
      <c r="Z71" s="369"/>
      <c r="AA71" s="36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18</v>
      </c>
      <c r="F73" s="23">
        <v>17</v>
      </c>
      <c r="G73" s="23">
        <v>2</v>
      </c>
      <c r="H73" s="23">
        <v>0</v>
      </c>
      <c r="I73" s="23">
        <f t="shared" ref="I73:I84" si="0">SUM(E73:F73)</f>
        <v>35</v>
      </c>
      <c r="J73" s="23">
        <f t="shared" ref="J73:J84" si="1">SUM(G73:H73)</f>
        <v>2</v>
      </c>
      <c r="K73" s="23">
        <f>SUM(I73,J73)</f>
        <v>37</v>
      </c>
      <c r="L73" s="25">
        <f>IF(K73=0,0,ROUND(J73/K73*100,1))</f>
        <v>5.4</v>
      </c>
      <c r="M73" s="59">
        <f>IF(K73=0,0,ROUND(K73/K$85*100,1))</f>
        <v>8.4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26</v>
      </c>
      <c r="F74" s="24">
        <v>12</v>
      </c>
      <c r="G74" s="24">
        <v>2</v>
      </c>
      <c r="H74" s="24">
        <v>0</v>
      </c>
      <c r="I74" s="24">
        <f t="shared" si="0"/>
        <v>38</v>
      </c>
      <c r="J74" s="24">
        <f t="shared" si="1"/>
        <v>2</v>
      </c>
      <c r="K74" s="24">
        <f t="shared" ref="K74:K84" si="2">SUM(I74,J74)</f>
        <v>40</v>
      </c>
      <c r="L74" s="26">
        <f t="shared" ref="L74:L84" si="3">IF(K74=0,0,ROUND(J74/K74*100,1))</f>
        <v>5</v>
      </c>
      <c r="M74" s="60">
        <f t="shared" ref="M74:M84" si="4">IF(K74=0,0,ROUND(K74/K$85*100,1))</f>
        <v>9.1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17</v>
      </c>
      <c r="F75" s="24">
        <v>13</v>
      </c>
      <c r="G75" s="24">
        <v>4</v>
      </c>
      <c r="H75" s="24">
        <v>0</v>
      </c>
      <c r="I75" s="24">
        <f t="shared" si="0"/>
        <v>30</v>
      </c>
      <c r="J75" s="24">
        <f t="shared" si="1"/>
        <v>4</v>
      </c>
      <c r="K75" s="24">
        <f t="shared" si="2"/>
        <v>34</v>
      </c>
      <c r="L75" s="26">
        <f t="shared" si="3"/>
        <v>11.8</v>
      </c>
      <c r="M75" s="60">
        <f t="shared" si="4"/>
        <v>7.8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24</v>
      </c>
      <c r="F76" s="24">
        <v>4</v>
      </c>
      <c r="G76" s="24">
        <v>5</v>
      </c>
      <c r="H76" s="24">
        <v>0</v>
      </c>
      <c r="I76" s="24">
        <f t="shared" si="0"/>
        <v>28</v>
      </c>
      <c r="J76" s="24">
        <f t="shared" si="1"/>
        <v>5</v>
      </c>
      <c r="K76" s="24">
        <f t="shared" si="2"/>
        <v>33</v>
      </c>
      <c r="L76" s="26">
        <f t="shared" si="3"/>
        <v>15.2</v>
      </c>
      <c r="M76" s="60">
        <f t="shared" si="4"/>
        <v>7.5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26</v>
      </c>
      <c r="F77" s="24">
        <v>15</v>
      </c>
      <c r="G77" s="24">
        <v>3</v>
      </c>
      <c r="H77" s="24">
        <v>0</v>
      </c>
      <c r="I77" s="24">
        <f t="shared" si="0"/>
        <v>41</v>
      </c>
      <c r="J77" s="24">
        <f t="shared" si="1"/>
        <v>3</v>
      </c>
      <c r="K77" s="24">
        <f t="shared" si="2"/>
        <v>44</v>
      </c>
      <c r="L77" s="26">
        <f t="shared" si="3"/>
        <v>6.8</v>
      </c>
      <c r="M77" s="60">
        <f t="shared" si="4"/>
        <v>10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13</v>
      </c>
      <c r="F78" s="24">
        <v>5</v>
      </c>
      <c r="G78" s="24">
        <v>0</v>
      </c>
      <c r="H78" s="24">
        <v>0</v>
      </c>
      <c r="I78" s="24">
        <f t="shared" si="0"/>
        <v>18</v>
      </c>
      <c r="J78" s="24">
        <f t="shared" si="1"/>
        <v>0</v>
      </c>
      <c r="K78" s="24">
        <f t="shared" si="2"/>
        <v>18</v>
      </c>
      <c r="L78" s="26">
        <f t="shared" si="3"/>
        <v>0</v>
      </c>
      <c r="M78" s="60">
        <f t="shared" si="4"/>
        <v>4.0999999999999996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19</v>
      </c>
      <c r="F79" s="24">
        <v>12</v>
      </c>
      <c r="G79" s="24">
        <v>2</v>
      </c>
      <c r="H79" s="24">
        <v>0</v>
      </c>
      <c r="I79" s="24">
        <f t="shared" si="0"/>
        <v>31</v>
      </c>
      <c r="J79" s="24">
        <f t="shared" si="1"/>
        <v>2</v>
      </c>
      <c r="K79" s="24">
        <f t="shared" si="2"/>
        <v>33</v>
      </c>
      <c r="L79" s="26">
        <f t="shared" si="3"/>
        <v>6.1</v>
      </c>
      <c r="M79" s="60">
        <f t="shared" si="4"/>
        <v>7.5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21</v>
      </c>
      <c r="F80" s="24">
        <v>9</v>
      </c>
      <c r="G80" s="24">
        <v>3</v>
      </c>
      <c r="H80" s="24">
        <v>1</v>
      </c>
      <c r="I80" s="24">
        <f t="shared" si="0"/>
        <v>30</v>
      </c>
      <c r="J80" s="24">
        <f t="shared" si="1"/>
        <v>4</v>
      </c>
      <c r="K80" s="24">
        <f t="shared" si="2"/>
        <v>34</v>
      </c>
      <c r="L80" s="26">
        <f t="shared" si="3"/>
        <v>11.8</v>
      </c>
      <c r="M80" s="60">
        <f t="shared" si="4"/>
        <v>7.8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30</v>
      </c>
      <c r="F81" s="24">
        <v>14</v>
      </c>
      <c r="G81" s="24">
        <v>2</v>
      </c>
      <c r="H81" s="24">
        <v>0</v>
      </c>
      <c r="I81" s="24">
        <f t="shared" si="0"/>
        <v>44</v>
      </c>
      <c r="J81" s="24">
        <f t="shared" si="1"/>
        <v>2</v>
      </c>
      <c r="K81" s="24">
        <f t="shared" si="2"/>
        <v>46</v>
      </c>
      <c r="L81" s="26">
        <f t="shared" si="3"/>
        <v>4.3</v>
      </c>
      <c r="M81" s="60">
        <f t="shared" si="4"/>
        <v>10.5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22</v>
      </c>
      <c r="F82" s="24">
        <v>10</v>
      </c>
      <c r="G82" s="24">
        <v>2</v>
      </c>
      <c r="H82" s="24">
        <v>0</v>
      </c>
      <c r="I82" s="24">
        <f t="shared" si="0"/>
        <v>32</v>
      </c>
      <c r="J82" s="24">
        <f t="shared" si="1"/>
        <v>2</v>
      </c>
      <c r="K82" s="24">
        <f t="shared" si="2"/>
        <v>34</v>
      </c>
      <c r="L82" s="26">
        <f t="shared" si="3"/>
        <v>5.9</v>
      </c>
      <c r="M82" s="60">
        <f t="shared" si="4"/>
        <v>7.8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40</v>
      </c>
      <c r="F83" s="24">
        <v>7</v>
      </c>
      <c r="G83" s="24">
        <v>2</v>
      </c>
      <c r="H83" s="24">
        <v>0</v>
      </c>
      <c r="I83" s="24">
        <f t="shared" si="0"/>
        <v>47</v>
      </c>
      <c r="J83" s="24">
        <f t="shared" si="1"/>
        <v>2</v>
      </c>
      <c r="K83" s="24">
        <f t="shared" si="2"/>
        <v>49</v>
      </c>
      <c r="L83" s="26">
        <f t="shared" si="3"/>
        <v>4.0999999999999996</v>
      </c>
      <c r="M83" s="60">
        <f t="shared" si="4"/>
        <v>11.2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33</v>
      </c>
      <c r="F84" s="24">
        <v>2</v>
      </c>
      <c r="G84" s="24">
        <v>1</v>
      </c>
      <c r="H84" s="24">
        <v>0</v>
      </c>
      <c r="I84" s="24">
        <f t="shared" si="0"/>
        <v>35</v>
      </c>
      <c r="J84" s="24">
        <f t="shared" si="1"/>
        <v>1</v>
      </c>
      <c r="K84" s="24">
        <f t="shared" si="2"/>
        <v>36</v>
      </c>
      <c r="L84" s="26">
        <f t="shared" si="3"/>
        <v>2.8</v>
      </c>
      <c r="M84" s="60">
        <f t="shared" si="4"/>
        <v>8.1999999999999993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289</v>
      </c>
      <c r="F85" s="5">
        <f t="shared" si="5"/>
        <v>120</v>
      </c>
      <c r="G85" s="5">
        <f t="shared" si="5"/>
        <v>28</v>
      </c>
      <c r="H85" s="5">
        <f t="shared" si="5"/>
        <v>1</v>
      </c>
      <c r="I85" s="5">
        <f t="shared" si="5"/>
        <v>409</v>
      </c>
      <c r="J85" s="5">
        <f t="shared" si="5"/>
        <v>29</v>
      </c>
      <c r="K85" s="5">
        <f t="shared" si="5"/>
        <v>438</v>
      </c>
      <c r="L85" s="51">
        <f>IF(K85=0,0,ROUND(J85/K85*100,1))</f>
        <v>6.6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15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69"/>
      <c r="V87" s="369"/>
      <c r="W87" s="369"/>
      <c r="X87" s="369"/>
      <c r="Y87" s="369"/>
      <c r="Z87" s="369"/>
      <c r="AA87" s="36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572</v>
      </c>
      <c r="F89" s="23">
        <v>125</v>
      </c>
      <c r="G89" s="23">
        <v>59</v>
      </c>
      <c r="H89" s="23">
        <v>8</v>
      </c>
      <c r="I89" s="23">
        <f t="shared" ref="I89:I100" si="6">SUM(E89:F89)</f>
        <v>697</v>
      </c>
      <c r="J89" s="23">
        <f t="shared" ref="J89:J100" si="7">SUM(G89:H89)</f>
        <v>67</v>
      </c>
      <c r="K89" s="23">
        <f>SUM(I89,J89)</f>
        <v>764</v>
      </c>
      <c r="L89" s="25">
        <f>IF(K89=0,0,ROUND(J89/K89*100,1))</f>
        <v>8.8000000000000007</v>
      </c>
      <c r="M89" s="59">
        <f>IF(K89=0,0,ROUND(K89/K$101*100,1))</f>
        <v>12.8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573</v>
      </c>
      <c r="F90" s="24">
        <v>92</v>
      </c>
      <c r="G90" s="24">
        <v>46</v>
      </c>
      <c r="H90" s="24">
        <v>9</v>
      </c>
      <c r="I90" s="24">
        <f t="shared" si="6"/>
        <v>665</v>
      </c>
      <c r="J90" s="24">
        <f t="shared" si="7"/>
        <v>55</v>
      </c>
      <c r="K90" s="24">
        <f t="shared" ref="K90:K100" si="8">SUM(I90,J90)</f>
        <v>720</v>
      </c>
      <c r="L90" s="26">
        <f t="shared" ref="L90:L101" si="9">IF(K90=0,0,ROUND(J90/K90*100,1))</f>
        <v>7.6</v>
      </c>
      <c r="M90" s="60">
        <f t="shared" ref="M90:M101" si="10">IF(K90=0,0,ROUND(K90/K$101*100,1))</f>
        <v>12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351</v>
      </c>
      <c r="F91" s="24">
        <v>78</v>
      </c>
      <c r="G91" s="24">
        <v>56</v>
      </c>
      <c r="H91" s="24">
        <v>3</v>
      </c>
      <c r="I91" s="24">
        <f t="shared" si="6"/>
        <v>429</v>
      </c>
      <c r="J91" s="24">
        <f t="shared" si="7"/>
        <v>59</v>
      </c>
      <c r="K91" s="24">
        <f t="shared" si="8"/>
        <v>488</v>
      </c>
      <c r="L91" s="26">
        <f t="shared" si="9"/>
        <v>12.1</v>
      </c>
      <c r="M91" s="60">
        <f t="shared" si="10"/>
        <v>8.1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373</v>
      </c>
      <c r="F92" s="24">
        <v>65</v>
      </c>
      <c r="G92" s="24">
        <v>57</v>
      </c>
      <c r="H92" s="24">
        <v>3</v>
      </c>
      <c r="I92" s="24">
        <f t="shared" si="6"/>
        <v>438</v>
      </c>
      <c r="J92" s="24">
        <f t="shared" si="7"/>
        <v>60</v>
      </c>
      <c r="K92" s="24">
        <f t="shared" si="8"/>
        <v>498</v>
      </c>
      <c r="L92" s="26">
        <f t="shared" si="9"/>
        <v>12</v>
      </c>
      <c r="M92" s="60">
        <f t="shared" si="10"/>
        <v>8.3000000000000007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318</v>
      </c>
      <c r="F93" s="24">
        <v>62</v>
      </c>
      <c r="G93" s="24">
        <v>39</v>
      </c>
      <c r="H93" s="24">
        <v>2</v>
      </c>
      <c r="I93" s="24">
        <f t="shared" si="6"/>
        <v>380</v>
      </c>
      <c r="J93" s="24">
        <f t="shared" si="7"/>
        <v>41</v>
      </c>
      <c r="K93" s="24">
        <f t="shared" si="8"/>
        <v>421</v>
      </c>
      <c r="L93" s="26">
        <f t="shared" si="9"/>
        <v>9.6999999999999993</v>
      </c>
      <c r="M93" s="60">
        <f t="shared" si="10"/>
        <v>7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357</v>
      </c>
      <c r="F94" s="24">
        <v>79</v>
      </c>
      <c r="G94" s="24">
        <v>53</v>
      </c>
      <c r="H94" s="24">
        <v>4</v>
      </c>
      <c r="I94" s="24">
        <f t="shared" si="6"/>
        <v>436</v>
      </c>
      <c r="J94" s="24">
        <f t="shared" si="7"/>
        <v>57</v>
      </c>
      <c r="K94" s="24">
        <f t="shared" si="8"/>
        <v>493</v>
      </c>
      <c r="L94" s="26">
        <f t="shared" si="9"/>
        <v>11.6</v>
      </c>
      <c r="M94" s="60">
        <f t="shared" si="10"/>
        <v>8.1999999999999993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336</v>
      </c>
      <c r="F95" s="24">
        <v>76</v>
      </c>
      <c r="G95" s="24">
        <v>27</v>
      </c>
      <c r="H95" s="24">
        <v>5</v>
      </c>
      <c r="I95" s="24">
        <f t="shared" si="6"/>
        <v>412</v>
      </c>
      <c r="J95" s="24">
        <f t="shared" si="7"/>
        <v>32</v>
      </c>
      <c r="K95" s="24">
        <f t="shared" si="8"/>
        <v>444</v>
      </c>
      <c r="L95" s="26">
        <f t="shared" si="9"/>
        <v>7.2</v>
      </c>
      <c r="M95" s="60">
        <f t="shared" si="10"/>
        <v>7.4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318</v>
      </c>
      <c r="F96" s="24">
        <v>57</v>
      </c>
      <c r="G96" s="24">
        <v>44</v>
      </c>
      <c r="H96" s="24">
        <v>4</v>
      </c>
      <c r="I96" s="24">
        <f t="shared" si="6"/>
        <v>375</v>
      </c>
      <c r="J96" s="24">
        <f t="shared" si="7"/>
        <v>48</v>
      </c>
      <c r="K96" s="24">
        <f t="shared" si="8"/>
        <v>423</v>
      </c>
      <c r="L96" s="26">
        <f t="shared" si="9"/>
        <v>11.3</v>
      </c>
      <c r="M96" s="60">
        <f t="shared" si="10"/>
        <v>7.1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327</v>
      </c>
      <c r="F97" s="24">
        <v>66</v>
      </c>
      <c r="G97" s="24">
        <v>37</v>
      </c>
      <c r="H97" s="24">
        <v>2</v>
      </c>
      <c r="I97" s="24">
        <f t="shared" si="6"/>
        <v>393</v>
      </c>
      <c r="J97" s="24">
        <f t="shared" si="7"/>
        <v>39</v>
      </c>
      <c r="K97" s="24">
        <f t="shared" si="8"/>
        <v>432</v>
      </c>
      <c r="L97" s="26">
        <f t="shared" si="9"/>
        <v>9</v>
      </c>
      <c r="M97" s="60">
        <f t="shared" si="10"/>
        <v>7.2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388</v>
      </c>
      <c r="F98" s="24">
        <v>67</v>
      </c>
      <c r="G98" s="24">
        <v>17</v>
      </c>
      <c r="H98" s="24">
        <v>3</v>
      </c>
      <c r="I98" s="24">
        <f t="shared" si="6"/>
        <v>455</v>
      </c>
      <c r="J98" s="24">
        <f t="shared" si="7"/>
        <v>20</v>
      </c>
      <c r="K98" s="24">
        <f t="shared" si="8"/>
        <v>475</v>
      </c>
      <c r="L98" s="26">
        <f t="shared" si="9"/>
        <v>4.2</v>
      </c>
      <c r="M98" s="60">
        <f t="shared" si="10"/>
        <v>7.9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308</v>
      </c>
      <c r="F99" s="24">
        <v>65</v>
      </c>
      <c r="G99" s="24">
        <v>42</v>
      </c>
      <c r="H99" s="24">
        <v>4</v>
      </c>
      <c r="I99" s="24">
        <f t="shared" si="6"/>
        <v>373</v>
      </c>
      <c r="J99" s="24">
        <f t="shared" si="7"/>
        <v>46</v>
      </c>
      <c r="K99" s="24">
        <f t="shared" si="8"/>
        <v>419</v>
      </c>
      <c r="L99" s="26">
        <f t="shared" si="9"/>
        <v>11</v>
      </c>
      <c r="M99" s="60">
        <f t="shared" si="10"/>
        <v>7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345</v>
      </c>
      <c r="F100" s="24">
        <v>49</v>
      </c>
      <c r="G100" s="24">
        <v>12</v>
      </c>
      <c r="H100" s="24">
        <v>6</v>
      </c>
      <c r="I100" s="24">
        <f t="shared" si="6"/>
        <v>394</v>
      </c>
      <c r="J100" s="24">
        <f t="shared" si="7"/>
        <v>18</v>
      </c>
      <c r="K100" s="24">
        <f t="shared" si="8"/>
        <v>412</v>
      </c>
      <c r="L100" s="26">
        <f t="shared" si="9"/>
        <v>4.4000000000000004</v>
      </c>
      <c r="M100" s="60">
        <f t="shared" si="10"/>
        <v>6.9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4566</v>
      </c>
      <c r="F101" s="5">
        <f t="shared" si="11"/>
        <v>881</v>
      </c>
      <c r="G101" s="5">
        <f t="shared" si="11"/>
        <v>489</v>
      </c>
      <c r="H101" s="5">
        <f t="shared" si="11"/>
        <v>53</v>
      </c>
      <c r="I101" s="5">
        <f t="shared" si="11"/>
        <v>5447</v>
      </c>
      <c r="J101" s="5">
        <f t="shared" si="11"/>
        <v>542</v>
      </c>
      <c r="K101" s="5">
        <f t="shared" si="11"/>
        <v>5989</v>
      </c>
      <c r="L101" s="51">
        <f t="shared" si="9"/>
        <v>9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16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69"/>
      <c r="V103" s="369"/>
      <c r="W103" s="369"/>
      <c r="X103" s="369"/>
      <c r="Y103" s="369"/>
      <c r="Z103" s="369"/>
      <c r="AA103" s="36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107</v>
      </c>
      <c r="F105" s="23">
        <v>42</v>
      </c>
      <c r="G105" s="23">
        <v>7</v>
      </c>
      <c r="H105" s="23">
        <v>0</v>
      </c>
      <c r="I105" s="23">
        <f t="shared" ref="I105:I116" si="12">SUM(E105:F105)</f>
        <v>149</v>
      </c>
      <c r="J105" s="23">
        <f t="shared" ref="J105:J116" si="13">SUM(G105:H105)</f>
        <v>7</v>
      </c>
      <c r="K105" s="23">
        <f>SUM(I105,J105)</f>
        <v>156</v>
      </c>
      <c r="L105" s="25">
        <f t="shared" ref="L105:L117" si="14">IF(K105=0,0,ROUND(J105/K105*100,1))</f>
        <v>4.5</v>
      </c>
      <c r="M105" s="59">
        <f>IF(K105=0,0,ROUND(K105/K$117*100,1))</f>
        <v>9.1999999999999993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110</v>
      </c>
      <c r="F106" s="24">
        <v>44</v>
      </c>
      <c r="G106" s="24">
        <v>17</v>
      </c>
      <c r="H106" s="24">
        <v>0</v>
      </c>
      <c r="I106" s="24">
        <f t="shared" si="12"/>
        <v>154</v>
      </c>
      <c r="J106" s="24">
        <f t="shared" si="13"/>
        <v>17</v>
      </c>
      <c r="K106" s="24">
        <f t="shared" ref="K106:K116" si="15">SUM(I106,J106)</f>
        <v>171</v>
      </c>
      <c r="L106" s="26">
        <f t="shared" si="14"/>
        <v>9.9</v>
      </c>
      <c r="M106" s="60">
        <f t="shared" ref="M106:M117" si="16">IF(K106=0,0,ROUND(K106/K$117*100,1))</f>
        <v>10.1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69</v>
      </c>
      <c r="F107" s="24">
        <v>23</v>
      </c>
      <c r="G107" s="24">
        <v>12</v>
      </c>
      <c r="H107" s="24">
        <v>2</v>
      </c>
      <c r="I107" s="24">
        <f t="shared" si="12"/>
        <v>92</v>
      </c>
      <c r="J107" s="24">
        <f t="shared" si="13"/>
        <v>14</v>
      </c>
      <c r="K107" s="24">
        <f t="shared" si="15"/>
        <v>106</v>
      </c>
      <c r="L107" s="26">
        <f t="shared" si="14"/>
        <v>13.2</v>
      </c>
      <c r="M107" s="60">
        <f t="shared" si="16"/>
        <v>6.3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64</v>
      </c>
      <c r="F108" s="24">
        <v>30</v>
      </c>
      <c r="G108" s="24">
        <v>6</v>
      </c>
      <c r="H108" s="24">
        <v>0</v>
      </c>
      <c r="I108" s="24">
        <f t="shared" si="12"/>
        <v>94</v>
      </c>
      <c r="J108" s="24">
        <f t="shared" si="13"/>
        <v>6</v>
      </c>
      <c r="K108" s="24">
        <f t="shared" si="15"/>
        <v>100</v>
      </c>
      <c r="L108" s="26">
        <f t="shared" si="14"/>
        <v>6</v>
      </c>
      <c r="M108" s="60">
        <f t="shared" si="16"/>
        <v>5.9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84</v>
      </c>
      <c r="F109" s="24">
        <v>25</v>
      </c>
      <c r="G109" s="24">
        <v>7</v>
      </c>
      <c r="H109" s="24">
        <v>0</v>
      </c>
      <c r="I109" s="24">
        <f t="shared" si="12"/>
        <v>109</v>
      </c>
      <c r="J109" s="24">
        <f t="shared" si="13"/>
        <v>7</v>
      </c>
      <c r="K109" s="24">
        <f t="shared" si="15"/>
        <v>116</v>
      </c>
      <c r="L109" s="26">
        <f t="shared" si="14"/>
        <v>6</v>
      </c>
      <c r="M109" s="60">
        <f t="shared" si="16"/>
        <v>6.9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97</v>
      </c>
      <c r="F110" s="24">
        <v>24</v>
      </c>
      <c r="G110" s="24">
        <v>4</v>
      </c>
      <c r="H110" s="24">
        <v>0</v>
      </c>
      <c r="I110" s="24">
        <f t="shared" si="12"/>
        <v>121</v>
      </c>
      <c r="J110" s="24">
        <f t="shared" si="13"/>
        <v>4</v>
      </c>
      <c r="K110" s="24">
        <f t="shared" si="15"/>
        <v>125</v>
      </c>
      <c r="L110" s="26">
        <f t="shared" si="14"/>
        <v>3.2</v>
      </c>
      <c r="M110" s="60">
        <f t="shared" si="16"/>
        <v>7.4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99</v>
      </c>
      <c r="F111" s="24">
        <v>36</v>
      </c>
      <c r="G111" s="24">
        <v>12</v>
      </c>
      <c r="H111" s="24">
        <v>0</v>
      </c>
      <c r="I111" s="24">
        <f t="shared" si="12"/>
        <v>135</v>
      </c>
      <c r="J111" s="24">
        <f t="shared" si="13"/>
        <v>12</v>
      </c>
      <c r="K111" s="24">
        <f t="shared" si="15"/>
        <v>147</v>
      </c>
      <c r="L111" s="26">
        <f t="shared" si="14"/>
        <v>8.1999999999999993</v>
      </c>
      <c r="M111" s="60">
        <f t="shared" si="16"/>
        <v>8.6999999999999993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99</v>
      </c>
      <c r="F112" s="24">
        <v>42</v>
      </c>
      <c r="G112" s="24">
        <v>7</v>
      </c>
      <c r="H112" s="24">
        <v>0</v>
      </c>
      <c r="I112" s="24">
        <f t="shared" si="12"/>
        <v>141</v>
      </c>
      <c r="J112" s="24">
        <f t="shared" si="13"/>
        <v>7</v>
      </c>
      <c r="K112" s="24">
        <f t="shared" si="15"/>
        <v>148</v>
      </c>
      <c r="L112" s="26">
        <f t="shared" si="14"/>
        <v>4.7</v>
      </c>
      <c r="M112" s="60">
        <f t="shared" si="16"/>
        <v>8.8000000000000007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106</v>
      </c>
      <c r="F113" s="24">
        <v>34</v>
      </c>
      <c r="G113" s="24">
        <v>6</v>
      </c>
      <c r="H113" s="24">
        <v>1</v>
      </c>
      <c r="I113" s="24">
        <f t="shared" si="12"/>
        <v>140</v>
      </c>
      <c r="J113" s="24">
        <f t="shared" si="13"/>
        <v>7</v>
      </c>
      <c r="K113" s="24">
        <f t="shared" si="15"/>
        <v>147</v>
      </c>
      <c r="L113" s="26">
        <f t="shared" si="14"/>
        <v>4.8</v>
      </c>
      <c r="M113" s="60">
        <f t="shared" si="16"/>
        <v>8.6999999999999993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106</v>
      </c>
      <c r="F114" s="24">
        <v>40</v>
      </c>
      <c r="G114" s="24">
        <v>6</v>
      </c>
      <c r="H114" s="24">
        <v>0</v>
      </c>
      <c r="I114" s="24">
        <f t="shared" si="12"/>
        <v>146</v>
      </c>
      <c r="J114" s="24">
        <f t="shared" si="13"/>
        <v>6</v>
      </c>
      <c r="K114" s="24">
        <f t="shared" si="15"/>
        <v>152</v>
      </c>
      <c r="L114" s="26">
        <f t="shared" si="14"/>
        <v>3.9</v>
      </c>
      <c r="M114" s="60">
        <f t="shared" si="16"/>
        <v>9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101</v>
      </c>
      <c r="F115" s="24">
        <v>33</v>
      </c>
      <c r="G115" s="24">
        <v>4</v>
      </c>
      <c r="H115" s="24">
        <v>0</v>
      </c>
      <c r="I115" s="24">
        <f t="shared" si="12"/>
        <v>134</v>
      </c>
      <c r="J115" s="24">
        <f t="shared" si="13"/>
        <v>4</v>
      </c>
      <c r="K115" s="24">
        <f t="shared" si="15"/>
        <v>138</v>
      </c>
      <c r="L115" s="26">
        <f t="shared" si="14"/>
        <v>2.9</v>
      </c>
      <c r="M115" s="60">
        <f t="shared" si="16"/>
        <v>8.1999999999999993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145</v>
      </c>
      <c r="F116" s="24">
        <v>32</v>
      </c>
      <c r="G116" s="24">
        <v>4</v>
      </c>
      <c r="H116" s="24">
        <v>0</v>
      </c>
      <c r="I116" s="24">
        <f t="shared" si="12"/>
        <v>177</v>
      </c>
      <c r="J116" s="24">
        <f t="shared" si="13"/>
        <v>4</v>
      </c>
      <c r="K116" s="24">
        <f t="shared" si="15"/>
        <v>181</v>
      </c>
      <c r="L116" s="26">
        <f t="shared" si="14"/>
        <v>2.2000000000000002</v>
      </c>
      <c r="M116" s="60">
        <f t="shared" si="16"/>
        <v>10.7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1187</v>
      </c>
      <c r="F117" s="5">
        <f t="shared" si="17"/>
        <v>405</v>
      </c>
      <c r="G117" s="5">
        <f t="shared" si="17"/>
        <v>92</v>
      </c>
      <c r="H117" s="5">
        <f t="shared" si="17"/>
        <v>3</v>
      </c>
      <c r="I117" s="5">
        <f t="shared" si="17"/>
        <v>1592</v>
      </c>
      <c r="J117" s="5">
        <f t="shared" si="17"/>
        <v>95</v>
      </c>
      <c r="K117" s="5">
        <f t="shared" si="17"/>
        <v>1687</v>
      </c>
      <c r="L117" s="51">
        <f t="shared" si="14"/>
        <v>5.6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17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69"/>
      <c r="V119" s="369"/>
      <c r="W119" s="369"/>
      <c r="X119" s="369"/>
      <c r="Y119" s="369"/>
      <c r="Z119" s="369"/>
      <c r="AA119" s="36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84</v>
      </c>
      <c r="F121" s="23">
        <v>21</v>
      </c>
      <c r="G121" s="23">
        <v>2</v>
      </c>
      <c r="H121" s="23">
        <v>0</v>
      </c>
      <c r="I121" s="23">
        <f t="shared" ref="I121:I132" si="18">SUM(E121:F121)</f>
        <v>105</v>
      </c>
      <c r="J121" s="23">
        <f t="shared" ref="J121:J132" si="19">SUM(G121:H121)</f>
        <v>2</v>
      </c>
      <c r="K121" s="23">
        <f>SUM(I121,J121)</f>
        <v>107</v>
      </c>
      <c r="L121" s="25">
        <f t="shared" ref="L121:L133" si="20">IF(K121=0,0,ROUND(J121/K121*100,1))</f>
        <v>1.9</v>
      </c>
      <c r="M121" s="59">
        <f>IF(K121=0,0,ROUND(K121/K$133*100,1))</f>
        <v>10.8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72</v>
      </c>
      <c r="F122" s="24">
        <v>16</v>
      </c>
      <c r="G122" s="24">
        <v>4</v>
      </c>
      <c r="H122" s="24">
        <v>0</v>
      </c>
      <c r="I122" s="24">
        <f t="shared" si="18"/>
        <v>88</v>
      </c>
      <c r="J122" s="24">
        <f t="shared" si="19"/>
        <v>4</v>
      </c>
      <c r="K122" s="24">
        <f t="shared" ref="K122:K132" si="21">SUM(I122,J122)</f>
        <v>92</v>
      </c>
      <c r="L122" s="26">
        <f t="shared" si="20"/>
        <v>4.3</v>
      </c>
      <c r="M122" s="60">
        <f t="shared" ref="M122:M133" si="22">IF(K122=0,0,ROUND(K122/K$133*100,1))</f>
        <v>9.3000000000000007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64</v>
      </c>
      <c r="F123" s="24">
        <v>19</v>
      </c>
      <c r="G123" s="24">
        <v>7</v>
      </c>
      <c r="H123" s="24">
        <v>0</v>
      </c>
      <c r="I123" s="24">
        <f t="shared" si="18"/>
        <v>83</v>
      </c>
      <c r="J123" s="24">
        <f t="shared" si="19"/>
        <v>7</v>
      </c>
      <c r="K123" s="24">
        <f t="shared" si="21"/>
        <v>90</v>
      </c>
      <c r="L123" s="26">
        <f t="shared" si="20"/>
        <v>7.8</v>
      </c>
      <c r="M123" s="60">
        <f t="shared" si="22"/>
        <v>9.1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49</v>
      </c>
      <c r="F124" s="24">
        <v>17</v>
      </c>
      <c r="G124" s="24">
        <v>6</v>
      </c>
      <c r="H124" s="24">
        <v>0</v>
      </c>
      <c r="I124" s="24">
        <f t="shared" si="18"/>
        <v>66</v>
      </c>
      <c r="J124" s="24">
        <f t="shared" si="19"/>
        <v>6</v>
      </c>
      <c r="K124" s="24">
        <f t="shared" si="21"/>
        <v>72</v>
      </c>
      <c r="L124" s="26">
        <f t="shared" si="20"/>
        <v>8.3000000000000007</v>
      </c>
      <c r="M124" s="60">
        <f t="shared" si="22"/>
        <v>7.3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65</v>
      </c>
      <c r="F125" s="24">
        <v>32</v>
      </c>
      <c r="G125" s="24">
        <v>5</v>
      </c>
      <c r="H125" s="24">
        <v>0</v>
      </c>
      <c r="I125" s="24">
        <f t="shared" si="18"/>
        <v>97</v>
      </c>
      <c r="J125" s="24">
        <f t="shared" si="19"/>
        <v>5</v>
      </c>
      <c r="K125" s="24">
        <f t="shared" si="21"/>
        <v>102</v>
      </c>
      <c r="L125" s="26">
        <f t="shared" si="20"/>
        <v>4.9000000000000004</v>
      </c>
      <c r="M125" s="60">
        <f t="shared" si="22"/>
        <v>10.3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59</v>
      </c>
      <c r="F126" s="24">
        <v>18</v>
      </c>
      <c r="G126" s="24">
        <v>8</v>
      </c>
      <c r="H126" s="24">
        <v>0</v>
      </c>
      <c r="I126" s="24">
        <f t="shared" si="18"/>
        <v>77</v>
      </c>
      <c r="J126" s="24">
        <f t="shared" si="19"/>
        <v>8</v>
      </c>
      <c r="K126" s="24">
        <f t="shared" si="21"/>
        <v>85</v>
      </c>
      <c r="L126" s="26">
        <f t="shared" si="20"/>
        <v>9.4</v>
      </c>
      <c r="M126" s="60">
        <f t="shared" si="22"/>
        <v>8.6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47</v>
      </c>
      <c r="F127" s="24">
        <v>11</v>
      </c>
      <c r="G127" s="24">
        <v>2</v>
      </c>
      <c r="H127" s="24">
        <v>0</v>
      </c>
      <c r="I127" s="24">
        <f t="shared" si="18"/>
        <v>58</v>
      </c>
      <c r="J127" s="24">
        <f t="shared" si="19"/>
        <v>2</v>
      </c>
      <c r="K127" s="24">
        <f t="shared" si="21"/>
        <v>60</v>
      </c>
      <c r="L127" s="26">
        <f t="shared" si="20"/>
        <v>3.3</v>
      </c>
      <c r="M127" s="60">
        <f t="shared" si="22"/>
        <v>6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50</v>
      </c>
      <c r="F128" s="24">
        <v>20</v>
      </c>
      <c r="G128" s="24">
        <v>3</v>
      </c>
      <c r="H128" s="24">
        <v>1</v>
      </c>
      <c r="I128" s="24">
        <f t="shared" si="18"/>
        <v>70</v>
      </c>
      <c r="J128" s="24">
        <f t="shared" si="19"/>
        <v>4</v>
      </c>
      <c r="K128" s="24">
        <f t="shared" si="21"/>
        <v>74</v>
      </c>
      <c r="L128" s="26">
        <f t="shared" si="20"/>
        <v>5.4</v>
      </c>
      <c r="M128" s="60">
        <f t="shared" si="22"/>
        <v>7.5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53</v>
      </c>
      <c r="F129" s="24">
        <v>18</v>
      </c>
      <c r="G129" s="24">
        <v>4</v>
      </c>
      <c r="H129" s="24">
        <v>0</v>
      </c>
      <c r="I129" s="24">
        <f t="shared" si="18"/>
        <v>71</v>
      </c>
      <c r="J129" s="24">
        <f t="shared" si="19"/>
        <v>4</v>
      </c>
      <c r="K129" s="24">
        <f t="shared" si="21"/>
        <v>75</v>
      </c>
      <c r="L129" s="26">
        <f t="shared" si="20"/>
        <v>5.3</v>
      </c>
      <c r="M129" s="60">
        <f t="shared" si="22"/>
        <v>7.6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42</v>
      </c>
      <c r="F130" s="24">
        <v>27</v>
      </c>
      <c r="G130" s="24">
        <v>8</v>
      </c>
      <c r="H130" s="24">
        <v>0</v>
      </c>
      <c r="I130" s="24">
        <f t="shared" si="18"/>
        <v>69</v>
      </c>
      <c r="J130" s="24">
        <f t="shared" si="19"/>
        <v>8</v>
      </c>
      <c r="K130" s="24">
        <f t="shared" si="21"/>
        <v>77</v>
      </c>
      <c r="L130" s="26">
        <f t="shared" si="20"/>
        <v>10.4</v>
      </c>
      <c r="M130" s="60">
        <f t="shared" si="22"/>
        <v>7.8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50</v>
      </c>
      <c r="F131" s="24">
        <v>34</v>
      </c>
      <c r="G131" s="24">
        <v>7</v>
      </c>
      <c r="H131" s="24">
        <v>0</v>
      </c>
      <c r="I131" s="24">
        <f t="shared" si="18"/>
        <v>84</v>
      </c>
      <c r="J131" s="24">
        <f t="shared" si="19"/>
        <v>7</v>
      </c>
      <c r="K131" s="24">
        <f t="shared" si="21"/>
        <v>91</v>
      </c>
      <c r="L131" s="26">
        <f t="shared" si="20"/>
        <v>7.7</v>
      </c>
      <c r="M131" s="60">
        <f t="shared" si="22"/>
        <v>9.1999999999999993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49</v>
      </c>
      <c r="F132" s="24">
        <v>15</v>
      </c>
      <c r="G132" s="24">
        <v>3</v>
      </c>
      <c r="H132" s="24">
        <v>0</v>
      </c>
      <c r="I132" s="24">
        <f t="shared" si="18"/>
        <v>64</v>
      </c>
      <c r="J132" s="24">
        <f t="shared" si="19"/>
        <v>3</v>
      </c>
      <c r="K132" s="24">
        <f t="shared" si="21"/>
        <v>67</v>
      </c>
      <c r="L132" s="26">
        <f t="shared" si="20"/>
        <v>4.5</v>
      </c>
      <c r="M132" s="60">
        <f t="shared" si="22"/>
        <v>6.8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684</v>
      </c>
      <c r="F133" s="5">
        <f t="shared" si="23"/>
        <v>248</v>
      </c>
      <c r="G133" s="5">
        <f t="shared" si="23"/>
        <v>59</v>
      </c>
      <c r="H133" s="5">
        <f t="shared" si="23"/>
        <v>1</v>
      </c>
      <c r="I133" s="5">
        <f t="shared" si="23"/>
        <v>932</v>
      </c>
      <c r="J133" s="5">
        <f t="shared" si="23"/>
        <v>60</v>
      </c>
      <c r="K133" s="5">
        <f t="shared" si="23"/>
        <v>992</v>
      </c>
      <c r="L133" s="51">
        <f t="shared" si="20"/>
        <v>6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7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7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7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7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7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37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37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7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7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371" t="str">
        <f>E71</f>
        <v>(5)</v>
      </c>
      <c r="C43" s="371"/>
      <c r="D43" s="371"/>
      <c r="E43" s="371"/>
      <c r="F43" s="371"/>
      <c r="G43" s="371"/>
      <c r="H43" s="371"/>
      <c r="I43" s="371"/>
      <c r="J43" s="371" t="str">
        <f>E87</f>
        <v>(6)</v>
      </c>
      <c r="K43" s="371"/>
      <c r="L43" s="371"/>
      <c r="M43" s="371"/>
      <c r="N43" s="371"/>
      <c r="O43" s="371"/>
      <c r="P43" s="371"/>
      <c r="Q43" s="37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371" t="str">
        <f>E103</f>
        <v>(7)</v>
      </c>
      <c r="C69" s="371"/>
      <c r="D69" s="371"/>
      <c r="E69" s="371"/>
      <c r="F69" s="371"/>
      <c r="G69" s="371"/>
      <c r="H69" s="371"/>
      <c r="I69" s="371"/>
      <c r="J69" s="371" t="str">
        <f>E119</f>
        <v>(8)</v>
      </c>
      <c r="K69" s="371"/>
      <c r="L69" s="371"/>
      <c r="M69" s="371"/>
      <c r="N69" s="371"/>
      <c r="O69" s="371"/>
      <c r="P69" s="371"/>
      <c r="Q69" s="37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38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69"/>
      <c r="V71" s="369"/>
      <c r="W71" s="369"/>
      <c r="X71" s="369"/>
      <c r="Y71" s="369"/>
      <c r="Z71" s="369"/>
      <c r="AA71" s="36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56</v>
      </c>
      <c r="F73" s="23">
        <v>9</v>
      </c>
      <c r="G73" s="23">
        <v>2</v>
      </c>
      <c r="H73" s="23">
        <v>0</v>
      </c>
      <c r="I73" s="23">
        <f t="shared" ref="I73:I84" si="0">SUM(E73:F73)</f>
        <v>65</v>
      </c>
      <c r="J73" s="23">
        <f t="shared" ref="J73:J84" si="1">SUM(G73:H73)</f>
        <v>2</v>
      </c>
      <c r="K73" s="23">
        <f>SUM(I73,J73)</f>
        <v>67</v>
      </c>
      <c r="L73" s="25">
        <f>IF(K73=0,0,ROUND(J73/K73*100,1))</f>
        <v>3</v>
      </c>
      <c r="M73" s="59">
        <f>IF(K73=0,0,ROUND(K73/K$85*100,1))</f>
        <v>9.1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47</v>
      </c>
      <c r="F74" s="24">
        <v>16</v>
      </c>
      <c r="G74" s="24">
        <v>3</v>
      </c>
      <c r="H74" s="24">
        <v>1</v>
      </c>
      <c r="I74" s="24">
        <f t="shared" si="0"/>
        <v>63</v>
      </c>
      <c r="J74" s="24">
        <f t="shared" si="1"/>
        <v>4</v>
      </c>
      <c r="K74" s="24">
        <f t="shared" ref="K74:K84" si="2">SUM(I74,J74)</f>
        <v>67</v>
      </c>
      <c r="L74" s="26">
        <f t="shared" ref="L74:L84" si="3">IF(K74=0,0,ROUND(J74/K74*100,1))</f>
        <v>6</v>
      </c>
      <c r="M74" s="60">
        <f t="shared" ref="M74:M84" si="4">IF(K74=0,0,ROUND(K74/K$85*100,1))</f>
        <v>9.1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44</v>
      </c>
      <c r="F75" s="24">
        <v>13</v>
      </c>
      <c r="G75" s="24">
        <v>4</v>
      </c>
      <c r="H75" s="24">
        <v>0</v>
      </c>
      <c r="I75" s="24">
        <f t="shared" si="0"/>
        <v>57</v>
      </c>
      <c r="J75" s="24">
        <f t="shared" si="1"/>
        <v>4</v>
      </c>
      <c r="K75" s="24">
        <f t="shared" si="2"/>
        <v>61</v>
      </c>
      <c r="L75" s="26">
        <f t="shared" si="3"/>
        <v>6.6</v>
      </c>
      <c r="M75" s="60">
        <f t="shared" si="4"/>
        <v>8.3000000000000007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36</v>
      </c>
      <c r="F76" s="24">
        <v>13</v>
      </c>
      <c r="G76" s="24">
        <v>1</v>
      </c>
      <c r="H76" s="24">
        <v>0</v>
      </c>
      <c r="I76" s="24">
        <f t="shared" si="0"/>
        <v>49</v>
      </c>
      <c r="J76" s="24">
        <f t="shared" si="1"/>
        <v>1</v>
      </c>
      <c r="K76" s="24">
        <f t="shared" si="2"/>
        <v>50</v>
      </c>
      <c r="L76" s="26">
        <f t="shared" si="3"/>
        <v>2</v>
      </c>
      <c r="M76" s="60">
        <f t="shared" si="4"/>
        <v>6.8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38</v>
      </c>
      <c r="F77" s="24">
        <v>11</v>
      </c>
      <c r="G77" s="24">
        <v>5</v>
      </c>
      <c r="H77" s="24">
        <v>0</v>
      </c>
      <c r="I77" s="24">
        <f t="shared" si="0"/>
        <v>49</v>
      </c>
      <c r="J77" s="24">
        <f t="shared" si="1"/>
        <v>5</v>
      </c>
      <c r="K77" s="24">
        <f t="shared" si="2"/>
        <v>54</v>
      </c>
      <c r="L77" s="26">
        <f t="shared" si="3"/>
        <v>9.3000000000000007</v>
      </c>
      <c r="M77" s="60">
        <f t="shared" si="4"/>
        <v>7.3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42</v>
      </c>
      <c r="F78" s="24">
        <v>13</v>
      </c>
      <c r="G78" s="24">
        <v>2</v>
      </c>
      <c r="H78" s="24">
        <v>0</v>
      </c>
      <c r="I78" s="24">
        <f t="shared" si="0"/>
        <v>55</v>
      </c>
      <c r="J78" s="24">
        <f t="shared" si="1"/>
        <v>2</v>
      </c>
      <c r="K78" s="24">
        <f t="shared" si="2"/>
        <v>57</v>
      </c>
      <c r="L78" s="26">
        <f t="shared" si="3"/>
        <v>3.5</v>
      </c>
      <c r="M78" s="60">
        <f t="shared" si="4"/>
        <v>7.8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16</v>
      </c>
      <c r="F79" s="24">
        <v>6</v>
      </c>
      <c r="G79" s="24">
        <v>1</v>
      </c>
      <c r="H79" s="24">
        <v>0</v>
      </c>
      <c r="I79" s="24">
        <f t="shared" si="0"/>
        <v>22</v>
      </c>
      <c r="J79" s="24">
        <f t="shared" si="1"/>
        <v>1</v>
      </c>
      <c r="K79" s="24">
        <f t="shared" si="2"/>
        <v>23</v>
      </c>
      <c r="L79" s="26">
        <f t="shared" si="3"/>
        <v>4.3</v>
      </c>
      <c r="M79" s="60">
        <f t="shared" si="4"/>
        <v>3.1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38</v>
      </c>
      <c r="F80" s="24">
        <v>15</v>
      </c>
      <c r="G80" s="24">
        <v>1</v>
      </c>
      <c r="H80" s="24">
        <v>1</v>
      </c>
      <c r="I80" s="24">
        <f t="shared" si="0"/>
        <v>53</v>
      </c>
      <c r="J80" s="24">
        <f t="shared" si="1"/>
        <v>2</v>
      </c>
      <c r="K80" s="24">
        <f t="shared" si="2"/>
        <v>55</v>
      </c>
      <c r="L80" s="26">
        <f t="shared" si="3"/>
        <v>3.6</v>
      </c>
      <c r="M80" s="60">
        <f t="shared" si="4"/>
        <v>7.5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32</v>
      </c>
      <c r="F81" s="24">
        <v>7</v>
      </c>
      <c r="G81" s="24">
        <v>0</v>
      </c>
      <c r="H81" s="24">
        <v>0</v>
      </c>
      <c r="I81" s="24">
        <f t="shared" si="0"/>
        <v>39</v>
      </c>
      <c r="J81" s="24">
        <f t="shared" si="1"/>
        <v>0</v>
      </c>
      <c r="K81" s="24">
        <f t="shared" si="2"/>
        <v>39</v>
      </c>
      <c r="L81" s="26">
        <f t="shared" si="3"/>
        <v>0</v>
      </c>
      <c r="M81" s="60">
        <f t="shared" si="4"/>
        <v>5.3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59</v>
      </c>
      <c r="F82" s="24">
        <v>22</v>
      </c>
      <c r="G82" s="24">
        <v>5</v>
      </c>
      <c r="H82" s="24">
        <v>0</v>
      </c>
      <c r="I82" s="24">
        <f t="shared" si="0"/>
        <v>81</v>
      </c>
      <c r="J82" s="24">
        <f t="shared" si="1"/>
        <v>5</v>
      </c>
      <c r="K82" s="24">
        <f t="shared" si="2"/>
        <v>86</v>
      </c>
      <c r="L82" s="26">
        <f t="shared" si="3"/>
        <v>5.8</v>
      </c>
      <c r="M82" s="60">
        <f t="shared" si="4"/>
        <v>11.7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65</v>
      </c>
      <c r="F83" s="24">
        <v>7</v>
      </c>
      <c r="G83" s="24">
        <v>0</v>
      </c>
      <c r="H83" s="24">
        <v>0</v>
      </c>
      <c r="I83" s="24">
        <f t="shared" si="0"/>
        <v>72</v>
      </c>
      <c r="J83" s="24">
        <f t="shared" si="1"/>
        <v>0</v>
      </c>
      <c r="K83" s="24">
        <f t="shared" si="2"/>
        <v>72</v>
      </c>
      <c r="L83" s="26">
        <f t="shared" si="3"/>
        <v>0</v>
      </c>
      <c r="M83" s="60">
        <f t="shared" si="4"/>
        <v>9.8000000000000007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93</v>
      </c>
      <c r="F84" s="24">
        <v>11</v>
      </c>
      <c r="G84" s="24">
        <v>0</v>
      </c>
      <c r="H84" s="24">
        <v>0</v>
      </c>
      <c r="I84" s="24">
        <f t="shared" si="0"/>
        <v>104</v>
      </c>
      <c r="J84" s="24">
        <f t="shared" si="1"/>
        <v>0</v>
      </c>
      <c r="K84" s="24">
        <f t="shared" si="2"/>
        <v>104</v>
      </c>
      <c r="L84" s="26">
        <f t="shared" si="3"/>
        <v>0</v>
      </c>
      <c r="M84" s="60">
        <f t="shared" si="4"/>
        <v>14.1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566</v>
      </c>
      <c r="F85" s="5">
        <f t="shared" si="5"/>
        <v>143</v>
      </c>
      <c r="G85" s="5">
        <f t="shared" si="5"/>
        <v>24</v>
      </c>
      <c r="H85" s="5">
        <f t="shared" si="5"/>
        <v>2</v>
      </c>
      <c r="I85" s="5">
        <f t="shared" si="5"/>
        <v>709</v>
      </c>
      <c r="J85" s="5">
        <f t="shared" si="5"/>
        <v>26</v>
      </c>
      <c r="K85" s="5">
        <f t="shared" si="5"/>
        <v>735</v>
      </c>
      <c r="L85" s="51">
        <f>IF(K85=0,0,ROUND(J85/K85*100,1))</f>
        <v>3.5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39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69"/>
      <c r="V87" s="369"/>
      <c r="W87" s="369"/>
      <c r="X87" s="369"/>
      <c r="Y87" s="369"/>
      <c r="Z87" s="369"/>
      <c r="AA87" s="36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6</v>
      </c>
      <c r="F89" s="23">
        <v>2</v>
      </c>
      <c r="G89" s="23">
        <v>1</v>
      </c>
      <c r="H89" s="23">
        <v>2</v>
      </c>
      <c r="I89" s="23">
        <f t="shared" ref="I89:I100" si="6">SUM(E89:F89)</f>
        <v>8</v>
      </c>
      <c r="J89" s="23">
        <f t="shared" ref="J89:J100" si="7">SUM(G89:H89)</f>
        <v>3</v>
      </c>
      <c r="K89" s="23">
        <f>SUM(I89,J89)</f>
        <v>11</v>
      </c>
      <c r="L89" s="25">
        <f>IF(K89=0,0,ROUND(J89/K89*100,1))</f>
        <v>27.3</v>
      </c>
      <c r="M89" s="59">
        <f>IF(K89=0,0,ROUND(K89/K$101*100,1))</f>
        <v>6.2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6</v>
      </c>
      <c r="F90" s="24">
        <v>3</v>
      </c>
      <c r="G90" s="24">
        <v>1</v>
      </c>
      <c r="H90" s="24">
        <v>1</v>
      </c>
      <c r="I90" s="24">
        <f t="shared" si="6"/>
        <v>9</v>
      </c>
      <c r="J90" s="24">
        <f t="shared" si="7"/>
        <v>2</v>
      </c>
      <c r="K90" s="24">
        <f t="shared" ref="K90:K100" si="8">SUM(I90,J90)</f>
        <v>11</v>
      </c>
      <c r="L90" s="26">
        <f t="shared" ref="L90:L101" si="9">IF(K90=0,0,ROUND(J90/K90*100,1))</f>
        <v>18.2</v>
      </c>
      <c r="M90" s="60">
        <f t="shared" ref="M90:M101" si="10">IF(K90=0,0,ROUND(K90/K$101*100,1))</f>
        <v>6.2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21</v>
      </c>
      <c r="F91" s="24">
        <v>1</v>
      </c>
      <c r="G91" s="24">
        <v>1</v>
      </c>
      <c r="H91" s="24">
        <v>0</v>
      </c>
      <c r="I91" s="24">
        <f t="shared" si="6"/>
        <v>22</v>
      </c>
      <c r="J91" s="24">
        <f t="shared" si="7"/>
        <v>1</v>
      </c>
      <c r="K91" s="24">
        <f t="shared" si="8"/>
        <v>23</v>
      </c>
      <c r="L91" s="26">
        <f t="shared" si="9"/>
        <v>4.3</v>
      </c>
      <c r="M91" s="60">
        <f t="shared" si="10"/>
        <v>12.9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14</v>
      </c>
      <c r="F92" s="24">
        <v>2</v>
      </c>
      <c r="G92" s="24">
        <v>1</v>
      </c>
      <c r="H92" s="24">
        <v>0</v>
      </c>
      <c r="I92" s="24">
        <f t="shared" si="6"/>
        <v>16</v>
      </c>
      <c r="J92" s="24">
        <f t="shared" si="7"/>
        <v>1</v>
      </c>
      <c r="K92" s="24">
        <f t="shared" si="8"/>
        <v>17</v>
      </c>
      <c r="L92" s="26">
        <f t="shared" si="9"/>
        <v>5.9</v>
      </c>
      <c r="M92" s="60">
        <f t="shared" si="10"/>
        <v>9.6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14</v>
      </c>
      <c r="F93" s="24">
        <v>2</v>
      </c>
      <c r="G93" s="24">
        <v>0</v>
      </c>
      <c r="H93" s="24">
        <v>0</v>
      </c>
      <c r="I93" s="24">
        <f t="shared" si="6"/>
        <v>16</v>
      </c>
      <c r="J93" s="24">
        <f t="shared" si="7"/>
        <v>0</v>
      </c>
      <c r="K93" s="24">
        <f t="shared" si="8"/>
        <v>16</v>
      </c>
      <c r="L93" s="26">
        <f t="shared" si="9"/>
        <v>0</v>
      </c>
      <c r="M93" s="60">
        <f t="shared" si="10"/>
        <v>9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18</v>
      </c>
      <c r="F94" s="24">
        <v>4</v>
      </c>
      <c r="G94" s="24">
        <v>1</v>
      </c>
      <c r="H94" s="24">
        <v>0</v>
      </c>
      <c r="I94" s="24">
        <f t="shared" si="6"/>
        <v>22</v>
      </c>
      <c r="J94" s="24">
        <f t="shared" si="7"/>
        <v>1</v>
      </c>
      <c r="K94" s="24">
        <f t="shared" si="8"/>
        <v>23</v>
      </c>
      <c r="L94" s="26">
        <f t="shared" si="9"/>
        <v>4.3</v>
      </c>
      <c r="M94" s="60">
        <f t="shared" si="10"/>
        <v>12.9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13</v>
      </c>
      <c r="F95" s="24">
        <v>5</v>
      </c>
      <c r="G95" s="24">
        <v>1</v>
      </c>
      <c r="H95" s="24">
        <v>0</v>
      </c>
      <c r="I95" s="24">
        <f t="shared" si="6"/>
        <v>18</v>
      </c>
      <c r="J95" s="24">
        <f t="shared" si="7"/>
        <v>1</v>
      </c>
      <c r="K95" s="24">
        <f t="shared" si="8"/>
        <v>19</v>
      </c>
      <c r="L95" s="26">
        <f t="shared" si="9"/>
        <v>5.3</v>
      </c>
      <c r="M95" s="60">
        <f t="shared" si="10"/>
        <v>10.7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7</v>
      </c>
      <c r="F96" s="24">
        <v>1</v>
      </c>
      <c r="G96" s="24">
        <v>0</v>
      </c>
      <c r="H96" s="24">
        <v>1</v>
      </c>
      <c r="I96" s="24">
        <f t="shared" si="6"/>
        <v>8</v>
      </c>
      <c r="J96" s="24">
        <f t="shared" si="7"/>
        <v>1</v>
      </c>
      <c r="K96" s="24">
        <f t="shared" si="8"/>
        <v>9</v>
      </c>
      <c r="L96" s="26">
        <f t="shared" si="9"/>
        <v>11.1</v>
      </c>
      <c r="M96" s="60">
        <f t="shared" si="10"/>
        <v>5.0999999999999996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13</v>
      </c>
      <c r="F97" s="24">
        <v>2</v>
      </c>
      <c r="G97" s="24">
        <v>2</v>
      </c>
      <c r="H97" s="24">
        <v>0</v>
      </c>
      <c r="I97" s="24">
        <f t="shared" si="6"/>
        <v>15</v>
      </c>
      <c r="J97" s="24">
        <f t="shared" si="7"/>
        <v>2</v>
      </c>
      <c r="K97" s="24">
        <f t="shared" si="8"/>
        <v>17</v>
      </c>
      <c r="L97" s="26">
        <f t="shared" si="9"/>
        <v>11.8</v>
      </c>
      <c r="M97" s="60">
        <f t="shared" si="10"/>
        <v>9.6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13</v>
      </c>
      <c r="F98" s="24">
        <v>2</v>
      </c>
      <c r="G98" s="24">
        <v>0</v>
      </c>
      <c r="H98" s="24">
        <v>0</v>
      </c>
      <c r="I98" s="24">
        <f t="shared" si="6"/>
        <v>15</v>
      </c>
      <c r="J98" s="24">
        <f t="shared" si="7"/>
        <v>0</v>
      </c>
      <c r="K98" s="24">
        <f t="shared" si="8"/>
        <v>15</v>
      </c>
      <c r="L98" s="26">
        <f t="shared" si="9"/>
        <v>0</v>
      </c>
      <c r="M98" s="60">
        <f t="shared" si="10"/>
        <v>8.4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8</v>
      </c>
      <c r="F99" s="24">
        <v>1</v>
      </c>
      <c r="G99" s="24">
        <v>1</v>
      </c>
      <c r="H99" s="24">
        <v>0</v>
      </c>
      <c r="I99" s="24">
        <f t="shared" si="6"/>
        <v>9</v>
      </c>
      <c r="J99" s="24">
        <f t="shared" si="7"/>
        <v>1</v>
      </c>
      <c r="K99" s="24">
        <f t="shared" si="8"/>
        <v>10</v>
      </c>
      <c r="L99" s="26">
        <f t="shared" si="9"/>
        <v>10</v>
      </c>
      <c r="M99" s="60">
        <f t="shared" si="10"/>
        <v>5.6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6</v>
      </c>
      <c r="F100" s="24">
        <v>1</v>
      </c>
      <c r="G100" s="24">
        <v>0</v>
      </c>
      <c r="H100" s="24">
        <v>0</v>
      </c>
      <c r="I100" s="24">
        <f t="shared" si="6"/>
        <v>7</v>
      </c>
      <c r="J100" s="24">
        <f t="shared" si="7"/>
        <v>0</v>
      </c>
      <c r="K100" s="24">
        <f t="shared" si="8"/>
        <v>7</v>
      </c>
      <c r="L100" s="26">
        <f t="shared" si="9"/>
        <v>0</v>
      </c>
      <c r="M100" s="60">
        <f t="shared" si="10"/>
        <v>3.9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139</v>
      </c>
      <c r="F101" s="5">
        <f t="shared" si="11"/>
        <v>26</v>
      </c>
      <c r="G101" s="5">
        <f t="shared" si="11"/>
        <v>9</v>
      </c>
      <c r="H101" s="5">
        <f t="shared" si="11"/>
        <v>4</v>
      </c>
      <c r="I101" s="5">
        <f t="shared" si="11"/>
        <v>165</v>
      </c>
      <c r="J101" s="5">
        <f t="shared" si="11"/>
        <v>13</v>
      </c>
      <c r="K101" s="5">
        <f t="shared" si="11"/>
        <v>178</v>
      </c>
      <c r="L101" s="51">
        <f t="shared" si="9"/>
        <v>7.3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40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69"/>
      <c r="V103" s="369"/>
      <c r="W103" s="369"/>
      <c r="X103" s="369"/>
      <c r="Y103" s="369"/>
      <c r="Z103" s="369"/>
      <c r="AA103" s="36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18</v>
      </c>
      <c r="F105" s="23">
        <v>1</v>
      </c>
      <c r="G105" s="23">
        <v>1</v>
      </c>
      <c r="H105" s="23">
        <v>0</v>
      </c>
      <c r="I105" s="23">
        <f t="shared" ref="I105:I116" si="12">SUM(E105:F105)</f>
        <v>19</v>
      </c>
      <c r="J105" s="23">
        <f t="shared" ref="J105:J116" si="13">SUM(G105:H105)</f>
        <v>1</v>
      </c>
      <c r="K105" s="23">
        <f>SUM(I105,J105)</f>
        <v>20</v>
      </c>
      <c r="L105" s="25">
        <f t="shared" ref="L105:L117" si="14">IF(K105=0,0,ROUND(J105/K105*100,1))</f>
        <v>5</v>
      </c>
      <c r="M105" s="59">
        <f>IF(K105=0,0,ROUND(K105/K$117*100,1))</f>
        <v>2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26</v>
      </c>
      <c r="F106" s="24">
        <v>9</v>
      </c>
      <c r="G106" s="24">
        <v>2</v>
      </c>
      <c r="H106" s="24">
        <v>1</v>
      </c>
      <c r="I106" s="24">
        <f t="shared" si="12"/>
        <v>35</v>
      </c>
      <c r="J106" s="24">
        <f t="shared" si="13"/>
        <v>3</v>
      </c>
      <c r="K106" s="24">
        <f t="shared" ref="K106:K116" si="15">SUM(I106,J106)</f>
        <v>38</v>
      </c>
      <c r="L106" s="26">
        <f t="shared" si="14"/>
        <v>7.9</v>
      </c>
      <c r="M106" s="60">
        <f t="shared" ref="M106:M117" si="16">IF(K106=0,0,ROUND(K106/K$117*100,1))</f>
        <v>3.7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24</v>
      </c>
      <c r="F107" s="24">
        <v>6</v>
      </c>
      <c r="G107" s="24">
        <v>2</v>
      </c>
      <c r="H107" s="24">
        <v>0</v>
      </c>
      <c r="I107" s="24">
        <f t="shared" si="12"/>
        <v>30</v>
      </c>
      <c r="J107" s="24">
        <f t="shared" si="13"/>
        <v>2</v>
      </c>
      <c r="K107" s="24">
        <f t="shared" si="15"/>
        <v>32</v>
      </c>
      <c r="L107" s="26">
        <f t="shared" si="14"/>
        <v>6.3</v>
      </c>
      <c r="M107" s="60">
        <f t="shared" si="16"/>
        <v>3.2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29</v>
      </c>
      <c r="F108" s="24">
        <v>10</v>
      </c>
      <c r="G108" s="24">
        <v>4</v>
      </c>
      <c r="H108" s="24">
        <v>0</v>
      </c>
      <c r="I108" s="24">
        <f t="shared" si="12"/>
        <v>39</v>
      </c>
      <c r="J108" s="24">
        <f t="shared" si="13"/>
        <v>4</v>
      </c>
      <c r="K108" s="24">
        <f t="shared" si="15"/>
        <v>43</v>
      </c>
      <c r="L108" s="26">
        <f t="shared" si="14"/>
        <v>9.3000000000000007</v>
      </c>
      <c r="M108" s="60">
        <f t="shared" si="16"/>
        <v>4.2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45</v>
      </c>
      <c r="F109" s="24">
        <v>16</v>
      </c>
      <c r="G109" s="24">
        <v>2</v>
      </c>
      <c r="H109" s="24">
        <v>0</v>
      </c>
      <c r="I109" s="24">
        <f t="shared" si="12"/>
        <v>61</v>
      </c>
      <c r="J109" s="24">
        <f t="shared" si="13"/>
        <v>2</v>
      </c>
      <c r="K109" s="24">
        <f t="shared" si="15"/>
        <v>63</v>
      </c>
      <c r="L109" s="26">
        <f t="shared" si="14"/>
        <v>3.2</v>
      </c>
      <c r="M109" s="60">
        <f t="shared" si="16"/>
        <v>6.2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55</v>
      </c>
      <c r="F110" s="24">
        <v>12</v>
      </c>
      <c r="G110" s="24">
        <v>4</v>
      </c>
      <c r="H110" s="24">
        <v>0</v>
      </c>
      <c r="I110" s="24">
        <f t="shared" si="12"/>
        <v>67</v>
      </c>
      <c r="J110" s="24">
        <f t="shared" si="13"/>
        <v>4</v>
      </c>
      <c r="K110" s="24">
        <f t="shared" si="15"/>
        <v>71</v>
      </c>
      <c r="L110" s="26">
        <f t="shared" si="14"/>
        <v>5.6</v>
      </c>
      <c r="M110" s="60">
        <f t="shared" si="16"/>
        <v>7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46</v>
      </c>
      <c r="F111" s="24">
        <v>11</v>
      </c>
      <c r="G111" s="24">
        <v>3</v>
      </c>
      <c r="H111" s="24">
        <v>0</v>
      </c>
      <c r="I111" s="24">
        <f t="shared" si="12"/>
        <v>57</v>
      </c>
      <c r="J111" s="24">
        <f t="shared" si="13"/>
        <v>3</v>
      </c>
      <c r="K111" s="24">
        <f t="shared" si="15"/>
        <v>60</v>
      </c>
      <c r="L111" s="26">
        <f t="shared" si="14"/>
        <v>5</v>
      </c>
      <c r="M111" s="60">
        <f t="shared" si="16"/>
        <v>5.9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51</v>
      </c>
      <c r="F112" s="24">
        <v>14</v>
      </c>
      <c r="G112" s="24">
        <v>1</v>
      </c>
      <c r="H112" s="24">
        <v>0</v>
      </c>
      <c r="I112" s="24">
        <f t="shared" si="12"/>
        <v>65</v>
      </c>
      <c r="J112" s="24">
        <f t="shared" si="13"/>
        <v>1</v>
      </c>
      <c r="K112" s="24">
        <f t="shared" si="15"/>
        <v>66</v>
      </c>
      <c r="L112" s="26">
        <f t="shared" si="14"/>
        <v>1.5</v>
      </c>
      <c r="M112" s="60">
        <f t="shared" si="16"/>
        <v>6.5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79</v>
      </c>
      <c r="F113" s="24">
        <v>14</v>
      </c>
      <c r="G113" s="24">
        <v>3</v>
      </c>
      <c r="H113" s="24">
        <v>0</v>
      </c>
      <c r="I113" s="24">
        <f t="shared" si="12"/>
        <v>93</v>
      </c>
      <c r="J113" s="24">
        <f t="shared" si="13"/>
        <v>3</v>
      </c>
      <c r="K113" s="24">
        <f t="shared" si="15"/>
        <v>96</v>
      </c>
      <c r="L113" s="26">
        <f t="shared" si="14"/>
        <v>3.1</v>
      </c>
      <c r="M113" s="60">
        <f t="shared" si="16"/>
        <v>9.5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110</v>
      </c>
      <c r="F114" s="24">
        <v>20</v>
      </c>
      <c r="G114" s="24">
        <v>2</v>
      </c>
      <c r="H114" s="24">
        <v>0</v>
      </c>
      <c r="I114" s="24">
        <f t="shared" si="12"/>
        <v>130</v>
      </c>
      <c r="J114" s="24">
        <f t="shared" si="13"/>
        <v>2</v>
      </c>
      <c r="K114" s="24">
        <f t="shared" si="15"/>
        <v>132</v>
      </c>
      <c r="L114" s="26">
        <f t="shared" si="14"/>
        <v>1.5</v>
      </c>
      <c r="M114" s="60">
        <f t="shared" si="16"/>
        <v>13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152</v>
      </c>
      <c r="F115" s="24">
        <v>24</v>
      </c>
      <c r="G115" s="24">
        <v>2</v>
      </c>
      <c r="H115" s="24">
        <v>1</v>
      </c>
      <c r="I115" s="24">
        <f t="shared" si="12"/>
        <v>176</v>
      </c>
      <c r="J115" s="24">
        <f t="shared" si="13"/>
        <v>3</v>
      </c>
      <c r="K115" s="24">
        <f t="shared" si="15"/>
        <v>179</v>
      </c>
      <c r="L115" s="26">
        <f t="shared" si="14"/>
        <v>1.7</v>
      </c>
      <c r="M115" s="60">
        <f t="shared" si="16"/>
        <v>17.7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174</v>
      </c>
      <c r="F116" s="24">
        <v>39</v>
      </c>
      <c r="G116" s="24">
        <v>1</v>
      </c>
      <c r="H116" s="24">
        <v>0</v>
      </c>
      <c r="I116" s="24">
        <f t="shared" si="12"/>
        <v>213</v>
      </c>
      <c r="J116" s="24">
        <f t="shared" si="13"/>
        <v>1</v>
      </c>
      <c r="K116" s="24">
        <f t="shared" si="15"/>
        <v>214</v>
      </c>
      <c r="L116" s="26">
        <f t="shared" si="14"/>
        <v>0.5</v>
      </c>
      <c r="M116" s="60">
        <f t="shared" si="16"/>
        <v>21.1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809</v>
      </c>
      <c r="F117" s="5">
        <f t="shared" si="17"/>
        <v>176</v>
      </c>
      <c r="G117" s="5">
        <f t="shared" si="17"/>
        <v>27</v>
      </c>
      <c r="H117" s="5">
        <f t="shared" si="17"/>
        <v>2</v>
      </c>
      <c r="I117" s="5">
        <f t="shared" si="17"/>
        <v>985</v>
      </c>
      <c r="J117" s="5">
        <f t="shared" si="17"/>
        <v>29</v>
      </c>
      <c r="K117" s="5">
        <f t="shared" si="17"/>
        <v>1014</v>
      </c>
      <c r="L117" s="51">
        <f t="shared" si="14"/>
        <v>2.9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41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69"/>
      <c r="V119" s="369"/>
      <c r="W119" s="369"/>
      <c r="X119" s="369"/>
      <c r="Y119" s="369"/>
      <c r="Z119" s="369"/>
      <c r="AA119" s="36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209</v>
      </c>
      <c r="F121" s="23">
        <v>31</v>
      </c>
      <c r="G121" s="23">
        <v>24</v>
      </c>
      <c r="H121" s="23">
        <v>5</v>
      </c>
      <c r="I121" s="23">
        <f t="shared" ref="I121:I132" si="18">SUM(E121:F121)</f>
        <v>240</v>
      </c>
      <c r="J121" s="23">
        <f t="shared" ref="J121:J132" si="19">SUM(G121:H121)</f>
        <v>29</v>
      </c>
      <c r="K121" s="23">
        <f>SUM(I121,J121)</f>
        <v>269</v>
      </c>
      <c r="L121" s="25">
        <f t="shared" ref="L121:L133" si="20">IF(K121=0,0,ROUND(J121/K121*100,1))</f>
        <v>10.8</v>
      </c>
      <c r="M121" s="59">
        <f>IF(K121=0,0,ROUND(K121/K$133*100,1))</f>
        <v>5.8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187</v>
      </c>
      <c r="F122" s="24">
        <v>54</v>
      </c>
      <c r="G122" s="24">
        <v>36</v>
      </c>
      <c r="H122" s="24">
        <v>4</v>
      </c>
      <c r="I122" s="24">
        <f t="shared" si="18"/>
        <v>241</v>
      </c>
      <c r="J122" s="24">
        <f t="shared" si="19"/>
        <v>40</v>
      </c>
      <c r="K122" s="24">
        <f t="shared" ref="K122:K132" si="21">SUM(I122,J122)</f>
        <v>281</v>
      </c>
      <c r="L122" s="26">
        <f t="shared" si="20"/>
        <v>14.2</v>
      </c>
      <c r="M122" s="60">
        <f t="shared" ref="M122:M133" si="22">IF(K122=0,0,ROUND(K122/K$133*100,1))</f>
        <v>6.1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194</v>
      </c>
      <c r="F123" s="24">
        <v>50</v>
      </c>
      <c r="G123" s="24">
        <v>40</v>
      </c>
      <c r="H123" s="24">
        <v>3</v>
      </c>
      <c r="I123" s="24">
        <f t="shared" si="18"/>
        <v>244</v>
      </c>
      <c r="J123" s="24">
        <f t="shared" si="19"/>
        <v>43</v>
      </c>
      <c r="K123" s="24">
        <f t="shared" si="21"/>
        <v>287</v>
      </c>
      <c r="L123" s="26">
        <f t="shared" si="20"/>
        <v>15</v>
      </c>
      <c r="M123" s="60">
        <f t="shared" si="22"/>
        <v>6.2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250</v>
      </c>
      <c r="F124" s="24">
        <v>73</v>
      </c>
      <c r="G124" s="24">
        <v>44</v>
      </c>
      <c r="H124" s="24">
        <v>4</v>
      </c>
      <c r="I124" s="24">
        <f t="shared" si="18"/>
        <v>323</v>
      </c>
      <c r="J124" s="24">
        <f t="shared" si="19"/>
        <v>48</v>
      </c>
      <c r="K124" s="24">
        <f t="shared" si="21"/>
        <v>371</v>
      </c>
      <c r="L124" s="26">
        <f t="shared" si="20"/>
        <v>12.9</v>
      </c>
      <c r="M124" s="60">
        <f t="shared" si="22"/>
        <v>8.1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260</v>
      </c>
      <c r="F125" s="24">
        <v>69</v>
      </c>
      <c r="G125" s="24">
        <v>45</v>
      </c>
      <c r="H125" s="24">
        <v>5</v>
      </c>
      <c r="I125" s="24">
        <f t="shared" si="18"/>
        <v>329</v>
      </c>
      <c r="J125" s="24">
        <f t="shared" si="19"/>
        <v>50</v>
      </c>
      <c r="K125" s="24">
        <f t="shared" si="21"/>
        <v>379</v>
      </c>
      <c r="L125" s="26">
        <f t="shared" si="20"/>
        <v>13.2</v>
      </c>
      <c r="M125" s="60">
        <f t="shared" si="22"/>
        <v>8.1999999999999993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275</v>
      </c>
      <c r="F126" s="24">
        <v>67</v>
      </c>
      <c r="G126" s="24">
        <v>40</v>
      </c>
      <c r="H126" s="24">
        <v>2</v>
      </c>
      <c r="I126" s="24">
        <f t="shared" si="18"/>
        <v>342</v>
      </c>
      <c r="J126" s="24">
        <f t="shared" si="19"/>
        <v>42</v>
      </c>
      <c r="K126" s="24">
        <f t="shared" si="21"/>
        <v>384</v>
      </c>
      <c r="L126" s="26">
        <f t="shared" si="20"/>
        <v>10.9</v>
      </c>
      <c r="M126" s="60">
        <f t="shared" si="22"/>
        <v>8.3000000000000007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295</v>
      </c>
      <c r="F127" s="24">
        <v>64</v>
      </c>
      <c r="G127" s="24">
        <v>48</v>
      </c>
      <c r="H127" s="24">
        <v>4</v>
      </c>
      <c r="I127" s="24">
        <f t="shared" si="18"/>
        <v>359</v>
      </c>
      <c r="J127" s="24">
        <f t="shared" si="19"/>
        <v>52</v>
      </c>
      <c r="K127" s="24">
        <f t="shared" si="21"/>
        <v>411</v>
      </c>
      <c r="L127" s="26">
        <f t="shared" si="20"/>
        <v>12.7</v>
      </c>
      <c r="M127" s="60">
        <f t="shared" si="22"/>
        <v>8.9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319</v>
      </c>
      <c r="F128" s="24">
        <v>64</v>
      </c>
      <c r="G128" s="24">
        <v>29</v>
      </c>
      <c r="H128" s="24">
        <v>3</v>
      </c>
      <c r="I128" s="24">
        <f t="shared" si="18"/>
        <v>383</v>
      </c>
      <c r="J128" s="24">
        <f t="shared" si="19"/>
        <v>32</v>
      </c>
      <c r="K128" s="24">
        <f t="shared" si="21"/>
        <v>415</v>
      </c>
      <c r="L128" s="26">
        <f t="shared" si="20"/>
        <v>7.7</v>
      </c>
      <c r="M128" s="60">
        <f t="shared" si="22"/>
        <v>9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303</v>
      </c>
      <c r="F129" s="24">
        <v>75</v>
      </c>
      <c r="G129" s="24">
        <v>20</v>
      </c>
      <c r="H129" s="24">
        <v>2</v>
      </c>
      <c r="I129" s="24">
        <f t="shared" si="18"/>
        <v>378</v>
      </c>
      <c r="J129" s="24">
        <f t="shared" si="19"/>
        <v>22</v>
      </c>
      <c r="K129" s="24">
        <f t="shared" si="21"/>
        <v>400</v>
      </c>
      <c r="L129" s="26">
        <f t="shared" si="20"/>
        <v>5.5</v>
      </c>
      <c r="M129" s="60">
        <f t="shared" si="22"/>
        <v>8.6999999999999993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313</v>
      </c>
      <c r="F130" s="24">
        <v>77</v>
      </c>
      <c r="G130" s="24">
        <v>24</v>
      </c>
      <c r="H130" s="24">
        <v>5</v>
      </c>
      <c r="I130" s="24">
        <f t="shared" si="18"/>
        <v>390</v>
      </c>
      <c r="J130" s="24">
        <f t="shared" si="19"/>
        <v>29</v>
      </c>
      <c r="K130" s="24">
        <f t="shared" si="21"/>
        <v>419</v>
      </c>
      <c r="L130" s="26">
        <f t="shared" si="20"/>
        <v>6.9</v>
      </c>
      <c r="M130" s="60">
        <f t="shared" si="22"/>
        <v>9.1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416</v>
      </c>
      <c r="F131" s="24">
        <v>66</v>
      </c>
      <c r="G131" s="24">
        <v>23</v>
      </c>
      <c r="H131" s="24">
        <v>5</v>
      </c>
      <c r="I131" s="24">
        <f t="shared" si="18"/>
        <v>482</v>
      </c>
      <c r="J131" s="24">
        <f t="shared" si="19"/>
        <v>28</v>
      </c>
      <c r="K131" s="24">
        <f t="shared" si="21"/>
        <v>510</v>
      </c>
      <c r="L131" s="26">
        <f t="shared" si="20"/>
        <v>5.5</v>
      </c>
      <c r="M131" s="60">
        <f t="shared" si="22"/>
        <v>11.1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410</v>
      </c>
      <c r="F132" s="24">
        <v>50</v>
      </c>
      <c r="G132" s="24">
        <v>11</v>
      </c>
      <c r="H132" s="24">
        <v>7</v>
      </c>
      <c r="I132" s="24">
        <f t="shared" si="18"/>
        <v>460</v>
      </c>
      <c r="J132" s="24">
        <f t="shared" si="19"/>
        <v>18</v>
      </c>
      <c r="K132" s="24">
        <f t="shared" si="21"/>
        <v>478</v>
      </c>
      <c r="L132" s="26">
        <f t="shared" si="20"/>
        <v>3.8</v>
      </c>
      <c r="M132" s="60">
        <f t="shared" si="22"/>
        <v>10.4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3431</v>
      </c>
      <c r="F133" s="5">
        <f t="shared" si="23"/>
        <v>740</v>
      </c>
      <c r="G133" s="5">
        <f t="shared" si="23"/>
        <v>384</v>
      </c>
      <c r="H133" s="5">
        <f t="shared" si="23"/>
        <v>49</v>
      </c>
      <c r="I133" s="5">
        <f t="shared" si="23"/>
        <v>4171</v>
      </c>
      <c r="J133" s="5">
        <f t="shared" si="23"/>
        <v>433</v>
      </c>
      <c r="K133" s="5">
        <f t="shared" si="23"/>
        <v>4604</v>
      </c>
      <c r="L133" s="51">
        <f t="shared" si="20"/>
        <v>9.4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7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7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7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7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7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37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37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7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7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371" t="str">
        <f>E71</f>
        <v>(9)</v>
      </c>
      <c r="C43" s="371"/>
      <c r="D43" s="371"/>
      <c r="E43" s="371"/>
      <c r="F43" s="371"/>
      <c r="G43" s="371"/>
      <c r="H43" s="371"/>
      <c r="I43" s="371"/>
      <c r="J43" s="371" t="str">
        <f>E87</f>
        <v>(10)</v>
      </c>
      <c r="K43" s="371"/>
      <c r="L43" s="371"/>
      <c r="M43" s="371"/>
      <c r="N43" s="371"/>
      <c r="O43" s="371"/>
      <c r="P43" s="371"/>
      <c r="Q43" s="37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371" t="str">
        <f>E103</f>
        <v>(11)</v>
      </c>
      <c r="C69" s="371"/>
      <c r="D69" s="371"/>
      <c r="E69" s="371"/>
      <c r="F69" s="371"/>
      <c r="G69" s="371"/>
      <c r="H69" s="371"/>
      <c r="I69" s="371"/>
      <c r="J69" s="371" t="str">
        <f>E119</f>
        <v>(12)</v>
      </c>
      <c r="K69" s="371"/>
      <c r="L69" s="371"/>
      <c r="M69" s="371"/>
      <c r="N69" s="371"/>
      <c r="O69" s="371"/>
      <c r="P69" s="371"/>
      <c r="Q69" s="37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34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69"/>
      <c r="V71" s="369"/>
      <c r="W71" s="369"/>
      <c r="X71" s="369"/>
      <c r="Y71" s="369"/>
      <c r="Z71" s="369"/>
      <c r="AA71" s="36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30</v>
      </c>
      <c r="F73" s="23">
        <v>9</v>
      </c>
      <c r="G73" s="23">
        <v>1</v>
      </c>
      <c r="H73" s="23">
        <v>0</v>
      </c>
      <c r="I73" s="23">
        <f t="shared" ref="I73:I84" si="0">SUM(E73:F73)</f>
        <v>39</v>
      </c>
      <c r="J73" s="23">
        <f t="shared" ref="J73:J84" si="1">SUM(G73:H73)</f>
        <v>1</v>
      </c>
      <c r="K73" s="23">
        <f>SUM(I73,J73)</f>
        <v>40</v>
      </c>
      <c r="L73" s="25">
        <f>IF(K73=0,0,ROUND(J73/K73*100,1))</f>
        <v>2.5</v>
      </c>
      <c r="M73" s="59">
        <f>IF(K73=0,0,ROUND(K73/K$85*100,1))</f>
        <v>4.5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35</v>
      </c>
      <c r="F74" s="24">
        <v>12</v>
      </c>
      <c r="G74" s="24">
        <v>10</v>
      </c>
      <c r="H74" s="24">
        <v>1</v>
      </c>
      <c r="I74" s="24">
        <f t="shared" si="0"/>
        <v>47</v>
      </c>
      <c r="J74" s="24">
        <f t="shared" si="1"/>
        <v>11</v>
      </c>
      <c r="K74" s="24">
        <f t="shared" ref="K74:K84" si="2">SUM(I74,J74)</f>
        <v>58</v>
      </c>
      <c r="L74" s="26">
        <f t="shared" ref="L74:L84" si="3">IF(K74=0,0,ROUND(J74/K74*100,1))</f>
        <v>19</v>
      </c>
      <c r="M74" s="60">
        <f t="shared" ref="M74:M84" si="4">IF(K74=0,0,ROUND(K74/K$85*100,1))</f>
        <v>6.5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30</v>
      </c>
      <c r="F75" s="24">
        <v>19</v>
      </c>
      <c r="G75" s="24">
        <v>10</v>
      </c>
      <c r="H75" s="24">
        <v>0</v>
      </c>
      <c r="I75" s="24">
        <f t="shared" si="0"/>
        <v>49</v>
      </c>
      <c r="J75" s="24">
        <f t="shared" si="1"/>
        <v>10</v>
      </c>
      <c r="K75" s="24">
        <f t="shared" si="2"/>
        <v>59</v>
      </c>
      <c r="L75" s="26">
        <f t="shared" si="3"/>
        <v>16.899999999999999</v>
      </c>
      <c r="M75" s="60">
        <f t="shared" si="4"/>
        <v>6.6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46</v>
      </c>
      <c r="F76" s="24">
        <v>18</v>
      </c>
      <c r="G76" s="24">
        <v>3</v>
      </c>
      <c r="H76" s="24">
        <v>0</v>
      </c>
      <c r="I76" s="24">
        <f t="shared" si="0"/>
        <v>64</v>
      </c>
      <c r="J76" s="24">
        <f t="shared" si="1"/>
        <v>3</v>
      </c>
      <c r="K76" s="24">
        <f t="shared" si="2"/>
        <v>67</v>
      </c>
      <c r="L76" s="26">
        <f t="shared" si="3"/>
        <v>4.5</v>
      </c>
      <c r="M76" s="60">
        <f t="shared" si="4"/>
        <v>7.5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57</v>
      </c>
      <c r="F77" s="24">
        <v>16</v>
      </c>
      <c r="G77" s="24">
        <v>7</v>
      </c>
      <c r="H77" s="24">
        <v>0</v>
      </c>
      <c r="I77" s="24">
        <f t="shared" si="0"/>
        <v>73</v>
      </c>
      <c r="J77" s="24">
        <f t="shared" si="1"/>
        <v>7</v>
      </c>
      <c r="K77" s="24">
        <f t="shared" si="2"/>
        <v>80</v>
      </c>
      <c r="L77" s="26">
        <f t="shared" si="3"/>
        <v>8.8000000000000007</v>
      </c>
      <c r="M77" s="60">
        <f t="shared" si="4"/>
        <v>8.9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59</v>
      </c>
      <c r="F78" s="24">
        <v>7</v>
      </c>
      <c r="G78" s="24">
        <v>0</v>
      </c>
      <c r="H78" s="24">
        <v>0</v>
      </c>
      <c r="I78" s="24">
        <f t="shared" si="0"/>
        <v>66</v>
      </c>
      <c r="J78" s="24">
        <f t="shared" si="1"/>
        <v>0</v>
      </c>
      <c r="K78" s="24">
        <f t="shared" si="2"/>
        <v>66</v>
      </c>
      <c r="L78" s="26">
        <f t="shared" si="3"/>
        <v>0</v>
      </c>
      <c r="M78" s="60">
        <f t="shared" si="4"/>
        <v>7.4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56</v>
      </c>
      <c r="F79" s="24">
        <v>16</v>
      </c>
      <c r="G79" s="24">
        <v>2</v>
      </c>
      <c r="H79" s="24">
        <v>0</v>
      </c>
      <c r="I79" s="24">
        <f t="shared" si="0"/>
        <v>72</v>
      </c>
      <c r="J79" s="24">
        <f t="shared" si="1"/>
        <v>2</v>
      </c>
      <c r="K79" s="24">
        <f t="shared" si="2"/>
        <v>74</v>
      </c>
      <c r="L79" s="26">
        <f t="shared" si="3"/>
        <v>2.7</v>
      </c>
      <c r="M79" s="60">
        <f t="shared" si="4"/>
        <v>8.3000000000000007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56</v>
      </c>
      <c r="F80" s="24">
        <v>12</v>
      </c>
      <c r="G80" s="24">
        <v>4</v>
      </c>
      <c r="H80" s="24">
        <v>1</v>
      </c>
      <c r="I80" s="24">
        <f t="shared" si="0"/>
        <v>68</v>
      </c>
      <c r="J80" s="24">
        <f t="shared" si="1"/>
        <v>5</v>
      </c>
      <c r="K80" s="24">
        <f t="shared" si="2"/>
        <v>73</v>
      </c>
      <c r="L80" s="26">
        <f t="shared" si="3"/>
        <v>6.8</v>
      </c>
      <c r="M80" s="60">
        <f t="shared" si="4"/>
        <v>8.1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60</v>
      </c>
      <c r="F81" s="24">
        <v>14</v>
      </c>
      <c r="G81" s="24">
        <v>5</v>
      </c>
      <c r="H81" s="24">
        <v>0</v>
      </c>
      <c r="I81" s="24">
        <f t="shared" si="0"/>
        <v>74</v>
      </c>
      <c r="J81" s="24">
        <f t="shared" si="1"/>
        <v>5</v>
      </c>
      <c r="K81" s="24">
        <f t="shared" si="2"/>
        <v>79</v>
      </c>
      <c r="L81" s="26">
        <f t="shared" si="3"/>
        <v>6.3</v>
      </c>
      <c r="M81" s="60">
        <f t="shared" si="4"/>
        <v>8.8000000000000007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96</v>
      </c>
      <c r="F82" s="24">
        <v>7</v>
      </c>
      <c r="G82" s="24">
        <v>3</v>
      </c>
      <c r="H82" s="24">
        <v>0</v>
      </c>
      <c r="I82" s="24">
        <f t="shared" si="0"/>
        <v>103</v>
      </c>
      <c r="J82" s="24">
        <f t="shared" si="1"/>
        <v>3</v>
      </c>
      <c r="K82" s="24">
        <f t="shared" si="2"/>
        <v>106</v>
      </c>
      <c r="L82" s="26">
        <f t="shared" si="3"/>
        <v>2.8</v>
      </c>
      <c r="M82" s="60">
        <f t="shared" si="4"/>
        <v>11.8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79</v>
      </c>
      <c r="F83" s="24">
        <v>13</v>
      </c>
      <c r="G83" s="24">
        <v>2</v>
      </c>
      <c r="H83" s="24">
        <v>0</v>
      </c>
      <c r="I83" s="24">
        <f t="shared" si="0"/>
        <v>92</v>
      </c>
      <c r="J83" s="24">
        <f t="shared" si="1"/>
        <v>2</v>
      </c>
      <c r="K83" s="24">
        <f t="shared" si="2"/>
        <v>94</v>
      </c>
      <c r="L83" s="26">
        <f t="shared" si="3"/>
        <v>2.1</v>
      </c>
      <c r="M83" s="60">
        <f t="shared" si="4"/>
        <v>10.5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87</v>
      </c>
      <c r="F84" s="24">
        <v>10</v>
      </c>
      <c r="G84" s="24">
        <v>3</v>
      </c>
      <c r="H84" s="24">
        <v>0</v>
      </c>
      <c r="I84" s="24">
        <f t="shared" si="0"/>
        <v>97</v>
      </c>
      <c r="J84" s="24">
        <f t="shared" si="1"/>
        <v>3</v>
      </c>
      <c r="K84" s="24">
        <f t="shared" si="2"/>
        <v>100</v>
      </c>
      <c r="L84" s="26">
        <f t="shared" si="3"/>
        <v>3</v>
      </c>
      <c r="M84" s="60">
        <f t="shared" si="4"/>
        <v>11.2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691</v>
      </c>
      <c r="F85" s="5">
        <f t="shared" si="5"/>
        <v>153</v>
      </c>
      <c r="G85" s="5">
        <f t="shared" si="5"/>
        <v>50</v>
      </c>
      <c r="H85" s="5">
        <f t="shared" si="5"/>
        <v>2</v>
      </c>
      <c r="I85" s="5">
        <f t="shared" si="5"/>
        <v>844</v>
      </c>
      <c r="J85" s="5">
        <f t="shared" si="5"/>
        <v>52</v>
      </c>
      <c r="K85" s="5">
        <f t="shared" si="5"/>
        <v>896</v>
      </c>
      <c r="L85" s="51">
        <f>IF(K85=0,0,ROUND(J85/K85*100,1))</f>
        <v>5.8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35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69"/>
      <c r="V87" s="369"/>
      <c r="W87" s="369"/>
      <c r="X87" s="369"/>
      <c r="Y87" s="369"/>
      <c r="Z87" s="369"/>
      <c r="AA87" s="36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73</v>
      </c>
      <c r="F89" s="23">
        <v>10</v>
      </c>
      <c r="G89" s="23">
        <v>3</v>
      </c>
      <c r="H89" s="23">
        <v>0</v>
      </c>
      <c r="I89" s="23">
        <f t="shared" ref="I89:I100" si="6">SUM(E89:F89)</f>
        <v>83</v>
      </c>
      <c r="J89" s="23">
        <f t="shared" ref="J89:J100" si="7">SUM(G89:H89)</f>
        <v>3</v>
      </c>
      <c r="K89" s="23">
        <f>SUM(I89,J89)</f>
        <v>86</v>
      </c>
      <c r="L89" s="25">
        <f>IF(K89=0,0,ROUND(J89/K89*100,1))</f>
        <v>3.5</v>
      </c>
      <c r="M89" s="59">
        <f>IF(K89=0,0,ROUND(K89/K$101*100,1))</f>
        <v>9.6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79</v>
      </c>
      <c r="F90" s="24">
        <v>5</v>
      </c>
      <c r="G90" s="24">
        <v>9</v>
      </c>
      <c r="H90" s="24">
        <v>0</v>
      </c>
      <c r="I90" s="24">
        <f t="shared" si="6"/>
        <v>84</v>
      </c>
      <c r="J90" s="24">
        <f t="shared" si="7"/>
        <v>9</v>
      </c>
      <c r="K90" s="24">
        <f t="shared" ref="K90:K100" si="8">SUM(I90,J90)</f>
        <v>93</v>
      </c>
      <c r="L90" s="26">
        <f t="shared" ref="L90:L101" si="9">IF(K90=0,0,ROUND(J90/K90*100,1))</f>
        <v>9.6999999999999993</v>
      </c>
      <c r="M90" s="60">
        <f t="shared" ref="M90:M101" si="10">IF(K90=0,0,ROUND(K90/K$101*100,1))</f>
        <v>10.4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85</v>
      </c>
      <c r="F91" s="24">
        <v>15</v>
      </c>
      <c r="G91" s="24">
        <v>5</v>
      </c>
      <c r="H91" s="24">
        <v>0</v>
      </c>
      <c r="I91" s="24">
        <f t="shared" si="6"/>
        <v>100</v>
      </c>
      <c r="J91" s="24">
        <f t="shared" si="7"/>
        <v>5</v>
      </c>
      <c r="K91" s="24">
        <f t="shared" si="8"/>
        <v>105</v>
      </c>
      <c r="L91" s="26">
        <f t="shared" si="9"/>
        <v>4.8</v>
      </c>
      <c r="M91" s="60">
        <f t="shared" si="10"/>
        <v>11.7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73</v>
      </c>
      <c r="F92" s="24">
        <v>8</v>
      </c>
      <c r="G92" s="24">
        <v>4</v>
      </c>
      <c r="H92" s="24">
        <v>0</v>
      </c>
      <c r="I92" s="24">
        <f t="shared" si="6"/>
        <v>81</v>
      </c>
      <c r="J92" s="24">
        <f t="shared" si="7"/>
        <v>4</v>
      </c>
      <c r="K92" s="24">
        <f t="shared" si="8"/>
        <v>85</v>
      </c>
      <c r="L92" s="26">
        <f t="shared" si="9"/>
        <v>4.7</v>
      </c>
      <c r="M92" s="60">
        <f t="shared" si="10"/>
        <v>9.5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67</v>
      </c>
      <c r="F93" s="24">
        <v>16</v>
      </c>
      <c r="G93" s="24">
        <v>3</v>
      </c>
      <c r="H93" s="24">
        <v>0</v>
      </c>
      <c r="I93" s="24">
        <f t="shared" si="6"/>
        <v>83</v>
      </c>
      <c r="J93" s="24">
        <f t="shared" si="7"/>
        <v>3</v>
      </c>
      <c r="K93" s="24">
        <f t="shared" si="8"/>
        <v>86</v>
      </c>
      <c r="L93" s="26">
        <f t="shared" si="9"/>
        <v>3.5</v>
      </c>
      <c r="M93" s="60">
        <f t="shared" si="10"/>
        <v>9.6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60</v>
      </c>
      <c r="F94" s="24">
        <v>12</v>
      </c>
      <c r="G94" s="24">
        <v>3</v>
      </c>
      <c r="H94" s="24">
        <v>0</v>
      </c>
      <c r="I94" s="24">
        <f t="shared" si="6"/>
        <v>72</v>
      </c>
      <c r="J94" s="24">
        <f t="shared" si="7"/>
        <v>3</v>
      </c>
      <c r="K94" s="24">
        <f t="shared" si="8"/>
        <v>75</v>
      </c>
      <c r="L94" s="26">
        <f t="shared" si="9"/>
        <v>4</v>
      </c>
      <c r="M94" s="60">
        <f t="shared" si="10"/>
        <v>8.4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53</v>
      </c>
      <c r="F95" s="24">
        <v>12</v>
      </c>
      <c r="G95" s="24">
        <v>1</v>
      </c>
      <c r="H95" s="24">
        <v>0</v>
      </c>
      <c r="I95" s="24">
        <f t="shared" si="6"/>
        <v>65</v>
      </c>
      <c r="J95" s="24">
        <f t="shared" si="7"/>
        <v>1</v>
      </c>
      <c r="K95" s="24">
        <f t="shared" si="8"/>
        <v>66</v>
      </c>
      <c r="L95" s="26">
        <f t="shared" si="9"/>
        <v>1.5</v>
      </c>
      <c r="M95" s="60">
        <f t="shared" si="10"/>
        <v>7.4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48</v>
      </c>
      <c r="F96" s="24">
        <v>6</v>
      </c>
      <c r="G96" s="24">
        <v>0</v>
      </c>
      <c r="H96" s="24">
        <v>1</v>
      </c>
      <c r="I96" s="24">
        <f t="shared" si="6"/>
        <v>54</v>
      </c>
      <c r="J96" s="24">
        <f t="shared" si="7"/>
        <v>1</v>
      </c>
      <c r="K96" s="24">
        <f t="shared" si="8"/>
        <v>55</v>
      </c>
      <c r="L96" s="26">
        <f t="shared" si="9"/>
        <v>1.8</v>
      </c>
      <c r="M96" s="60">
        <f t="shared" si="10"/>
        <v>6.1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50</v>
      </c>
      <c r="F97" s="24">
        <v>9</v>
      </c>
      <c r="G97" s="24">
        <v>2</v>
      </c>
      <c r="H97" s="24">
        <v>0</v>
      </c>
      <c r="I97" s="24">
        <f t="shared" si="6"/>
        <v>59</v>
      </c>
      <c r="J97" s="24">
        <f t="shared" si="7"/>
        <v>2</v>
      </c>
      <c r="K97" s="24">
        <f t="shared" si="8"/>
        <v>61</v>
      </c>
      <c r="L97" s="26">
        <f t="shared" si="9"/>
        <v>3.3</v>
      </c>
      <c r="M97" s="60">
        <f t="shared" si="10"/>
        <v>6.8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60</v>
      </c>
      <c r="F98" s="24">
        <v>11</v>
      </c>
      <c r="G98" s="24">
        <v>5</v>
      </c>
      <c r="H98" s="24">
        <v>0</v>
      </c>
      <c r="I98" s="24">
        <f t="shared" si="6"/>
        <v>71</v>
      </c>
      <c r="J98" s="24">
        <f t="shared" si="7"/>
        <v>5</v>
      </c>
      <c r="K98" s="24">
        <f t="shared" si="8"/>
        <v>76</v>
      </c>
      <c r="L98" s="26">
        <f t="shared" si="9"/>
        <v>6.6</v>
      </c>
      <c r="M98" s="60">
        <f t="shared" si="10"/>
        <v>8.5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55</v>
      </c>
      <c r="F99" s="24">
        <v>4</v>
      </c>
      <c r="G99" s="24">
        <v>2</v>
      </c>
      <c r="H99" s="24">
        <v>0</v>
      </c>
      <c r="I99" s="24">
        <f t="shared" si="6"/>
        <v>59</v>
      </c>
      <c r="J99" s="24">
        <f t="shared" si="7"/>
        <v>2</v>
      </c>
      <c r="K99" s="24">
        <f t="shared" si="8"/>
        <v>61</v>
      </c>
      <c r="L99" s="26">
        <f t="shared" si="9"/>
        <v>3.3</v>
      </c>
      <c r="M99" s="60">
        <f t="shared" si="10"/>
        <v>6.8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44</v>
      </c>
      <c r="F100" s="24">
        <v>3</v>
      </c>
      <c r="G100" s="24">
        <v>0</v>
      </c>
      <c r="H100" s="24">
        <v>0</v>
      </c>
      <c r="I100" s="24">
        <f t="shared" si="6"/>
        <v>47</v>
      </c>
      <c r="J100" s="24">
        <f t="shared" si="7"/>
        <v>0</v>
      </c>
      <c r="K100" s="24">
        <f t="shared" si="8"/>
        <v>47</v>
      </c>
      <c r="L100" s="26">
        <f t="shared" si="9"/>
        <v>0</v>
      </c>
      <c r="M100" s="60">
        <f t="shared" si="10"/>
        <v>5.2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747</v>
      </c>
      <c r="F101" s="5">
        <f t="shared" si="11"/>
        <v>111</v>
      </c>
      <c r="G101" s="5">
        <f t="shared" si="11"/>
        <v>37</v>
      </c>
      <c r="H101" s="5">
        <f t="shared" si="11"/>
        <v>1</v>
      </c>
      <c r="I101" s="5">
        <f t="shared" si="11"/>
        <v>858</v>
      </c>
      <c r="J101" s="5">
        <f t="shared" si="11"/>
        <v>38</v>
      </c>
      <c r="K101" s="5">
        <f t="shared" si="11"/>
        <v>896</v>
      </c>
      <c r="L101" s="51">
        <f t="shared" si="9"/>
        <v>4.2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36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69"/>
      <c r="V103" s="369"/>
      <c r="W103" s="369"/>
      <c r="X103" s="369"/>
      <c r="Y103" s="369"/>
      <c r="Z103" s="369"/>
      <c r="AA103" s="36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64</v>
      </c>
      <c r="F105" s="23">
        <v>5</v>
      </c>
      <c r="G105" s="23">
        <v>0</v>
      </c>
      <c r="H105" s="23">
        <v>0</v>
      </c>
      <c r="I105" s="23">
        <f t="shared" ref="I105:I116" si="12">SUM(E105:F105)</f>
        <v>69</v>
      </c>
      <c r="J105" s="23">
        <f t="shared" ref="J105:J116" si="13">SUM(G105:H105)</f>
        <v>0</v>
      </c>
      <c r="K105" s="23">
        <f>SUM(I105,J105)</f>
        <v>69</v>
      </c>
      <c r="L105" s="25">
        <f t="shared" ref="L105:L117" si="14">IF(K105=0,0,ROUND(J105/K105*100,1))</f>
        <v>0</v>
      </c>
      <c r="M105" s="59">
        <f>IF(K105=0,0,ROUND(K105/K$117*100,1))</f>
        <v>8.4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86</v>
      </c>
      <c r="F106" s="24">
        <v>7</v>
      </c>
      <c r="G106" s="24">
        <v>1</v>
      </c>
      <c r="H106" s="24">
        <v>0</v>
      </c>
      <c r="I106" s="24">
        <f t="shared" si="12"/>
        <v>93</v>
      </c>
      <c r="J106" s="24">
        <f t="shared" si="13"/>
        <v>1</v>
      </c>
      <c r="K106" s="24">
        <f t="shared" ref="K106:K116" si="15">SUM(I106,J106)</f>
        <v>94</v>
      </c>
      <c r="L106" s="26">
        <f t="shared" si="14"/>
        <v>1.1000000000000001</v>
      </c>
      <c r="M106" s="60">
        <f t="shared" ref="M106:M117" si="16">IF(K106=0,0,ROUND(K106/K$117*100,1))</f>
        <v>11.5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63</v>
      </c>
      <c r="F107" s="24">
        <v>15</v>
      </c>
      <c r="G107" s="24">
        <v>2</v>
      </c>
      <c r="H107" s="24">
        <v>1</v>
      </c>
      <c r="I107" s="24">
        <f t="shared" si="12"/>
        <v>78</v>
      </c>
      <c r="J107" s="24">
        <f t="shared" si="13"/>
        <v>3</v>
      </c>
      <c r="K107" s="24">
        <f t="shared" si="15"/>
        <v>81</v>
      </c>
      <c r="L107" s="26">
        <f t="shared" si="14"/>
        <v>3.7</v>
      </c>
      <c r="M107" s="60">
        <f t="shared" si="16"/>
        <v>9.9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43</v>
      </c>
      <c r="F108" s="24">
        <v>8</v>
      </c>
      <c r="G108" s="24">
        <v>3</v>
      </c>
      <c r="H108" s="24">
        <v>0</v>
      </c>
      <c r="I108" s="24">
        <f t="shared" si="12"/>
        <v>51</v>
      </c>
      <c r="J108" s="24">
        <f t="shared" si="13"/>
        <v>3</v>
      </c>
      <c r="K108" s="24">
        <f t="shared" si="15"/>
        <v>54</v>
      </c>
      <c r="L108" s="26">
        <f t="shared" si="14"/>
        <v>5.6</v>
      </c>
      <c r="M108" s="60">
        <f t="shared" si="16"/>
        <v>6.6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33</v>
      </c>
      <c r="F109" s="24">
        <v>24</v>
      </c>
      <c r="G109" s="24">
        <v>1</v>
      </c>
      <c r="H109" s="24">
        <v>0</v>
      </c>
      <c r="I109" s="24">
        <f t="shared" si="12"/>
        <v>57</v>
      </c>
      <c r="J109" s="24">
        <f t="shared" si="13"/>
        <v>1</v>
      </c>
      <c r="K109" s="24">
        <f t="shared" si="15"/>
        <v>58</v>
      </c>
      <c r="L109" s="26">
        <f t="shared" si="14"/>
        <v>1.7</v>
      </c>
      <c r="M109" s="60">
        <f t="shared" si="16"/>
        <v>7.1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41</v>
      </c>
      <c r="F110" s="24">
        <v>18</v>
      </c>
      <c r="G110" s="24">
        <v>1</v>
      </c>
      <c r="H110" s="24">
        <v>0</v>
      </c>
      <c r="I110" s="24">
        <f t="shared" si="12"/>
        <v>59</v>
      </c>
      <c r="J110" s="24">
        <f t="shared" si="13"/>
        <v>1</v>
      </c>
      <c r="K110" s="24">
        <f t="shared" si="15"/>
        <v>60</v>
      </c>
      <c r="L110" s="26">
        <f t="shared" si="14"/>
        <v>1.7</v>
      </c>
      <c r="M110" s="60">
        <f t="shared" si="16"/>
        <v>7.3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38</v>
      </c>
      <c r="F111" s="24">
        <v>14</v>
      </c>
      <c r="G111" s="24">
        <v>3</v>
      </c>
      <c r="H111" s="24">
        <v>0</v>
      </c>
      <c r="I111" s="24">
        <f t="shared" si="12"/>
        <v>52</v>
      </c>
      <c r="J111" s="24">
        <f t="shared" si="13"/>
        <v>3</v>
      </c>
      <c r="K111" s="24">
        <f t="shared" si="15"/>
        <v>55</v>
      </c>
      <c r="L111" s="26">
        <f t="shared" si="14"/>
        <v>5.5</v>
      </c>
      <c r="M111" s="60">
        <f t="shared" si="16"/>
        <v>6.7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38</v>
      </c>
      <c r="F112" s="24">
        <v>16</v>
      </c>
      <c r="G112" s="24">
        <v>0</v>
      </c>
      <c r="H112" s="24">
        <v>0</v>
      </c>
      <c r="I112" s="24">
        <f t="shared" si="12"/>
        <v>54</v>
      </c>
      <c r="J112" s="24">
        <f t="shared" si="13"/>
        <v>0</v>
      </c>
      <c r="K112" s="24">
        <f t="shared" si="15"/>
        <v>54</v>
      </c>
      <c r="L112" s="26">
        <f t="shared" si="14"/>
        <v>0</v>
      </c>
      <c r="M112" s="60">
        <f t="shared" si="16"/>
        <v>6.6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53</v>
      </c>
      <c r="F113" s="24">
        <v>14</v>
      </c>
      <c r="G113" s="24">
        <v>3</v>
      </c>
      <c r="H113" s="24">
        <v>0</v>
      </c>
      <c r="I113" s="24">
        <f t="shared" si="12"/>
        <v>67</v>
      </c>
      <c r="J113" s="24">
        <f t="shared" si="13"/>
        <v>3</v>
      </c>
      <c r="K113" s="24">
        <f t="shared" si="15"/>
        <v>70</v>
      </c>
      <c r="L113" s="26">
        <f t="shared" si="14"/>
        <v>4.3</v>
      </c>
      <c r="M113" s="60">
        <f t="shared" si="16"/>
        <v>8.6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47</v>
      </c>
      <c r="F114" s="24">
        <v>10</v>
      </c>
      <c r="G114" s="24">
        <v>1</v>
      </c>
      <c r="H114" s="24">
        <v>2</v>
      </c>
      <c r="I114" s="24">
        <f t="shared" si="12"/>
        <v>57</v>
      </c>
      <c r="J114" s="24">
        <f t="shared" si="13"/>
        <v>3</v>
      </c>
      <c r="K114" s="24">
        <f t="shared" si="15"/>
        <v>60</v>
      </c>
      <c r="L114" s="26">
        <f t="shared" si="14"/>
        <v>5</v>
      </c>
      <c r="M114" s="60">
        <f t="shared" si="16"/>
        <v>7.3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82</v>
      </c>
      <c r="F115" s="24">
        <v>12</v>
      </c>
      <c r="G115" s="24">
        <v>1</v>
      </c>
      <c r="H115" s="24">
        <v>0</v>
      </c>
      <c r="I115" s="24">
        <f t="shared" si="12"/>
        <v>94</v>
      </c>
      <c r="J115" s="24">
        <f t="shared" si="13"/>
        <v>1</v>
      </c>
      <c r="K115" s="24">
        <f t="shared" si="15"/>
        <v>95</v>
      </c>
      <c r="L115" s="26">
        <f t="shared" si="14"/>
        <v>1.1000000000000001</v>
      </c>
      <c r="M115" s="60">
        <f t="shared" si="16"/>
        <v>11.6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60</v>
      </c>
      <c r="F116" s="24">
        <v>7</v>
      </c>
      <c r="G116" s="24">
        <v>0</v>
      </c>
      <c r="H116" s="24">
        <v>0</v>
      </c>
      <c r="I116" s="24">
        <f t="shared" si="12"/>
        <v>67</v>
      </c>
      <c r="J116" s="24">
        <f t="shared" si="13"/>
        <v>0</v>
      </c>
      <c r="K116" s="24">
        <f t="shared" si="15"/>
        <v>67</v>
      </c>
      <c r="L116" s="26">
        <f t="shared" si="14"/>
        <v>0</v>
      </c>
      <c r="M116" s="60">
        <f t="shared" si="16"/>
        <v>8.1999999999999993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648</v>
      </c>
      <c r="F117" s="5">
        <f t="shared" si="17"/>
        <v>150</v>
      </c>
      <c r="G117" s="5">
        <f t="shared" si="17"/>
        <v>16</v>
      </c>
      <c r="H117" s="5">
        <f t="shared" si="17"/>
        <v>3</v>
      </c>
      <c r="I117" s="5">
        <f t="shared" si="17"/>
        <v>798</v>
      </c>
      <c r="J117" s="5">
        <f t="shared" si="17"/>
        <v>19</v>
      </c>
      <c r="K117" s="5">
        <f t="shared" si="17"/>
        <v>817</v>
      </c>
      <c r="L117" s="51">
        <f t="shared" si="14"/>
        <v>2.2999999999999998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37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69"/>
      <c r="V119" s="369"/>
      <c r="W119" s="369"/>
      <c r="X119" s="369"/>
      <c r="Y119" s="369"/>
      <c r="Z119" s="369"/>
      <c r="AA119" s="36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28</v>
      </c>
      <c r="F121" s="23">
        <v>6</v>
      </c>
      <c r="G121" s="23">
        <v>0</v>
      </c>
      <c r="H121" s="23">
        <v>0</v>
      </c>
      <c r="I121" s="23">
        <f t="shared" ref="I121:I132" si="18">SUM(E121:F121)</f>
        <v>34</v>
      </c>
      <c r="J121" s="23">
        <f t="shared" ref="J121:J132" si="19">SUM(G121:H121)</f>
        <v>0</v>
      </c>
      <c r="K121" s="23">
        <f>SUM(I121,J121)</f>
        <v>34</v>
      </c>
      <c r="L121" s="25">
        <f t="shared" ref="L121:L133" si="20">IF(K121=0,0,ROUND(J121/K121*100,1))</f>
        <v>0</v>
      </c>
      <c r="M121" s="59">
        <f>IF(K121=0,0,ROUND(K121/K$133*100,1))</f>
        <v>8.6999999999999993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20</v>
      </c>
      <c r="F122" s="24">
        <v>7</v>
      </c>
      <c r="G122" s="24">
        <v>7</v>
      </c>
      <c r="H122" s="24">
        <v>1</v>
      </c>
      <c r="I122" s="24">
        <f t="shared" si="18"/>
        <v>27</v>
      </c>
      <c r="J122" s="24">
        <f t="shared" si="19"/>
        <v>8</v>
      </c>
      <c r="K122" s="24">
        <f t="shared" ref="K122:K132" si="21">SUM(I122,J122)</f>
        <v>35</v>
      </c>
      <c r="L122" s="26">
        <f t="shared" si="20"/>
        <v>22.9</v>
      </c>
      <c r="M122" s="60">
        <f t="shared" ref="M122:M133" si="22">IF(K122=0,0,ROUND(K122/K$133*100,1))</f>
        <v>9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24</v>
      </c>
      <c r="F123" s="24">
        <v>7</v>
      </c>
      <c r="G123" s="24">
        <v>4</v>
      </c>
      <c r="H123" s="24">
        <v>0</v>
      </c>
      <c r="I123" s="24">
        <f t="shared" si="18"/>
        <v>31</v>
      </c>
      <c r="J123" s="24">
        <f t="shared" si="19"/>
        <v>4</v>
      </c>
      <c r="K123" s="24">
        <f t="shared" si="21"/>
        <v>35</v>
      </c>
      <c r="L123" s="26">
        <f t="shared" si="20"/>
        <v>11.4</v>
      </c>
      <c r="M123" s="60">
        <f t="shared" si="22"/>
        <v>9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24</v>
      </c>
      <c r="F124" s="24">
        <v>7</v>
      </c>
      <c r="G124" s="24">
        <v>4</v>
      </c>
      <c r="H124" s="24">
        <v>0</v>
      </c>
      <c r="I124" s="24">
        <f t="shared" si="18"/>
        <v>31</v>
      </c>
      <c r="J124" s="24">
        <f t="shared" si="19"/>
        <v>4</v>
      </c>
      <c r="K124" s="24">
        <f t="shared" si="21"/>
        <v>35</v>
      </c>
      <c r="L124" s="26">
        <f t="shared" si="20"/>
        <v>11.4</v>
      </c>
      <c r="M124" s="60">
        <f t="shared" si="22"/>
        <v>9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29</v>
      </c>
      <c r="F125" s="24">
        <v>8</v>
      </c>
      <c r="G125" s="24">
        <v>1</v>
      </c>
      <c r="H125" s="24">
        <v>0</v>
      </c>
      <c r="I125" s="24">
        <f t="shared" si="18"/>
        <v>37</v>
      </c>
      <c r="J125" s="24">
        <f t="shared" si="19"/>
        <v>1</v>
      </c>
      <c r="K125" s="24">
        <f t="shared" si="21"/>
        <v>38</v>
      </c>
      <c r="L125" s="26">
        <f t="shared" si="20"/>
        <v>2.6</v>
      </c>
      <c r="M125" s="60">
        <f t="shared" si="22"/>
        <v>9.8000000000000007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15</v>
      </c>
      <c r="F126" s="24">
        <v>6</v>
      </c>
      <c r="G126" s="24">
        <v>3</v>
      </c>
      <c r="H126" s="24">
        <v>0</v>
      </c>
      <c r="I126" s="24">
        <f t="shared" si="18"/>
        <v>21</v>
      </c>
      <c r="J126" s="24">
        <f t="shared" si="19"/>
        <v>3</v>
      </c>
      <c r="K126" s="24">
        <f t="shared" si="21"/>
        <v>24</v>
      </c>
      <c r="L126" s="26">
        <f t="shared" si="20"/>
        <v>12.5</v>
      </c>
      <c r="M126" s="60">
        <f t="shared" si="22"/>
        <v>6.2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14</v>
      </c>
      <c r="F127" s="24">
        <v>4</v>
      </c>
      <c r="G127" s="24">
        <v>4</v>
      </c>
      <c r="H127" s="24">
        <v>0</v>
      </c>
      <c r="I127" s="24">
        <f t="shared" si="18"/>
        <v>18</v>
      </c>
      <c r="J127" s="24">
        <f t="shared" si="19"/>
        <v>4</v>
      </c>
      <c r="K127" s="24">
        <f t="shared" si="21"/>
        <v>22</v>
      </c>
      <c r="L127" s="26">
        <f t="shared" si="20"/>
        <v>18.2</v>
      </c>
      <c r="M127" s="60">
        <f t="shared" si="22"/>
        <v>5.7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23</v>
      </c>
      <c r="F128" s="24">
        <v>13</v>
      </c>
      <c r="G128" s="24">
        <v>2</v>
      </c>
      <c r="H128" s="24">
        <v>1</v>
      </c>
      <c r="I128" s="24">
        <f t="shared" si="18"/>
        <v>36</v>
      </c>
      <c r="J128" s="24">
        <f t="shared" si="19"/>
        <v>3</v>
      </c>
      <c r="K128" s="24">
        <f t="shared" si="21"/>
        <v>39</v>
      </c>
      <c r="L128" s="26">
        <f t="shared" si="20"/>
        <v>7.7</v>
      </c>
      <c r="M128" s="60">
        <f t="shared" si="22"/>
        <v>10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18</v>
      </c>
      <c r="F129" s="24">
        <v>10</v>
      </c>
      <c r="G129" s="24">
        <v>2</v>
      </c>
      <c r="H129" s="24">
        <v>0</v>
      </c>
      <c r="I129" s="24">
        <f t="shared" si="18"/>
        <v>28</v>
      </c>
      <c r="J129" s="24">
        <f t="shared" si="19"/>
        <v>2</v>
      </c>
      <c r="K129" s="24">
        <f t="shared" si="21"/>
        <v>30</v>
      </c>
      <c r="L129" s="26">
        <f t="shared" si="20"/>
        <v>6.7</v>
      </c>
      <c r="M129" s="60">
        <f t="shared" si="22"/>
        <v>7.7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26</v>
      </c>
      <c r="F130" s="24">
        <v>9</v>
      </c>
      <c r="G130" s="24">
        <v>1</v>
      </c>
      <c r="H130" s="24">
        <v>0</v>
      </c>
      <c r="I130" s="24">
        <f t="shared" si="18"/>
        <v>35</v>
      </c>
      <c r="J130" s="24">
        <f t="shared" si="19"/>
        <v>1</v>
      </c>
      <c r="K130" s="24">
        <f t="shared" si="21"/>
        <v>36</v>
      </c>
      <c r="L130" s="26">
        <f t="shared" si="20"/>
        <v>2.8</v>
      </c>
      <c r="M130" s="60">
        <f t="shared" si="22"/>
        <v>9.3000000000000007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21</v>
      </c>
      <c r="F131" s="24">
        <v>12</v>
      </c>
      <c r="G131" s="24">
        <v>1</v>
      </c>
      <c r="H131" s="24">
        <v>0</v>
      </c>
      <c r="I131" s="24">
        <f t="shared" si="18"/>
        <v>33</v>
      </c>
      <c r="J131" s="24">
        <f t="shared" si="19"/>
        <v>1</v>
      </c>
      <c r="K131" s="24">
        <f t="shared" si="21"/>
        <v>34</v>
      </c>
      <c r="L131" s="26">
        <f t="shared" si="20"/>
        <v>2.9</v>
      </c>
      <c r="M131" s="60">
        <f t="shared" si="22"/>
        <v>8.6999999999999993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16</v>
      </c>
      <c r="F132" s="24">
        <v>6</v>
      </c>
      <c r="G132" s="24">
        <v>5</v>
      </c>
      <c r="H132" s="24">
        <v>0</v>
      </c>
      <c r="I132" s="24">
        <f t="shared" si="18"/>
        <v>22</v>
      </c>
      <c r="J132" s="24">
        <f t="shared" si="19"/>
        <v>5</v>
      </c>
      <c r="K132" s="24">
        <f t="shared" si="21"/>
        <v>27</v>
      </c>
      <c r="L132" s="26">
        <f t="shared" si="20"/>
        <v>18.5</v>
      </c>
      <c r="M132" s="60">
        <f t="shared" si="22"/>
        <v>6.9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258</v>
      </c>
      <c r="F133" s="5">
        <f t="shared" si="23"/>
        <v>95</v>
      </c>
      <c r="G133" s="5">
        <f t="shared" si="23"/>
        <v>34</v>
      </c>
      <c r="H133" s="5">
        <f t="shared" si="23"/>
        <v>2</v>
      </c>
      <c r="I133" s="5">
        <f t="shared" si="23"/>
        <v>353</v>
      </c>
      <c r="J133" s="5">
        <f t="shared" si="23"/>
        <v>36</v>
      </c>
      <c r="K133" s="5">
        <f t="shared" si="23"/>
        <v>389</v>
      </c>
      <c r="L133" s="51">
        <f t="shared" si="20"/>
        <v>9.3000000000000007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7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7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7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7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7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37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37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7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7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371" t="str">
        <f>E71</f>
        <v>(13)</v>
      </c>
      <c r="C43" s="371"/>
      <c r="D43" s="371"/>
      <c r="E43" s="371"/>
      <c r="F43" s="371"/>
      <c r="G43" s="371"/>
      <c r="H43" s="371"/>
      <c r="I43" s="371"/>
      <c r="J43" s="371" t="str">
        <f>E87</f>
        <v>(14)</v>
      </c>
      <c r="K43" s="371"/>
      <c r="L43" s="371"/>
      <c r="M43" s="371"/>
      <c r="N43" s="371"/>
      <c r="O43" s="371"/>
      <c r="P43" s="371"/>
      <c r="Q43" s="37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371" t="str">
        <f>E103</f>
        <v>A断面流入計(1+2+3+13)</v>
      </c>
      <c r="C69" s="371"/>
      <c r="D69" s="371"/>
      <c r="E69" s="371"/>
      <c r="F69" s="371"/>
      <c r="G69" s="371"/>
      <c r="H69" s="371"/>
      <c r="I69" s="371"/>
      <c r="J69" s="371" t="str">
        <f>E119</f>
        <v>A断面流出計(4+8+12+13)</v>
      </c>
      <c r="K69" s="371"/>
      <c r="L69" s="371"/>
      <c r="M69" s="371"/>
      <c r="N69" s="371"/>
      <c r="O69" s="371"/>
      <c r="P69" s="371"/>
      <c r="Q69" s="37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32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69"/>
      <c r="V71" s="369"/>
      <c r="W71" s="369"/>
      <c r="X71" s="369"/>
      <c r="Y71" s="369"/>
      <c r="Z71" s="369"/>
      <c r="AA71" s="36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0</v>
      </c>
      <c r="F73" s="23">
        <v>0</v>
      </c>
      <c r="G73" s="23">
        <v>0</v>
      </c>
      <c r="H73" s="23">
        <v>0</v>
      </c>
      <c r="I73" s="23">
        <f t="shared" ref="I73:I84" si="0">SUM(E73:F73)</f>
        <v>0</v>
      </c>
      <c r="J73" s="23">
        <f t="shared" ref="J73:J84" si="1">SUM(G73:H73)</f>
        <v>0</v>
      </c>
      <c r="K73" s="23">
        <f>SUM(I73,J73)</f>
        <v>0</v>
      </c>
      <c r="L73" s="25">
        <f>IF(K73=0,0,ROUND(J73/K73*100,1))</f>
        <v>0</v>
      </c>
      <c r="M73" s="59">
        <f>IF(K73=0,0,ROUND(K73/K$85*100,1))</f>
        <v>0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0</v>
      </c>
      <c r="F74" s="24">
        <v>0</v>
      </c>
      <c r="G74" s="24">
        <v>0</v>
      </c>
      <c r="H74" s="24">
        <v>0</v>
      </c>
      <c r="I74" s="24">
        <f t="shared" si="0"/>
        <v>0</v>
      </c>
      <c r="J74" s="24">
        <f t="shared" si="1"/>
        <v>0</v>
      </c>
      <c r="K74" s="24">
        <f t="shared" ref="K74:K84" si="2">SUM(I74,J74)</f>
        <v>0</v>
      </c>
      <c r="L74" s="26">
        <f t="shared" ref="L74:L84" si="3">IF(K74=0,0,ROUND(J74/K74*100,1))</f>
        <v>0</v>
      </c>
      <c r="M74" s="60">
        <f t="shared" ref="M74:M84" si="4">IF(K74=0,0,ROUND(K74/K$85*100,1))</f>
        <v>0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0</v>
      </c>
      <c r="F75" s="24">
        <v>1</v>
      </c>
      <c r="G75" s="24">
        <v>0</v>
      </c>
      <c r="H75" s="24">
        <v>0</v>
      </c>
      <c r="I75" s="24">
        <f t="shared" si="0"/>
        <v>1</v>
      </c>
      <c r="J75" s="24">
        <f t="shared" si="1"/>
        <v>0</v>
      </c>
      <c r="K75" s="24">
        <f t="shared" si="2"/>
        <v>1</v>
      </c>
      <c r="L75" s="26">
        <f t="shared" si="3"/>
        <v>0</v>
      </c>
      <c r="M75" s="60">
        <f t="shared" si="4"/>
        <v>33.299999999999997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0</v>
      </c>
      <c r="F76" s="24">
        <v>0</v>
      </c>
      <c r="G76" s="24">
        <v>0</v>
      </c>
      <c r="H76" s="24">
        <v>0</v>
      </c>
      <c r="I76" s="24">
        <f t="shared" si="0"/>
        <v>0</v>
      </c>
      <c r="J76" s="24">
        <f t="shared" si="1"/>
        <v>0</v>
      </c>
      <c r="K76" s="24">
        <f t="shared" si="2"/>
        <v>0</v>
      </c>
      <c r="L76" s="26">
        <f t="shared" si="3"/>
        <v>0</v>
      </c>
      <c r="M76" s="60">
        <f t="shared" si="4"/>
        <v>0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0</v>
      </c>
      <c r="F77" s="24">
        <v>0</v>
      </c>
      <c r="G77" s="24">
        <v>0</v>
      </c>
      <c r="H77" s="24">
        <v>0</v>
      </c>
      <c r="I77" s="24">
        <f t="shared" si="0"/>
        <v>0</v>
      </c>
      <c r="J77" s="24">
        <f t="shared" si="1"/>
        <v>0</v>
      </c>
      <c r="K77" s="24">
        <f t="shared" si="2"/>
        <v>0</v>
      </c>
      <c r="L77" s="26">
        <f t="shared" si="3"/>
        <v>0</v>
      </c>
      <c r="M77" s="60">
        <f t="shared" si="4"/>
        <v>0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0</v>
      </c>
      <c r="F78" s="24">
        <v>0</v>
      </c>
      <c r="G78" s="24">
        <v>0</v>
      </c>
      <c r="H78" s="24">
        <v>0</v>
      </c>
      <c r="I78" s="24">
        <f t="shared" si="0"/>
        <v>0</v>
      </c>
      <c r="J78" s="24">
        <f t="shared" si="1"/>
        <v>0</v>
      </c>
      <c r="K78" s="24">
        <f t="shared" si="2"/>
        <v>0</v>
      </c>
      <c r="L78" s="26">
        <f t="shared" si="3"/>
        <v>0</v>
      </c>
      <c r="M78" s="60">
        <f t="shared" si="4"/>
        <v>0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0</v>
      </c>
      <c r="F79" s="24">
        <v>0</v>
      </c>
      <c r="G79" s="24">
        <v>0</v>
      </c>
      <c r="H79" s="24">
        <v>0</v>
      </c>
      <c r="I79" s="24">
        <f t="shared" si="0"/>
        <v>0</v>
      </c>
      <c r="J79" s="24">
        <f t="shared" si="1"/>
        <v>0</v>
      </c>
      <c r="K79" s="24">
        <f t="shared" si="2"/>
        <v>0</v>
      </c>
      <c r="L79" s="26">
        <f t="shared" si="3"/>
        <v>0</v>
      </c>
      <c r="M79" s="60">
        <f t="shared" si="4"/>
        <v>0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0</v>
      </c>
      <c r="F80" s="24">
        <v>0</v>
      </c>
      <c r="G80" s="24">
        <v>0</v>
      </c>
      <c r="H80" s="24">
        <v>0</v>
      </c>
      <c r="I80" s="24">
        <f t="shared" si="0"/>
        <v>0</v>
      </c>
      <c r="J80" s="24">
        <f t="shared" si="1"/>
        <v>0</v>
      </c>
      <c r="K80" s="24">
        <f t="shared" si="2"/>
        <v>0</v>
      </c>
      <c r="L80" s="26">
        <f t="shared" si="3"/>
        <v>0</v>
      </c>
      <c r="M80" s="60">
        <f t="shared" si="4"/>
        <v>0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0</v>
      </c>
      <c r="F81" s="24">
        <v>0</v>
      </c>
      <c r="G81" s="24">
        <v>0</v>
      </c>
      <c r="H81" s="24">
        <v>0</v>
      </c>
      <c r="I81" s="24">
        <f t="shared" si="0"/>
        <v>0</v>
      </c>
      <c r="J81" s="24">
        <f t="shared" si="1"/>
        <v>0</v>
      </c>
      <c r="K81" s="24">
        <f t="shared" si="2"/>
        <v>0</v>
      </c>
      <c r="L81" s="26">
        <f t="shared" si="3"/>
        <v>0</v>
      </c>
      <c r="M81" s="60">
        <f t="shared" si="4"/>
        <v>0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1</v>
      </c>
      <c r="F82" s="24">
        <v>0</v>
      </c>
      <c r="G82" s="24">
        <v>0</v>
      </c>
      <c r="H82" s="24">
        <v>0</v>
      </c>
      <c r="I82" s="24">
        <f t="shared" si="0"/>
        <v>1</v>
      </c>
      <c r="J82" s="24">
        <f t="shared" si="1"/>
        <v>0</v>
      </c>
      <c r="K82" s="24">
        <f t="shared" si="2"/>
        <v>1</v>
      </c>
      <c r="L82" s="26">
        <f t="shared" si="3"/>
        <v>0</v>
      </c>
      <c r="M82" s="60">
        <f t="shared" si="4"/>
        <v>33.299999999999997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1</v>
      </c>
      <c r="F83" s="24">
        <v>0</v>
      </c>
      <c r="G83" s="24">
        <v>0</v>
      </c>
      <c r="H83" s="24">
        <v>0</v>
      </c>
      <c r="I83" s="24">
        <f t="shared" si="0"/>
        <v>1</v>
      </c>
      <c r="J83" s="24">
        <f t="shared" si="1"/>
        <v>0</v>
      </c>
      <c r="K83" s="24">
        <f t="shared" si="2"/>
        <v>1</v>
      </c>
      <c r="L83" s="26">
        <f t="shared" si="3"/>
        <v>0</v>
      </c>
      <c r="M83" s="60">
        <f t="shared" si="4"/>
        <v>33.299999999999997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0</v>
      </c>
      <c r="F84" s="24">
        <v>0</v>
      </c>
      <c r="G84" s="24">
        <v>0</v>
      </c>
      <c r="H84" s="24">
        <v>0</v>
      </c>
      <c r="I84" s="24">
        <f t="shared" si="0"/>
        <v>0</v>
      </c>
      <c r="J84" s="24">
        <f t="shared" si="1"/>
        <v>0</v>
      </c>
      <c r="K84" s="24">
        <f t="shared" si="2"/>
        <v>0</v>
      </c>
      <c r="L84" s="26">
        <f t="shared" si="3"/>
        <v>0</v>
      </c>
      <c r="M84" s="60">
        <f t="shared" si="4"/>
        <v>0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2</v>
      </c>
      <c r="F85" s="5">
        <f t="shared" si="5"/>
        <v>1</v>
      </c>
      <c r="G85" s="5">
        <f t="shared" si="5"/>
        <v>0</v>
      </c>
      <c r="H85" s="5">
        <f t="shared" si="5"/>
        <v>0</v>
      </c>
      <c r="I85" s="5">
        <f t="shared" si="5"/>
        <v>3</v>
      </c>
      <c r="J85" s="5">
        <f t="shared" si="5"/>
        <v>0</v>
      </c>
      <c r="K85" s="5">
        <f t="shared" si="5"/>
        <v>3</v>
      </c>
      <c r="L85" s="51">
        <f>IF(K85=0,0,ROUND(J85/K85*100,1))</f>
        <v>0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33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69"/>
      <c r="V87" s="369"/>
      <c r="W87" s="369"/>
      <c r="X87" s="369"/>
      <c r="Y87" s="369"/>
      <c r="Z87" s="369"/>
      <c r="AA87" s="36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0</v>
      </c>
      <c r="F89" s="23">
        <v>2</v>
      </c>
      <c r="G89" s="23">
        <v>0</v>
      </c>
      <c r="H89" s="23">
        <v>0</v>
      </c>
      <c r="I89" s="23">
        <f t="shared" ref="I89:I100" si="6">SUM(E89:F89)</f>
        <v>2</v>
      </c>
      <c r="J89" s="23">
        <f t="shared" ref="J89:J100" si="7">SUM(G89:H89)</f>
        <v>0</v>
      </c>
      <c r="K89" s="23">
        <f>SUM(I89,J89)</f>
        <v>2</v>
      </c>
      <c r="L89" s="25">
        <f>IF(K89=0,0,ROUND(J89/K89*100,1))</f>
        <v>0</v>
      </c>
      <c r="M89" s="59">
        <f>IF(K89=0,0,ROUND(K89/K$101*100,1))</f>
        <v>8.6999999999999993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2</v>
      </c>
      <c r="F90" s="24">
        <v>1</v>
      </c>
      <c r="G90" s="24">
        <v>0</v>
      </c>
      <c r="H90" s="24">
        <v>0</v>
      </c>
      <c r="I90" s="24">
        <f t="shared" si="6"/>
        <v>3</v>
      </c>
      <c r="J90" s="24">
        <f t="shared" si="7"/>
        <v>0</v>
      </c>
      <c r="K90" s="24">
        <f t="shared" ref="K90:K100" si="8">SUM(I90,J90)</f>
        <v>3</v>
      </c>
      <c r="L90" s="26">
        <f t="shared" ref="L90:L101" si="9">IF(K90=0,0,ROUND(J90/K90*100,1))</f>
        <v>0</v>
      </c>
      <c r="M90" s="60">
        <f t="shared" ref="M90:M101" si="10">IF(K90=0,0,ROUND(K90/K$101*100,1))</f>
        <v>13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0</v>
      </c>
      <c r="F91" s="24">
        <v>0</v>
      </c>
      <c r="G91" s="24">
        <v>0</v>
      </c>
      <c r="H91" s="24">
        <v>0</v>
      </c>
      <c r="I91" s="24">
        <f t="shared" si="6"/>
        <v>0</v>
      </c>
      <c r="J91" s="24">
        <f t="shared" si="7"/>
        <v>0</v>
      </c>
      <c r="K91" s="24">
        <f t="shared" si="8"/>
        <v>0</v>
      </c>
      <c r="L91" s="26">
        <f t="shared" si="9"/>
        <v>0</v>
      </c>
      <c r="M91" s="60">
        <f t="shared" si="10"/>
        <v>0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0</v>
      </c>
      <c r="F92" s="24">
        <v>0</v>
      </c>
      <c r="G92" s="24">
        <v>0</v>
      </c>
      <c r="H92" s="24">
        <v>0</v>
      </c>
      <c r="I92" s="24">
        <f t="shared" si="6"/>
        <v>0</v>
      </c>
      <c r="J92" s="24">
        <f t="shared" si="7"/>
        <v>0</v>
      </c>
      <c r="K92" s="24">
        <f t="shared" si="8"/>
        <v>0</v>
      </c>
      <c r="L92" s="26">
        <f t="shared" si="9"/>
        <v>0</v>
      </c>
      <c r="M92" s="60">
        <f t="shared" si="10"/>
        <v>0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0</v>
      </c>
      <c r="F93" s="24">
        <v>1</v>
      </c>
      <c r="G93" s="24">
        <v>0</v>
      </c>
      <c r="H93" s="24">
        <v>0</v>
      </c>
      <c r="I93" s="24">
        <f t="shared" si="6"/>
        <v>1</v>
      </c>
      <c r="J93" s="24">
        <f t="shared" si="7"/>
        <v>0</v>
      </c>
      <c r="K93" s="24">
        <f t="shared" si="8"/>
        <v>1</v>
      </c>
      <c r="L93" s="26">
        <f t="shared" si="9"/>
        <v>0</v>
      </c>
      <c r="M93" s="60">
        <f t="shared" si="10"/>
        <v>4.3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2</v>
      </c>
      <c r="F94" s="24">
        <v>0</v>
      </c>
      <c r="G94" s="24">
        <v>0</v>
      </c>
      <c r="H94" s="24">
        <v>0</v>
      </c>
      <c r="I94" s="24">
        <f t="shared" si="6"/>
        <v>2</v>
      </c>
      <c r="J94" s="24">
        <f t="shared" si="7"/>
        <v>0</v>
      </c>
      <c r="K94" s="24">
        <f t="shared" si="8"/>
        <v>2</v>
      </c>
      <c r="L94" s="26">
        <f t="shared" si="9"/>
        <v>0</v>
      </c>
      <c r="M94" s="60">
        <f t="shared" si="10"/>
        <v>8.6999999999999993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1</v>
      </c>
      <c r="F95" s="24">
        <v>1</v>
      </c>
      <c r="G95" s="24">
        <v>0</v>
      </c>
      <c r="H95" s="24">
        <v>0</v>
      </c>
      <c r="I95" s="24">
        <f t="shared" si="6"/>
        <v>2</v>
      </c>
      <c r="J95" s="24">
        <f t="shared" si="7"/>
        <v>0</v>
      </c>
      <c r="K95" s="24">
        <f t="shared" si="8"/>
        <v>2</v>
      </c>
      <c r="L95" s="26">
        <f t="shared" si="9"/>
        <v>0</v>
      </c>
      <c r="M95" s="60">
        <f t="shared" si="10"/>
        <v>8.6999999999999993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1</v>
      </c>
      <c r="F96" s="24">
        <v>0</v>
      </c>
      <c r="G96" s="24">
        <v>0</v>
      </c>
      <c r="H96" s="24">
        <v>0</v>
      </c>
      <c r="I96" s="24">
        <f t="shared" si="6"/>
        <v>1</v>
      </c>
      <c r="J96" s="24">
        <f t="shared" si="7"/>
        <v>0</v>
      </c>
      <c r="K96" s="24">
        <f t="shared" si="8"/>
        <v>1</v>
      </c>
      <c r="L96" s="26">
        <f t="shared" si="9"/>
        <v>0</v>
      </c>
      <c r="M96" s="60">
        <f t="shared" si="10"/>
        <v>4.3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3</v>
      </c>
      <c r="F97" s="24">
        <v>0</v>
      </c>
      <c r="G97" s="24">
        <v>0</v>
      </c>
      <c r="H97" s="24">
        <v>0</v>
      </c>
      <c r="I97" s="24">
        <f t="shared" si="6"/>
        <v>3</v>
      </c>
      <c r="J97" s="24">
        <f t="shared" si="7"/>
        <v>0</v>
      </c>
      <c r="K97" s="24">
        <f t="shared" si="8"/>
        <v>3</v>
      </c>
      <c r="L97" s="26">
        <f t="shared" si="9"/>
        <v>0</v>
      </c>
      <c r="M97" s="60">
        <f t="shared" si="10"/>
        <v>13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3</v>
      </c>
      <c r="F98" s="24">
        <v>0</v>
      </c>
      <c r="G98" s="24">
        <v>0</v>
      </c>
      <c r="H98" s="24">
        <v>0</v>
      </c>
      <c r="I98" s="24">
        <f t="shared" si="6"/>
        <v>3</v>
      </c>
      <c r="J98" s="24">
        <f t="shared" si="7"/>
        <v>0</v>
      </c>
      <c r="K98" s="24">
        <f t="shared" si="8"/>
        <v>3</v>
      </c>
      <c r="L98" s="26">
        <f t="shared" si="9"/>
        <v>0</v>
      </c>
      <c r="M98" s="60">
        <f t="shared" si="10"/>
        <v>13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1</v>
      </c>
      <c r="F99" s="24">
        <v>0</v>
      </c>
      <c r="G99" s="24">
        <v>0</v>
      </c>
      <c r="H99" s="24">
        <v>0</v>
      </c>
      <c r="I99" s="24">
        <f t="shared" si="6"/>
        <v>1</v>
      </c>
      <c r="J99" s="24">
        <f t="shared" si="7"/>
        <v>0</v>
      </c>
      <c r="K99" s="24">
        <f t="shared" si="8"/>
        <v>1</v>
      </c>
      <c r="L99" s="26">
        <f t="shared" si="9"/>
        <v>0</v>
      </c>
      <c r="M99" s="60">
        <f t="shared" si="10"/>
        <v>4.3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4</v>
      </c>
      <c r="F100" s="24">
        <v>1</v>
      </c>
      <c r="G100" s="24">
        <v>0</v>
      </c>
      <c r="H100" s="24">
        <v>0</v>
      </c>
      <c r="I100" s="24">
        <f t="shared" si="6"/>
        <v>5</v>
      </c>
      <c r="J100" s="24">
        <f t="shared" si="7"/>
        <v>0</v>
      </c>
      <c r="K100" s="24">
        <f t="shared" si="8"/>
        <v>5</v>
      </c>
      <c r="L100" s="26">
        <f t="shared" si="9"/>
        <v>0</v>
      </c>
      <c r="M100" s="60">
        <f t="shared" si="10"/>
        <v>21.7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17</v>
      </c>
      <c r="F101" s="5">
        <f t="shared" si="11"/>
        <v>6</v>
      </c>
      <c r="G101" s="5">
        <f t="shared" si="11"/>
        <v>0</v>
      </c>
      <c r="H101" s="5">
        <f t="shared" si="11"/>
        <v>0</v>
      </c>
      <c r="I101" s="5">
        <f t="shared" si="11"/>
        <v>23</v>
      </c>
      <c r="J101" s="5">
        <f t="shared" si="11"/>
        <v>0</v>
      </c>
      <c r="K101" s="5">
        <f t="shared" si="11"/>
        <v>23</v>
      </c>
      <c r="L101" s="51">
        <f t="shared" si="9"/>
        <v>0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52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69"/>
      <c r="V103" s="369"/>
      <c r="W103" s="369"/>
      <c r="X103" s="369"/>
      <c r="Y103" s="369"/>
      <c r="Z103" s="369"/>
      <c r="AA103" s="36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697</v>
      </c>
      <c r="F105" s="23">
        <v>184</v>
      </c>
      <c r="G105" s="23">
        <v>68</v>
      </c>
      <c r="H105" s="23">
        <v>8</v>
      </c>
      <c r="I105" s="23">
        <f t="shared" ref="I105:I116" si="12">SUM(E105:F105)</f>
        <v>881</v>
      </c>
      <c r="J105" s="23">
        <f t="shared" ref="J105:J116" si="13">SUM(G105:H105)</f>
        <v>76</v>
      </c>
      <c r="K105" s="23">
        <f>SUM(I105,J105)</f>
        <v>957</v>
      </c>
      <c r="L105" s="25">
        <f t="shared" ref="L105:L117" si="14">IF(K105=0,0,ROUND(J105/K105*100,1))</f>
        <v>7.9</v>
      </c>
      <c r="M105" s="59">
        <f>IF(K105=0,0,ROUND(K105/K$117*100,1))</f>
        <v>11.8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709</v>
      </c>
      <c r="F106" s="24">
        <v>148</v>
      </c>
      <c r="G106" s="24">
        <v>65</v>
      </c>
      <c r="H106" s="24">
        <v>9</v>
      </c>
      <c r="I106" s="24">
        <f t="shared" si="12"/>
        <v>857</v>
      </c>
      <c r="J106" s="24">
        <f t="shared" si="13"/>
        <v>74</v>
      </c>
      <c r="K106" s="24">
        <f t="shared" ref="K106:K116" si="15">SUM(I106,J106)</f>
        <v>931</v>
      </c>
      <c r="L106" s="26">
        <f t="shared" si="14"/>
        <v>7.9</v>
      </c>
      <c r="M106" s="60">
        <f t="shared" ref="M106:M117" si="16">IF(K106=0,0,ROUND(K106/K$117*100,1))</f>
        <v>11.5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437</v>
      </c>
      <c r="F107" s="24">
        <v>115</v>
      </c>
      <c r="G107" s="24">
        <v>72</v>
      </c>
      <c r="H107" s="24">
        <v>5</v>
      </c>
      <c r="I107" s="24">
        <f t="shared" si="12"/>
        <v>552</v>
      </c>
      <c r="J107" s="24">
        <f t="shared" si="13"/>
        <v>77</v>
      </c>
      <c r="K107" s="24">
        <f t="shared" si="15"/>
        <v>629</v>
      </c>
      <c r="L107" s="26">
        <f t="shared" si="14"/>
        <v>12.2</v>
      </c>
      <c r="M107" s="60">
        <f t="shared" si="16"/>
        <v>7.7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461</v>
      </c>
      <c r="F108" s="24">
        <v>99</v>
      </c>
      <c r="G108" s="24">
        <v>68</v>
      </c>
      <c r="H108" s="24">
        <v>3</v>
      </c>
      <c r="I108" s="24">
        <f t="shared" si="12"/>
        <v>560</v>
      </c>
      <c r="J108" s="24">
        <f t="shared" si="13"/>
        <v>71</v>
      </c>
      <c r="K108" s="24">
        <f t="shared" si="15"/>
        <v>631</v>
      </c>
      <c r="L108" s="26">
        <f t="shared" si="14"/>
        <v>11.3</v>
      </c>
      <c r="M108" s="60">
        <f t="shared" si="16"/>
        <v>7.8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428</v>
      </c>
      <c r="F109" s="24">
        <v>102</v>
      </c>
      <c r="G109" s="24">
        <v>49</v>
      </c>
      <c r="H109" s="24">
        <v>2</v>
      </c>
      <c r="I109" s="24">
        <f t="shared" si="12"/>
        <v>530</v>
      </c>
      <c r="J109" s="24">
        <f t="shared" si="13"/>
        <v>51</v>
      </c>
      <c r="K109" s="24">
        <f t="shared" si="15"/>
        <v>581</v>
      </c>
      <c r="L109" s="26">
        <f t="shared" si="14"/>
        <v>8.8000000000000007</v>
      </c>
      <c r="M109" s="60">
        <f t="shared" si="16"/>
        <v>7.2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467</v>
      </c>
      <c r="F110" s="24">
        <v>108</v>
      </c>
      <c r="G110" s="24">
        <v>57</v>
      </c>
      <c r="H110" s="24">
        <v>4</v>
      </c>
      <c r="I110" s="24">
        <f t="shared" si="12"/>
        <v>575</v>
      </c>
      <c r="J110" s="24">
        <f t="shared" si="13"/>
        <v>61</v>
      </c>
      <c r="K110" s="24">
        <f t="shared" si="15"/>
        <v>636</v>
      </c>
      <c r="L110" s="26">
        <f t="shared" si="14"/>
        <v>9.6</v>
      </c>
      <c r="M110" s="60">
        <f t="shared" si="16"/>
        <v>7.8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454</v>
      </c>
      <c r="F111" s="24">
        <v>124</v>
      </c>
      <c r="G111" s="24">
        <v>41</v>
      </c>
      <c r="H111" s="24">
        <v>5</v>
      </c>
      <c r="I111" s="24">
        <f t="shared" si="12"/>
        <v>578</v>
      </c>
      <c r="J111" s="24">
        <f t="shared" si="13"/>
        <v>46</v>
      </c>
      <c r="K111" s="24">
        <f t="shared" si="15"/>
        <v>624</v>
      </c>
      <c r="L111" s="26">
        <f t="shared" si="14"/>
        <v>7.4</v>
      </c>
      <c r="M111" s="60">
        <f t="shared" si="16"/>
        <v>7.7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438</v>
      </c>
      <c r="F112" s="24">
        <v>108</v>
      </c>
      <c r="G112" s="24">
        <v>54</v>
      </c>
      <c r="H112" s="24">
        <v>5</v>
      </c>
      <c r="I112" s="24">
        <f t="shared" si="12"/>
        <v>546</v>
      </c>
      <c r="J112" s="24">
        <f t="shared" si="13"/>
        <v>59</v>
      </c>
      <c r="K112" s="24">
        <f t="shared" si="15"/>
        <v>605</v>
      </c>
      <c r="L112" s="26">
        <f t="shared" si="14"/>
        <v>9.8000000000000007</v>
      </c>
      <c r="M112" s="60">
        <f t="shared" si="16"/>
        <v>7.5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463</v>
      </c>
      <c r="F113" s="24">
        <v>114</v>
      </c>
      <c r="G113" s="24">
        <v>45</v>
      </c>
      <c r="H113" s="24">
        <v>3</v>
      </c>
      <c r="I113" s="24">
        <f t="shared" si="12"/>
        <v>577</v>
      </c>
      <c r="J113" s="24">
        <f t="shared" si="13"/>
        <v>48</v>
      </c>
      <c r="K113" s="24">
        <f t="shared" si="15"/>
        <v>625</v>
      </c>
      <c r="L113" s="26">
        <f t="shared" si="14"/>
        <v>7.7</v>
      </c>
      <c r="M113" s="60">
        <f t="shared" si="16"/>
        <v>7.7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517</v>
      </c>
      <c r="F114" s="24">
        <v>117</v>
      </c>
      <c r="G114" s="24">
        <v>25</v>
      </c>
      <c r="H114" s="24">
        <v>3</v>
      </c>
      <c r="I114" s="24">
        <f t="shared" si="12"/>
        <v>634</v>
      </c>
      <c r="J114" s="24">
        <f t="shared" si="13"/>
        <v>28</v>
      </c>
      <c r="K114" s="24">
        <f t="shared" si="15"/>
        <v>662</v>
      </c>
      <c r="L114" s="26">
        <f t="shared" si="14"/>
        <v>4.2</v>
      </c>
      <c r="M114" s="60">
        <f t="shared" si="16"/>
        <v>8.1999999999999993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450</v>
      </c>
      <c r="F115" s="24">
        <v>105</v>
      </c>
      <c r="G115" s="24">
        <v>48</v>
      </c>
      <c r="H115" s="24">
        <v>4</v>
      </c>
      <c r="I115" s="24">
        <f t="shared" si="12"/>
        <v>555</v>
      </c>
      <c r="J115" s="24">
        <f t="shared" si="13"/>
        <v>52</v>
      </c>
      <c r="K115" s="24">
        <f t="shared" si="15"/>
        <v>607</v>
      </c>
      <c r="L115" s="26">
        <f t="shared" si="14"/>
        <v>8.6</v>
      </c>
      <c r="M115" s="60">
        <f t="shared" si="16"/>
        <v>7.5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523</v>
      </c>
      <c r="F116" s="24">
        <v>83</v>
      </c>
      <c r="G116" s="24">
        <v>17</v>
      </c>
      <c r="H116" s="24">
        <v>6</v>
      </c>
      <c r="I116" s="24">
        <f t="shared" si="12"/>
        <v>606</v>
      </c>
      <c r="J116" s="24">
        <f t="shared" si="13"/>
        <v>23</v>
      </c>
      <c r="K116" s="24">
        <f t="shared" si="15"/>
        <v>629</v>
      </c>
      <c r="L116" s="26">
        <f t="shared" si="14"/>
        <v>3.7</v>
      </c>
      <c r="M116" s="60">
        <f t="shared" si="16"/>
        <v>7.7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6044</v>
      </c>
      <c r="F117" s="5">
        <f t="shared" si="17"/>
        <v>1407</v>
      </c>
      <c r="G117" s="5">
        <f t="shared" si="17"/>
        <v>609</v>
      </c>
      <c r="H117" s="5">
        <f t="shared" si="17"/>
        <v>57</v>
      </c>
      <c r="I117" s="5">
        <f t="shared" si="17"/>
        <v>7451</v>
      </c>
      <c r="J117" s="5">
        <f t="shared" si="17"/>
        <v>666</v>
      </c>
      <c r="K117" s="5">
        <f t="shared" si="17"/>
        <v>8117</v>
      </c>
      <c r="L117" s="51">
        <f t="shared" si="14"/>
        <v>8.1999999999999993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53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69"/>
      <c r="V119" s="369"/>
      <c r="W119" s="369"/>
      <c r="X119" s="369"/>
      <c r="Y119" s="369"/>
      <c r="Z119" s="369"/>
      <c r="AA119" s="36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321</v>
      </c>
      <c r="F121" s="23">
        <v>58</v>
      </c>
      <c r="G121" s="23">
        <v>26</v>
      </c>
      <c r="H121" s="23">
        <v>5</v>
      </c>
      <c r="I121" s="23">
        <f t="shared" ref="I121:I132" si="18">SUM(E121:F121)</f>
        <v>379</v>
      </c>
      <c r="J121" s="23">
        <f t="shared" ref="J121:J132" si="19">SUM(G121:H121)</f>
        <v>31</v>
      </c>
      <c r="K121" s="23">
        <f>SUM(I121,J121)</f>
        <v>410</v>
      </c>
      <c r="L121" s="25">
        <f t="shared" ref="L121:L133" si="20">IF(K121=0,0,ROUND(J121/K121*100,1))</f>
        <v>7.6</v>
      </c>
      <c r="M121" s="59">
        <f>IF(K121=0,0,ROUND(K121/K$133*100,1))</f>
        <v>6.8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279</v>
      </c>
      <c r="F122" s="24">
        <v>77</v>
      </c>
      <c r="G122" s="24">
        <v>47</v>
      </c>
      <c r="H122" s="24">
        <v>5</v>
      </c>
      <c r="I122" s="24">
        <f t="shared" si="18"/>
        <v>356</v>
      </c>
      <c r="J122" s="24">
        <f t="shared" si="19"/>
        <v>52</v>
      </c>
      <c r="K122" s="24">
        <f t="shared" ref="K122:K132" si="21">SUM(I122,J122)</f>
        <v>408</v>
      </c>
      <c r="L122" s="26">
        <f t="shared" si="20"/>
        <v>12.7</v>
      </c>
      <c r="M122" s="60">
        <f t="shared" ref="M122:M133" si="22">IF(K122=0,0,ROUND(K122/K$133*100,1))</f>
        <v>6.8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282</v>
      </c>
      <c r="F123" s="24">
        <v>77</v>
      </c>
      <c r="G123" s="24">
        <v>51</v>
      </c>
      <c r="H123" s="24">
        <v>3</v>
      </c>
      <c r="I123" s="24">
        <f t="shared" si="18"/>
        <v>359</v>
      </c>
      <c r="J123" s="24">
        <f t="shared" si="19"/>
        <v>54</v>
      </c>
      <c r="K123" s="24">
        <f t="shared" si="21"/>
        <v>413</v>
      </c>
      <c r="L123" s="26">
        <f t="shared" si="20"/>
        <v>13.1</v>
      </c>
      <c r="M123" s="60">
        <f t="shared" si="22"/>
        <v>6.9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323</v>
      </c>
      <c r="F124" s="24">
        <v>97</v>
      </c>
      <c r="G124" s="24">
        <v>54</v>
      </c>
      <c r="H124" s="24">
        <v>4</v>
      </c>
      <c r="I124" s="24">
        <f t="shared" si="18"/>
        <v>420</v>
      </c>
      <c r="J124" s="24">
        <f t="shared" si="19"/>
        <v>58</v>
      </c>
      <c r="K124" s="24">
        <f t="shared" si="21"/>
        <v>478</v>
      </c>
      <c r="L124" s="26">
        <f t="shared" si="20"/>
        <v>12.1</v>
      </c>
      <c r="M124" s="60">
        <f t="shared" si="22"/>
        <v>8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354</v>
      </c>
      <c r="F125" s="24">
        <v>109</v>
      </c>
      <c r="G125" s="24">
        <v>51</v>
      </c>
      <c r="H125" s="24">
        <v>5</v>
      </c>
      <c r="I125" s="24">
        <f t="shared" si="18"/>
        <v>463</v>
      </c>
      <c r="J125" s="24">
        <f t="shared" si="19"/>
        <v>56</v>
      </c>
      <c r="K125" s="24">
        <f t="shared" si="21"/>
        <v>519</v>
      </c>
      <c r="L125" s="26">
        <f t="shared" si="20"/>
        <v>10.8</v>
      </c>
      <c r="M125" s="60">
        <f t="shared" si="22"/>
        <v>8.6999999999999993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349</v>
      </c>
      <c r="F126" s="24">
        <v>91</v>
      </c>
      <c r="G126" s="24">
        <v>51</v>
      </c>
      <c r="H126" s="24">
        <v>2</v>
      </c>
      <c r="I126" s="24">
        <f t="shared" si="18"/>
        <v>440</v>
      </c>
      <c r="J126" s="24">
        <f t="shared" si="19"/>
        <v>53</v>
      </c>
      <c r="K126" s="24">
        <f t="shared" si="21"/>
        <v>493</v>
      </c>
      <c r="L126" s="26">
        <f t="shared" si="20"/>
        <v>10.8</v>
      </c>
      <c r="M126" s="60">
        <f t="shared" si="22"/>
        <v>8.1999999999999993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356</v>
      </c>
      <c r="F127" s="24">
        <v>79</v>
      </c>
      <c r="G127" s="24">
        <v>54</v>
      </c>
      <c r="H127" s="24">
        <v>4</v>
      </c>
      <c r="I127" s="24">
        <f t="shared" si="18"/>
        <v>435</v>
      </c>
      <c r="J127" s="24">
        <f t="shared" si="19"/>
        <v>58</v>
      </c>
      <c r="K127" s="24">
        <f t="shared" si="21"/>
        <v>493</v>
      </c>
      <c r="L127" s="26">
        <f t="shared" si="20"/>
        <v>11.8</v>
      </c>
      <c r="M127" s="60">
        <f t="shared" si="22"/>
        <v>8.1999999999999993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392</v>
      </c>
      <c r="F128" s="24">
        <v>97</v>
      </c>
      <c r="G128" s="24">
        <v>34</v>
      </c>
      <c r="H128" s="24">
        <v>5</v>
      </c>
      <c r="I128" s="24">
        <f t="shared" si="18"/>
        <v>489</v>
      </c>
      <c r="J128" s="24">
        <f t="shared" si="19"/>
        <v>39</v>
      </c>
      <c r="K128" s="24">
        <f t="shared" si="21"/>
        <v>528</v>
      </c>
      <c r="L128" s="26">
        <f t="shared" si="20"/>
        <v>7.4</v>
      </c>
      <c r="M128" s="60">
        <f t="shared" si="22"/>
        <v>8.8000000000000007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374</v>
      </c>
      <c r="F129" s="24">
        <v>103</v>
      </c>
      <c r="G129" s="24">
        <v>26</v>
      </c>
      <c r="H129" s="24">
        <v>2</v>
      </c>
      <c r="I129" s="24">
        <f t="shared" si="18"/>
        <v>477</v>
      </c>
      <c r="J129" s="24">
        <f t="shared" si="19"/>
        <v>28</v>
      </c>
      <c r="K129" s="24">
        <f t="shared" si="21"/>
        <v>505</v>
      </c>
      <c r="L129" s="26">
        <f t="shared" si="20"/>
        <v>5.5</v>
      </c>
      <c r="M129" s="60">
        <f t="shared" si="22"/>
        <v>8.4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382</v>
      </c>
      <c r="F130" s="24">
        <v>113</v>
      </c>
      <c r="G130" s="24">
        <v>33</v>
      </c>
      <c r="H130" s="24">
        <v>5</v>
      </c>
      <c r="I130" s="24">
        <f t="shared" si="18"/>
        <v>495</v>
      </c>
      <c r="J130" s="24">
        <f t="shared" si="19"/>
        <v>38</v>
      </c>
      <c r="K130" s="24">
        <f t="shared" si="21"/>
        <v>533</v>
      </c>
      <c r="L130" s="26">
        <f t="shared" si="20"/>
        <v>7.1</v>
      </c>
      <c r="M130" s="60">
        <f t="shared" si="22"/>
        <v>8.9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488</v>
      </c>
      <c r="F131" s="24">
        <v>112</v>
      </c>
      <c r="G131" s="24">
        <v>31</v>
      </c>
      <c r="H131" s="24">
        <v>5</v>
      </c>
      <c r="I131" s="24">
        <f t="shared" si="18"/>
        <v>600</v>
      </c>
      <c r="J131" s="24">
        <f t="shared" si="19"/>
        <v>36</v>
      </c>
      <c r="K131" s="24">
        <f t="shared" si="21"/>
        <v>636</v>
      </c>
      <c r="L131" s="26">
        <f t="shared" si="20"/>
        <v>5.7</v>
      </c>
      <c r="M131" s="60">
        <f t="shared" si="22"/>
        <v>10.6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475</v>
      </c>
      <c r="F132" s="24">
        <v>71</v>
      </c>
      <c r="G132" s="24">
        <v>19</v>
      </c>
      <c r="H132" s="24">
        <v>7</v>
      </c>
      <c r="I132" s="24">
        <f t="shared" si="18"/>
        <v>546</v>
      </c>
      <c r="J132" s="24">
        <f t="shared" si="19"/>
        <v>26</v>
      </c>
      <c r="K132" s="24">
        <f t="shared" si="21"/>
        <v>572</v>
      </c>
      <c r="L132" s="26">
        <f t="shared" si="20"/>
        <v>4.5</v>
      </c>
      <c r="M132" s="60">
        <f t="shared" si="22"/>
        <v>9.6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4375</v>
      </c>
      <c r="F133" s="5">
        <f t="shared" si="23"/>
        <v>1084</v>
      </c>
      <c r="G133" s="5">
        <f t="shared" si="23"/>
        <v>477</v>
      </c>
      <c r="H133" s="5">
        <f t="shared" si="23"/>
        <v>52</v>
      </c>
      <c r="I133" s="5">
        <f t="shared" si="23"/>
        <v>5459</v>
      </c>
      <c r="J133" s="5">
        <f t="shared" si="23"/>
        <v>529</v>
      </c>
      <c r="K133" s="5">
        <f t="shared" si="23"/>
        <v>5988</v>
      </c>
      <c r="L133" s="51">
        <f t="shared" si="20"/>
        <v>8.8000000000000007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7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7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7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7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7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37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37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7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7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371" t="str">
        <f>E71</f>
        <v>A断面計(1+2+3+13+4+8+12+13)</v>
      </c>
      <c r="C43" s="371"/>
      <c r="D43" s="371"/>
      <c r="E43" s="371"/>
      <c r="F43" s="371"/>
      <c r="G43" s="371"/>
      <c r="H43" s="371"/>
      <c r="I43" s="371"/>
      <c r="J43" s="371" t="str">
        <f>E87</f>
        <v>B断面流入計(4+5+6)</v>
      </c>
      <c r="K43" s="371"/>
      <c r="L43" s="371"/>
      <c r="M43" s="371"/>
      <c r="N43" s="371"/>
      <c r="O43" s="371"/>
      <c r="P43" s="371"/>
      <c r="Q43" s="37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371" t="str">
        <f>E103</f>
        <v>B断面流出計(3+7+11)</v>
      </c>
      <c r="C69" s="371"/>
      <c r="D69" s="371"/>
      <c r="E69" s="371"/>
      <c r="F69" s="371"/>
      <c r="G69" s="371"/>
      <c r="H69" s="371"/>
      <c r="I69" s="371"/>
      <c r="J69" s="371" t="str">
        <f>E119</f>
        <v>B断面計(4+5+6+3+7+11)</v>
      </c>
      <c r="K69" s="371"/>
      <c r="L69" s="371"/>
      <c r="M69" s="371"/>
      <c r="N69" s="371"/>
      <c r="O69" s="371"/>
      <c r="P69" s="371"/>
      <c r="Q69" s="37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51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69"/>
      <c r="V71" s="369"/>
      <c r="W71" s="369"/>
      <c r="X71" s="369"/>
      <c r="Y71" s="369"/>
      <c r="Z71" s="369"/>
      <c r="AA71" s="36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1018</v>
      </c>
      <c r="F73" s="23">
        <v>242</v>
      </c>
      <c r="G73" s="23">
        <v>94</v>
      </c>
      <c r="H73" s="23">
        <v>13</v>
      </c>
      <c r="I73" s="23">
        <f t="shared" ref="I73:I84" si="0">SUM(E73:F73)</f>
        <v>1260</v>
      </c>
      <c r="J73" s="23">
        <f t="shared" ref="J73:J84" si="1">SUM(G73:H73)</f>
        <v>107</v>
      </c>
      <c r="K73" s="23">
        <f>SUM(I73,J73)</f>
        <v>1367</v>
      </c>
      <c r="L73" s="25">
        <f>IF(K73=0,0,ROUND(J73/K73*100,1))</f>
        <v>7.8</v>
      </c>
      <c r="M73" s="59">
        <f>IF(K73=0,0,ROUND(K73/K$85*100,1))</f>
        <v>9.6999999999999993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988</v>
      </c>
      <c r="F74" s="24">
        <v>225</v>
      </c>
      <c r="G74" s="24">
        <v>112</v>
      </c>
      <c r="H74" s="24">
        <v>14</v>
      </c>
      <c r="I74" s="24">
        <f t="shared" si="0"/>
        <v>1213</v>
      </c>
      <c r="J74" s="24">
        <f t="shared" si="1"/>
        <v>126</v>
      </c>
      <c r="K74" s="24">
        <f t="shared" ref="K74:K84" si="2">SUM(I74,J74)</f>
        <v>1339</v>
      </c>
      <c r="L74" s="26">
        <f t="shared" ref="L74:L84" si="3">IF(K74=0,0,ROUND(J74/K74*100,1))</f>
        <v>9.4</v>
      </c>
      <c r="M74" s="60">
        <f t="shared" ref="M74:M84" si="4">IF(K74=0,0,ROUND(K74/K$85*100,1))</f>
        <v>9.5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719</v>
      </c>
      <c r="F75" s="24">
        <v>192</v>
      </c>
      <c r="G75" s="24">
        <v>123</v>
      </c>
      <c r="H75" s="24">
        <v>8</v>
      </c>
      <c r="I75" s="24">
        <f t="shared" si="0"/>
        <v>911</v>
      </c>
      <c r="J75" s="24">
        <f t="shared" si="1"/>
        <v>131</v>
      </c>
      <c r="K75" s="24">
        <f t="shared" si="2"/>
        <v>1042</v>
      </c>
      <c r="L75" s="26">
        <f t="shared" si="3"/>
        <v>12.6</v>
      </c>
      <c r="M75" s="60">
        <f t="shared" si="4"/>
        <v>7.4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784</v>
      </c>
      <c r="F76" s="24">
        <v>196</v>
      </c>
      <c r="G76" s="24">
        <v>122</v>
      </c>
      <c r="H76" s="24">
        <v>7</v>
      </c>
      <c r="I76" s="24">
        <f t="shared" si="0"/>
        <v>980</v>
      </c>
      <c r="J76" s="24">
        <f t="shared" si="1"/>
        <v>129</v>
      </c>
      <c r="K76" s="24">
        <f t="shared" si="2"/>
        <v>1109</v>
      </c>
      <c r="L76" s="26">
        <f t="shared" si="3"/>
        <v>11.6</v>
      </c>
      <c r="M76" s="60">
        <f t="shared" si="4"/>
        <v>7.9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782</v>
      </c>
      <c r="F77" s="24">
        <v>211</v>
      </c>
      <c r="G77" s="24">
        <v>100</v>
      </c>
      <c r="H77" s="24">
        <v>7</v>
      </c>
      <c r="I77" s="24">
        <f t="shared" si="0"/>
        <v>993</v>
      </c>
      <c r="J77" s="24">
        <f t="shared" si="1"/>
        <v>107</v>
      </c>
      <c r="K77" s="24">
        <f t="shared" si="2"/>
        <v>1100</v>
      </c>
      <c r="L77" s="26">
        <f t="shared" si="3"/>
        <v>9.6999999999999993</v>
      </c>
      <c r="M77" s="60">
        <f t="shared" si="4"/>
        <v>7.8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816</v>
      </c>
      <c r="F78" s="24">
        <v>199</v>
      </c>
      <c r="G78" s="24">
        <v>108</v>
      </c>
      <c r="H78" s="24">
        <v>6</v>
      </c>
      <c r="I78" s="24">
        <f t="shared" si="0"/>
        <v>1015</v>
      </c>
      <c r="J78" s="24">
        <f t="shared" si="1"/>
        <v>114</v>
      </c>
      <c r="K78" s="24">
        <f t="shared" si="2"/>
        <v>1129</v>
      </c>
      <c r="L78" s="26">
        <f t="shared" si="3"/>
        <v>10.1</v>
      </c>
      <c r="M78" s="60">
        <f t="shared" si="4"/>
        <v>8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810</v>
      </c>
      <c r="F79" s="24">
        <v>203</v>
      </c>
      <c r="G79" s="24">
        <v>95</v>
      </c>
      <c r="H79" s="24">
        <v>9</v>
      </c>
      <c r="I79" s="24">
        <f t="shared" si="0"/>
        <v>1013</v>
      </c>
      <c r="J79" s="24">
        <f t="shared" si="1"/>
        <v>104</v>
      </c>
      <c r="K79" s="24">
        <f t="shared" si="2"/>
        <v>1117</v>
      </c>
      <c r="L79" s="26">
        <f t="shared" si="3"/>
        <v>9.3000000000000007</v>
      </c>
      <c r="M79" s="60">
        <f t="shared" si="4"/>
        <v>7.9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830</v>
      </c>
      <c r="F80" s="24">
        <v>205</v>
      </c>
      <c r="G80" s="24">
        <v>88</v>
      </c>
      <c r="H80" s="24">
        <v>10</v>
      </c>
      <c r="I80" s="24">
        <f t="shared" si="0"/>
        <v>1035</v>
      </c>
      <c r="J80" s="24">
        <f t="shared" si="1"/>
        <v>98</v>
      </c>
      <c r="K80" s="24">
        <f t="shared" si="2"/>
        <v>1133</v>
      </c>
      <c r="L80" s="26">
        <f t="shared" si="3"/>
        <v>8.6</v>
      </c>
      <c r="M80" s="60">
        <f t="shared" si="4"/>
        <v>8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837</v>
      </c>
      <c r="F81" s="24">
        <v>217</v>
      </c>
      <c r="G81" s="24">
        <v>71</v>
      </c>
      <c r="H81" s="24">
        <v>5</v>
      </c>
      <c r="I81" s="24">
        <f t="shared" si="0"/>
        <v>1054</v>
      </c>
      <c r="J81" s="24">
        <f t="shared" si="1"/>
        <v>76</v>
      </c>
      <c r="K81" s="24">
        <f t="shared" si="2"/>
        <v>1130</v>
      </c>
      <c r="L81" s="26">
        <f t="shared" si="3"/>
        <v>6.7</v>
      </c>
      <c r="M81" s="60">
        <f t="shared" si="4"/>
        <v>8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899</v>
      </c>
      <c r="F82" s="24">
        <v>230</v>
      </c>
      <c r="G82" s="24">
        <v>58</v>
      </c>
      <c r="H82" s="24">
        <v>8</v>
      </c>
      <c r="I82" s="24">
        <f t="shared" si="0"/>
        <v>1129</v>
      </c>
      <c r="J82" s="24">
        <f t="shared" si="1"/>
        <v>66</v>
      </c>
      <c r="K82" s="24">
        <f t="shared" si="2"/>
        <v>1195</v>
      </c>
      <c r="L82" s="26">
        <f t="shared" si="3"/>
        <v>5.5</v>
      </c>
      <c r="M82" s="60">
        <f t="shared" si="4"/>
        <v>8.5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938</v>
      </c>
      <c r="F83" s="24">
        <v>217</v>
      </c>
      <c r="G83" s="24">
        <v>79</v>
      </c>
      <c r="H83" s="24">
        <v>9</v>
      </c>
      <c r="I83" s="24">
        <f t="shared" si="0"/>
        <v>1155</v>
      </c>
      <c r="J83" s="24">
        <f t="shared" si="1"/>
        <v>88</v>
      </c>
      <c r="K83" s="24">
        <f t="shared" si="2"/>
        <v>1243</v>
      </c>
      <c r="L83" s="26">
        <f t="shared" si="3"/>
        <v>7.1</v>
      </c>
      <c r="M83" s="60">
        <f t="shared" si="4"/>
        <v>8.8000000000000007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998</v>
      </c>
      <c r="F84" s="24">
        <v>154</v>
      </c>
      <c r="G84" s="24">
        <v>36</v>
      </c>
      <c r="H84" s="24">
        <v>13</v>
      </c>
      <c r="I84" s="24">
        <f t="shared" si="0"/>
        <v>1152</v>
      </c>
      <c r="J84" s="24">
        <f t="shared" si="1"/>
        <v>49</v>
      </c>
      <c r="K84" s="24">
        <f t="shared" si="2"/>
        <v>1201</v>
      </c>
      <c r="L84" s="26">
        <f t="shared" si="3"/>
        <v>4.0999999999999996</v>
      </c>
      <c r="M84" s="60">
        <f t="shared" si="4"/>
        <v>8.5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10419</v>
      </c>
      <c r="F85" s="5">
        <f t="shared" si="5"/>
        <v>2491</v>
      </c>
      <c r="G85" s="5">
        <f t="shared" si="5"/>
        <v>1086</v>
      </c>
      <c r="H85" s="5">
        <f t="shared" si="5"/>
        <v>109</v>
      </c>
      <c r="I85" s="5">
        <f t="shared" si="5"/>
        <v>12910</v>
      </c>
      <c r="J85" s="5">
        <f t="shared" si="5"/>
        <v>1195</v>
      </c>
      <c r="K85" s="5">
        <f t="shared" si="5"/>
        <v>14105</v>
      </c>
      <c r="L85" s="51">
        <f>IF(K85=0,0,ROUND(J85/K85*100,1))</f>
        <v>8.5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47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69"/>
      <c r="V87" s="369"/>
      <c r="W87" s="369"/>
      <c r="X87" s="369"/>
      <c r="Y87" s="369"/>
      <c r="Z87" s="369"/>
      <c r="AA87" s="36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146</v>
      </c>
      <c r="F89" s="23">
        <v>32</v>
      </c>
      <c r="G89" s="23">
        <v>5</v>
      </c>
      <c r="H89" s="23">
        <v>2</v>
      </c>
      <c r="I89" s="23">
        <f t="shared" ref="I89:I100" si="6">SUM(E89:F89)</f>
        <v>178</v>
      </c>
      <c r="J89" s="23">
        <f t="shared" ref="J89:J100" si="7">SUM(G89:H89)</f>
        <v>7</v>
      </c>
      <c r="K89" s="23">
        <f>SUM(I89,J89)</f>
        <v>185</v>
      </c>
      <c r="L89" s="25">
        <f>IF(K89=0,0,ROUND(J89/K89*100,1))</f>
        <v>3.8</v>
      </c>
      <c r="M89" s="59">
        <f>IF(K89=0,0,ROUND(K89/K$101*100,1))</f>
        <v>9.6999999999999993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125</v>
      </c>
      <c r="F90" s="24">
        <v>35</v>
      </c>
      <c r="G90" s="24">
        <v>8</v>
      </c>
      <c r="H90" s="24">
        <v>2</v>
      </c>
      <c r="I90" s="24">
        <f t="shared" si="6"/>
        <v>160</v>
      </c>
      <c r="J90" s="24">
        <f t="shared" si="7"/>
        <v>10</v>
      </c>
      <c r="K90" s="24">
        <f t="shared" ref="K90:K100" si="8">SUM(I90,J90)</f>
        <v>170</v>
      </c>
      <c r="L90" s="26">
        <f t="shared" ref="L90:L101" si="9">IF(K90=0,0,ROUND(J90/K90*100,1))</f>
        <v>5.9</v>
      </c>
      <c r="M90" s="60">
        <f t="shared" ref="M90:M101" si="10">IF(K90=0,0,ROUND(K90/K$101*100,1))</f>
        <v>8.9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129</v>
      </c>
      <c r="F91" s="24">
        <v>33</v>
      </c>
      <c r="G91" s="24">
        <v>12</v>
      </c>
      <c r="H91" s="24">
        <v>0</v>
      </c>
      <c r="I91" s="24">
        <f t="shared" si="6"/>
        <v>162</v>
      </c>
      <c r="J91" s="24">
        <f t="shared" si="7"/>
        <v>12</v>
      </c>
      <c r="K91" s="24">
        <f t="shared" si="8"/>
        <v>174</v>
      </c>
      <c r="L91" s="26">
        <f t="shared" si="9"/>
        <v>6.9</v>
      </c>
      <c r="M91" s="60">
        <f t="shared" si="10"/>
        <v>9.1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99</v>
      </c>
      <c r="F92" s="24">
        <v>32</v>
      </c>
      <c r="G92" s="24">
        <v>8</v>
      </c>
      <c r="H92" s="24">
        <v>0</v>
      </c>
      <c r="I92" s="24">
        <f t="shared" si="6"/>
        <v>131</v>
      </c>
      <c r="J92" s="24">
        <f t="shared" si="7"/>
        <v>8</v>
      </c>
      <c r="K92" s="24">
        <f t="shared" si="8"/>
        <v>139</v>
      </c>
      <c r="L92" s="26">
        <f t="shared" si="9"/>
        <v>5.8</v>
      </c>
      <c r="M92" s="60">
        <f t="shared" si="10"/>
        <v>7.3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117</v>
      </c>
      <c r="F93" s="24">
        <v>45</v>
      </c>
      <c r="G93" s="24">
        <v>10</v>
      </c>
      <c r="H93" s="24">
        <v>0</v>
      </c>
      <c r="I93" s="24">
        <f t="shared" si="6"/>
        <v>162</v>
      </c>
      <c r="J93" s="24">
        <f t="shared" si="7"/>
        <v>10</v>
      </c>
      <c r="K93" s="24">
        <f t="shared" si="8"/>
        <v>172</v>
      </c>
      <c r="L93" s="26">
        <f t="shared" si="9"/>
        <v>5.8</v>
      </c>
      <c r="M93" s="60">
        <f t="shared" si="10"/>
        <v>9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119</v>
      </c>
      <c r="F94" s="24">
        <v>35</v>
      </c>
      <c r="G94" s="24">
        <v>11</v>
      </c>
      <c r="H94" s="24">
        <v>0</v>
      </c>
      <c r="I94" s="24">
        <f t="shared" si="6"/>
        <v>154</v>
      </c>
      <c r="J94" s="24">
        <f t="shared" si="7"/>
        <v>11</v>
      </c>
      <c r="K94" s="24">
        <f t="shared" si="8"/>
        <v>165</v>
      </c>
      <c r="L94" s="26">
        <f t="shared" si="9"/>
        <v>6.7</v>
      </c>
      <c r="M94" s="60">
        <f t="shared" si="10"/>
        <v>8.6999999999999993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76</v>
      </c>
      <c r="F95" s="24">
        <v>22</v>
      </c>
      <c r="G95" s="24">
        <v>4</v>
      </c>
      <c r="H95" s="24">
        <v>0</v>
      </c>
      <c r="I95" s="24">
        <f t="shared" si="6"/>
        <v>98</v>
      </c>
      <c r="J95" s="24">
        <f t="shared" si="7"/>
        <v>4</v>
      </c>
      <c r="K95" s="24">
        <f t="shared" si="8"/>
        <v>102</v>
      </c>
      <c r="L95" s="26">
        <f t="shared" si="9"/>
        <v>3.9</v>
      </c>
      <c r="M95" s="60">
        <f t="shared" si="10"/>
        <v>5.4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95</v>
      </c>
      <c r="F96" s="24">
        <v>36</v>
      </c>
      <c r="G96" s="24">
        <v>4</v>
      </c>
      <c r="H96" s="24">
        <v>3</v>
      </c>
      <c r="I96" s="24">
        <f t="shared" si="6"/>
        <v>131</v>
      </c>
      <c r="J96" s="24">
        <f t="shared" si="7"/>
        <v>7</v>
      </c>
      <c r="K96" s="24">
        <f t="shared" si="8"/>
        <v>138</v>
      </c>
      <c r="L96" s="26">
        <f t="shared" si="9"/>
        <v>5.0999999999999996</v>
      </c>
      <c r="M96" s="60">
        <f t="shared" si="10"/>
        <v>7.2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98</v>
      </c>
      <c r="F97" s="24">
        <v>27</v>
      </c>
      <c r="G97" s="24">
        <v>6</v>
      </c>
      <c r="H97" s="24">
        <v>0</v>
      </c>
      <c r="I97" s="24">
        <f t="shared" si="6"/>
        <v>125</v>
      </c>
      <c r="J97" s="24">
        <f t="shared" si="7"/>
        <v>6</v>
      </c>
      <c r="K97" s="24">
        <f t="shared" si="8"/>
        <v>131</v>
      </c>
      <c r="L97" s="26">
        <f t="shared" si="9"/>
        <v>4.5999999999999996</v>
      </c>
      <c r="M97" s="60">
        <f t="shared" si="10"/>
        <v>6.9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114</v>
      </c>
      <c r="F98" s="24">
        <v>51</v>
      </c>
      <c r="G98" s="24">
        <v>13</v>
      </c>
      <c r="H98" s="24">
        <v>0</v>
      </c>
      <c r="I98" s="24">
        <f t="shared" si="6"/>
        <v>165</v>
      </c>
      <c r="J98" s="24">
        <f t="shared" si="7"/>
        <v>13</v>
      </c>
      <c r="K98" s="24">
        <f t="shared" si="8"/>
        <v>178</v>
      </c>
      <c r="L98" s="26">
        <f t="shared" si="9"/>
        <v>7.3</v>
      </c>
      <c r="M98" s="60">
        <f t="shared" si="10"/>
        <v>9.3000000000000007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123</v>
      </c>
      <c r="F99" s="24">
        <v>42</v>
      </c>
      <c r="G99" s="24">
        <v>8</v>
      </c>
      <c r="H99" s="24">
        <v>0</v>
      </c>
      <c r="I99" s="24">
        <f t="shared" si="6"/>
        <v>165</v>
      </c>
      <c r="J99" s="24">
        <f t="shared" si="7"/>
        <v>8</v>
      </c>
      <c r="K99" s="24">
        <f t="shared" si="8"/>
        <v>173</v>
      </c>
      <c r="L99" s="26">
        <f t="shared" si="9"/>
        <v>4.5999999999999996</v>
      </c>
      <c r="M99" s="60">
        <f t="shared" si="10"/>
        <v>9.1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148</v>
      </c>
      <c r="F100" s="24">
        <v>27</v>
      </c>
      <c r="G100" s="24">
        <v>3</v>
      </c>
      <c r="H100" s="24">
        <v>0</v>
      </c>
      <c r="I100" s="24">
        <f t="shared" si="6"/>
        <v>175</v>
      </c>
      <c r="J100" s="24">
        <f t="shared" si="7"/>
        <v>3</v>
      </c>
      <c r="K100" s="24">
        <f t="shared" si="8"/>
        <v>178</v>
      </c>
      <c r="L100" s="26">
        <f t="shared" si="9"/>
        <v>1.7</v>
      </c>
      <c r="M100" s="60">
        <f t="shared" si="10"/>
        <v>9.3000000000000007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1389</v>
      </c>
      <c r="F101" s="5">
        <f t="shared" si="11"/>
        <v>417</v>
      </c>
      <c r="G101" s="5">
        <f t="shared" si="11"/>
        <v>92</v>
      </c>
      <c r="H101" s="5">
        <f t="shared" si="11"/>
        <v>7</v>
      </c>
      <c r="I101" s="5">
        <f t="shared" si="11"/>
        <v>1806</v>
      </c>
      <c r="J101" s="5">
        <f t="shared" si="11"/>
        <v>99</v>
      </c>
      <c r="K101" s="5">
        <f t="shared" si="11"/>
        <v>1905</v>
      </c>
      <c r="L101" s="51">
        <f t="shared" si="9"/>
        <v>5.2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45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69"/>
      <c r="V103" s="369"/>
      <c r="W103" s="369"/>
      <c r="X103" s="369"/>
      <c r="Y103" s="369"/>
      <c r="Z103" s="369"/>
      <c r="AA103" s="36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189</v>
      </c>
      <c r="F105" s="23">
        <v>48</v>
      </c>
      <c r="G105" s="23">
        <v>8</v>
      </c>
      <c r="H105" s="23">
        <v>0</v>
      </c>
      <c r="I105" s="23">
        <f t="shared" ref="I105:I116" si="12">SUM(E105:F105)</f>
        <v>237</v>
      </c>
      <c r="J105" s="23">
        <f t="shared" ref="J105:J116" si="13">SUM(G105:H105)</f>
        <v>8</v>
      </c>
      <c r="K105" s="23">
        <f>SUM(I105,J105)</f>
        <v>245</v>
      </c>
      <c r="L105" s="25">
        <f t="shared" ref="L105:L117" si="14">IF(K105=0,0,ROUND(J105/K105*100,1))</f>
        <v>3.3</v>
      </c>
      <c r="M105" s="59">
        <f>IF(K105=0,0,ROUND(K105/K$117*100,1))</f>
        <v>7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222</v>
      </c>
      <c r="F106" s="24">
        <v>60</v>
      </c>
      <c r="G106" s="24">
        <v>20</v>
      </c>
      <c r="H106" s="24">
        <v>1</v>
      </c>
      <c r="I106" s="24">
        <f t="shared" si="12"/>
        <v>282</v>
      </c>
      <c r="J106" s="24">
        <f t="shared" si="13"/>
        <v>21</v>
      </c>
      <c r="K106" s="24">
        <f t="shared" ref="K106:K116" si="15">SUM(I106,J106)</f>
        <v>303</v>
      </c>
      <c r="L106" s="26">
        <f t="shared" si="14"/>
        <v>6.9</v>
      </c>
      <c r="M106" s="60">
        <f t="shared" ref="M106:M117" si="16">IF(K106=0,0,ROUND(K106/K$117*100,1))</f>
        <v>8.6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156</v>
      </c>
      <c r="F107" s="24">
        <v>44</v>
      </c>
      <c r="G107" s="24">
        <v>16</v>
      </c>
      <c r="H107" s="24">
        <v>3</v>
      </c>
      <c r="I107" s="24">
        <f t="shared" si="12"/>
        <v>200</v>
      </c>
      <c r="J107" s="24">
        <f t="shared" si="13"/>
        <v>19</v>
      </c>
      <c r="K107" s="24">
        <f t="shared" si="15"/>
        <v>219</v>
      </c>
      <c r="L107" s="26">
        <f t="shared" si="14"/>
        <v>8.6999999999999993</v>
      </c>
      <c r="M107" s="60">
        <f t="shared" si="16"/>
        <v>6.2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136</v>
      </c>
      <c r="F108" s="24">
        <v>48</v>
      </c>
      <c r="G108" s="24">
        <v>13</v>
      </c>
      <c r="H108" s="24">
        <v>0</v>
      </c>
      <c r="I108" s="24">
        <f t="shared" si="12"/>
        <v>184</v>
      </c>
      <c r="J108" s="24">
        <f t="shared" si="13"/>
        <v>13</v>
      </c>
      <c r="K108" s="24">
        <f t="shared" si="15"/>
        <v>197</v>
      </c>
      <c r="L108" s="26">
        <f t="shared" si="14"/>
        <v>6.6</v>
      </c>
      <c r="M108" s="60">
        <f t="shared" si="16"/>
        <v>5.6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162</v>
      </c>
      <c r="F109" s="24">
        <v>65</v>
      </c>
      <c r="G109" s="24">
        <v>10</v>
      </c>
      <c r="H109" s="24">
        <v>0</v>
      </c>
      <c r="I109" s="24">
        <f t="shared" si="12"/>
        <v>227</v>
      </c>
      <c r="J109" s="24">
        <f t="shared" si="13"/>
        <v>10</v>
      </c>
      <c r="K109" s="24">
        <f t="shared" si="15"/>
        <v>237</v>
      </c>
      <c r="L109" s="26">
        <f t="shared" si="14"/>
        <v>4.2</v>
      </c>
      <c r="M109" s="60">
        <f t="shared" si="16"/>
        <v>6.7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193</v>
      </c>
      <c r="F110" s="24">
        <v>54</v>
      </c>
      <c r="G110" s="24">
        <v>9</v>
      </c>
      <c r="H110" s="24">
        <v>0</v>
      </c>
      <c r="I110" s="24">
        <f t="shared" si="12"/>
        <v>247</v>
      </c>
      <c r="J110" s="24">
        <f t="shared" si="13"/>
        <v>9</v>
      </c>
      <c r="K110" s="24">
        <f t="shared" si="15"/>
        <v>256</v>
      </c>
      <c r="L110" s="26">
        <f t="shared" si="14"/>
        <v>3.5</v>
      </c>
      <c r="M110" s="60">
        <f t="shared" si="16"/>
        <v>7.3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183</v>
      </c>
      <c r="F111" s="24">
        <v>61</v>
      </c>
      <c r="G111" s="24">
        <v>18</v>
      </c>
      <c r="H111" s="24">
        <v>0</v>
      </c>
      <c r="I111" s="24">
        <f t="shared" si="12"/>
        <v>244</v>
      </c>
      <c r="J111" s="24">
        <f t="shared" si="13"/>
        <v>18</v>
      </c>
      <c r="K111" s="24">
        <f t="shared" si="15"/>
        <v>262</v>
      </c>
      <c r="L111" s="26">
        <f t="shared" si="14"/>
        <v>6.9</v>
      </c>
      <c r="M111" s="60">
        <f t="shared" si="16"/>
        <v>7.4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188</v>
      </c>
      <c r="F112" s="24">
        <v>72</v>
      </c>
      <c r="G112" s="24">
        <v>8</v>
      </c>
      <c r="H112" s="24">
        <v>0</v>
      </c>
      <c r="I112" s="24">
        <f t="shared" si="12"/>
        <v>260</v>
      </c>
      <c r="J112" s="24">
        <f t="shared" si="13"/>
        <v>8</v>
      </c>
      <c r="K112" s="24">
        <f t="shared" si="15"/>
        <v>268</v>
      </c>
      <c r="L112" s="26">
        <f t="shared" si="14"/>
        <v>3</v>
      </c>
      <c r="M112" s="60">
        <f t="shared" si="16"/>
        <v>7.6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238</v>
      </c>
      <c r="F113" s="24">
        <v>62</v>
      </c>
      <c r="G113" s="24">
        <v>12</v>
      </c>
      <c r="H113" s="24">
        <v>1</v>
      </c>
      <c r="I113" s="24">
        <f t="shared" si="12"/>
        <v>300</v>
      </c>
      <c r="J113" s="24">
        <f t="shared" si="13"/>
        <v>13</v>
      </c>
      <c r="K113" s="24">
        <f t="shared" si="15"/>
        <v>313</v>
      </c>
      <c r="L113" s="26">
        <f t="shared" si="14"/>
        <v>4.2</v>
      </c>
      <c r="M113" s="60">
        <f t="shared" si="16"/>
        <v>8.9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263</v>
      </c>
      <c r="F114" s="24">
        <v>70</v>
      </c>
      <c r="G114" s="24">
        <v>9</v>
      </c>
      <c r="H114" s="24">
        <v>2</v>
      </c>
      <c r="I114" s="24">
        <f t="shared" si="12"/>
        <v>333</v>
      </c>
      <c r="J114" s="24">
        <f t="shared" si="13"/>
        <v>11</v>
      </c>
      <c r="K114" s="24">
        <f t="shared" si="15"/>
        <v>344</v>
      </c>
      <c r="L114" s="26">
        <f t="shared" si="14"/>
        <v>3.2</v>
      </c>
      <c r="M114" s="60">
        <f t="shared" si="16"/>
        <v>9.8000000000000007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335</v>
      </c>
      <c r="F115" s="24">
        <v>69</v>
      </c>
      <c r="G115" s="24">
        <v>7</v>
      </c>
      <c r="H115" s="24">
        <v>1</v>
      </c>
      <c r="I115" s="24">
        <f t="shared" si="12"/>
        <v>404</v>
      </c>
      <c r="J115" s="24">
        <f t="shared" si="13"/>
        <v>8</v>
      </c>
      <c r="K115" s="24">
        <f t="shared" si="15"/>
        <v>412</v>
      </c>
      <c r="L115" s="26">
        <f t="shared" si="14"/>
        <v>1.9</v>
      </c>
      <c r="M115" s="60">
        <f t="shared" si="16"/>
        <v>11.7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379</v>
      </c>
      <c r="F116" s="24">
        <v>78</v>
      </c>
      <c r="G116" s="24">
        <v>5</v>
      </c>
      <c r="H116" s="24">
        <v>0</v>
      </c>
      <c r="I116" s="24">
        <f t="shared" si="12"/>
        <v>457</v>
      </c>
      <c r="J116" s="24">
        <f t="shared" si="13"/>
        <v>5</v>
      </c>
      <c r="K116" s="24">
        <f t="shared" si="15"/>
        <v>462</v>
      </c>
      <c r="L116" s="26">
        <f t="shared" si="14"/>
        <v>1.1000000000000001</v>
      </c>
      <c r="M116" s="60">
        <f t="shared" si="16"/>
        <v>13.1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2644</v>
      </c>
      <c r="F117" s="5">
        <f t="shared" si="17"/>
        <v>731</v>
      </c>
      <c r="G117" s="5">
        <f t="shared" si="17"/>
        <v>135</v>
      </c>
      <c r="H117" s="5">
        <f t="shared" si="17"/>
        <v>8</v>
      </c>
      <c r="I117" s="5">
        <f t="shared" si="17"/>
        <v>3375</v>
      </c>
      <c r="J117" s="5">
        <f t="shared" si="17"/>
        <v>143</v>
      </c>
      <c r="K117" s="5">
        <f t="shared" si="17"/>
        <v>3518</v>
      </c>
      <c r="L117" s="51">
        <f t="shared" si="14"/>
        <v>4.0999999999999996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46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69"/>
      <c r="V119" s="369"/>
      <c r="W119" s="369"/>
      <c r="X119" s="369"/>
      <c r="Y119" s="369"/>
      <c r="Z119" s="369"/>
      <c r="AA119" s="36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335</v>
      </c>
      <c r="F121" s="23">
        <v>80</v>
      </c>
      <c r="G121" s="23">
        <v>13</v>
      </c>
      <c r="H121" s="23">
        <v>2</v>
      </c>
      <c r="I121" s="23">
        <f t="shared" ref="I121:I132" si="18">SUM(E121:F121)</f>
        <v>415</v>
      </c>
      <c r="J121" s="23">
        <f t="shared" ref="J121:J132" si="19">SUM(G121:H121)</f>
        <v>15</v>
      </c>
      <c r="K121" s="23">
        <f>SUM(I121,J121)</f>
        <v>430</v>
      </c>
      <c r="L121" s="25">
        <f t="shared" ref="L121:L133" si="20">IF(K121=0,0,ROUND(J121/K121*100,1))</f>
        <v>3.5</v>
      </c>
      <c r="M121" s="59">
        <f>IF(K121=0,0,ROUND(K121/K$133*100,1))</f>
        <v>7.9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347</v>
      </c>
      <c r="F122" s="24">
        <v>95</v>
      </c>
      <c r="G122" s="24">
        <v>28</v>
      </c>
      <c r="H122" s="24">
        <v>3</v>
      </c>
      <c r="I122" s="24">
        <f t="shared" si="18"/>
        <v>442</v>
      </c>
      <c r="J122" s="24">
        <f t="shared" si="19"/>
        <v>31</v>
      </c>
      <c r="K122" s="24">
        <f t="shared" ref="K122:K132" si="21">SUM(I122,J122)</f>
        <v>473</v>
      </c>
      <c r="L122" s="26">
        <f t="shared" si="20"/>
        <v>6.6</v>
      </c>
      <c r="M122" s="60">
        <f t="shared" ref="M122:M133" si="22">IF(K122=0,0,ROUND(K122/K$133*100,1))</f>
        <v>8.6999999999999993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285</v>
      </c>
      <c r="F123" s="24">
        <v>77</v>
      </c>
      <c r="G123" s="24">
        <v>28</v>
      </c>
      <c r="H123" s="24">
        <v>3</v>
      </c>
      <c r="I123" s="24">
        <f t="shared" si="18"/>
        <v>362</v>
      </c>
      <c r="J123" s="24">
        <f t="shared" si="19"/>
        <v>31</v>
      </c>
      <c r="K123" s="24">
        <f t="shared" si="21"/>
        <v>393</v>
      </c>
      <c r="L123" s="26">
        <f t="shared" si="20"/>
        <v>7.9</v>
      </c>
      <c r="M123" s="60">
        <f t="shared" si="22"/>
        <v>7.2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235</v>
      </c>
      <c r="F124" s="24">
        <v>80</v>
      </c>
      <c r="G124" s="24">
        <v>21</v>
      </c>
      <c r="H124" s="24">
        <v>0</v>
      </c>
      <c r="I124" s="24">
        <f t="shared" si="18"/>
        <v>315</v>
      </c>
      <c r="J124" s="24">
        <f t="shared" si="19"/>
        <v>21</v>
      </c>
      <c r="K124" s="24">
        <f t="shared" si="21"/>
        <v>336</v>
      </c>
      <c r="L124" s="26">
        <f t="shared" si="20"/>
        <v>6.3</v>
      </c>
      <c r="M124" s="60">
        <f t="shared" si="22"/>
        <v>6.2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279</v>
      </c>
      <c r="F125" s="24">
        <v>110</v>
      </c>
      <c r="G125" s="24">
        <v>20</v>
      </c>
      <c r="H125" s="24">
        <v>0</v>
      </c>
      <c r="I125" s="24">
        <f t="shared" si="18"/>
        <v>389</v>
      </c>
      <c r="J125" s="24">
        <f t="shared" si="19"/>
        <v>20</v>
      </c>
      <c r="K125" s="24">
        <f t="shared" si="21"/>
        <v>409</v>
      </c>
      <c r="L125" s="26">
        <f t="shared" si="20"/>
        <v>4.9000000000000004</v>
      </c>
      <c r="M125" s="60">
        <f t="shared" si="22"/>
        <v>7.5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312</v>
      </c>
      <c r="F126" s="24">
        <v>89</v>
      </c>
      <c r="G126" s="24">
        <v>20</v>
      </c>
      <c r="H126" s="24">
        <v>0</v>
      </c>
      <c r="I126" s="24">
        <f t="shared" si="18"/>
        <v>401</v>
      </c>
      <c r="J126" s="24">
        <f t="shared" si="19"/>
        <v>20</v>
      </c>
      <c r="K126" s="24">
        <f t="shared" si="21"/>
        <v>421</v>
      </c>
      <c r="L126" s="26">
        <f t="shared" si="20"/>
        <v>4.8</v>
      </c>
      <c r="M126" s="60">
        <f t="shared" si="22"/>
        <v>7.8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259</v>
      </c>
      <c r="F127" s="24">
        <v>83</v>
      </c>
      <c r="G127" s="24">
        <v>22</v>
      </c>
      <c r="H127" s="24">
        <v>0</v>
      </c>
      <c r="I127" s="24">
        <f t="shared" si="18"/>
        <v>342</v>
      </c>
      <c r="J127" s="24">
        <f t="shared" si="19"/>
        <v>22</v>
      </c>
      <c r="K127" s="24">
        <f t="shared" si="21"/>
        <v>364</v>
      </c>
      <c r="L127" s="26">
        <f t="shared" si="20"/>
        <v>6</v>
      </c>
      <c r="M127" s="60">
        <f t="shared" si="22"/>
        <v>6.7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283</v>
      </c>
      <c r="F128" s="24">
        <v>108</v>
      </c>
      <c r="G128" s="24">
        <v>12</v>
      </c>
      <c r="H128" s="24">
        <v>3</v>
      </c>
      <c r="I128" s="24">
        <f t="shared" si="18"/>
        <v>391</v>
      </c>
      <c r="J128" s="24">
        <f t="shared" si="19"/>
        <v>15</v>
      </c>
      <c r="K128" s="24">
        <f t="shared" si="21"/>
        <v>406</v>
      </c>
      <c r="L128" s="26">
        <f t="shared" si="20"/>
        <v>3.7</v>
      </c>
      <c r="M128" s="60">
        <f t="shared" si="22"/>
        <v>7.5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336</v>
      </c>
      <c r="F129" s="24">
        <v>89</v>
      </c>
      <c r="G129" s="24">
        <v>18</v>
      </c>
      <c r="H129" s="24">
        <v>1</v>
      </c>
      <c r="I129" s="24">
        <f t="shared" si="18"/>
        <v>425</v>
      </c>
      <c r="J129" s="24">
        <f t="shared" si="19"/>
        <v>19</v>
      </c>
      <c r="K129" s="24">
        <f t="shared" si="21"/>
        <v>444</v>
      </c>
      <c r="L129" s="26">
        <f t="shared" si="20"/>
        <v>4.3</v>
      </c>
      <c r="M129" s="60">
        <f t="shared" si="22"/>
        <v>8.1999999999999993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377</v>
      </c>
      <c r="F130" s="24">
        <v>121</v>
      </c>
      <c r="G130" s="24">
        <v>22</v>
      </c>
      <c r="H130" s="24">
        <v>2</v>
      </c>
      <c r="I130" s="24">
        <f t="shared" si="18"/>
        <v>498</v>
      </c>
      <c r="J130" s="24">
        <f t="shared" si="19"/>
        <v>24</v>
      </c>
      <c r="K130" s="24">
        <f t="shared" si="21"/>
        <v>522</v>
      </c>
      <c r="L130" s="26">
        <f t="shared" si="20"/>
        <v>4.5999999999999996</v>
      </c>
      <c r="M130" s="60">
        <f t="shared" si="22"/>
        <v>9.6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458</v>
      </c>
      <c r="F131" s="24">
        <v>111</v>
      </c>
      <c r="G131" s="24">
        <v>15</v>
      </c>
      <c r="H131" s="24">
        <v>1</v>
      </c>
      <c r="I131" s="24">
        <f t="shared" si="18"/>
        <v>569</v>
      </c>
      <c r="J131" s="24">
        <f t="shared" si="19"/>
        <v>16</v>
      </c>
      <c r="K131" s="24">
        <f t="shared" si="21"/>
        <v>585</v>
      </c>
      <c r="L131" s="26">
        <f t="shared" si="20"/>
        <v>2.7</v>
      </c>
      <c r="M131" s="60">
        <f t="shared" si="22"/>
        <v>10.8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527</v>
      </c>
      <c r="F132" s="24">
        <v>105</v>
      </c>
      <c r="G132" s="24">
        <v>8</v>
      </c>
      <c r="H132" s="24">
        <v>0</v>
      </c>
      <c r="I132" s="24">
        <f t="shared" si="18"/>
        <v>632</v>
      </c>
      <c r="J132" s="24">
        <f t="shared" si="19"/>
        <v>8</v>
      </c>
      <c r="K132" s="24">
        <f t="shared" si="21"/>
        <v>640</v>
      </c>
      <c r="L132" s="26">
        <f t="shared" si="20"/>
        <v>1.3</v>
      </c>
      <c r="M132" s="60">
        <f t="shared" si="22"/>
        <v>11.8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4033</v>
      </c>
      <c r="F133" s="5">
        <f t="shared" si="23"/>
        <v>1148</v>
      </c>
      <c r="G133" s="5">
        <f t="shared" si="23"/>
        <v>227</v>
      </c>
      <c r="H133" s="5">
        <f t="shared" si="23"/>
        <v>15</v>
      </c>
      <c r="I133" s="5">
        <f t="shared" si="23"/>
        <v>5181</v>
      </c>
      <c r="J133" s="5">
        <f t="shared" si="23"/>
        <v>242</v>
      </c>
      <c r="K133" s="5">
        <f t="shared" si="23"/>
        <v>5423</v>
      </c>
      <c r="L133" s="51">
        <f t="shared" si="20"/>
        <v>4.5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7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7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7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7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7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37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37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7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7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371" t="str">
        <f>E71</f>
        <v>C断面流入計(7+8+9+14)</v>
      </c>
      <c r="C43" s="371"/>
      <c r="D43" s="371"/>
      <c r="E43" s="371"/>
      <c r="F43" s="371"/>
      <c r="G43" s="371"/>
      <c r="H43" s="371"/>
      <c r="I43" s="371"/>
      <c r="J43" s="371" t="str">
        <f>E87</f>
        <v>C断面流出計(2+6+10+14)</v>
      </c>
      <c r="K43" s="371"/>
      <c r="L43" s="371"/>
      <c r="M43" s="371"/>
      <c r="N43" s="371"/>
      <c r="O43" s="371"/>
      <c r="P43" s="371"/>
      <c r="Q43" s="37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371" t="str">
        <f>E103</f>
        <v>C断面計(7+8+9+14+2+6+10+14)</v>
      </c>
      <c r="C69" s="371"/>
      <c r="D69" s="371"/>
      <c r="E69" s="371"/>
      <c r="F69" s="371"/>
      <c r="G69" s="371"/>
      <c r="H69" s="371"/>
      <c r="I69" s="371"/>
      <c r="J69" s="371" t="str">
        <f>E119</f>
        <v>D断面流入計(10+11+12)</v>
      </c>
      <c r="K69" s="371"/>
      <c r="L69" s="371"/>
      <c r="M69" s="371"/>
      <c r="N69" s="371"/>
      <c r="O69" s="371"/>
      <c r="P69" s="371"/>
      <c r="Q69" s="37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48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69"/>
      <c r="V71" s="369"/>
      <c r="W71" s="369"/>
      <c r="X71" s="369"/>
      <c r="Y71" s="369"/>
      <c r="Z71" s="369"/>
      <c r="AA71" s="36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257</v>
      </c>
      <c r="F73" s="23">
        <v>43</v>
      </c>
      <c r="G73" s="23">
        <v>26</v>
      </c>
      <c r="H73" s="23">
        <v>5</v>
      </c>
      <c r="I73" s="23">
        <f t="shared" ref="I73:I84" si="0">SUM(E73:F73)</f>
        <v>300</v>
      </c>
      <c r="J73" s="23">
        <f t="shared" ref="J73:J84" si="1">SUM(G73:H73)</f>
        <v>31</v>
      </c>
      <c r="K73" s="23">
        <f>SUM(I73,J73)</f>
        <v>331</v>
      </c>
      <c r="L73" s="25">
        <f>IF(K73=0,0,ROUND(J73/K73*100,1))</f>
        <v>9.4</v>
      </c>
      <c r="M73" s="59">
        <f>IF(K73=0,0,ROUND(K73/K$85*100,1))</f>
        <v>5.0999999999999996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250</v>
      </c>
      <c r="F74" s="24">
        <v>76</v>
      </c>
      <c r="G74" s="24">
        <v>48</v>
      </c>
      <c r="H74" s="24">
        <v>6</v>
      </c>
      <c r="I74" s="24">
        <f t="shared" si="0"/>
        <v>326</v>
      </c>
      <c r="J74" s="24">
        <f t="shared" si="1"/>
        <v>54</v>
      </c>
      <c r="K74" s="24">
        <f t="shared" ref="K74:K84" si="2">SUM(I74,J74)</f>
        <v>380</v>
      </c>
      <c r="L74" s="26">
        <f t="shared" ref="L74:L84" si="3">IF(K74=0,0,ROUND(J74/K74*100,1))</f>
        <v>14.2</v>
      </c>
      <c r="M74" s="60">
        <f t="shared" ref="M74:M84" si="4">IF(K74=0,0,ROUND(K74/K$85*100,1))</f>
        <v>5.8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248</v>
      </c>
      <c r="F75" s="24">
        <v>75</v>
      </c>
      <c r="G75" s="24">
        <v>52</v>
      </c>
      <c r="H75" s="24">
        <v>3</v>
      </c>
      <c r="I75" s="24">
        <f t="shared" si="0"/>
        <v>323</v>
      </c>
      <c r="J75" s="24">
        <f t="shared" si="1"/>
        <v>55</v>
      </c>
      <c r="K75" s="24">
        <f t="shared" si="2"/>
        <v>378</v>
      </c>
      <c r="L75" s="26">
        <f t="shared" si="3"/>
        <v>14.6</v>
      </c>
      <c r="M75" s="60">
        <f t="shared" si="4"/>
        <v>5.8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325</v>
      </c>
      <c r="F76" s="24">
        <v>101</v>
      </c>
      <c r="G76" s="24">
        <v>51</v>
      </c>
      <c r="H76" s="24">
        <v>4</v>
      </c>
      <c r="I76" s="24">
        <f t="shared" si="0"/>
        <v>426</v>
      </c>
      <c r="J76" s="24">
        <f t="shared" si="1"/>
        <v>55</v>
      </c>
      <c r="K76" s="24">
        <f t="shared" si="2"/>
        <v>481</v>
      </c>
      <c r="L76" s="26">
        <f t="shared" si="3"/>
        <v>11.4</v>
      </c>
      <c r="M76" s="60">
        <f t="shared" si="4"/>
        <v>7.4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362</v>
      </c>
      <c r="F77" s="24">
        <v>102</v>
      </c>
      <c r="G77" s="24">
        <v>54</v>
      </c>
      <c r="H77" s="24">
        <v>5</v>
      </c>
      <c r="I77" s="24">
        <f t="shared" si="0"/>
        <v>464</v>
      </c>
      <c r="J77" s="24">
        <f t="shared" si="1"/>
        <v>59</v>
      </c>
      <c r="K77" s="24">
        <f t="shared" si="2"/>
        <v>523</v>
      </c>
      <c r="L77" s="26">
        <f t="shared" si="3"/>
        <v>11.3</v>
      </c>
      <c r="M77" s="60">
        <f t="shared" si="4"/>
        <v>8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391</v>
      </c>
      <c r="F78" s="24">
        <v>86</v>
      </c>
      <c r="G78" s="24">
        <v>44</v>
      </c>
      <c r="H78" s="24">
        <v>2</v>
      </c>
      <c r="I78" s="24">
        <f t="shared" si="0"/>
        <v>477</v>
      </c>
      <c r="J78" s="24">
        <f t="shared" si="1"/>
        <v>46</v>
      </c>
      <c r="K78" s="24">
        <f t="shared" si="2"/>
        <v>523</v>
      </c>
      <c r="L78" s="26">
        <f t="shared" si="3"/>
        <v>8.8000000000000007</v>
      </c>
      <c r="M78" s="60">
        <f t="shared" si="4"/>
        <v>8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398</v>
      </c>
      <c r="F79" s="24">
        <v>92</v>
      </c>
      <c r="G79" s="24">
        <v>53</v>
      </c>
      <c r="H79" s="24">
        <v>4</v>
      </c>
      <c r="I79" s="24">
        <f t="shared" si="0"/>
        <v>490</v>
      </c>
      <c r="J79" s="24">
        <f t="shared" si="1"/>
        <v>57</v>
      </c>
      <c r="K79" s="24">
        <f t="shared" si="2"/>
        <v>547</v>
      </c>
      <c r="L79" s="26">
        <f t="shared" si="3"/>
        <v>10.4</v>
      </c>
      <c r="M79" s="60">
        <f t="shared" si="4"/>
        <v>8.4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427</v>
      </c>
      <c r="F80" s="24">
        <v>90</v>
      </c>
      <c r="G80" s="24">
        <v>34</v>
      </c>
      <c r="H80" s="24">
        <v>4</v>
      </c>
      <c r="I80" s="24">
        <f t="shared" si="0"/>
        <v>517</v>
      </c>
      <c r="J80" s="24">
        <f t="shared" si="1"/>
        <v>38</v>
      </c>
      <c r="K80" s="24">
        <f t="shared" si="2"/>
        <v>555</v>
      </c>
      <c r="L80" s="26">
        <f t="shared" si="3"/>
        <v>6.8</v>
      </c>
      <c r="M80" s="60">
        <f t="shared" si="4"/>
        <v>8.5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445</v>
      </c>
      <c r="F81" s="24">
        <v>103</v>
      </c>
      <c r="G81" s="24">
        <v>28</v>
      </c>
      <c r="H81" s="24">
        <v>2</v>
      </c>
      <c r="I81" s="24">
        <f t="shared" si="0"/>
        <v>548</v>
      </c>
      <c r="J81" s="24">
        <f t="shared" si="1"/>
        <v>30</v>
      </c>
      <c r="K81" s="24">
        <f t="shared" si="2"/>
        <v>578</v>
      </c>
      <c r="L81" s="26">
        <f t="shared" si="3"/>
        <v>5.2</v>
      </c>
      <c r="M81" s="60">
        <f t="shared" si="4"/>
        <v>8.8000000000000007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522</v>
      </c>
      <c r="F82" s="24">
        <v>104</v>
      </c>
      <c r="G82" s="24">
        <v>29</v>
      </c>
      <c r="H82" s="24">
        <v>5</v>
      </c>
      <c r="I82" s="24">
        <f t="shared" si="0"/>
        <v>626</v>
      </c>
      <c r="J82" s="24">
        <f t="shared" si="1"/>
        <v>34</v>
      </c>
      <c r="K82" s="24">
        <f t="shared" si="2"/>
        <v>660</v>
      </c>
      <c r="L82" s="26">
        <f t="shared" si="3"/>
        <v>5.2</v>
      </c>
      <c r="M82" s="60">
        <f t="shared" si="4"/>
        <v>10.1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648</v>
      </c>
      <c r="F83" s="24">
        <v>103</v>
      </c>
      <c r="G83" s="24">
        <v>27</v>
      </c>
      <c r="H83" s="24">
        <v>6</v>
      </c>
      <c r="I83" s="24">
        <f t="shared" si="0"/>
        <v>751</v>
      </c>
      <c r="J83" s="24">
        <f t="shared" si="1"/>
        <v>33</v>
      </c>
      <c r="K83" s="24">
        <f t="shared" si="2"/>
        <v>784</v>
      </c>
      <c r="L83" s="26">
        <f t="shared" si="3"/>
        <v>4.2</v>
      </c>
      <c r="M83" s="60">
        <f t="shared" si="4"/>
        <v>12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675</v>
      </c>
      <c r="F84" s="24">
        <v>100</v>
      </c>
      <c r="G84" s="24">
        <v>15</v>
      </c>
      <c r="H84" s="24">
        <v>7</v>
      </c>
      <c r="I84" s="24">
        <f t="shared" si="0"/>
        <v>775</v>
      </c>
      <c r="J84" s="24">
        <f t="shared" si="1"/>
        <v>22</v>
      </c>
      <c r="K84" s="24">
        <f t="shared" si="2"/>
        <v>797</v>
      </c>
      <c r="L84" s="26">
        <f t="shared" si="3"/>
        <v>2.8</v>
      </c>
      <c r="M84" s="60">
        <f t="shared" si="4"/>
        <v>12.2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4948</v>
      </c>
      <c r="F85" s="5">
        <f t="shared" si="5"/>
        <v>1075</v>
      </c>
      <c r="G85" s="5">
        <f t="shared" si="5"/>
        <v>461</v>
      </c>
      <c r="H85" s="5">
        <f t="shared" si="5"/>
        <v>53</v>
      </c>
      <c r="I85" s="5">
        <f t="shared" si="5"/>
        <v>6023</v>
      </c>
      <c r="J85" s="5">
        <f t="shared" si="5"/>
        <v>514</v>
      </c>
      <c r="K85" s="5">
        <f t="shared" si="5"/>
        <v>6537</v>
      </c>
      <c r="L85" s="51">
        <f>IF(K85=0,0,ROUND(J85/K85*100,1))</f>
        <v>7.9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49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69"/>
      <c r="V87" s="369"/>
      <c r="W87" s="369"/>
      <c r="X87" s="369"/>
      <c r="Y87" s="369"/>
      <c r="Z87" s="369"/>
      <c r="AA87" s="36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651</v>
      </c>
      <c r="F89" s="23">
        <v>139</v>
      </c>
      <c r="G89" s="23">
        <v>63</v>
      </c>
      <c r="H89" s="23">
        <v>10</v>
      </c>
      <c r="I89" s="23">
        <f t="shared" ref="I89:I100" si="6">SUM(E89:F89)</f>
        <v>790</v>
      </c>
      <c r="J89" s="23">
        <f t="shared" ref="J89:J100" si="7">SUM(G89:H89)</f>
        <v>73</v>
      </c>
      <c r="K89" s="23">
        <f>SUM(I89,J89)</f>
        <v>863</v>
      </c>
      <c r="L89" s="25">
        <f>IF(K89=0,0,ROUND(J89/K89*100,1))</f>
        <v>8.5</v>
      </c>
      <c r="M89" s="59">
        <f>IF(K89=0,0,ROUND(K89/K$101*100,1))</f>
        <v>12.2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660</v>
      </c>
      <c r="F90" s="24">
        <v>101</v>
      </c>
      <c r="G90" s="24">
        <v>56</v>
      </c>
      <c r="H90" s="24">
        <v>10</v>
      </c>
      <c r="I90" s="24">
        <f t="shared" si="6"/>
        <v>761</v>
      </c>
      <c r="J90" s="24">
        <f t="shared" si="7"/>
        <v>66</v>
      </c>
      <c r="K90" s="24">
        <f t="shared" ref="K90:K100" si="8">SUM(I90,J90)</f>
        <v>827</v>
      </c>
      <c r="L90" s="26">
        <f t="shared" ref="L90:L101" si="9">IF(K90=0,0,ROUND(J90/K90*100,1))</f>
        <v>8</v>
      </c>
      <c r="M90" s="60">
        <f t="shared" ref="M90:M101" si="10">IF(K90=0,0,ROUND(K90/K$101*100,1))</f>
        <v>11.7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457</v>
      </c>
      <c r="F91" s="24">
        <v>94</v>
      </c>
      <c r="G91" s="24">
        <v>62</v>
      </c>
      <c r="H91" s="24">
        <v>3</v>
      </c>
      <c r="I91" s="24">
        <f t="shared" si="6"/>
        <v>551</v>
      </c>
      <c r="J91" s="24">
        <f t="shared" si="7"/>
        <v>65</v>
      </c>
      <c r="K91" s="24">
        <f t="shared" si="8"/>
        <v>616</v>
      </c>
      <c r="L91" s="26">
        <f t="shared" si="9"/>
        <v>10.6</v>
      </c>
      <c r="M91" s="60">
        <f t="shared" si="10"/>
        <v>8.6999999999999993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460</v>
      </c>
      <c r="F92" s="24">
        <v>75</v>
      </c>
      <c r="G92" s="24">
        <v>62</v>
      </c>
      <c r="H92" s="24">
        <v>3</v>
      </c>
      <c r="I92" s="24">
        <f t="shared" si="6"/>
        <v>535</v>
      </c>
      <c r="J92" s="24">
        <f t="shared" si="7"/>
        <v>65</v>
      </c>
      <c r="K92" s="24">
        <f t="shared" si="8"/>
        <v>600</v>
      </c>
      <c r="L92" s="26">
        <f t="shared" si="9"/>
        <v>10.8</v>
      </c>
      <c r="M92" s="60">
        <f t="shared" si="10"/>
        <v>8.5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399</v>
      </c>
      <c r="F93" s="24">
        <v>81</v>
      </c>
      <c r="G93" s="24">
        <v>42</v>
      </c>
      <c r="H93" s="24">
        <v>2</v>
      </c>
      <c r="I93" s="24">
        <f t="shared" si="6"/>
        <v>480</v>
      </c>
      <c r="J93" s="24">
        <f t="shared" si="7"/>
        <v>44</v>
      </c>
      <c r="K93" s="24">
        <f t="shared" si="8"/>
        <v>524</v>
      </c>
      <c r="L93" s="26">
        <f t="shared" si="9"/>
        <v>8.4</v>
      </c>
      <c r="M93" s="60">
        <f t="shared" si="10"/>
        <v>7.4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437</v>
      </c>
      <c r="F94" s="24">
        <v>95</v>
      </c>
      <c r="G94" s="24">
        <v>57</v>
      </c>
      <c r="H94" s="24">
        <v>4</v>
      </c>
      <c r="I94" s="24">
        <f t="shared" si="6"/>
        <v>532</v>
      </c>
      <c r="J94" s="24">
        <f t="shared" si="7"/>
        <v>61</v>
      </c>
      <c r="K94" s="24">
        <f t="shared" si="8"/>
        <v>593</v>
      </c>
      <c r="L94" s="26">
        <f t="shared" si="9"/>
        <v>10.3</v>
      </c>
      <c r="M94" s="60">
        <f t="shared" si="10"/>
        <v>8.4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403</v>
      </c>
      <c r="F95" s="24">
        <v>94</v>
      </c>
      <c r="G95" s="24">
        <v>29</v>
      </c>
      <c r="H95" s="24">
        <v>5</v>
      </c>
      <c r="I95" s="24">
        <f t="shared" si="6"/>
        <v>497</v>
      </c>
      <c r="J95" s="24">
        <f t="shared" si="7"/>
        <v>34</v>
      </c>
      <c r="K95" s="24">
        <f t="shared" si="8"/>
        <v>531</v>
      </c>
      <c r="L95" s="26">
        <f t="shared" si="9"/>
        <v>6.4</v>
      </c>
      <c r="M95" s="60">
        <f t="shared" si="10"/>
        <v>7.5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374</v>
      </c>
      <c r="F96" s="24">
        <v>64</v>
      </c>
      <c r="G96" s="24">
        <v>44</v>
      </c>
      <c r="H96" s="24">
        <v>6</v>
      </c>
      <c r="I96" s="24">
        <f t="shared" si="6"/>
        <v>438</v>
      </c>
      <c r="J96" s="24">
        <f t="shared" si="7"/>
        <v>50</v>
      </c>
      <c r="K96" s="24">
        <f t="shared" si="8"/>
        <v>488</v>
      </c>
      <c r="L96" s="26">
        <f t="shared" si="9"/>
        <v>10.199999999999999</v>
      </c>
      <c r="M96" s="60">
        <f t="shared" si="10"/>
        <v>6.9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393</v>
      </c>
      <c r="F97" s="24">
        <v>77</v>
      </c>
      <c r="G97" s="24">
        <v>41</v>
      </c>
      <c r="H97" s="24">
        <v>2</v>
      </c>
      <c r="I97" s="24">
        <f t="shared" si="6"/>
        <v>470</v>
      </c>
      <c r="J97" s="24">
        <f t="shared" si="7"/>
        <v>43</v>
      </c>
      <c r="K97" s="24">
        <f t="shared" si="8"/>
        <v>513</v>
      </c>
      <c r="L97" s="26">
        <f t="shared" si="9"/>
        <v>8.4</v>
      </c>
      <c r="M97" s="60">
        <f t="shared" si="10"/>
        <v>7.2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464</v>
      </c>
      <c r="F98" s="24">
        <v>80</v>
      </c>
      <c r="G98" s="24">
        <v>22</v>
      </c>
      <c r="H98" s="24">
        <v>3</v>
      </c>
      <c r="I98" s="24">
        <f t="shared" si="6"/>
        <v>544</v>
      </c>
      <c r="J98" s="24">
        <f t="shared" si="7"/>
        <v>25</v>
      </c>
      <c r="K98" s="24">
        <f t="shared" si="8"/>
        <v>569</v>
      </c>
      <c r="L98" s="26">
        <f t="shared" si="9"/>
        <v>4.4000000000000004</v>
      </c>
      <c r="M98" s="60">
        <f t="shared" si="10"/>
        <v>8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372</v>
      </c>
      <c r="F99" s="24">
        <v>70</v>
      </c>
      <c r="G99" s="24">
        <v>45</v>
      </c>
      <c r="H99" s="24">
        <v>4</v>
      </c>
      <c r="I99" s="24">
        <f t="shared" si="6"/>
        <v>442</v>
      </c>
      <c r="J99" s="24">
        <f t="shared" si="7"/>
        <v>49</v>
      </c>
      <c r="K99" s="24">
        <f t="shared" si="8"/>
        <v>491</v>
      </c>
      <c r="L99" s="26">
        <f t="shared" si="9"/>
        <v>10</v>
      </c>
      <c r="M99" s="60">
        <f t="shared" si="10"/>
        <v>6.9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399</v>
      </c>
      <c r="F100" s="24">
        <v>54</v>
      </c>
      <c r="G100" s="24">
        <v>12</v>
      </c>
      <c r="H100" s="24">
        <v>6</v>
      </c>
      <c r="I100" s="24">
        <f t="shared" si="6"/>
        <v>453</v>
      </c>
      <c r="J100" s="24">
        <f t="shared" si="7"/>
        <v>18</v>
      </c>
      <c r="K100" s="24">
        <f t="shared" si="8"/>
        <v>471</v>
      </c>
      <c r="L100" s="26">
        <f t="shared" si="9"/>
        <v>3.8</v>
      </c>
      <c r="M100" s="60">
        <f t="shared" si="10"/>
        <v>6.6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5469</v>
      </c>
      <c r="F101" s="5">
        <f t="shared" si="11"/>
        <v>1024</v>
      </c>
      <c r="G101" s="5">
        <f t="shared" si="11"/>
        <v>535</v>
      </c>
      <c r="H101" s="5">
        <f t="shared" si="11"/>
        <v>58</v>
      </c>
      <c r="I101" s="5">
        <f t="shared" si="11"/>
        <v>6493</v>
      </c>
      <c r="J101" s="5">
        <f t="shared" si="11"/>
        <v>593</v>
      </c>
      <c r="K101" s="5">
        <f t="shared" si="11"/>
        <v>7086</v>
      </c>
      <c r="L101" s="51">
        <f t="shared" si="9"/>
        <v>8.4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50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69"/>
      <c r="V103" s="369"/>
      <c r="W103" s="369"/>
      <c r="X103" s="369"/>
      <c r="Y103" s="369"/>
      <c r="Z103" s="369"/>
      <c r="AA103" s="36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908</v>
      </c>
      <c r="F105" s="23">
        <v>182</v>
      </c>
      <c r="G105" s="23">
        <v>89</v>
      </c>
      <c r="H105" s="23">
        <v>15</v>
      </c>
      <c r="I105" s="23">
        <f t="shared" ref="I105:I116" si="12">SUM(E105:F105)</f>
        <v>1090</v>
      </c>
      <c r="J105" s="23">
        <f t="shared" ref="J105:J116" si="13">SUM(G105:H105)</f>
        <v>104</v>
      </c>
      <c r="K105" s="23">
        <f>SUM(I105,J105)</f>
        <v>1194</v>
      </c>
      <c r="L105" s="25">
        <f t="shared" ref="L105:L117" si="14">IF(K105=0,0,ROUND(J105/K105*100,1))</f>
        <v>8.6999999999999993</v>
      </c>
      <c r="M105" s="59">
        <f>IF(K105=0,0,ROUND(K105/K$117*100,1))</f>
        <v>8.8000000000000007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910</v>
      </c>
      <c r="F106" s="24">
        <v>177</v>
      </c>
      <c r="G106" s="24">
        <v>104</v>
      </c>
      <c r="H106" s="24">
        <v>16</v>
      </c>
      <c r="I106" s="24">
        <f t="shared" si="12"/>
        <v>1087</v>
      </c>
      <c r="J106" s="24">
        <f t="shared" si="13"/>
        <v>120</v>
      </c>
      <c r="K106" s="24">
        <f t="shared" ref="K106:K116" si="15">SUM(I106,J106)</f>
        <v>1207</v>
      </c>
      <c r="L106" s="26">
        <f t="shared" si="14"/>
        <v>9.9</v>
      </c>
      <c r="M106" s="60">
        <f t="shared" ref="M106:M117" si="16">IF(K106=0,0,ROUND(K106/K$117*100,1))</f>
        <v>8.9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705</v>
      </c>
      <c r="F107" s="24">
        <v>169</v>
      </c>
      <c r="G107" s="24">
        <v>114</v>
      </c>
      <c r="H107" s="24">
        <v>6</v>
      </c>
      <c r="I107" s="24">
        <f t="shared" si="12"/>
        <v>874</v>
      </c>
      <c r="J107" s="24">
        <f t="shared" si="13"/>
        <v>120</v>
      </c>
      <c r="K107" s="24">
        <f t="shared" si="15"/>
        <v>994</v>
      </c>
      <c r="L107" s="26">
        <f t="shared" si="14"/>
        <v>12.1</v>
      </c>
      <c r="M107" s="60">
        <f t="shared" si="16"/>
        <v>7.3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785</v>
      </c>
      <c r="F108" s="24">
        <v>176</v>
      </c>
      <c r="G108" s="24">
        <v>113</v>
      </c>
      <c r="H108" s="24">
        <v>7</v>
      </c>
      <c r="I108" s="24">
        <f t="shared" si="12"/>
        <v>961</v>
      </c>
      <c r="J108" s="24">
        <f t="shared" si="13"/>
        <v>120</v>
      </c>
      <c r="K108" s="24">
        <f t="shared" si="15"/>
        <v>1081</v>
      </c>
      <c r="L108" s="26">
        <f t="shared" si="14"/>
        <v>11.1</v>
      </c>
      <c r="M108" s="60">
        <f t="shared" si="16"/>
        <v>7.9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761</v>
      </c>
      <c r="F109" s="24">
        <v>183</v>
      </c>
      <c r="G109" s="24">
        <v>96</v>
      </c>
      <c r="H109" s="24">
        <v>7</v>
      </c>
      <c r="I109" s="24">
        <f t="shared" si="12"/>
        <v>944</v>
      </c>
      <c r="J109" s="24">
        <f t="shared" si="13"/>
        <v>103</v>
      </c>
      <c r="K109" s="24">
        <f t="shared" si="15"/>
        <v>1047</v>
      </c>
      <c r="L109" s="26">
        <f t="shared" si="14"/>
        <v>9.8000000000000007</v>
      </c>
      <c r="M109" s="60">
        <f t="shared" si="16"/>
        <v>7.7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828</v>
      </c>
      <c r="F110" s="24">
        <v>181</v>
      </c>
      <c r="G110" s="24">
        <v>101</v>
      </c>
      <c r="H110" s="24">
        <v>6</v>
      </c>
      <c r="I110" s="24">
        <f t="shared" si="12"/>
        <v>1009</v>
      </c>
      <c r="J110" s="24">
        <f t="shared" si="13"/>
        <v>107</v>
      </c>
      <c r="K110" s="24">
        <f t="shared" si="15"/>
        <v>1116</v>
      </c>
      <c r="L110" s="26">
        <f t="shared" si="14"/>
        <v>9.6</v>
      </c>
      <c r="M110" s="60">
        <f t="shared" si="16"/>
        <v>8.1999999999999993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801</v>
      </c>
      <c r="F111" s="24">
        <v>186</v>
      </c>
      <c r="G111" s="24">
        <v>82</v>
      </c>
      <c r="H111" s="24">
        <v>9</v>
      </c>
      <c r="I111" s="24">
        <f t="shared" si="12"/>
        <v>987</v>
      </c>
      <c r="J111" s="24">
        <f t="shared" si="13"/>
        <v>91</v>
      </c>
      <c r="K111" s="24">
        <f t="shared" si="15"/>
        <v>1078</v>
      </c>
      <c r="L111" s="26">
        <f t="shared" si="14"/>
        <v>8.4</v>
      </c>
      <c r="M111" s="60">
        <f t="shared" si="16"/>
        <v>7.9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801</v>
      </c>
      <c r="F112" s="24">
        <v>154</v>
      </c>
      <c r="G112" s="24">
        <v>78</v>
      </c>
      <c r="H112" s="24">
        <v>10</v>
      </c>
      <c r="I112" s="24">
        <f t="shared" si="12"/>
        <v>955</v>
      </c>
      <c r="J112" s="24">
        <f t="shared" si="13"/>
        <v>88</v>
      </c>
      <c r="K112" s="24">
        <f t="shared" si="15"/>
        <v>1043</v>
      </c>
      <c r="L112" s="26">
        <f t="shared" si="14"/>
        <v>8.4</v>
      </c>
      <c r="M112" s="60">
        <f t="shared" si="16"/>
        <v>7.7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838</v>
      </c>
      <c r="F113" s="24">
        <v>180</v>
      </c>
      <c r="G113" s="24">
        <v>69</v>
      </c>
      <c r="H113" s="24">
        <v>4</v>
      </c>
      <c r="I113" s="24">
        <f t="shared" si="12"/>
        <v>1018</v>
      </c>
      <c r="J113" s="24">
        <f t="shared" si="13"/>
        <v>73</v>
      </c>
      <c r="K113" s="24">
        <f t="shared" si="15"/>
        <v>1091</v>
      </c>
      <c r="L113" s="26">
        <f t="shared" si="14"/>
        <v>6.7</v>
      </c>
      <c r="M113" s="60">
        <f t="shared" si="16"/>
        <v>8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986</v>
      </c>
      <c r="F114" s="24">
        <v>184</v>
      </c>
      <c r="G114" s="24">
        <v>51</v>
      </c>
      <c r="H114" s="24">
        <v>8</v>
      </c>
      <c r="I114" s="24">
        <f t="shared" si="12"/>
        <v>1170</v>
      </c>
      <c r="J114" s="24">
        <f t="shared" si="13"/>
        <v>59</v>
      </c>
      <c r="K114" s="24">
        <f t="shared" si="15"/>
        <v>1229</v>
      </c>
      <c r="L114" s="26">
        <f t="shared" si="14"/>
        <v>4.8</v>
      </c>
      <c r="M114" s="60">
        <f t="shared" si="16"/>
        <v>9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1020</v>
      </c>
      <c r="F115" s="24">
        <v>173</v>
      </c>
      <c r="G115" s="24">
        <v>72</v>
      </c>
      <c r="H115" s="24">
        <v>10</v>
      </c>
      <c r="I115" s="24">
        <f t="shared" si="12"/>
        <v>1193</v>
      </c>
      <c r="J115" s="24">
        <f t="shared" si="13"/>
        <v>82</v>
      </c>
      <c r="K115" s="24">
        <f t="shared" si="15"/>
        <v>1275</v>
      </c>
      <c r="L115" s="26">
        <f t="shared" si="14"/>
        <v>6.4</v>
      </c>
      <c r="M115" s="60">
        <f t="shared" si="16"/>
        <v>9.4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1074</v>
      </c>
      <c r="F116" s="24">
        <v>154</v>
      </c>
      <c r="G116" s="24">
        <v>27</v>
      </c>
      <c r="H116" s="24">
        <v>13</v>
      </c>
      <c r="I116" s="24">
        <f t="shared" si="12"/>
        <v>1228</v>
      </c>
      <c r="J116" s="24">
        <f t="shared" si="13"/>
        <v>40</v>
      </c>
      <c r="K116" s="24">
        <f t="shared" si="15"/>
        <v>1268</v>
      </c>
      <c r="L116" s="26">
        <f t="shared" si="14"/>
        <v>3.2</v>
      </c>
      <c r="M116" s="60">
        <f t="shared" si="16"/>
        <v>9.3000000000000007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10417</v>
      </c>
      <c r="F117" s="5">
        <f t="shared" si="17"/>
        <v>2099</v>
      </c>
      <c r="G117" s="5">
        <f t="shared" si="17"/>
        <v>996</v>
      </c>
      <c r="H117" s="5">
        <f t="shared" si="17"/>
        <v>111</v>
      </c>
      <c r="I117" s="5">
        <f t="shared" si="17"/>
        <v>12516</v>
      </c>
      <c r="J117" s="5">
        <f t="shared" si="17"/>
        <v>1107</v>
      </c>
      <c r="K117" s="5">
        <f t="shared" si="17"/>
        <v>13623</v>
      </c>
      <c r="L117" s="51">
        <f t="shared" si="14"/>
        <v>8.1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 t="s">
        <v>42</v>
      </c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69"/>
      <c r="V119" s="369"/>
      <c r="W119" s="369"/>
      <c r="X119" s="369"/>
      <c r="Y119" s="369"/>
      <c r="Z119" s="369"/>
      <c r="AA119" s="36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>
        <v>165</v>
      </c>
      <c r="F121" s="23">
        <v>21</v>
      </c>
      <c r="G121" s="23">
        <v>3</v>
      </c>
      <c r="H121" s="23">
        <v>0</v>
      </c>
      <c r="I121" s="23">
        <f t="shared" ref="I121:I132" si="18">SUM(E121:F121)</f>
        <v>186</v>
      </c>
      <c r="J121" s="23">
        <f t="shared" ref="J121:J132" si="19">SUM(G121:H121)</f>
        <v>3</v>
      </c>
      <c r="K121" s="23">
        <f>SUM(I121,J121)</f>
        <v>189</v>
      </c>
      <c r="L121" s="25">
        <f t="shared" ref="L121:L133" si="20">IF(K121=0,0,ROUND(J121/K121*100,1))</f>
        <v>1.6</v>
      </c>
      <c r="M121" s="59">
        <f>IF(K121=0,0,ROUND(K121/K$133*100,1))</f>
        <v>9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>
        <v>185</v>
      </c>
      <c r="F122" s="24">
        <v>19</v>
      </c>
      <c r="G122" s="24">
        <v>17</v>
      </c>
      <c r="H122" s="24">
        <v>1</v>
      </c>
      <c r="I122" s="24">
        <f t="shared" si="18"/>
        <v>204</v>
      </c>
      <c r="J122" s="24">
        <f t="shared" si="19"/>
        <v>18</v>
      </c>
      <c r="K122" s="24">
        <f t="shared" ref="K122:K132" si="21">SUM(I122,J122)</f>
        <v>222</v>
      </c>
      <c r="L122" s="26">
        <f t="shared" si="20"/>
        <v>8.1</v>
      </c>
      <c r="M122" s="60">
        <f t="shared" ref="M122:M133" si="22">IF(K122=0,0,ROUND(K122/K$133*100,1))</f>
        <v>10.6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>
        <v>172</v>
      </c>
      <c r="F123" s="24">
        <v>37</v>
      </c>
      <c r="G123" s="24">
        <v>11</v>
      </c>
      <c r="H123" s="24">
        <v>1</v>
      </c>
      <c r="I123" s="24">
        <f t="shared" si="18"/>
        <v>209</v>
      </c>
      <c r="J123" s="24">
        <f t="shared" si="19"/>
        <v>12</v>
      </c>
      <c r="K123" s="24">
        <f t="shared" si="21"/>
        <v>221</v>
      </c>
      <c r="L123" s="26">
        <f t="shared" si="20"/>
        <v>5.4</v>
      </c>
      <c r="M123" s="60">
        <f t="shared" si="22"/>
        <v>10.5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>
        <v>140</v>
      </c>
      <c r="F124" s="24">
        <v>23</v>
      </c>
      <c r="G124" s="24">
        <v>11</v>
      </c>
      <c r="H124" s="24">
        <v>0</v>
      </c>
      <c r="I124" s="24">
        <f t="shared" si="18"/>
        <v>163</v>
      </c>
      <c r="J124" s="24">
        <f t="shared" si="19"/>
        <v>11</v>
      </c>
      <c r="K124" s="24">
        <f t="shared" si="21"/>
        <v>174</v>
      </c>
      <c r="L124" s="26">
        <f t="shared" si="20"/>
        <v>6.3</v>
      </c>
      <c r="M124" s="60">
        <f t="shared" si="22"/>
        <v>8.3000000000000007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>
        <v>129</v>
      </c>
      <c r="F125" s="24">
        <v>48</v>
      </c>
      <c r="G125" s="24">
        <v>5</v>
      </c>
      <c r="H125" s="24">
        <v>0</v>
      </c>
      <c r="I125" s="24">
        <f t="shared" si="18"/>
        <v>177</v>
      </c>
      <c r="J125" s="24">
        <f t="shared" si="19"/>
        <v>5</v>
      </c>
      <c r="K125" s="24">
        <f t="shared" si="21"/>
        <v>182</v>
      </c>
      <c r="L125" s="26">
        <f t="shared" si="20"/>
        <v>2.7</v>
      </c>
      <c r="M125" s="60">
        <f t="shared" si="22"/>
        <v>8.6999999999999993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>
        <v>116</v>
      </c>
      <c r="F126" s="24">
        <v>36</v>
      </c>
      <c r="G126" s="24">
        <v>7</v>
      </c>
      <c r="H126" s="24">
        <v>0</v>
      </c>
      <c r="I126" s="24">
        <f t="shared" si="18"/>
        <v>152</v>
      </c>
      <c r="J126" s="24">
        <f t="shared" si="19"/>
        <v>7</v>
      </c>
      <c r="K126" s="24">
        <f t="shared" si="21"/>
        <v>159</v>
      </c>
      <c r="L126" s="26">
        <f t="shared" si="20"/>
        <v>4.4000000000000004</v>
      </c>
      <c r="M126" s="60">
        <f t="shared" si="22"/>
        <v>7.6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>
        <v>105</v>
      </c>
      <c r="F127" s="24">
        <v>30</v>
      </c>
      <c r="G127" s="24">
        <v>8</v>
      </c>
      <c r="H127" s="24">
        <v>0</v>
      </c>
      <c r="I127" s="24">
        <f t="shared" si="18"/>
        <v>135</v>
      </c>
      <c r="J127" s="24">
        <f t="shared" si="19"/>
        <v>8</v>
      </c>
      <c r="K127" s="24">
        <f t="shared" si="21"/>
        <v>143</v>
      </c>
      <c r="L127" s="26">
        <f t="shared" si="20"/>
        <v>5.6</v>
      </c>
      <c r="M127" s="60">
        <f t="shared" si="22"/>
        <v>6.8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>
        <v>109</v>
      </c>
      <c r="F128" s="24">
        <v>35</v>
      </c>
      <c r="G128" s="24">
        <v>2</v>
      </c>
      <c r="H128" s="24">
        <v>2</v>
      </c>
      <c r="I128" s="24">
        <f t="shared" si="18"/>
        <v>144</v>
      </c>
      <c r="J128" s="24">
        <f t="shared" si="19"/>
        <v>4</v>
      </c>
      <c r="K128" s="24">
        <f t="shared" si="21"/>
        <v>148</v>
      </c>
      <c r="L128" s="26">
        <f t="shared" si="20"/>
        <v>2.7</v>
      </c>
      <c r="M128" s="60">
        <f t="shared" si="22"/>
        <v>7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>
        <v>121</v>
      </c>
      <c r="F129" s="24">
        <v>33</v>
      </c>
      <c r="G129" s="24">
        <v>7</v>
      </c>
      <c r="H129" s="24">
        <v>0</v>
      </c>
      <c r="I129" s="24">
        <f t="shared" si="18"/>
        <v>154</v>
      </c>
      <c r="J129" s="24">
        <f t="shared" si="19"/>
        <v>7</v>
      </c>
      <c r="K129" s="24">
        <f t="shared" si="21"/>
        <v>161</v>
      </c>
      <c r="L129" s="26">
        <f t="shared" si="20"/>
        <v>4.3</v>
      </c>
      <c r="M129" s="60">
        <f t="shared" si="22"/>
        <v>7.7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>
        <v>133</v>
      </c>
      <c r="F130" s="24">
        <v>30</v>
      </c>
      <c r="G130" s="24">
        <v>7</v>
      </c>
      <c r="H130" s="24">
        <v>2</v>
      </c>
      <c r="I130" s="24">
        <f t="shared" si="18"/>
        <v>163</v>
      </c>
      <c r="J130" s="24">
        <f t="shared" si="19"/>
        <v>9</v>
      </c>
      <c r="K130" s="24">
        <f t="shared" si="21"/>
        <v>172</v>
      </c>
      <c r="L130" s="26">
        <f t="shared" si="20"/>
        <v>5.2</v>
      </c>
      <c r="M130" s="60">
        <f t="shared" si="22"/>
        <v>8.1999999999999993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>
        <v>158</v>
      </c>
      <c r="F131" s="24">
        <v>28</v>
      </c>
      <c r="G131" s="24">
        <v>4</v>
      </c>
      <c r="H131" s="24">
        <v>0</v>
      </c>
      <c r="I131" s="24">
        <f t="shared" si="18"/>
        <v>186</v>
      </c>
      <c r="J131" s="24">
        <f t="shared" si="19"/>
        <v>4</v>
      </c>
      <c r="K131" s="24">
        <f t="shared" si="21"/>
        <v>190</v>
      </c>
      <c r="L131" s="26">
        <f t="shared" si="20"/>
        <v>2.1</v>
      </c>
      <c r="M131" s="60">
        <f t="shared" si="22"/>
        <v>9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>
        <v>120</v>
      </c>
      <c r="F132" s="24">
        <v>16</v>
      </c>
      <c r="G132" s="24">
        <v>5</v>
      </c>
      <c r="H132" s="24">
        <v>0</v>
      </c>
      <c r="I132" s="24">
        <f t="shared" si="18"/>
        <v>136</v>
      </c>
      <c r="J132" s="24">
        <f t="shared" si="19"/>
        <v>5</v>
      </c>
      <c r="K132" s="24">
        <f t="shared" si="21"/>
        <v>141</v>
      </c>
      <c r="L132" s="26">
        <f t="shared" si="20"/>
        <v>3.5</v>
      </c>
      <c r="M132" s="60">
        <f t="shared" si="22"/>
        <v>6.7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1653</v>
      </c>
      <c r="F133" s="5">
        <f t="shared" si="23"/>
        <v>356</v>
      </c>
      <c r="G133" s="5">
        <f t="shared" si="23"/>
        <v>87</v>
      </c>
      <c r="H133" s="5">
        <f t="shared" si="23"/>
        <v>6</v>
      </c>
      <c r="I133" s="5">
        <f t="shared" si="23"/>
        <v>2009</v>
      </c>
      <c r="J133" s="5">
        <f t="shared" si="23"/>
        <v>93</v>
      </c>
      <c r="K133" s="5">
        <f t="shared" si="23"/>
        <v>2102</v>
      </c>
      <c r="L133" s="51">
        <f t="shared" si="20"/>
        <v>4.4000000000000004</v>
      </c>
      <c r="M133" s="61">
        <f t="shared" si="22"/>
        <v>100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view="pageBreakPreview" zoomScale="85" zoomScaleNormal="100" zoomScaleSheetLayoutView="85" workbookViewId="0">
      <selection activeCell="M20" sqref="M20"/>
    </sheetView>
  </sheetViews>
  <sheetFormatPr defaultColWidth="8.875" defaultRowHeight="11.25"/>
  <cols>
    <col min="1" max="1" width="2.25" style="68" customWidth="1"/>
    <col min="2" max="3" width="5.125" style="68" customWidth="1"/>
    <col min="4" max="12" width="10.25" style="68" customWidth="1"/>
    <col min="13" max="16384" width="8.875" style="68"/>
  </cols>
  <sheetData>
    <row r="2" spans="2:12" ht="14.25">
      <c r="B2" s="79" t="s">
        <v>77</v>
      </c>
    </row>
    <row r="3" spans="2:12" ht="9" customHeight="1"/>
    <row r="4" spans="2:12">
      <c r="B4" s="68" t="s">
        <v>76</v>
      </c>
      <c r="D4" s="68" t="s">
        <v>75</v>
      </c>
    </row>
    <row r="5" spans="2:12" ht="9" customHeight="1"/>
    <row r="6" spans="2:12">
      <c r="B6" s="68" t="s">
        <v>74</v>
      </c>
      <c r="D6" s="68" t="s">
        <v>73</v>
      </c>
      <c r="G6" s="68" t="s">
        <v>72</v>
      </c>
      <c r="H6" s="68" t="s">
        <v>71</v>
      </c>
    </row>
    <row r="7" spans="2:12" ht="9" customHeight="1"/>
    <row r="8" spans="2:12">
      <c r="B8" s="68" t="s">
        <v>56</v>
      </c>
    </row>
    <row r="9" spans="2:12" ht="31.15" customHeight="1">
      <c r="B9" s="77"/>
      <c r="C9" s="76"/>
      <c r="D9" s="76"/>
      <c r="E9" s="76"/>
      <c r="F9" s="76"/>
      <c r="G9" s="76"/>
      <c r="H9" s="76"/>
      <c r="I9" s="76"/>
      <c r="J9" s="76"/>
      <c r="K9" s="76"/>
      <c r="L9" s="75"/>
    </row>
    <row r="10" spans="2:12" ht="31.15" customHeight="1">
      <c r="B10" s="74"/>
      <c r="C10" s="73"/>
      <c r="D10" s="73"/>
      <c r="E10" s="73"/>
      <c r="F10" s="73"/>
      <c r="G10" s="73"/>
      <c r="H10" s="73"/>
      <c r="I10" s="73"/>
      <c r="J10" s="73"/>
      <c r="K10" s="73"/>
      <c r="L10" s="72"/>
    </row>
    <row r="11" spans="2:12" ht="31.15" customHeight="1">
      <c r="B11" s="74"/>
      <c r="C11" s="73"/>
      <c r="D11" s="73"/>
      <c r="E11" s="73"/>
      <c r="F11" s="73"/>
      <c r="G11" s="73"/>
      <c r="H11" s="73"/>
      <c r="I11" s="73"/>
      <c r="J11" s="73"/>
      <c r="K11" s="73"/>
      <c r="L11" s="72"/>
    </row>
    <row r="12" spans="2:12" ht="31.15" customHeight="1">
      <c r="B12" s="74"/>
      <c r="C12" s="73"/>
      <c r="D12" s="73"/>
      <c r="E12" s="73"/>
      <c r="F12" s="73"/>
      <c r="G12" s="73"/>
      <c r="H12" s="73"/>
      <c r="I12" s="73"/>
      <c r="J12" s="73"/>
      <c r="K12" s="73"/>
      <c r="L12" s="72"/>
    </row>
    <row r="13" spans="2:12" ht="31.15" customHeight="1">
      <c r="B13" s="74"/>
      <c r="C13" s="73"/>
      <c r="D13" s="73"/>
      <c r="E13" s="73"/>
      <c r="F13" s="73"/>
      <c r="G13" s="73"/>
      <c r="H13" s="73"/>
      <c r="I13" s="73"/>
      <c r="J13" s="73"/>
      <c r="K13" s="73"/>
      <c r="L13" s="72"/>
    </row>
    <row r="14" spans="2:12" ht="31.15" customHeight="1">
      <c r="B14" s="74"/>
      <c r="C14" s="73"/>
      <c r="D14" s="73"/>
      <c r="E14" s="73"/>
      <c r="F14" s="73"/>
      <c r="G14" s="73"/>
      <c r="H14" s="73"/>
      <c r="I14" s="73"/>
      <c r="J14" s="73"/>
      <c r="K14" s="73"/>
      <c r="L14" s="72"/>
    </row>
    <row r="15" spans="2:12" ht="31.15" customHeight="1">
      <c r="B15" s="74"/>
      <c r="C15" s="73"/>
      <c r="D15" s="73"/>
      <c r="E15" s="73"/>
      <c r="F15" s="73"/>
      <c r="G15" s="73"/>
      <c r="H15" s="73"/>
      <c r="I15" s="73"/>
      <c r="J15" s="73"/>
      <c r="K15" s="73"/>
      <c r="L15" s="72"/>
    </row>
    <row r="16" spans="2:12" ht="31.15" customHeight="1">
      <c r="B16" s="74"/>
      <c r="C16" s="73"/>
      <c r="D16" s="73"/>
      <c r="E16" s="73"/>
      <c r="F16" s="73"/>
      <c r="G16" s="73"/>
      <c r="H16" s="73"/>
      <c r="I16" s="73"/>
      <c r="J16" s="73"/>
      <c r="K16" s="73"/>
      <c r="L16" s="72"/>
    </row>
    <row r="17" spans="2:12" ht="31.15" customHeight="1">
      <c r="B17" s="74"/>
      <c r="C17" s="73"/>
      <c r="D17" s="73"/>
      <c r="E17" s="73"/>
      <c r="F17" s="73"/>
      <c r="G17" s="73"/>
      <c r="H17" s="73"/>
      <c r="I17" s="73"/>
      <c r="J17" s="73"/>
      <c r="K17" s="73"/>
      <c r="L17" s="72"/>
    </row>
    <row r="18" spans="2:12" ht="31.15" customHeight="1">
      <c r="B18" s="74"/>
      <c r="C18" s="73"/>
      <c r="D18" s="73"/>
      <c r="E18" s="73"/>
      <c r="F18" s="73"/>
      <c r="G18" s="73"/>
      <c r="H18" s="73"/>
      <c r="I18" s="73"/>
      <c r="J18" s="73"/>
      <c r="K18" s="73"/>
      <c r="L18" s="72"/>
    </row>
    <row r="19" spans="2:12" ht="31.15" customHeight="1">
      <c r="B19" s="74"/>
      <c r="C19" s="73"/>
      <c r="D19" s="73"/>
      <c r="E19" s="73"/>
      <c r="F19" s="73"/>
      <c r="G19" s="73"/>
      <c r="H19" s="73"/>
      <c r="I19" s="73"/>
      <c r="J19" s="73"/>
      <c r="K19" s="73"/>
      <c r="L19" s="72"/>
    </row>
    <row r="20" spans="2:12" ht="31.15" customHeight="1">
      <c r="B20" s="74"/>
      <c r="C20" s="73"/>
      <c r="D20" s="73"/>
      <c r="E20" s="73"/>
      <c r="F20" s="73"/>
      <c r="G20" s="73"/>
      <c r="H20" s="73"/>
      <c r="I20" s="73"/>
      <c r="J20" s="73"/>
      <c r="K20" s="73"/>
      <c r="L20" s="72"/>
    </row>
    <row r="21" spans="2:12" ht="31.15" customHeight="1">
      <c r="B21" s="74"/>
      <c r="C21" s="73"/>
      <c r="D21" s="73"/>
      <c r="E21" s="73"/>
      <c r="F21" s="73"/>
      <c r="G21" s="73"/>
      <c r="H21" s="73"/>
      <c r="I21" s="73"/>
      <c r="J21" s="73"/>
      <c r="K21" s="73"/>
      <c r="L21" s="72"/>
    </row>
    <row r="22" spans="2:12" ht="31.15" customHeight="1">
      <c r="B22" s="74"/>
      <c r="C22" s="73"/>
      <c r="D22" s="73"/>
      <c r="E22" s="73"/>
      <c r="F22" s="73"/>
      <c r="G22" s="73"/>
      <c r="H22" s="73"/>
      <c r="I22" s="73"/>
      <c r="J22" s="73"/>
      <c r="K22" s="73"/>
      <c r="L22" s="72"/>
    </row>
    <row r="23" spans="2:12" ht="31.15" customHeight="1">
      <c r="B23" s="71"/>
      <c r="C23" s="70"/>
      <c r="D23" s="70"/>
      <c r="E23" s="70"/>
      <c r="F23" s="70"/>
      <c r="G23" s="70"/>
      <c r="H23" s="70"/>
      <c r="I23" s="70"/>
      <c r="J23" s="70"/>
      <c r="K23" s="70"/>
      <c r="L23" s="69"/>
    </row>
  </sheetData>
  <phoneticPr fontId="33"/>
  <printOptions horizontalCentered="1"/>
  <pageMargins left="0.78740157480314965" right="0.78740157480314965" top="0.70866141732283472" bottom="0.70866141732283472" header="0.31496062992125984" footer="0.31496062992125984"/>
  <pageSetup paperSize="9" scale="84" orientation="portrait" horizontalDpi="1200" verticalDpi="12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/>
  <dimension ref="A1:AE133"/>
  <sheetViews>
    <sheetView showGridLines="0" zoomScaleNormal="100" zoomScaleSheetLayoutView="100" workbookViewId="0"/>
  </sheetViews>
  <sheetFormatPr defaultRowHeight="12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/>
    <row r="2" spans="2:17" ht="14.2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>
      <c r="B5" s="7"/>
      <c r="C5" s="7"/>
      <c r="D5" s="7"/>
      <c r="E5" s="7"/>
      <c r="F5" s="7"/>
      <c r="G5" s="7"/>
      <c r="H5" s="7"/>
      <c r="J5" s="370" t="s">
        <v>7</v>
      </c>
      <c r="K5" s="7"/>
      <c r="L5" s="7"/>
      <c r="M5" s="7"/>
      <c r="N5" s="7"/>
      <c r="O5" s="7"/>
      <c r="P5" s="7"/>
      <c r="Q5" s="8"/>
    </row>
    <row r="6" spans="2:17">
      <c r="B6" s="48" t="s">
        <v>3</v>
      </c>
      <c r="C6" s="48"/>
      <c r="D6" s="48" t="s">
        <v>29</v>
      </c>
      <c r="E6" s="48"/>
      <c r="F6" s="48"/>
      <c r="G6" s="49"/>
      <c r="H6" s="7"/>
      <c r="J6" s="370"/>
      <c r="K6" s="7"/>
      <c r="L6" s="7"/>
      <c r="M6" s="7"/>
      <c r="N6" s="7"/>
      <c r="O6" s="7"/>
      <c r="P6" s="7"/>
      <c r="Q6" s="8"/>
    </row>
    <row r="7" spans="2:17">
      <c r="B7" s="48"/>
      <c r="C7" s="48"/>
      <c r="D7" s="48" t="s">
        <v>30</v>
      </c>
      <c r="E7" s="48"/>
      <c r="F7" s="48"/>
      <c r="G7" s="49"/>
      <c r="H7" s="7"/>
      <c r="J7" s="370"/>
      <c r="K7" s="7"/>
      <c r="L7" s="7"/>
      <c r="M7" s="7"/>
      <c r="N7" s="7"/>
      <c r="O7" s="7"/>
      <c r="P7" s="7"/>
      <c r="Q7" s="8"/>
    </row>
    <row r="8" spans="2:17">
      <c r="B8" s="48"/>
      <c r="C8" s="48"/>
      <c r="D8" s="48"/>
      <c r="E8" s="48"/>
      <c r="F8" s="48"/>
      <c r="G8" s="48"/>
      <c r="H8" s="7"/>
      <c r="J8" s="370"/>
      <c r="K8" s="7"/>
      <c r="L8" s="7"/>
      <c r="M8" s="7"/>
      <c r="N8" s="7"/>
      <c r="O8" s="7"/>
      <c r="P8" s="7"/>
      <c r="Q8" s="8"/>
    </row>
    <row r="9" spans="2:17">
      <c r="F9" s="48"/>
      <c r="G9" s="49"/>
      <c r="H9" s="7"/>
      <c r="J9" s="370"/>
      <c r="K9" s="7"/>
      <c r="L9" s="7"/>
      <c r="M9" s="7"/>
      <c r="N9" s="7"/>
      <c r="O9" s="7"/>
      <c r="P9" s="7"/>
      <c r="Q9" s="8"/>
    </row>
    <row r="10" spans="2:17">
      <c r="B10" s="48" t="s">
        <v>4</v>
      </c>
      <c r="C10" s="48"/>
      <c r="D10" s="48" t="s">
        <v>26</v>
      </c>
      <c r="E10" s="48"/>
      <c r="F10" s="48"/>
      <c r="G10" s="49"/>
      <c r="H10" s="7"/>
      <c r="J10" s="370"/>
      <c r="K10" s="7"/>
      <c r="L10" s="7"/>
      <c r="M10" s="7"/>
      <c r="N10" s="7"/>
      <c r="O10" s="7"/>
      <c r="P10" s="7"/>
      <c r="Q10" s="8"/>
    </row>
    <row r="11" spans="2:17">
      <c r="B11" s="48"/>
      <c r="C11" s="48"/>
      <c r="D11" s="48" t="s">
        <v>27</v>
      </c>
      <c r="E11" s="48"/>
      <c r="F11" s="48"/>
      <c r="G11" s="49"/>
      <c r="H11" s="7"/>
      <c r="J11" s="370"/>
      <c r="K11" s="7"/>
      <c r="L11" s="7"/>
      <c r="M11" s="7"/>
      <c r="N11" s="7"/>
      <c r="O11" s="7"/>
      <c r="P11" s="7"/>
      <c r="Q11" s="8"/>
    </row>
    <row r="12" spans="2:17">
      <c r="B12" s="49"/>
      <c r="C12" s="48"/>
      <c r="D12" s="50"/>
      <c r="E12" s="48"/>
      <c r="F12" s="48"/>
      <c r="G12" s="49"/>
      <c r="H12" s="7"/>
      <c r="J12" s="370"/>
      <c r="K12" s="7"/>
      <c r="L12" s="7"/>
      <c r="M12" s="7"/>
      <c r="N12" s="7"/>
      <c r="O12" s="7"/>
      <c r="P12" s="7"/>
      <c r="Q12" s="8"/>
    </row>
    <row r="13" spans="2:17" ht="12" customHeight="1">
      <c r="E13" s="48"/>
      <c r="F13" s="48"/>
      <c r="G13" s="48"/>
      <c r="J13" s="370"/>
      <c r="K13" s="7"/>
      <c r="L13" s="7"/>
      <c r="M13" s="7"/>
      <c r="N13" s="7"/>
      <c r="O13" s="7"/>
      <c r="P13" s="7"/>
      <c r="Q13" s="8"/>
    </row>
    <row r="14" spans="2:17" ht="12" customHeight="1">
      <c r="B14" s="48" t="s">
        <v>5</v>
      </c>
      <c r="C14" s="48"/>
      <c r="D14" s="48" t="s">
        <v>28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>
      <c r="J15" s="33"/>
      <c r="K15" s="7"/>
      <c r="L15" s="7"/>
      <c r="M15" s="7"/>
      <c r="N15" s="7"/>
      <c r="O15" s="7"/>
      <c r="P15" s="7"/>
      <c r="Q15" s="8"/>
    </row>
    <row r="16" spans="2:17" ht="12" customHeight="1">
      <c r="J16" s="36"/>
      <c r="K16" s="4"/>
      <c r="L16" s="4"/>
      <c r="M16" s="4"/>
      <c r="N16" s="4"/>
      <c r="O16" s="4"/>
      <c r="P16" s="4"/>
      <c r="Q16" s="9"/>
    </row>
    <row r="17" spans="3:31" ht="12" customHeight="1">
      <c r="C17" s="37"/>
      <c r="N17" s="37"/>
    </row>
    <row r="18" spans="3:31" ht="15" customHeight="1">
      <c r="C18" s="37"/>
      <c r="N18" s="37"/>
      <c r="Q18" s="62" t="s">
        <v>9</v>
      </c>
      <c r="R18" s="48"/>
    </row>
    <row r="19" spans="3:31" ht="10.5" customHeight="1"/>
    <row r="20" spans="3:31" ht="10.5" customHeight="1"/>
    <row r="21" spans="3:31" ht="10.5" customHeight="1"/>
    <row r="22" spans="3:31" ht="10.5" customHeight="1"/>
    <row r="23" spans="3:31" ht="10.5" customHeight="1"/>
    <row r="24" spans="3:31" ht="10.5" customHeight="1"/>
    <row r="25" spans="3:31" ht="10.5" customHeight="1"/>
    <row r="26" spans="3:31" ht="10.5" customHeight="1">
      <c r="S26" s="6" t="s">
        <v>12</v>
      </c>
    </row>
    <row r="27" spans="3:31" ht="10.5" customHeight="1"/>
    <row r="28" spans="3:31" ht="10.5" customHeight="1"/>
    <row r="29" spans="3:31" ht="10.5" customHeight="1"/>
    <row r="30" spans="3:31" ht="10.5" customHeight="1"/>
    <row r="31" spans="3:31" ht="10.5" customHeight="1">
      <c r="AE31" s="6" t="s">
        <v>11</v>
      </c>
    </row>
    <row r="32" spans="3:31" ht="10.5" customHeight="1"/>
    <row r="33" spans="1:19" ht="10.5" customHeight="1"/>
    <row r="34" spans="1:19" ht="10.5" customHeight="1"/>
    <row r="35" spans="1:19" ht="10.5" customHeight="1"/>
    <row r="36" spans="1:19" ht="10.5" customHeight="1"/>
    <row r="37" spans="1:19" ht="10.5" customHeight="1"/>
    <row r="38" spans="1:19" ht="10.5" customHeight="1"/>
    <row r="39" spans="1:19" ht="10.5" customHeight="1"/>
    <row r="40" spans="1:19" ht="10.5" customHeight="1"/>
    <row r="41" spans="1:19" ht="10.5" customHeight="1"/>
    <row r="42" spans="1:19" ht="10.5" customHeight="1"/>
    <row r="43" spans="1:19" ht="37.5" customHeight="1">
      <c r="A43" s="41"/>
      <c r="B43" s="371" t="str">
        <f>E71</f>
        <v>D断面流出計(1+5+9)</v>
      </c>
      <c r="C43" s="371"/>
      <c r="D43" s="371"/>
      <c r="E43" s="371"/>
      <c r="F43" s="371"/>
      <c r="G43" s="371"/>
      <c r="H43" s="371"/>
      <c r="I43" s="371"/>
      <c r="J43" s="371" t="str">
        <f>E87</f>
        <v>D断面計(10+11+12+1+5+9)</v>
      </c>
      <c r="K43" s="371"/>
      <c r="L43" s="371"/>
      <c r="M43" s="371"/>
      <c r="N43" s="371"/>
      <c r="O43" s="371"/>
      <c r="P43" s="371"/>
      <c r="Q43" s="371"/>
      <c r="R43" s="56"/>
      <c r="S43" s="56"/>
    </row>
    <row r="44" spans="1:19" ht="7.5" customHeight="1"/>
    <row r="45" spans="1:19" ht="10.5" customHeight="1"/>
    <row r="46" spans="1:19" ht="10.5" customHeight="1"/>
    <row r="47" spans="1:19" ht="10.5" customHeight="1"/>
    <row r="48" spans="1:19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spans="2:27" ht="10.5" customHeight="1"/>
    <row r="66" spans="2:27" ht="10.5" customHeight="1"/>
    <row r="67" spans="2:27" ht="10.5" customHeight="1"/>
    <row r="68" spans="2:27" ht="10.5" customHeight="1"/>
    <row r="69" spans="2:27" ht="37.5" customHeight="1">
      <c r="B69" s="371" t="str">
        <f>E103</f>
        <v>交差点計(1+2+3+4+5+6+7+8+9+10+11+12+13+14)</v>
      </c>
      <c r="C69" s="371"/>
      <c r="D69" s="371"/>
      <c r="E69" s="371"/>
      <c r="F69" s="371"/>
      <c r="G69" s="371"/>
      <c r="H69" s="371"/>
      <c r="I69" s="371"/>
      <c r="J69" s="371"/>
      <c r="K69" s="371"/>
      <c r="L69" s="371"/>
      <c r="M69" s="371"/>
      <c r="N69" s="371"/>
      <c r="O69" s="371"/>
      <c r="P69" s="371"/>
      <c r="Q69" s="371"/>
      <c r="R69" s="56"/>
      <c r="S69" s="56"/>
      <c r="T69" s="39"/>
    </row>
    <row r="70" spans="2:27" ht="12" customHeight="1"/>
    <row r="71" spans="2:27" ht="13.5" customHeight="1">
      <c r="B71" s="1"/>
      <c r="C71" s="2"/>
      <c r="D71" s="30" t="s">
        <v>0</v>
      </c>
      <c r="E71" s="52" t="s">
        <v>43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369"/>
      <c r="V71" s="369"/>
      <c r="W71" s="369"/>
      <c r="X71" s="369"/>
      <c r="Y71" s="369"/>
      <c r="Z71" s="369"/>
      <c r="AA71" s="369"/>
    </row>
    <row r="72" spans="2:27" ht="48">
      <c r="B72" s="3" t="s">
        <v>1</v>
      </c>
      <c r="C72" s="4"/>
      <c r="D72" s="31" t="s">
        <v>2</v>
      </c>
      <c r="E72" s="40" t="s">
        <v>18</v>
      </c>
      <c r="F72" s="11" t="s">
        <v>19</v>
      </c>
      <c r="G72" s="11" t="s">
        <v>20</v>
      </c>
      <c r="H72" s="11" t="s">
        <v>10</v>
      </c>
      <c r="I72" s="11" t="s">
        <v>21</v>
      </c>
      <c r="J72" s="11" t="s">
        <v>22</v>
      </c>
      <c r="K72" s="11" t="s">
        <v>23</v>
      </c>
      <c r="L72" s="11" t="s">
        <v>24</v>
      </c>
      <c r="M72" s="58" t="s">
        <v>25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>
      <c r="B73" s="12">
        <v>0.29166666666666669</v>
      </c>
      <c r="C73" s="13" t="s">
        <v>6</v>
      </c>
      <c r="D73" s="14">
        <v>0.33333333333333331</v>
      </c>
      <c r="E73" s="27">
        <v>104</v>
      </c>
      <c r="F73" s="23">
        <v>35</v>
      </c>
      <c r="G73" s="23">
        <v>5</v>
      </c>
      <c r="H73" s="23">
        <v>0</v>
      </c>
      <c r="I73" s="23">
        <f t="shared" ref="I73:I84" si="0">SUM(E73:F73)</f>
        <v>139</v>
      </c>
      <c r="J73" s="23">
        <f t="shared" ref="J73:J84" si="1">SUM(G73:H73)</f>
        <v>5</v>
      </c>
      <c r="K73" s="23">
        <f>SUM(I73,J73)</f>
        <v>144</v>
      </c>
      <c r="L73" s="25">
        <f>IF(K73=0,0,ROUND(J73/K73*100,1))</f>
        <v>3.5</v>
      </c>
      <c r="M73" s="59">
        <f>IF(K73=0,0,ROUND(K73/K$85*100,1))</f>
        <v>7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>
      <c r="B74" s="15">
        <v>0.33333333333333331</v>
      </c>
      <c r="C74" s="16" t="s">
        <v>6</v>
      </c>
      <c r="D74" s="17">
        <v>0.375</v>
      </c>
      <c r="E74" s="28">
        <v>108</v>
      </c>
      <c r="F74" s="24">
        <v>40</v>
      </c>
      <c r="G74" s="24">
        <v>15</v>
      </c>
      <c r="H74" s="24">
        <v>2</v>
      </c>
      <c r="I74" s="24">
        <f t="shared" si="0"/>
        <v>148</v>
      </c>
      <c r="J74" s="24">
        <f t="shared" si="1"/>
        <v>17</v>
      </c>
      <c r="K74" s="24">
        <f t="shared" ref="K74:K84" si="2">SUM(I74,J74)</f>
        <v>165</v>
      </c>
      <c r="L74" s="26">
        <f t="shared" ref="L74:L84" si="3">IF(K74=0,0,ROUND(J74/K74*100,1))</f>
        <v>10.3</v>
      </c>
      <c r="M74" s="60">
        <f t="shared" ref="M74:M84" si="4">IF(K74=0,0,ROUND(K74/K$85*100,1))</f>
        <v>8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>
      <c r="B75" s="15">
        <v>0.375</v>
      </c>
      <c r="C75" s="16" t="s">
        <v>6</v>
      </c>
      <c r="D75" s="17">
        <v>0.41666666666666702</v>
      </c>
      <c r="E75" s="28">
        <v>91</v>
      </c>
      <c r="F75" s="24">
        <v>45</v>
      </c>
      <c r="G75" s="24">
        <v>18</v>
      </c>
      <c r="H75" s="24">
        <v>0</v>
      </c>
      <c r="I75" s="24">
        <f t="shared" si="0"/>
        <v>136</v>
      </c>
      <c r="J75" s="24">
        <f t="shared" si="1"/>
        <v>18</v>
      </c>
      <c r="K75" s="24">
        <f t="shared" si="2"/>
        <v>154</v>
      </c>
      <c r="L75" s="26">
        <f t="shared" si="3"/>
        <v>11.7</v>
      </c>
      <c r="M75" s="60">
        <f t="shared" si="4"/>
        <v>7.4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>
      <c r="B76" s="15">
        <v>0.41666666666666702</v>
      </c>
      <c r="C76" s="16" t="s">
        <v>6</v>
      </c>
      <c r="D76" s="17">
        <v>0.45833333333333298</v>
      </c>
      <c r="E76" s="28">
        <v>106</v>
      </c>
      <c r="F76" s="24">
        <v>35</v>
      </c>
      <c r="G76" s="24">
        <v>9</v>
      </c>
      <c r="H76" s="24">
        <v>0</v>
      </c>
      <c r="I76" s="24">
        <f t="shared" si="0"/>
        <v>141</v>
      </c>
      <c r="J76" s="24">
        <f t="shared" si="1"/>
        <v>9</v>
      </c>
      <c r="K76" s="24">
        <f t="shared" si="2"/>
        <v>150</v>
      </c>
      <c r="L76" s="26">
        <f t="shared" si="3"/>
        <v>6</v>
      </c>
      <c r="M76" s="60">
        <f t="shared" si="4"/>
        <v>7.2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>
      <c r="B77" s="15">
        <v>0.45833333333333398</v>
      </c>
      <c r="C77" s="16" t="s">
        <v>6</v>
      </c>
      <c r="D77" s="17">
        <v>0.5</v>
      </c>
      <c r="E77" s="28">
        <v>121</v>
      </c>
      <c r="F77" s="24">
        <v>42</v>
      </c>
      <c r="G77" s="24">
        <v>15</v>
      </c>
      <c r="H77" s="24">
        <v>0</v>
      </c>
      <c r="I77" s="24">
        <f t="shared" si="0"/>
        <v>163</v>
      </c>
      <c r="J77" s="24">
        <f t="shared" si="1"/>
        <v>15</v>
      </c>
      <c r="K77" s="24">
        <f t="shared" si="2"/>
        <v>178</v>
      </c>
      <c r="L77" s="26">
        <f t="shared" si="3"/>
        <v>8.4</v>
      </c>
      <c r="M77" s="60">
        <f t="shared" si="4"/>
        <v>8.6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>
      <c r="B78" s="15">
        <v>0.5</v>
      </c>
      <c r="C78" s="16" t="s">
        <v>6</v>
      </c>
      <c r="D78" s="17">
        <v>0.54166666666666596</v>
      </c>
      <c r="E78" s="28">
        <v>114</v>
      </c>
      <c r="F78" s="24">
        <v>25</v>
      </c>
      <c r="G78" s="24">
        <v>2</v>
      </c>
      <c r="H78" s="24">
        <v>0</v>
      </c>
      <c r="I78" s="24">
        <f t="shared" si="0"/>
        <v>139</v>
      </c>
      <c r="J78" s="24">
        <f t="shared" si="1"/>
        <v>2</v>
      </c>
      <c r="K78" s="24">
        <f t="shared" si="2"/>
        <v>141</v>
      </c>
      <c r="L78" s="26">
        <f t="shared" si="3"/>
        <v>1.4</v>
      </c>
      <c r="M78" s="60">
        <f t="shared" si="4"/>
        <v>6.8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>
      <c r="B79" s="15">
        <v>0.54166666666666696</v>
      </c>
      <c r="C79" s="16" t="s">
        <v>6</v>
      </c>
      <c r="D79" s="17">
        <v>0.58333333333333304</v>
      </c>
      <c r="E79" s="28">
        <v>91</v>
      </c>
      <c r="F79" s="24">
        <v>34</v>
      </c>
      <c r="G79" s="24">
        <v>5</v>
      </c>
      <c r="H79" s="24">
        <v>0</v>
      </c>
      <c r="I79" s="24">
        <f t="shared" si="0"/>
        <v>125</v>
      </c>
      <c r="J79" s="24">
        <f t="shared" si="1"/>
        <v>5</v>
      </c>
      <c r="K79" s="24">
        <f t="shared" si="2"/>
        <v>130</v>
      </c>
      <c r="L79" s="26">
        <f t="shared" si="3"/>
        <v>3.8</v>
      </c>
      <c r="M79" s="60">
        <f t="shared" si="4"/>
        <v>6.3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>
      <c r="B80" s="15">
        <v>0.58333333333333304</v>
      </c>
      <c r="C80" s="16" t="s">
        <v>6</v>
      </c>
      <c r="D80" s="17">
        <v>0.625</v>
      </c>
      <c r="E80" s="28">
        <v>115</v>
      </c>
      <c r="F80" s="24">
        <v>36</v>
      </c>
      <c r="G80" s="24">
        <v>8</v>
      </c>
      <c r="H80" s="24">
        <v>3</v>
      </c>
      <c r="I80" s="24">
        <f t="shared" si="0"/>
        <v>151</v>
      </c>
      <c r="J80" s="24">
        <f t="shared" si="1"/>
        <v>11</v>
      </c>
      <c r="K80" s="24">
        <f t="shared" si="2"/>
        <v>162</v>
      </c>
      <c r="L80" s="26">
        <f t="shared" si="3"/>
        <v>6.8</v>
      </c>
      <c r="M80" s="60">
        <f t="shared" si="4"/>
        <v>7.8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>
      <c r="B81" s="15">
        <v>0.625</v>
      </c>
      <c r="C81" s="16" t="s">
        <v>6</v>
      </c>
      <c r="D81" s="17">
        <v>0.66666666666666596</v>
      </c>
      <c r="E81" s="28">
        <v>122</v>
      </c>
      <c r="F81" s="24">
        <v>35</v>
      </c>
      <c r="G81" s="24">
        <v>7</v>
      </c>
      <c r="H81" s="24">
        <v>0</v>
      </c>
      <c r="I81" s="24">
        <f t="shared" si="0"/>
        <v>157</v>
      </c>
      <c r="J81" s="24">
        <f t="shared" si="1"/>
        <v>7</v>
      </c>
      <c r="K81" s="24">
        <f t="shared" si="2"/>
        <v>164</v>
      </c>
      <c r="L81" s="26">
        <f t="shared" si="3"/>
        <v>4.3</v>
      </c>
      <c r="M81" s="60">
        <f t="shared" si="4"/>
        <v>7.9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>
      <c r="B82" s="15">
        <v>0.66666666666666696</v>
      </c>
      <c r="C82" s="16" t="s">
        <v>6</v>
      </c>
      <c r="D82" s="17">
        <v>0.70833333333333304</v>
      </c>
      <c r="E82" s="28">
        <v>177</v>
      </c>
      <c r="F82" s="24">
        <v>39</v>
      </c>
      <c r="G82" s="24">
        <v>10</v>
      </c>
      <c r="H82" s="24">
        <v>0</v>
      </c>
      <c r="I82" s="24">
        <f t="shared" si="0"/>
        <v>216</v>
      </c>
      <c r="J82" s="24">
        <f t="shared" si="1"/>
        <v>10</v>
      </c>
      <c r="K82" s="24">
        <f t="shared" si="2"/>
        <v>226</v>
      </c>
      <c r="L82" s="26">
        <f t="shared" si="3"/>
        <v>4.4000000000000004</v>
      </c>
      <c r="M82" s="60">
        <f t="shared" si="4"/>
        <v>10.9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>
      <c r="B83" s="15">
        <v>0.70833333333333304</v>
      </c>
      <c r="C83" s="16" t="s">
        <v>6</v>
      </c>
      <c r="D83" s="17">
        <v>0.75</v>
      </c>
      <c r="E83" s="28">
        <v>184</v>
      </c>
      <c r="F83" s="24">
        <v>27</v>
      </c>
      <c r="G83" s="24">
        <v>4</v>
      </c>
      <c r="H83" s="24">
        <v>0</v>
      </c>
      <c r="I83" s="24">
        <f t="shared" si="0"/>
        <v>211</v>
      </c>
      <c r="J83" s="24">
        <f t="shared" si="1"/>
        <v>4</v>
      </c>
      <c r="K83" s="24">
        <f t="shared" si="2"/>
        <v>215</v>
      </c>
      <c r="L83" s="26">
        <f t="shared" si="3"/>
        <v>1.9</v>
      </c>
      <c r="M83" s="60">
        <f t="shared" si="4"/>
        <v>10.4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>
      <c r="B84" s="15">
        <v>0.75</v>
      </c>
      <c r="C84" s="16" t="s">
        <v>6</v>
      </c>
      <c r="D84" s="17">
        <v>0.79166666666666696</v>
      </c>
      <c r="E84" s="28">
        <v>213</v>
      </c>
      <c r="F84" s="24">
        <v>23</v>
      </c>
      <c r="G84" s="24">
        <v>4</v>
      </c>
      <c r="H84" s="24">
        <v>0</v>
      </c>
      <c r="I84" s="24">
        <f t="shared" si="0"/>
        <v>236</v>
      </c>
      <c r="J84" s="24">
        <f t="shared" si="1"/>
        <v>4</v>
      </c>
      <c r="K84" s="24">
        <f t="shared" si="2"/>
        <v>240</v>
      </c>
      <c r="L84" s="26">
        <f t="shared" si="3"/>
        <v>1.7</v>
      </c>
      <c r="M84" s="60">
        <f t="shared" si="4"/>
        <v>11.6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>
      <c r="B85" s="18"/>
      <c r="C85" s="19" t="s">
        <v>13</v>
      </c>
      <c r="D85" s="20"/>
      <c r="E85" s="29">
        <f t="shared" ref="E85:K85" si="5">SUM(E73:E84)</f>
        <v>1546</v>
      </c>
      <c r="F85" s="5">
        <f t="shared" si="5"/>
        <v>416</v>
      </c>
      <c r="G85" s="5">
        <f t="shared" si="5"/>
        <v>102</v>
      </c>
      <c r="H85" s="5">
        <f t="shared" si="5"/>
        <v>5</v>
      </c>
      <c r="I85" s="5">
        <f t="shared" si="5"/>
        <v>1962</v>
      </c>
      <c r="J85" s="5">
        <f t="shared" si="5"/>
        <v>107</v>
      </c>
      <c r="K85" s="5">
        <f t="shared" si="5"/>
        <v>2069</v>
      </c>
      <c r="L85" s="51">
        <f>IF(K85=0,0,ROUND(J85/K85*100,1))</f>
        <v>5.2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>
      <c r="B86" s="21"/>
      <c r="C86" s="22"/>
      <c r="D86" s="22"/>
    </row>
    <row r="87" spans="2:27" ht="13.5" customHeight="1">
      <c r="B87" s="1"/>
      <c r="C87" s="2"/>
      <c r="D87" s="30" t="s">
        <v>0</v>
      </c>
      <c r="E87" s="52" t="s">
        <v>44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369"/>
      <c r="V87" s="369"/>
      <c r="W87" s="369"/>
      <c r="X87" s="369"/>
      <c r="Y87" s="369"/>
      <c r="Z87" s="369"/>
      <c r="AA87" s="369"/>
    </row>
    <row r="88" spans="2:27" ht="48">
      <c r="B88" s="3" t="s">
        <v>1</v>
      </c>
      <c r="C88" s="4"/>
      <c r="D88" s="31" t="s">
        <v>2</v>
      </c>
      <c r="E88" s="40" t="s">
        <v>18</v>
      </c>
      <c r="F88" s="11" t="s">
        <v>19</v>
      </c>
      <c r="G88" s="11" t="s">
        <v>20</v>
      </c>
      <c r="H88" s="11" t="s">
        <v>10</v>
      </c>
      <c r="I88" s="11" t="s">
        <v>21</v>
      </c>
      <c r="J88" s="11" t="s">
        <v>22</v>
      </c>
      <c r="K88" s="11" t="s">
        <v>23</v>
      </c>
      <c r="L88" s="11" t="s">
        <v>24</v>
      </c>
      <c r="M88" s="58" t="s">
        <v>25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>
      <c r="B89" s="12">
        <v>0.29166666666666669</v>
      </c>
      <c r="C89" s="13" t="s">
        <v>6</v>
      </c>
      <c r="D89" s="14">
        <v>0.33333333333333331</v>
      </c>
      <c r="E89" s="27">
        <v>269</v>
      </c>
      <c r="F89" s="23">
        <v>56</v>
      </c>
      <c r="G89" s="23">
        <v>8</v>
      </c>
      <c r="H89" s="23">
        <v>0</v>
      </c>
      <c r="I89" s="23">
        <f t="shared" ref="I89:I100" si="6">SUM(E89:F89)</f>
        <v>325</v>
      </c>
      <c r="J89" s="23">
        <f t="shared" ref="J89:J100" si="7">SUM(G89:H89)</f>
        <v>8</v>
      </c>
      <c r="K89" s="23">
        <f>SUM(I89,J89)</f>
        <v>333</v>
      </c>
      <c r="L89" s="25">
        <f>IF(K89=0,0,ROUND(J89/K89*100,1))</f>
        <v>2.4</v>
      </c>
      <c r="M89" s="59">
        <f>IF(K89=0,0,ROUND(K89/K$101*100,1))</f>
        <v>8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>
      <c r="B90" s="15">
        <v>0.33333333333333331</v>
      </c>
      <c r="C90" s="16" t="s">
        <v>6</v>
      </c>
      <c r="D90" s="17">
        <v>0.375</v>
      </c>
      <c r="E90" s="28">
        <v>293</v>
      </c>
      <c r="F90" s="24">
        <v>59</v>
      </c>
      <c r="G90" s="24">
        <v>32</v>
      </c>
      <c r="H90" s="24">
        <v>3</v>
      </c>
      <c r="I90" s="24">
        <f t="shared" si="6"/>
        <v>352</v>
      </c>
      <c r="J90" s="24">
        <f t="shared" si="7"/>
        <v>35</v>
      </c>
      <c r="K90" s="24">
        <f t="shared" ref="K90:K100" si="8">SUM(I90,J90)</f>
        <v>387</v>
      </c>
      <c r="L90" s="26">
        <f t="shared" ref="L90:L101" si="9">IF(K90=0,0,ROUND(J90/K90*100,1))</f>
        <v>9</v>
      </c>
      <c r="M90" s="60">
        <f t="shared" ref="M90:M101" si="10">IF(K90=0,0,ROUND(K90/K$101*100,1))</f>
        <v>9.3000000000000007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>
      <c r="B91" s="15">
        <v>0.375</v>
      </c>
      <c r="C91" s="16" t="s">
        <v>6</v>
      </c>
      <c r="D91" s="17">
        <v>0.41666666666666702</v>
      </c>
      <c r="E91" s="28">
        <v>263</v>
      </c>
      <c r="F91" s="24">
        <v>82</v>
      </c>
      <c r="G91" s="24">
        <v>29</v>
      </c>
      <c r="H91" s="24">
        <v>1</v>
      </c>
      <c r="I91" s="24">
        <f t="shared" si="6"/>
        <v>345</v>
      </c>
      <c r="J91" s="24">
        <f t="shared" si="7"/>
        <v>30</v>
      </c>
      <c r="K91" s="24">
        <f t="shared" si="8"/>
        <v>375</v>
      </c>
      <c r="L91" s="26">
        <f t="shared" si="9"/>
        <v>8</v>
      </c>
      <c r="M91" s="60">
        <f t="shared" si="10"/>
        <v>9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>
      <c r="B92" s="15">
        <v>0.41666666666666702</v>
      </c>
      <c r="C92" s="16" t="s">
        <v>6</v>
      </c>
      <c r="D92" s="17">
        <v>0.45833333333333298</v>
      </c>
      <c r="E92" s="28">
        <v>246</v>
      </c>
      <c r="F92" s="24">
        <v>58</v>
      </c>
      <c r="G92" s="24">
        <v>20</v>
      </c>
      <c r="H92" s="24">
        <v>0</v>
      </c>
      <c r="I92" s="24">
        <f t="shared" si="6"/>
        <v>304</v>
      </c>
      <c r="J92" s="24">
        <f t="shared" si="7"/>
        <v>20</v>
      </c>
      <c r="K92" s="24">
        <f t="shared" si="8"/>
        <v>324</v>
      </c>
      <c r="L92" s="26">
        <f t="shared" si="9"/>
        <v>6.2</v>
      </c>
      <c r="M92" s="60">
        <f t="shared" si="10"/>
        <v>7.8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>
      <c r="B93" s="15">
        <v>0.45833333333333398</v>
      </c>
      <c r="C93" s="16" t="s">
        <v>6</v>
      </c>
      <c r="D93" s="17">
        <v>0.5</v>
      </c>
      <c r="E93" s="28">
        <v>250</v>
      </c>
      <c r="F93" s="24">
        <v>90</v>
      </c>
      <c r="G93" s="24">
        <v>20</v>
      </c>
      <c r="H93" s="24">
        <v>0</v>
      </c>
      <c r="I93" s="24">
        <f t="shared" si="6"/>
        <v>340</v>
      </c>
      <c r="J93" s="24">
        <f t="shared" si="7"/>
        <v>20</v>
      </c>
      <c r="K93" s="24">
        <f t="shared" si="8"/>
        <v>360</v>
      </c>
      <c r="L93" s="26">
        <f t="shared" si="9"/>
        <v>5.6</v>
      </c>
      <c r="M93" s="60">
        <f t="shared" si="10"/>
        <v>8.6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>
      <c r="B94" s="15">
        <v>0.5</v>
      </c>
      <c r="C94" s="16" t="s">
        <v>6</v>
      </c>
      <c r="D94" s="17">
        <v>0.54166666666666596</v>
      </c>
      <c r="E94" s="28">
        <v>230</v>
      </c>
      <c r="F94" s="24">
        <v>61</v>
      </c>
      <c r="G94" s="24">
        <v>9</v>
      </c>
      <c r="H94" s="24">
        <v>0</v>
      </c>
      <c r="I94" s="24">
        <f t="shared" si="6"/>
        <v>291</v>
      </c>
      <c r="J94" s="24">
        <f t="shared" si="7"/>
        <v>9</v>
      </c>
      <c r="K94" s="24">
        <f t="shared" si="8"/>
        <v>300</v>
      </c>
      <c r="L94" s="26">
        <f t="shared" si="9"/>
        <v>3</v>
      </c>
      <c r="M94" s="60">
        <f t="shared" si="10"/>
        <v>7.2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>
      <c r="B95" s="15">
        <v>0.54166666666666696</v>
      </c>
      <c r="C95" s="16" t="s">
        <v>6</v>
      </c>
      <c r="D95" s="17">
        <v>0.58333333333333304</v>
      </c>
      <c r="E95" s="28">
        <v>196</v>
      </c>
      <c r="F95" s="24">
        <v>64</v>
      </c>
      <c r="G95" s="24">
        <v>13</v>
      </c>
      <c r="H95" s="24">
        <v>0</v>
      </c>
      <c r="I95" s="24">
        <f t="shared" si="6"/>
        <v>260</v>
      </c>
      <c r="J95" s="24">
        <f t="shared" si="7"/>
        <v>13</v>
      </c>
      <c r="K95" s="24">
        <f t="shared" si="8"/>
        <v>273</v>
      </c>
      <c r="L95" s="26">
        <f t="shared" si="9"/>
        <v>4.8</v>
      </c>
      <c r="M95" s="60">
        <f t="shared" si="10"/>
        <v>6.5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>
      <c r="B96" s="15">
        <v>0.58333333333333304</v>
      </c>
      <c r="C96" s="16" t="s">
        <v>6</v>
      </c>
      <c r="D96" s="17">
        <v>0.625</v>
      </c>
      <c r="E96" s="28">
        <v>224</v>
      </c>
      <c r="F96" s="24">
        <v>71</v>
      </c>
      <c r="G96" s="24">
        <v>10</v>
      </c>
      <c r="H96" s="24">
        <v>5</v>
      </c>
      <c r="I96" s="24">
        <f t="shared" si="6"/>
        <v>295</v>
      </c>
      <c r="J96" s="24">
        <f t="shared" si="7"/>
        <v>15</v>
      </c>
      <c r="K96" s="24">
        <f t="shared" si="8"/>
        <v>310</v>
      </c>
      <c r="L96" s="26">
        <f t="shared" si="9"/>
        <v>4.8</v>
      </c>
      <c r="M96" s="60">
        <f t="shared" si="10"/>
        <v>7.4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>
      <c r="B97" s="15">
        <v>0.625</v>
      </c>
      <c r="C97" s="16" t="s">
        <v>6</v>
      </c>
      <c r="D97" s="17">
        <v>0.66666666666666596</v>
      </c>
      <c r="E97" s="28">
        <v>243</v>
      </c>
      <c r="F97" s="24">
        <v>68</v>
      </c>
      <c r="G97" s="24">
        <v>14</v>
      </c>
      <c r="H97" s="24">
        <v>0</v>
      </c>
      <c r="I97" s="24">
        <f t="shared" si="6"/>
        <v>311</v>
      </c>
      <c r="J97" s="24">
        <f t="shared" si="7"/>
        <v>14</v>
      </c>
      <c r="K97" s="24">
        <f t="shared" si="8"/>
        <v>325</v>
      </c>
      <c r="L97" s="26">
        <f t="shared" si="9"/>
        <v>4.3</v>
      </c>
      <c r="M97" s="60">
        <f t="shared" si="10"/>
        <v>7.8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>
      <c r="B98" s="15">
        <v>0.66666666666666696</v>
      </c>
      <c r="C98" s="16" t="s">
        <v>6</v>
      </c>
      <c r="D98" s="17">
        <v>0.70833333333333304</v>
      </c>
      <c r="E98" s="28">
        <v>310</v>
      </c>
      <c r="F98" s="24">
        <v>69</v>
      </c>
      <c r="G98" s="24">
        <v>17</v>
      </c>
      <c r="H98" s="24">
        <v>2</v>
      </c>
      <c r="I98" s="24">
        <f t="shared" si="6"/>
        <v>379</v>
      </c>
      <c r="J98" s="24">
        <f t="shared" si="7"/>
        <v>19</v>
      </c>
      <c r="K98" s="24">
        <f t="shared" si="8"/>
        <v>398</v>
      </c>
      <c r="L98" s="26">
        <f t="shared" si="9"/>
        <v>4.8</v>
      </c>
      <c r="M98" s="60">
        <f t="shared" si="10"/>
        <v>9.5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>
      <c r="B99" s="15">
        <v>0.70833333333333304</v>
      </c>
      <c r="C99" s="16" t="s">
        <v>6</v>
      </c>
      <c r="D99" s="17">
        <v>0.75</v>
      </c>
      <c r="E99" s="28">
        <v>342</v>
      </c>
      <c r="F99" s="24">
        <v>55</v>
      </c>
      <c r="G99" s="24">
        <v>8</v>
      </c>
      <c r="H99" s="24">
        <v>0</v>
      </c>
      <c r="I99" s="24">
        <f t="shared" si="6"/>
        <v>397</v>
      </c>
      <c r="J99" s="24">
        <f t="shared" si="7"/>
        <v>8</v>
      </c>
      <c r="K99" s="24">
        <f t="shared" si="8"/>
        <v>405</v>
      </c>
      <c r="L99" s="26">
        <f t="shared" si="9"/>
        <v>2</v>
      </c>
      <c r="M99" s="60">
        <f t="shared" si="10"/>
        <v>9.6999999999999993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>
      <c r="B100" s="15">
        <v>0.75</v>
      </c>
      <c r="C100" s="16" t="s">
        <v>6</v>
      </c>
      <c r="D100" s="17">
        <v>0.79166666666666696</v>
      </c>
      <c r="E100" s="28">
        <v>333</v>
      </c>
      <c r="F100" s="24">
        <v>39</v>
      </c>
      <c r="G100" s="24">
        <v>9</v>
      </c>
      <c r="H100" s="24">
        <v>0</v>
      </c>
      <c r="I100" s="24">
        <f t="shared" si="6"/>
        <v>372</v>
      </c>
      <c r="J100" s="24">
        <f t="shared" si="7"/>
        <v>9</v>
      </c>
      <c r="K100" s="24">
        <f t="shared" si="8"/>
        <v>381</v>
      </c>
      <c r="L100" s="26">
        <f t="shared" si="9"/>
        <v>2.4</v>
      </c>
      <c r="M100" s="60">
        <f t="shared" si="10"/>
        <v>9.1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>
      <c r="B101" s="18"/>
      <c r="C101" s="19" t="s">
        <v>13</v>
      </c>
      <c r="D101" s="20"/>
      <c r="E101" s="29">
        <f t="shared" ref="E101:K101" si="11">SUM(E89:E100)</f>
        <v>3199</v>
      </c>
      <c r="F101" s="5">
        <f t="shared" si="11"/>
        <v>772</v>
      </c>
      <c r="G101" s="5">
        <f t="shared" si="11"/>
        <v>189</v>
      </c>
      <c r="H101" s="5">
        <f t="shared" si="11"/>
        <v>11</v>
      </c>
      <c r="I101" s="5">
        <f t="shared" si="11"/>
        <v>3971</v>
      </c>
      <c r="J101" s="5">
        <f t="shared" si="11"/>
        <v>200</v>
      </c>
      <c r="K101" s="5">
        <f t="shared" si="11"/>
        <v>4171</v>
      </c>
      <c r="L101" s="51">
        <f t="shared" si="9"/>
        <v>4.8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>
      <c r="B103" s="1"/>
      <c r="C103" s="2"/>
      <c r="D103" s="30" t="s">
        <v>0</v>
      </c>
      <c r="E103" s="52" t="s">
        <v>31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369"/>
      <c r="V103" s="369"/>
      <c r="W103" s="369"/>
      <c r="X103" s="369"/>
      <c r="Y103" s="369"/>
      <c r="Z103" s="369"/>
      <c r="AA103" s="369"/>
    </row>
    <row r="104" spans="2:27" ht="48">
      <c r="B104" s="3" t="s">
        <v>1</v>
      </c>
      <c r="C104" s="4"/>
      <c r="D104" s="31" t="s">
        <v>2</v>
      </c>
      <c r="E104" s="40" t="s">
        <v>18</v>
      </c>
      <c r="F104" s="11" t="s">
        <v>19</v>
      </c>
      <c r="G104" s="11" t="s">
        <v>20</v>
      </c>
      <c r="H104" s="11" t="s">
        <v>10</v>
      </c>
      <c r="I104" s="11" t="s">
        <v>21</v>
      </c>
      <c r="J104" s="11" t="s">
        <v>22</v>
      </c>
      <c r="K104" s="11" t="s">
        <v>23</v>
      </c>
      <c r="L104" s="11" t="s">
        <v>24</v>
      </c>
      <c r="M104" s="58" t="s">
        <v>25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>
      <c r="B105" s="12">
        <v>0.29166666666666669</v>
      </c>
      <c r="C105" s="13" t="s">
        <v>6</v>
      </c>
      <c r="D105" s="14">
        <v>0.33333333333333331</v>
      </c>
      <c r="E105" s="27">
        <v>1265</v>
      </c>
      <c r="F105" s="23">
        <v>280</v>
      </c>
      <c r="G105" s="23">
        <v>102</v>
      </c>
      <c r="H105" s="23">
        <v>15</v>
      </c>
      <c r="I105" s="23">
        <f t="shared" ref="I105:I116" si="12">SUM(E105:F105)</f>
        <v>1545</v>
      </c>
      <c r="J105" s="23">
        <f t="shared" ref="J105:J116" si="13">SUM(G105:H105)</f>
        <v>117</v>
      </c>
      <c r="K105" s="23">
        <f>SUM(I105,J105)</f>
        <v>1662</v>
      </c>
      <c r="L105" s="25">
        <f t="shared" ref="L105:L117" si="14">IF(K105=0,0,ROUND(J105/K105*100,1))</f>
        <v>7</v>
      </c>
      <c r="M105" s="59">
        <f>IF(K105=0,0,ROUND(K105/K$117*100,1))</f>
        <v>8.9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>
      <c r="B106" s="15">
        <v>0.33333333333333331</v>
      </c>
      <c r="C106" s="16" t="s">
        <v>6</v>
      </c>
      <c r="D106" s="17">
        <v>0.375</v>
      </c>
      <c r="E106" s="28">
        <v>1269</v>
      </c>
      <c r="F106" s="24">
        <v>278</v>
      </c>
      <c r="G106" s="24">
        <v>138</v>
      </c>
      <c r="H106" s="24">
        <v>18</v>
      </c>
      <c r="I106" s="24">
        <f t="shared" si="12"/>
        <v>1547</v>
      </c>
      <c r="J106" s="24">
        <f t="shared" si="13"/>
        <v>156</v>
      </c>
      <c r="K106" s="24">
        <f t="shared" ref="K106:K116" si="15">SUM(I106,J106)</f>
        <v>1703</v>
      </c>
      <c r="L106" s="26">
        <f t="shared" si="14"/>
        <v>9.1999999999999993</v>
      </c>
      <c r="M106" s="60">
        <f t="shared" ref="M106:M117" si="16">IF(K106=0,0,ROUND(K106/K$117*100,1))</f>
        <v>9.1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>
      <c r="B107" s="15">
        <v>0.375</v>
      </c>
      <c r="C107" s="16" t="s">
        <v>6</v>
      </c>
      <c r="D107" s="17">
        <v>0.41666666666666702</v>
      </c>
      <c r="E107" s="28">
        <v>986</v>
      </c>
      <c r="F107" s="24">
        <v>260</v>
      </c>
      <c r="G107" s="24">
        <v>147</v>
      </c>
      <c r="H107" s="24">
        <v>9</v>
      </c>
      <c r="I107" s="24">
        <f t="shared" si="12"/>
        <v>1246</v>
      </c>
      <c r="J107" s="24">
        <f t="shared" si="13"/>
        <v>156</v>
      </c>
      <c r="K107" s="24">
        <f t="shared" si="15"/>
        <v>1402</v>
      </c>
      <c r="L107" s="26">
        <f t="shared" si="14"/>
        <v>11.1</v>
      </c>
      <c r="M107" s="60">
        <f t="shared" si="16"/>
        <v>7.5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>
      <c r="B108" s="15">
        <v>0.41666666666666702</v>
      </c>
      <c r="C108" s="16" t="s">
        <v>6</v>
      </c>
      <c r="D108" s="17">
        <v>0.45833333333333298</v>
      </c>
      <c r="E108" s="28">
        <v>1025</v>
      </c>
      <c r="F108" s="24">
        <v>255</v>
      </c>
      <c r="G108" s="24">
        <v>138</v>
      </c>
      <c r="H108" s="24">
        <v>7</v>
      </c>
      <c r="I108" s="24">
        <f t="shared" si="12"/>
        <v>1280</v>
      </c>
      <c r="J108" s="24">
        <f t="shared" si="13"/>
        <v>145</v>
      </c>
      <c r="K108" s="24">
        <f t="shared" si="15"/>
        <v>1425</v>
      </c>
      <c r="L108" s="26">
        <f t="shared" si="14"/>
        <v>10.199999999999999</v>
      </c>
      <c r="M108" s="60">
        <f t="shared" si="16"/>
        <v>7.6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>
      <c r="B109" s="15">
        <v>0.45833333333333398</v>
      </c>
      <c r="C109" s="16" t="s">
        <v>6</v>
      </c>
      <c r="D109" s="17">
        <v>0.5</v>
      </c>
      <c r="E109" s="28">
        <v>1036</v>
      </c>
      <c r="F109" s="24">
        <v>297</v>
      </c>
      <c r="G109" s="24">
        <v>118</v>
      </c>
      <c r="H109" s="24">
        <v>7</v>
      </c>
      <c r="I109" s="24">
        <f t="shared" si="12"/>
        <v>1333</v>
      </c>
      <c r="J109" s="24">
        <f t="shared" si="13"/>
        <v>125</v>
      </c>
      <c r="K109" s="24">
        <f t="shared" si="15"/>
        <v>1458</v>
      </c>
      <c r="L109" s="26">
        <f t="shared" si="14"/>
        <v>8.6</v>
      </c>
      <c r="M109" s="60">
        <f t="shared" si="16"/>
        <v>7.8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>
      <c r="B110" s="15">
        <v>0.5</v>
      </c>
      <c r="C110" s="16" t="s">
        <v>6</v>
      </c>
      <c r="D110" s="17">
        <v>0.54166666666666596</v>
      </c>
      <c r="E110" s="28">
        <v>1093</v>
      </c>
      <c r="F110" s="24">
        <v>265</v>
      </c>
      <c r="G110" s="24">
        <v>119</v>
      </c>
      <c r="H110" s="24">
        <v>6</v>
      </c>
      <c r="I110" s="24">
        <f t="shared" si="12"/>
        <v>1358</v>
      </c>
      <c r="J110" s="24">
        <f t="shared" si="13"/>
        <v>125</v>
      </c>
      <c r="K110" s="24">
        <f t="shared" si="15"/>
        <v>1483</v>
      </c>
      <c r="L110" s="26">
        <f t="shared" si="14"/>
        <v>8.4</v>
      </c>
      <c r="M110" s="60">
        <f t="shared" si="16"/>
        <v>7.9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>
      <c r="B111" s="15">
        <v>0.54166666666666696</v>
      </c>
      <c r="C111" s="16" t="s">
        <v>6</v>
      </c>
      <c r="D111" s="17">
        <v>0.58333333333333304</v>
      </c>
      <c r="E111" s="28">
        <v>1033</v>
      </c>
      <c r="F111" s="24">
        <v>268</v>
      </c>
      <c r="G111" s="24">
        <v>106</v>
      </c>
      <c r="H111" s="24">
        <v>9</v>
      </c>
      <c r="I111" s="24">
        <f t="shared" si="12"/>
        <v>1301</v>
      </c>
      <c r="J111" s="24">
        <f t="shared" si="13"/>
        <v>115</v>
      </c>
      <c r="K111" s="24">
        <f t="shared" si="15"/>
        <v>1416</v>
      </c>
      <c r="L111" s="26">
        <f t="shared" si="14"/>
        <v>8.1</v>
      </c>
      <c r="M111" s="60">
        <f t="shared" si="16"/>
        <v>7.6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>
      <c r="B112" s="15">
        <v>0.58333333333333304</v>
      </c>
      <c r="C112" s="16" t="s">
        <v>6</v>
      </c>
      <c r="D112" s="17">
        <v>0.625</v>
      </c>
      <c r="E112" s="28">
        <v>1069</v>
      </c>
      <c r="F112" s="24">
        <v>269</v>
      </c>
      <c r="G112" s="24">
        <v>94</v>
      </c>
      <c r="H112" s="24">
        <v>14</v>
      </c>
      <c r="I112" s="24">
        <f t="shared" si="12"/>
        <v>1338</v>
      </c>
      <c r="J112" s="24">
        <f t="shared" si="13"/>
        <v>108</v>
      </c>
      <c r="K112" s="24">
        <f t="shared" si="15"/>
        <v>1446</v>
      </c>
      <c r="L112" s="26">
        <f t="shared" si="14"/>
        <v>7.5</v>
      </c>
      <c r="M112" s="60">
        <f t="shared" si="16"/>
        <v>7.7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>
      <c r="B113" s="15">
        <v>0.625</v>
      </c>
      <c r="C113" s="16" t="s">
        <v>6</v>
      </c>
      <c r="D113" s="17">
        <v>0.66666666666666596</v>
      </c>
      <c r="E113" s="28">
        <v>1127</v>
      </c>
      <c r="F113" s="24">
        <v>277</v>
      </c>
      <c r="G113" s="24">
        <v>86</v>
      </c>
      <c r="H113" s="24">
        <v>5</v>
      </c>
      <c r="I113" s="24">
        <f t="shared" si="12"/>
        <v>1404</v>
      </c>
      <c r="J113" s="24">
        <f t="shared" si="13"/>
        <v>91</v>
      </c>
      <c r="K113" s="24">
        <f t="shared" si="15"/>
        <v>1495</v>
      </c>
      <c r="L113" s="26">
        <f t="shared" si="14"/>
        <v>6.1</v>
      </c>
      <c r="M113" s="60">
        <f t="shared" si="16"/>
        <v>8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>
      <c r="B114" s="15">
        <v>0.66666666666666696</v>
      </c>
      <c r="C114" s="16" t="s">
        <v>6</v>
      </c>
      <c r="D114" s="17">
        <v>0.70833333333333304</v>
      </c>
      <c r="E114" s="28">
        <v>1286</v>
      </c>
      <c r="F114" s="24">
        <v>302</v>
      </c>
      <c r="G114" s="24">
        <v>74</v>
      </c>
      <c r="H114" s="24">
        <v>10</v>
      </c>
      <c r="I114" s="24">
        <f t="shared" si="12"/>
        <v>1588</v>
      </c>
      <c r="J114" s="24">
        <f t="shared" si="13"/>
        <v>84</v>
      </c>
      <c r="K114" s="24">
        <f t="shared" si="15"/>
        <v>1672</v>
      </c>
      <c r="L114" s="26">
        <f t="shared" si="14"/>
        <v>5</v>
      </c>
      <c r="M114" s="60">
        <f t="shared" si="16"/>
        <v>9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>
      <c r="B115" s="15">
        <v>0.70833333333333304</v>
      </c>
      <c r="C115" s="16" t="s">
        <v>6</v>
      </c>
      <c r="D115" s="17">
        <v>0.75</v>
      </c>
      <c r="E115" s="28">
        <v>1379</v>
      </c>
      <c r="F115" s="24">
        <v>278</v>
      </c>
      <c r="G115" s="24">
        <v>87</v>
      </c>
      <c r="H115" s="24">
        <v>10</v>
      </c>
      <c r="I115" s="24">
        <f t="shared" si="12"/>
        <v>1657</v>
      </c>
      <c r="J115" s="24">
        <f t="shared" si="13"/>
        <v>97</v>
      </c>
      <c r="K115" s="24">
        <f t="shared" si="15"/>
        <v>1754</v>
      </c>
      <c r="L115" s="26">
        <f t="shared" si="14"/>
        <v>5.5</v>
      </c>
      <c r="M115" s="60">
        <f t="shared" si="16"/>
        <v>9.4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>
      <c r="B116" s="15">
        <v>0.75</v>
      </c>
      <c r="C116" s="16" t="s">
        <v>6</v>
      </c>
      <c r="D116" s="17">
        <v>0.79166666666666696</v>
      </c>
      <c r="E116" s="28">
        <v>1466</v>
      </c>
      <c r="F116" s="24">
        <v>226</v>
      </c>
      <c r="G116" s="24">
        <v>40</v>
      </c>
      <c r="H116" s="24">
        <v>13</v>
      </c>
      <c r="I116" s="24">
        <f t="shared" si="12"/>
        <v>1692</v>
      </c>
      <c r="J116" s="24">
        <f t="shared" si="13"/>
        <v>53</v>
      </c>
      <c r="K116" s="24">
        <f t="shared" si="15"/>
        <v>1745</v>
      </c>
      <c r="L116" s="26">
        <f t="shared" si="14"/>
        <v>3</v>
      </c>
      <c r="M116" s="60">
        <f t="shared" si="16"/>
        <v>9.4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>
      <c r="B117" s="18"/>
      <c r="C117" s="19" t="s">
        <v>13</v>
      </c>
      <c r="D117" s="20"/>
      <c r="E117" s="29">
        <f t="shared" ref="E117:K117" si="17">SUM(E105:E116)</f>
        <v>14034</v>
      </c>
      <c r="F117" s="5">
        <f t="shared" si="17"/>
        <v>3255</v>
      </c>
      <c r="G117" s="5">
        <f t="shared" si="17"/>
        <v>1249</v>
      </c>
      <c r="H117" s="5">
        <f t="shared" si="17"/>
        <v>123</v>
      </c>
      <c r="I117" s="5">
        <f t="shared" si="17"/>
        <v>17289</v>
      </c>
      <c r="J117" s="5">
        <f t="shared" si="17"/>
        <v>1372</v>
      </c>
      <c r="K117" s="5">
        <f t="shared" si="17"/>
        <v>18661</v>
      </c>
      <c r="L117" s="51">
        <f t="shared" si="14"/>
        <v>7.4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>
      <c r="B119" s="1"/>
      <c r="C119" s="2"/>
      <c r="D119" s="30" t="s">
        <v>0</v>
      </c>
      <c r="E119" s="52"/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369"/>
      <c r="V119" s="369"/>
      <c r="W119" s="369"/>
      <c r="X119" s="369"/>
      <c r="Y119" s="369"/>
      <c r="Z119" s="369"/>
      <c r="AA119" s="369"/>
    </row>
    <row r="120" spans="2:27" ht="48">
      <c r="B120" s="3" t="s">
        <v>1</v>
      </c>
      <c r="C120" s="4"/>
      <c r="D120" s="31" t="s">
        <v>2</v>
      </c>
      <c r="E120" s="40" t="s">
        <v>18</v>
      </c>
      <c r="F120" s="11" t="s">
        <v>19</v>
      </c>
      <c r="G120" s="11" t="s">
        <v>20</v>
      </c>
      <c r="H120" s="11" t="s">
        <v>10</v>
      </c>
      <c r="I120" s="11" t="s">
        <v>21</v>
      </c>
      <c r="J120" s="11" t="s">
        <v>22</v>
      </c>
      <c r="K120" s="11" t="s">
        <v>23</v>
      </c>
      <c r="L120" s="11" t="s">
        <v>24</v>
      </c>
      <c r="M120" s="58" t="s">
        <v>25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>
      <c r="B121" s="12">
        <v>0.29166666666666669</v>
      </c>
      <c r="C121" s="13" t="s">
        <v>6</v>
      </c>
      <c r="D121" s="14">
        <v>0.33333333333333331</v>
      </c>
      <c r="E121" s="27"/>
      <c r="F121" s="23"/>
      <c r="G121" s="23"/>
      <c r="H121" s="23"/>
      <c r="I121" s="23">
        <f t="shared" ref="I121:I132" si="18">SUM(E121:F121)</f>
        <v>0</v>
      </c>
      <c r="J121" s="23">
        <f t="shared" ref="J121:J132" si="19">SUM(G121:H121)</f>
        <v>0</v>
      </c>
      <c r="K121" s="23">
        <f>SUM(I121,J121)</f>
        <v>0</v>
      </c>
      <c r="L121" s="25">
        <f t="shared" ref="L121:L133" si="20">IF(K121=0,0,ROUND(J121/K121*100,1))</f>
        <v>0</v>
      </c>
      <c r="M121" s="59">
        <f>IF(K121=0,0,ROUND(K121/K$133*100,1))</f>
        <v>0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>
      <c r="B122" s="15">
        <v>0.33333333333333331</v>
      </c>
      <c r="C122" s="16" t="s">
        <v>6</v>
      </c>
      <c r="D122" s="17">
        <v>0.375</v>
      </c>
      <c r="E122" s="28"/>
      <c r="F122" s="24"/>
      <c r="G122" s="24"/>
      <c r="H122" s="24"/>
      <c r="I122" s="24">
        <f t="shared" si="18"/>
        <v>0</v>
      </c>
      <c r="J122" s="24">
        <f t="shared" si="19"/>
        <v>0</v>
      </c>
      <c r="K122" s="24">
        <f t="shared" ref="K122:K132" si="21">SUM(I122,J122)</f>
        <v>0</v>
      </c>
      <c r="L122" s="26">
        <f t="shared" si="20"/>
        <v>0</v>
      </c>
      <c r="M122" s="60">
        <f t="shared" ref="M122:M133" si="22">IF(K122=0,0,ROUND(K122/K$133*100,1))</f>
        <v>0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>
      <c r="B123" s="15">
        <v>0.375</v>
      </c>
      <c r="C123" s="16" t="s">
        <v>6</v>
      </c>
      <c r="D123" s="17">
        <v>0.41666666666666702</v>
      </c>
      <c r="E123" s="28"/>
      <c r="F123" s="24"/>
      <c r="G123" s="24"/>
      <c r="H123" s="24"/>
      <c r="I123" s="24">
        <f t="shared" si="18"/>
        <v>0</v>
      </c>
      <c r="J123" s="24">
        <f t="shared" si="19"/>
        <v>0</v>
      </c>
      <c r="K123" s="24">
        <f t="shared" si="21"/>
        <v>0</v>
      </c>
      <c r="L123" s="26">
        <f t="shared" si="20"/>
        <v>0</v>
      </c>
      <c r="M123" s="60">
        <f t="shared" si="22"/>
        <v>0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>
      <c r="B124" s="15">
        <v>0.41666666666666702</v>
      </c>
      <c r="C124" s="16" t="s">
        <v>6</v>
      </c>
      <c r="D124" s="17">
        <v>0.45833333333333298</v>
      </c>
      <c r="E124" s="28"/>
      <c r="F124" s="24"/>
      <c r="G124" s="24"/>
      <c r="H124" s="24"/>
      <c r="I124" s="24">
        <f t="shared" si="18"/>
        <v>0</v>
      </c>
      <c r="J124" s="24">
        <f t="shared" si="19"/>
        <v>0</v>
      </c>
      <c r="K124" s="24">
        <f t="shared" si="21"/>
        <v>0</v>
      </c>
      <c r="L124" s="26">
        <f t="shared" si="20"/>
        <v>0</v>
      </c>
      <c r="M124" s="60">
        <f t="shared" si="22"/>
        <v>0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>
      <c r="B125" s="15">
        <v>0.45833333333333398</v>
      </c>
      <c r="C125" s="16" t="s">
        <v>6</v>
      </c>
      <c r="D125" s="17">
        <v>0.5</v>
      </c>
      <c r="E125" s="28"/>
      <c r="F125" s="24"/>
      <c r="G125" s="24"/>
      <c r="H125" s="24"/>
      <c r="I125" s="24">
        <f t="shared" si="18"/>
        <v>0</v>
      </c>
      <c r="J125" s="24">
        <f t="shared" si="19"/>
        <v>0</v>
      </c>
      <c r="K125" s="24">
        <f t="shared" si="21"/>
        <v>0</v>
      </c>
      <c r="L125" s="26">
        <f t="shared" si="20"/>
        <v>0</v>
      </c>
      <c r="M125" s="60">
        <f t="shared" si="22"/>
        <v>0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>
      <c r="B126" s="15">
        <v>0.5</v>
      </c>
      <c r="C126" s="16" t="s">
        <v>6</v>
      </c>
      <c r="D126" s="17">
        <v>0.54166666666666596</v>
      </c>
      <c r="E126" s="28"/>
      <c r="F126" s="24"/>
      <c r="G126" s="24"/>
      <c r="H126" s="24"/>
      <c r="I126" s="24">
        <f t="shared" si="18"/>
        <v>0</v>
      </c>
      <c r="J126" s="24">
        <f t="shared" si="19"/>
        <v>0</v>
      </c>
      <c r="K126" s="24">
        <f t="shared" si="21"/>
        <v>0</v>
      </c>
      <c r="L126" s="26">
        <f t="shared" si="20"/>
        <v>0</v>
      </c>
      <c r="M126" s="60">
        <f t="shared" si="22"/>
        <v>0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>
      <c r="B127" s="15">
        <v>0.54166666666666696</v>
      </c>
      <c r="C127" s="16" t="s">
        <v>6</v>
      </c>
      <c r="D127" s="17">
        <v>0.58333333333333304</v>
      </c>
      <c r="E127" s="28"/>
      <c r="F127" s="24"/>
      <c r="G127" s="24"/>
      <c r="H127" s="24"/>
      <c r="I127" s="24">
        <f t="shared" si="18"/>
        <v>0</v>
      </c>
      <c r="J127" s="24">
        <f t="shared" si="19"/>
        <v>0</v>
      </c>
      <c r="K127" s="24">
        <f t="shared" si="21"/>
        <v>0</v>
      </c>
      <c r="L127" s="26">
        <f t="shared" si="20"/>
        <v>0</v>
      </c>
      <c r="M127" s="60">
        <f t="shared" si="22"/>
        <v>0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>
      <c r="B128" s="15">
        <v>0.58333333333333304</v>
      </c>
      <c r="C128" s="16" t="s">
        <v>6</v>
      </c>
      <c r="D128" s="17">
        <v>0.625</v>
      </c>
      <c r="E128" s="28"/>
      <c r="F128" s="24"/>
      <c r="G128" s="24"/>
      <c r="H128" s="24"/>
      <c r="I128" s="24">
        <f t="shared" si="18"/>
        <v>0</v>
      </c>
      <c r="J128" s="24">
        <f t="shared" si="19"/>
        <v>0</v>
      </c>
      <c r="K128" s="24">
        <f t="shared" si="21"/>
        <v>0</v>
      </c>
      <c r="L128" s="26">
        <f t="shared" si="20"/>
        <v>0</v>
      </c>
      <c r="M128" s="60">
        <f t="shared" si="22"/>
        <v>0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>
      <c r="B129" s="15">
        <v>0.625</v>
      </c>
      <c r="C129" s="16" t="s">
        <v>6</v>
      </c>
      <c r="D129" s="17">
        <v>0.66666666666666596</v>
      </c>
      <c r="E129" s="28"/>
      <c r="F129" s="24"/>
      <c r="G129" s="24"/>
      <c r="H129" s="24"/>
      <c r="I129" s="24">
        <f t="shared" si="18"/>
        <v>0</v>
      </c>
      <c r="J129" s="24">
        <f t="shared" si="19"/>
        <v>0</v>
      </c>
      <c r="K129" s="24">
        <f t="shared" si="21"/>
        <v>0</v>
      </c>
      <c r="L129" s="26">
        <f t="shared" si="20"/>
        <v>0</v>
      </c>
      <c r="M129" s="60">
        <f t="shared" si="22"/>
        <v>0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>
      <c r="B130" s="15">
        <v>0.66666666666666696</v>
      </c>
      <c r="C130" s="16" t="s">
        <v>6</v>
      </c>
      <c r="D130" s="17">
        <v>0.70833333333333304</v>
      </c>
      <c r="E130" s="28"/>
      <c r="F130" s="24"/>
      <c r="G130" s="24"/>
      <c r="H130" s="24"/>
      <c r="I130" s="24">
        <f t="shared" si="18"/>
        <v>0</v>
      </c>
      <c r="J130" s="24">
        <f t="shared" si="19"/>
        <v>0</v>
      </c>
      <c r="K130" s="24">
        <f t="shared" si="21"/>
        <v>0</v>
      </c>
      <c r="L130" s="26">
        <f t="shared" si="20"/>
        <v>0</v>
      </c>
      <c r="M130" s="60">
        <f t="shared" si="22"/>
        <v>0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>
      <c r="B131" s="15">
        <v>0.70833333333333304</v>
      </c>
      <c r="C131" s="16" t="s">
        <v>6</v>
      </c>
      <c r="D131" s="17">
        <v>0.75</v>
      </c>
      <c r="E131" s="28"/>
      <c r="F131" s="24"/>
      <c r="G131" s="24"/>
      <c r="H131" s="24"/>
      <c r="I131" s="24">
        <f t="shared" si="18"/>
        <v>0</v>
      </c>
      <c r="J131" s="24">
        <f t="shared" si="19"/>
        <v>0</v>
      </c>
      <c r="K131" s="24">
        <f t="shared" si="21"/>
        <v>0</v>
      </c>
      <c r="L131" s="26">
        <f t="shared" si="20"/>
        <v>0</v>
      </c>
      <c r="M131" s="60">
        <f t="shared" si="22"/>
        <v>0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>
      <c r="B132" s="15">
        <v>0.75</v>
      </c>
      <c r="C132" s="16" t="s">
        <v>6</v>
      </c>
      <c r="D132" s="17">
        <v>0.79166666666666696</v>
      </c>
      <c r="E132" s="28"/>
      <c r="F132" s="24"/>
      <c r="G132" s="24"/>
      <c r="H132" s="24"/>
      <c r="I132" s="24">
        <f t="shared" si="18"/>
        <v>0</v>
      </c>
      <c r="J132" s="24">
        <f t="shared" si="19"/>
        <v>0</v>
      </c>
      <c r="K132" s="24">
        <f t="shared" si="21"/>
        <v>0</v>
      </c>
      <c r="L132" s="26">
        <f t="shared" si="20"/>
        <v>0</v>
      </c>
      <c r="M132" s="60">
        <f t="shared" si="22"/>
        <v>0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>
      <c r="B133" s="18"/>
      <c r="C133" s="19" t="s">
        <v>13</v>
      </c>
      <c r="D133" s="20"/>
      <c r="E133" s="29">
        <f t="shared" ref="E133:K133" si="23">SUM(E121:E132)</f>
        <v>0</v>
      </c>
      <c r="F133" s="5">
        <f t="shared" si="23"/>
        <v>0</v>
      </c>
      <c r="G133" s="5">
        <f t="shared" si="23"/>
        <v>0</v>
      </c>
      <c r="H133" s="5">
        <f t="shared" si="23"/>
        <v>0</v>
      </c>
      <c r="I133" s="5">
        <f t="shared" si="23"/>
        <v>0</v>
      </c>
      <c r="J133" s="5">
        <f t="shared" si="23"/>
        <v>0</v>
      </c>
      <c r="K133" s="5">
        <f t="shared" si="23"/>
        <v>0</v>
      </c>
      <c r="L133" s="51">
        <f t="shared" si="20"/>
        <v>0</v>
      </c>
      <c r="M133" s="61">
        <f t="shared" si="22"/>
        <v>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4"/>
  <sheetViews>
    <sheetView showGridLines="0" workbookViewId="0"/>
  </sheetViews>
  <sheetFormatPr defaultRowHeight="12"/>
  <cols>
    <col min="1" max="8" width="9" style="82"/>
    <col min="9" max="9" width="7.625" style="82" customWidth="1"/>
    <col min="10" max="10" width="0.75" style="82" customWidth="1"/>
    <col min="11" max="20" width="2.375" style="82" customWidth="1"/>
    <col min="21" max="16384" width="9" style="82"/>
  </cols>
  <sheetData>
    <row r="1" spans="1:12" ht="12" customHeight="1">
      <c r="A1" s="8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1:12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</row>
    <row r="9" spans="1:12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</row>
    <row r="10" spans="1:1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</row>
    <row r="11" spans="1:12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12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1:12" ht="17.25">
      <c r="A13" s="81"/>
      <c r="B13" s="81"/>
      <c r="C13" s="80"/>
      <c r="D13" s="81"/>
      <c r="E13" s="81"/>
      <c r="F13" s="81"/>
      <c r="G13" s="81"/>
      <c r="H13" s="81"/>
      <c r="I13" s="81"/>
      <c r="J13" s="81"/>
      <c r="K13" s="81"/>
      <c r="L13" s="81"/>
    </row>
    <row r="14" spans="1:12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</row>
    <row r="15" spans="1:12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</row>
    <row r="16" spans="1:12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</row>
    <row r="17" spans="1:12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</row>
    <row r="18" spans="1:12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</row>
    <row r="19" spans="1:12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</row>
    <row r="20" spans="1:12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</row>
    <row r="21" spans="1:12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</row>
    <row r="22" spans="1:12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1:12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</row>
    <row r="26" spans="1:12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</row>
    <row r="27" spans="1:1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</row>
    <row r="28" spans="1:12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</row>
    <row r="29" spans="1:12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</row>
    <row r="30" spans="1:12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</row>
    <row r="31" spans="1:12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</row>
    <row r="32" spans="1:12">
      <c r="A32" s="83"/>
      <c r="B32" s="83"/>
      <c r="C32" s="83"/>
      <c r="D32" s="83"/>
      <c r="E32" s="83"/>
      <c r="F32" s="83"/>
      <c r="G32" s="83"/>
      <c r="H32" s="83"/>
      <c r="I32" s="83"/>
      <c r="J32" s="81"/>
      <c r="K32" s="81"/>
      <c r="L32" s="81"/>
    </row>
    <row r="33" spans="1:20" ht="19.5" customHeight="1">
      <c r="A33" s="356"/>
      <c r="B33" s="356"/>
      <c r="C33" s="356"/>
      <c r="D33" s="356"/>
      <c r="E33" s="356"/>
      <c r="F33" s="356"/>
      <c r="G33" s="356"/>
      <c r="H33" s="356"/>
      <c r="I33" s="356"/>
      <c r="J33" s="84"/>
      <c r="K33" s="372" t="s">
        <v>55</v>
      </c>
      <c r="L33" s="373"/>
      <c r="M33" s="373"/>
      <c r="N33" s="373"/>
      <c r="O33" s="373"/>
      <c r="P33" s="373"/>
      <c r="Q33" s="373"/>
      <c r="R33" s="373"/>
      <c r="S33" s="373"/>
      <c r="T33" s="373"/>
    </row>
    <row r="34" spans="1:20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</row>
    <row r="35" spans="1:20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</row>
    <row r="36" spans="1:20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</row>
    <row r="37" spans="1:20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</row>
    <row r="38" spans="1:20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</row>
    <row r="39" spans="1:20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</row>
    <row r="40" spans="1:20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</row>
    <row r="41" spans="1:20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</row>
    <row r="42" spans="1:20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</row>
    <row r="43" spans="1:20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</row>
    <row r="44" spans="1:20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</row>
    <row r="45" spans="1:20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</row>
    <row r="46" spans="1:20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</row>
    <row r="47" spans="1:20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</row>
    <row r="48" spans="1:20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</row>
    <row r="49" spans="1:13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</row>
    <row r="50" spans="1:13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</row>
    <row r="51" spans="1:13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</row>
    <row r="52" spans="1:13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</row>
    <row r="53" spans="1:13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</row>
    <row r="54" spans="1:13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</row>
    <row r="55" spans="1:13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</row>
    <row r="56" spans="1:13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</row>
    <row r="57" spans="1:13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</row>
    <row r="58" spans="1:13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</row>
    <row r="59" spans="1:13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</row>
    <row r="60" spans="1:13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</row>
    <row r="61" spans="1:13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</row>
    <row r="62" spans="1:13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</row>
    <row r="63" spans="1:13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</row>
    <row r="65" spans="1:13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</row>
    <row r="66" spans="1:13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</row>
    <row r="67" spans="1:13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</row>
    <row r="68" spans="1:13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</row>
    <row r="69" spans="1:13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</row>
    <row r="70" spans="1:13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</row>
    <row r="71" spans="1:13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1:13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</row>
    <row r="73" spans="1:13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</row>
    <row r="74" spans="1:13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</row>
    <row r="75" spans="1:13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</row>
    <row r="76" spans="1:13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</row>
    <row r="77" spans="1:13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</row>
    <row r="78" spans="1:13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</row>
    <row r="79" spans="1:13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</row>
    <row r="80" spans="1:13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</row>
    <row r="81" spans="1:13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</row>
    <row r="82" spans="1:13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</row>
    <row r="83" spans="1:13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</row>
    <row r="84" spans="1:13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5" spans="1:13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</row>
    <row r="86" spans="1:13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</row>
    <row r="87" spans="1:13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</row>
    <row r="88" spans="1:13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</row>
    <row r="89" spans="1:13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</row>
    <row r="90" spans="1:13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</row>
    <row r="91" spans="1:13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</row>
    <row r="92" spans="1:13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</row>
    <row r="93" spans="1:13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</row>
    <row r="94" spans="1:13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</row>
    <row r="95" spans="1:13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</row>
    <row r="96" spans="1:13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</row>
    <row r="97" spans="1:13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</row>
    <row r="98" spans="1:13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</row>
    <row r="99" spans="1:13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</row>
    <row r="100" spans="1:13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</row>
    <row r="101" spans="1:13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</row>
    <row r="102" spans="1:13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</row>
    <row r="103" spans="1:13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</row>
    <row r="104" spans="1:13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</row>
    <row r="105" spans="1:13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</row>
    <row r="106" spans="1:13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</row>
    <row r="107" spans="1:13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</row>
    <row r="108" spans="1:13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</row>
    <row r="109" spans="1:13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</row>
    <row r="110" spans="1:13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</row>
    <row r="111" spans="1:13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</row>
    <row r="112" spans="1:13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</row>
    <row r="113" spans="1:13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</row>
    <row r="114" spans="1:13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</row>
    <row r="115" spans="1:13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</row>
    <row r="116" spans="1:13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</row>
    <row r="117" spans="1:13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</row>
    <row r="118" spans="1:13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</row>
    <row r="119" spans="1:13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</row>
    <row r="120" spans="1:13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</row>
    <row r="121" spans="1:13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</row>
    <row r="122" spans="1:13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</row>
    <row r="123" spans="1:13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</row>
    <row r="124" spans="1:13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</row>
    <row r="125" spans="1:13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</row>
    <row r="126" spans="1:13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</row>
    <row r="127" spans="1:13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</row>
    <row r="128" spans="1:13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</row>
    <row r="129" spans="1:13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</row>
    <row r="130" spans="1:13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</row>
    <row r="131" spans="1:13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</row>
    <row r="132" spans="1:13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</row>
    <row r="133" spans="1:13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</row>
    <row r="134" spans="1:13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</row>
  </sheetData>
  <mergeCells count="2">
    <mergeCell ref="A33:I33"/>
    <mergeCell ref="K33:T33"/>
  </mergeCells>
  <phoneticPr fontId="1"/>
  <pageMargins left="0" right="0" top="0.98425196850393704" bottom="0.59055118110236227" header="0.51181102362204722" footer="0.51181102362204722"/>
  <pageSetup paperSize="9" scale="98" fitToHeight="0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55" customWidth="1"/>
    <col min="2" max="2" width="0.875" style="159" customWidth="1"/>
    <col min="3" max="3" width="8.125" style="158" customWidth="1"/>
    <col min="4" max="6" width="6.625" style="155" customWidth="1"/>
    <col min="7" max="10" width="3.25" style="155" customWidth="1"/>
    <col min="11" max="11" width="3.5" style="155" customWidth="1"/>
    <col min="12" max="18" width="5.625" style="155" customWidth="1"/>
    <col min="19" max="19" width="5" style="155" customWidth="1"/>
    <col min="20" max="20" width="1.625" style="155" customWidth="1"/>
    <col min="21" max="21" width="9" style="156"/>
    <col min="22" max="22" width="8.875" style="157" customWidth="1"/>
    <col min="23" max="24" width="4.625" style="157" customWidth="1"/>
    <col min="25" max="26" width="9" style="157"/>
    <col min="27" max="27" width="16.375" style="157" bestFit="1" customWidth="1"/>
    <col min="28" max="35" width="9" style="157"/>
    <col min="36" max="62" width="9" style="156"/>
    <col min="63" max="16384" width="9" style="155"/>
  </cols>
  <sheetData>
    <row r="2" spans="2:39" ht="20.100000000000001" customHeight="1">
      <c r="B2" s="317" t="s">
        <v>368</v>
      </c>
      <c r="C2" s="316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4"/>
    </row>
    <row r="3" spans="2:39" ht="20.100000000000001" customHeight="1">
      <c r="B3" s="176"/>
      <c r="C3" s="306" t="s">
        <v>367</v>
      </c>
      <c r="D3" s="313"/>
      <c r="E3" s="313"/>
      <c r="F3" s="313"/>
      <c r="G3" s="313"/>
      <c r="H3" s="313"/>
      <c r="I3" s="313"/>
      <c r="J3" s="313"/>
      <c r="K3" s="374" t="s">
        <v>366</v>
      </c>
      <c r="L3" s="191"/>
      <c r="M3" s="191"/>
      <c r="N3" s="191"/>
      <c r="O3" s="191"/>
      <c r="P3" s="191"/>
      <c r="Q3" s="191"/>
      <c r="R3" s="191"/>
      <c r="S3" s="191"/>
      <c r="T3" s="168"/>
    </row>
    <row r="4" spans="2:39" ht="30" customHeight="1">
      <c r="B4" s="176"/>
      <c r="C4" s="312" t="s">
        <v>365</v>
      </c>
      <c r="D4" s="311"/>
      <c r="E4" s="311"/>
      <c r="F4" s="311"/>
      <c r="G4" s="311"/>
      <c r="H4" s="311"/>
      <c r="I4" s="311"/>
      <c r="J4" s="311"/>
      <c r="K4" s="375"/>
      <c r="L4" s="191"/>
      <c r="M4" s="191"/>
      <c r="N4" s="191"/>
      <c r="O4" s="191"/>
      <c r="P4" s="191"/>
      <c r="Q4" s="191"/>
      <c r="R4" s="191"/>
      <c r="S4" s="191"/>
      <c r="T4" s="168"/>
    </row>
    <row r="5" spans="2:39" ht="20.100000000000001" customHeight="1">
      <c r="B5" s="305"/>
      <c r="C5" s="310" t="s">
        <v>364</v>
      </c>
      <c r="D5" s="303"/>
      <c r="E5" s="303"/>
      <c r="F5" s="303"/>
      <c r="G5" s="303"/>
      <c r="H5" s="303"/>
      <c r="I5" s="303"/>
      <c r="J5" s="303"/>
      <c r="K5" s="375"/>
      <c r="L5" s="191"/>
      <c r="M5" s="191"/>
      <c r="N5" s="191"/>
      <c r="O5" s="191"/>
      <c r="P5" s="191"/>
      <c r="Q5" s="191"/>
      <c r="R5" s="191"/>
      <c r="S5" s="191"/>
      <c r="T5" s="168"/>
    </row>
    <row r="6" spans="2:39" ht="30" customHeight="1">
      <c r="B6" s="167"/>
      <c r="C6" s="308" t="s">
        <v>363</v>
      </c>
      <c r="D6" s="197"/>
      <c r="E6" s="197"/>
      <c r="F6" s="197"/>
      <c r="G6" s="197"/>
      <c r="H6" s="197"/>
      <c r="I6" s="197"/>
      <c r="J6" s="197"/>
      <c r="K6" s="375"/>
      <c r="L6" s="191"/>
      <c r="M6" s="191"/>
      <c r="N6" s="191"/>
      <c r="O6" s="191"/>
      <c r="P6" s="191"/>
      <c r="Q6" s="191"/>
      <c r="R6" s="191"/>
      <c r="S6" s="191"/>
      <c r="T6" s="168"/>
    </row>
    <row r="7" spans="2:39" ht="20.100000000000001" customHeight="1">
      <c r="B7" s="305"/>
      <c r="C7" s="309" t="s">
        <v>362</v>
      </c>
      <c r="D7" s="303"/>
      <c r="E7" s="303"/>
      <c r="F7" s="303"/>
      <c r="G7" s="303"/>
      <c r="H7" s="303"/>
      <c r="I7" s="303"/>
      <c r="J7" s="303"/>
      <c r="K7" s="375"/>
      <c r="L7" s="191"/>
      <c r="M7" s="191"/>
      <c r="N7" s="191"/>
      <c r="O7" s="191"/>
      <c r="P7" s="191"/>
      <c r="Q7" s="191"/>
      <c r="R7" s="191"/>
      <c r="S7" s="191"/>
      <c r="T7" s="168"/>
    </row>
    <row r="8" spans="2:39" ht="30" customHeight="1">
      <c r="B8" s="167"/>
      <c r="C8" s="308" t="s">
        <v>361</v>
      </c>
      <c r="D8" s="197"/>
      <c r="E8" s="197"/>
      <c r="F8" s="197"/>
      <c r="G8" s="197"/>
      <c r="H8" s="197"/>
      <c r="I8" s="197"/>
      <c r="J8" s="197"/>
      <c r="K8" s="375"/>
      <c r="L8" s="191"/>
      <c r="M8" s="191"/>
      <c r="N8" s="191"/>
      <c r="O8" s="191"/>
      <c r="P8" s="191"/>
      <c r="Q8" s="191"/>
      <c r="R8" s="191"/>
      <c r="S8" s="191"/>
      <c r="T8" s="168"/>
    </row>
    <row r="9" spans="2:39" ht="20.100000000000001" customHeight="1">
      <c r="B9" s="176"/>
      <c r="C9" s="307" t="s">
        <v>360</v>
      </c>
      <c r="D9" s="191"/>
      <c r="E9" s="191"/>
      <c r="F9" s="191"/>
      <c r="G9" s="191"/>
      <c r="H9" s="191"/>
      <c r="I9" s="191"/>
      <c r="J9" s="191"/>
      <c r="K9" s="375"/>
      <c r="L9" s="191"/>
      <c r="M9" s="191"/>
      <c r="N9" s="191"/>
      <c r="O9" s="191"/>
      <c r="P9" s="191"/>
      <c r="Q9" s="191"/>
      <c r="R9" s="191"/>
      <c r="S9" s="191"/>
      <c r="T9" s="168"/>
    </row>
    <row r="10" spans="2:39" ht="30" customHeight="1">
      <c r="B10" s="176"/>
      <c r="C10" s="306"/>
      <c r="D10" s="191"/>
      <c r="E10" s="191"/>
      <c r="F10" s="191"/>
      <c r="G10" s="191"/>
      <c r="H10" s="191"/>
      <c r="I10" s="191"/>
      <c r="J10" s="191"/>
      <c r="K10" s="375"/>
      <c r="L10" s="191"/>
      <c r="M10" s="191"/>
      <c r="N10" s="191"/>
      <c r="O10" s="191"/>
      <c r="P10" s="191"/>
      <c r="Q10" s="191"/>
      <c r="R10" s="191"/>
      <c r="S10" s="191"/>
      <c r="T10" s="168"/>
    </row>
    <row r="11" spans="2:39" ht="12" customHeight="1">
      <c r="B11" s="305"/>
      <c r="C11" s="304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2"/>
      <c r="U11" s="203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3"/>
      <c r="AK11" s="155"/>
      <c r="AL11" s="155"/>
      <c r="AM11" s="155"/>
    </row>
    <row r="12" spans="2:39" ht="12.6" customHeight="1">
      <c r="B12" s="176"/>
      <c r="C12" s="301" t="s">
        <v>116</v>
      </c>
      <c r="D12" s="376" t="s">
        <v>359</v>
      </c>
      <c r="E12" s="377"/>
      <c r="F12" s="377"/>
      <c r="G12" s="377"/>
      <c r="H12" s="377"/>
      <c r="I12" s="377"/>
      <c r="J12" s="378"/>
      <c r="K12" s="300"/>
      <c r="L12" s="299" t="s">
        <v>358</v>
      </c>
      <c r="M12" s="298"/>
      <c r="N12" s="298"/>
      <c r="O12" s="298"/>
      <c r="P12" s="297"/>
      <c r="Q12" s="297"/>
      <c r="R12" s="297"/>
      <c r="S12" s="296"/>
      <c r="T12" s="290" t="s">
        <v>357</v>
      </c>
      <c r="U12" s="157" t="s">
        <v>356</v>
      </c>
      <c r="V12" s="161"/>
      <c r="W12" s="161"/>
      <c r="X12" s="161"/>
      <c r="Y12" s="161"/>
      <c r="Z12" s="161"/>
      <c r="AA12" s="161"/>
      <c r="AB12" s="206"/>
      <c r="AC12" s="206"/>
      <c r="AD12" s="206"/>
      <c r="AE12" s="206"/>
      <c r="AF12" s="206"/>
      <c r="AG12" s="206"/>
      <c r="AH12" s="206"/>
      <c r="AI12" s="206"/>
      <c r="AJ12" s="203"/>
      <c r="AK12" s="155"/>
      <c r="AL12" s="155"/>
      <c r="AM12" s="155"/>
    </row>
    <row r="13" spans="2:39" ht="12.6" customHeight="1">
      <c r="B13" s="176"/>
      <c r="C13" s="295"/>
      <c r="D13" s="294" t="s">
        <v>352</v>
      </c>
      <c r="E13" s="293" t="s">
        <v>355</v>
      </c>
      <c r="F13" s="293" t="s">
        <v>354</v>
      </c>
      <c r="G13" s="379" t="s">
        <v>353</v>
      </c>
      <c r="H13" s="380"/>
      <c r="I13" s="380"/>
      <c r="J13" s="381"/>
      <c r="K13" s="292"/>
      <c r="L13" s="292"/>
      <c r="M13" s="291"/>
      <c r="N13" s="282"/>
      <c r="O13" s="291"/>
      <c r="P13" s="252"/>
      <c r="Q13" s="252"/>
      <c r="R13" s="252"/>
      <c r="S13" s="290"/>
      <c r="T13" s="289"/>
      <c r="V13" s="288" t="s">
        <v>352</v>
      </c>
      <c r="W13" s="287"/>
      <c r="X13" s="287"/>
      <c r="Y13" s="161"/>
      <c r="Z13" s="161"/>
      <c r="AA13" s="161"/>
      <c r="AB13" s="206"/>
      <c r="AC13" s="206"/>
      <c r="AD13" s="206"/>
      <c r="AE13" s="206"/>
      <c r="AF13" s="206"/>
      <c r="AG13" s="206"/>
      <c r="AH13" s="206"/>
      <c r="AI13" s="206"/>
      <c r="AJ13" s="203"/>
      <c r="AK13" s="155"/>
      <c r="AL13" s="155"/>
      <c r="AM13" s="155"/>
    </row>
    <row r="14" spans="2:39" ht="12.6" customHeight="1">
      <c r="B14" s="176"/>
      <c r="C14" s="286" t="s">
        <v>351</v>
      </c>
      <c r="D14" s="284" t="s">
        <v>350</v>
      </c>
      <c r="E14" s="285" t="s">
        <v>349</v>
      </c>
      <c r="F14" s="285" t="s">
        <v>348</v>
      </c>
      <c r="G14" s="382"/>
      <c r="H14" s="383"/>
      <c r="I14" s="383"/>
      <c r="J14" s="384"/>
      <c r="K14" s="283"/>
      <c r="L14" s="283"/>
      <c r="M14" s="282"/>
      <c r="N14" s="282"/>
      <c r="O14" s="282"/>
      <c r="P14" s="281"/>
      <c r="Q14" s="281"/>
      <c r="R14" s="280"/>
      <c r="S14" s="279"/>
      <c r="T14" s="279"/>
      <c r="V14" s="207"/>
      <c r="W14" s="278"/>
      <c r="X14" s="278"/>
      <c r="Y14" s="161"/>
      <c r="Z14" s="161"/>
      <c r="AA14" s="161"/>
      <c r="AB14" s="206"/>
      <c r="AC14" s="206"/>
      <c r="AD14" s="206"/>
      <c r="AE14" s="206"/>
      <c r="AF14" s="206"/>
      <c r="AG14" s="206"/>
      <c r="AH14" s="206"/>
      <c r="AI14" s="277"/>
      <c r="AJ14" s="203"/>
      <c r="AK14" s="155"/>
      <c r="AL14" s="155"/>
      <c r="AM14" s="155"/>
    </row>
    <row r="15" spans="2:39" ht="15" customHeight="1">
      <c r="B15" s="176"/>
      <c r="C15" s="269">
        <v>0.29166666666666802</v>
      </c>
      <c r="D15" s="276">
        <v>30</v>
      </c>
      <c r="E15" s="275">
        <v>0</v>
      </c>
      <c r="F15" s="274">
        <v>1.273148148148148E-4</v>
      </c>
      <c r="G15" s="265"/>
      <c r="H15" s="273"/>
      <c r="I15" s="273"/>
      <c r="J15" s="272"/>
      <c r="K15" s="263"/>
      <c r="L15" s="251"/>
      <c r="M15" s="250"/>
      <c r="N15" s="250"/>
      <c r="O15" s="249"/>
      <c r="P15" s="211"/>
      <c r="Q15" s="211"/>
      <c r="R15" s="211"/>
      <c r="S15" s="248"/>
      <c r="T15" s="271"/>
      <c r="U15" s="156">
        <v>1.05</v>
      </c>
      <c r="V15" s="208">
        <f t="shared" ref="V15:V46" si="0">D15-E15</f>
        <v>30</v>
      </c>
      <c r="W15" s="207"/>
      <c r="X15" s="207"/>
      <c r="Y15" s="161"/>
      <c r="Z15" s="161"/>
      <c r="AA15" s="161"/>
      <c r="AB15" s="206"/>
      <c r="AC15" s="205"/>
      <c r="AD15" s="204"/>
      <c r="AE15" s="204"/>
      <c r="AF15" s="204"/>
      <c r="AG15" s="204"/>
      <c r="AH15" s="204"/>
      <c r="AI15" s="204"/>
      <c r="AJ15" s="203"/>
      <c r="AK15" s="155"/>
      <c r="AL15" s="155"/>
      <c r="AM15" s="155"/>
    </row>
    <row r="16" spans="2:39" ht="15" customHeight="1">
      <c r="B16" s="176"/>
      <c r="C16" s="226">
        <v>0.29861111111111199</v>
      </c>
      <c r="D16" s="225">
        <v>50</v>
      </c>
      <c r="E16" s="224">
        <v>0</v>
      </c>
      <c r="F16" s="223">
        <v>1.3888888888888889E-4</v>
      </c>
      <c r="G16" s="259"/>
      <c r="H16" s="259"/>
      <c r="I16" s="259"/>
      <c r="J16" s="221"/>
      <c r="K16" s="270"/>
      <c r="L16" s="214"/>
      <c r="M16" s="213"/>
      <c r="N16" s="213"/>
      <c r="O16" s="212"/>
      <c r="P16" s="211"/>
      <c r="Q16" s="211"/>
      <c r="R16" s="211"/>
      <c r="S16" s="210"/>
      <c r="T16" s="209"/>
      <c r="U16" s="156">
        <v>2.16</v>
      </c>
      <c r="V16" s="208">
        <f t="shared" si="0"/>
        <v>50</v>
      </c>
      <c r="W16" s="207"/>
      <c r="X16" s="207"/>
      <c r="Y16" s="161"/>
      <c r="Z16" s="161"/>
      <c r="AA16" s="161"/>
      <c r="AB16" s="206"/>
      <c r="AC16" s="205"/>
      <c r="AD16" s="204"/>
      <c r="AE16" s="204"/>
      <c r="AF16" s="204"/>
      <c r="AG16" s="204"/>
      <c r="AH16" s="204"/>
      <c r="AI16" s="204"/>
      <c r="AJ16" s="203"/>
      <c r="AK16" s="155"/>
      <c r="AL16" s="155"/>
      <c r="AM16" s="155"/>
    </row>
    <row r="17" spans="2:39" ht="15" customHeight="1">
      <c r="B17" s="176"/>
      <c r="C17" s="226">
        <v>0.30555555555555702</v>
      </c>
      <c r="D17" s="262">
        <v>50</v>
      </c>
      <c r="E17" s="261">
        <v>0</v>
      </c>
      <c r="F17" s="260">
        <v>1.3888888888888889E-4</v>
      </c>
      <c r="G17" s="259"/>
      <c r="H17" s="259"/>
      <c r="I17" s="259"/>
      <c r="J17" s="258"/>
      <c r="K17" s="263"/>
      <c r="L17" s="251"/>
      <c r="M17" s="250"/>
      <c r="N17" s="250"/>
      <c r="O17" s="249"/>
      <c r="P17" s="211"/>
      <c r="Q17" s="211"/>
      <c r="R17" s="211"/>
      <c r="S17" s="248"/>
      <c r="T17" s="247"/>
      <c r="U17" s="156">
        <v>3.3</v>
      </c>
      <c r="V17" s="208">
        <f t="shared" si="0"/>
        <v>50</v>
      </c>
      <c r="W17" s="207"/>
      <c r="X17" s="207"/>
      <c r="Y17" s="161"/>
      <c r="Z17" s="161"/>
      <c r="AA17" s="161"/>
      <c r="AB17" s="206"/>
      <c r="AC17" s="205"/>
      <c r="AD17" s="204"/>
      <c r="AE17" s="204"/>
      <c r="AF17" s="204"/>
      <c r="AG17" s="204"/>
      <c r="AH17" s="204"/>
      <c r="AI17" s="204"/>
      <c r="AJ17" s="203"/>
      <c r="AK17" s="155"/>
      <c r="AL17" s="155"/>
      <c r="AM17" s="155"/>
    </row>
    <row r="18" spans="2:39" ht="15" customHeight="1">
      <c r="B18" s="176"/>
      <c r="C18" s="226">
        <v>0.312500000000001</v>
      </c>
      <c r="D18" s="225">
        <v>40</v>
      </c>
      <c r="E18" s="224">
        <v>0</v>
      </c>
      <c r="F18" s="223">
        <v>1.7361111111111112E-4</v>
      </c>
      <c r="G18" s="259"/>
      <c r="H18" s="259"/>
      <c r="I18" s="259"/>
      <c r="J18" s="221"/>
      <c r="K18" s="270"/>
      <c r="L18" s="214"/>
      <c r="M18" s="213"/>
      <c r="N18" s="213"/>
      <c r="O18" s="212"/>
      <c r="P18" s="211"/>
      <c r="Q18" s="211"/>
      <c r="R18" s="211"/>
      <c r="S18" s="210"/>
      <c r="T18" s="209"/>
      <c r="U18" s="156">
        <v>4.4000000000000004</v>
      </c>
      <c r="V18" s="208">
        <f t="shared" si="0"/>
        <v>40</v>
      </c>
      <c r="W18" s="207"/>
      <c r="X18" s="207"/>
      <c r="Y18" s="161"/>
      <c r="Z18" s="161"/>
      <c r="AA18" s="161"/>
      <c r="AB18" s="206"/>
      <c r="AC18" s="205"/>
      <c r="AD18" s="204"/>
      <c r="AE18" s="204"/>
      <c r="AF18" s="204"/>
      <c r="AG18" s="204"/>
      <c r="AH18" s="204"/>
      <c r="AI18" s="204"/>
      <c r="AJ18" s="203"/>
      <c r="AK18" s="155"/>
      <c r="AL18" s="155"/>
      <c r="AM18" s="155"/>
    </row>
    <row r="19" spans="2:39" ht="15" customHeight="1">
      <c r="B19" s="176"/>
      <c r="C19" s="226">
        <v>0.31944444444444497</v>
      </c>
      <c r="D19" s="262">
        <v>30</v>
      </c>
      <c r="E19" s="261">
        <v>0</v>
      </c>
      <c r="F19" s="260">
        <v>1.8518518518518518E-4</v>
      </c>
      <c r="G19" s="259"/>
      <c r="H19" s="259"/>
      <c r="I19" s="259"/>
      <c r="J19" s="258"/>
      <c r="K19" s="263"/>
      <c r="L19" s="251"/>
      <c r="M19" s="250"/>
      <c r="N19" s="250"/>
      <c r="O19" s="249"/>
      <c r="P19" s="211"/>
      <c r="Q19" s="211"/>
      <c r="R19" s="211"/>
      <c r="S19" s="248"/>
      <c r="T19" s="247"/>
      <c r="U19" s="156">
        <v>5.55</v>
      </c>
      <c r="V19" s="208">
        <f t="shared" si="0"/>
        <v>30</v>
      </c>
      <c r="W19" s="207"/>
      <c r="X19" s="207"/>
      <c r="Y19" s="161"/>
      <c r="Z19" s="161"/>
      <c r="AA19" s="161"/>
      <c r="AB19" s="206"/>
      <c r="AC19" s="205"/>
      <c r="AD19" s="204"/>
      <c r="AE19" s="204"/>
      <c r="AF19" s="204"/>
      <c r="AG19" s="204"/>
      <c r="AH19" s="204"/>
      <c r="AI19" s="204"/>
      <c r="AJ19" s="203"/>
      <c r="AK19" s="155"/>
      <c r="AL19" s="155"/>
      <c r="AM19" s="155"/>
    </row>
    <row r="20" spans="2:39" ht="15" customHeight="1">
      <c r="B20" s="176"/>
      <c r="C20" s="220">
        <v>0.32638888888889001</v>
      </c>
      <c r="D20" s="257">
        <v>40</v>
      </c>
      <c r="E20" s="256">
        <v>0</v>
      </c>
      <c r="F20" s="255">
        <v>1.7361111111111112E-4</v>
      </c>
      <c r="G20" s="254"/>
      <c r="H20" s="254"/>
      <c r="I20" s="254"/>
      <c r="J20" s="253"/>
      <c r="K20" s="270"/>
      <c r="L20" s="214"/>
      <c r="M20" s="213"/>
      <c r="N20" s="213"/>
      <c r="O20" s="212"/>
      <c r="P20" s="211"/>
      <c r="Q20" s="211"/>
      <c r="R20" s="211"/>
      <c r="S20" s="210"/>
      <c r="T20" s="209"/>
      <c r="U20" s="156">
        <v>6.65</v>
      </c>
      <c r="V20" s="208">
        <f t="shared" si="0"/>
        <v>40</v>
      </c>
      <c r="W20" s="207"/>
      <c r="X20" s="207"/>
      <c r="Y20" s="161"/>
      <c r="Z20" s="161"/>
      <c r="AA20" s="161"/>
      <c r="AB20" s="206"/>
      <c r="AC20" s="205"/>
      <c r="AD20" s="204"/>
      <c r="AE20" s="204"/>
      <c r="AF20" s="204"/>
      <c r="AG20" s="204"/>
      <c r="AH20" s="204"/>
      <c r="AI20" s="204"/>
      <c r="AJ20" s="203"/>
      <c r="AK20" s="155"/>
      <c r="AL20" s="155"/>
      <c r="AM20" s="155"/>
    </row>
    <row r="21" spans="2:39" ht="15" customHeight="1">
      <c r="B21" s="176"/>
      <c r="C21" s="269">
        <v>0.33333333333333398</v>
      </c>
      <c r="D21" s="268">
        <v>80</v>
      </c>
      <c r="E21" s="267">
        <v>0</v>
      </c>
      <c r="F21" s="266">
        <v>2.3148148148148149E-4</v>
      </c>
      <c r="G21" s="265"/>
      <c r="H21" s="265"/>
      <c r="I21" s="265"/>
      <c r="J21" s="264"/>
      <c r="K21" s="263"/>
      <c r="L21" s="251"/>
      <c r="M21" s="250"/>
      <c r="N21" s="250"/>
      <c r="O21" s="249"/>
      <c r="P21" s="211"/>
      <c r="Q21" s="211"/>
      <c r="R21" s="211"/>
      <c r="S21" s="248"/>
      <c r="T21" s="247"/>
      <c r="U21" s="156">
        <v>7.8</v>
      </c>
      <c r="V21" s="208">
        <f t="shared" si="0"/>
        <v>80</v>
      </c>
      <c r="W21" s="207"/>
      <c r="X21" s="207"/>
      <c r="Y21" s="161"/>
      <c r="Z21" s="161"/>
      <c r="AA21" s="161"/>
      <c r="AB21" s="206"/>
      <c r="AC21" s="205"/>
      <c r="AD21" s="204"/>
      <c r="AE21" s="204"/>
      <c r="AF21" s="204"/>
      <c r="AG21" s="204"/>
      <c r="AH21" s="204"/>
      <c r="AI21" s="204"/>
      <c r="AJ21" s="203"/>
      <c r="AK21" s="155"/>
      <c r="AL21" s="155"/>
      <c r="AM21" s="155"/>
    </row>
    <row r="22" spans="2:39" ht="15" customHeight="1">
      <c r="B22" s="176"/>
      <c r="C22" s="226">
        <v>0.34027777777777901</v>
      </c>
      <c r="D22" s="225">
        <v>30</v>
      </c>
      <c r="E22" s="224">
        <v>0</v>
      </c>
      <c r="F22" s="223">
        <v>1.8518518518518518E-4</v>
      </c>
      <c r="G22" s="259"/>
      <c r="H22" s="259"/>
      <c r="I22" s="259"/>
      <c r="J22" s="221"/>
      <c r="K22" s="214"/>
      <c r="L22" s="214"/>
      <c r="M22" s="213"/>
      <c r="N22" s="213"/>
      <c r="O22" s="212"/>
      <c r="P22" s="211"/>
      <c r="Q22" s="211"/>
      <c r="R22" s="211"/>
      <c r="S22" s="210"/>
      <c r="T22" s="209"/>
      <c r="U22" s="156">
        <v>8.9</v>
      </c>
      <c r="V22" s="208">
        <f t="shared" si="0"/>
        <v>30</v>
      </c>
      <c r="W22" s="207"/>
      <c r="X22" s="207"/>
      <c r="Y22" s="161"/>
      <c r="Z22" s="161"/>
      <c r="AA22" s="161"/>
      <c r="AB22" s="206"/>
      <c r="AC22" s="205"/>
      <c r="AD22" s="204"/>
      <c r="AE22" s="204"/>
      <c r="AF22" s="204"/>
      <c r="AG22" s="204"/>
      <c r="AH22" s="204"/>
      <c r="AI22" s="204"/>
      <c r="AJ22" s="203"/>
      <c r="AK22" s="155"/>
      <c r="AL22" s="155"/>
      <c r="AM22" s="155"/>
    </row>
    <row r="23" spans="2:39" ht="15" customHeight="1">
      <c r="B23" s="176"/>
      <c r="C23" s="226">
        <v>0.34722222222222299</v>
      </c>
      <c r="D23" s="262">
        <v>80</v>
      </c>
      <c r="E23" s="261">
        <v>0</v>
      </c>
      <c r="F23" s="260">
        <v>2.4305555555555555E-4</v>
      </c>
      <c r="G23" s="259"/>
      <c r="H23" s="259"/>
      <c r="I23" s="259"/>
      <c r="J23" s="258"/>
      <c r="K23" s="251"/>
      <c r="L23" s="251"/>
      <c r="M23" s="250"/>
      <c r="N23" s="250"/>
      <c r="O23" s="249"/>
      <c r="P23" s="211"/>
      <c r="Q23" s="211"/>
      <c r="R23" s="211"/>
      <c r="S23" s="248"/>
      <c r="T23" s="247"/>
      <c r="U23" s="156">
        <v>10.029999999999999</v>
      </c>
      <c r="V23" s="208">
        <f t="shared" si="0"/>
        <v>80</v>
      </c>
      <c r="W23" s="207"/>
      <c r="X23" s="207"/>
      <c r="Y23" s="161"/>
      <c r="Z23" s="161"/>
      <c r="AA23" s="161"/>
      <c r="AB23" s="206"/>
      <c r="AC23" s="205"/>
      <c r="AD23" s="204"/>
      <c r="AE23" s="204"/>
      <c r="AF23" s="204"/>
      <c r="AG23" s="204"/>
      <c r="AH23" s="204"/>
      <c r="AI23" s="204"/>
      <c r="AJ23" s="203"/>
      <c r="AK23" s="155"/>
      <c r="AL23" s="155"/>
      <c r="AM23" s="155"/>
    </row>
    <row r="24" spans="2:39" ht="15" customHeight="1">
      <c r="B24" s="176"/>
      <c r="C24" s="226">
        <v>0.35416666666666802</v>
      </c>
      <c r="D24" s="225">
        <v>60</v>
      </c>
      <c r="E24" s="224">
        <v>0</v>
      </c>
      <c r="F24" s="223">
        <v>2.0833333333333335E-4</v>
      </c>
      <c r="G24" s="259"/>
      <c r="H24" s="259"/>
      <c r="I24" s="259"/>
      <c r="J24" s="221"/>
      <c r="K24" s="214"/>
      <c r="L24" s="214"/>
      <c r="M24" s="213"/>
      <c r="N24" s="213"/>
      <c r="O24" s="212"/>
      <c r="P24" s="211"/>
      <c r="Q24" s="211"/>
      <c r="R24" s="211"/>
      <c r="S24" s="210"/>
      <c r="T24" s="209"/>
      <c r="U24" s="156">
        <v>11.15</v>
      </c>
      <c r="V24" s="208">
        <f t="shared" si="0"/>
        <v>60</v>
      </c>
      <c r="W24" s="207"/>
      <c r="X24" s="207"/>
      <c r="Y24" s="161"/>
      <c r="Z24" s="161"/>
      <c r="AA24" s="161"/>
      <c r="AB24" s="206"/>
      <c r="AC24" s="205"/>
      <c r="AD24" s="204"/>
      <c r="AE24" s="204"/>
      <c r="AF24" s="204"/>
      <c r="AG24" s="204"/>
      <c r="AH24" s="204"/>
      <c r="AI24" s="204"/>
      <c r="AJ24" s="203"/>
      <c r="AK24" s="155"/>
      <c r="AL24" s="155"/>
      <c r="AM24" s="155"/>
    </row>
    <row r="25" spans="2:39" ht="15" customHeight="1">
      <c r="B25" s="176"/>
      <c r="C25" s="226">
        <v>0.36111111111111199</v>
      </c>
      <c r="D25" s="262">
        <v>100</v>
      </c>
      <c r="E25" s="261">
        <v>0</v>
      </c>
      <c r="F25" s="260">
        <v>3.7037037037037035E-4</v>
      </c>
      <c r="G25" s="259"/>
      <c r="H25" s="259"/>
      <c r="I25" s="259"/>
      <c r="J25" s="258"/>
      <c r="K25" s="251"/>
      <c r="L25" s="251"/>
      <c r="M25" s="250"/>
      <c r="N25" s="250"/>
      <c r="O25" s="249"/>
      <c r="P25" s="211"/>
      <c r="Q25" s="211"/>
      <c r="R25" s="211"/>
      <c r="S25" s="248"/>
      <c r="T25" s="247"/>
      <c r="U25" s="156">
        <v>12.25</v>
      </c>
      <c r="V25" s="208">
        <f t="shared" si="0"/>
        <v>100</v>
      </c>
      <c r="W25" s="207"/>
      <c r="X25" s="207"/>
      <c r="Y25" s="161"/>
      <c r="Z25" s="161"/>
      <c r="AA25" s="161"/>
      <c r="AB25" s="206"/>
      <c r="AC25" s="205"/>
      <c r="AD25" s="204"/>
      <c r="AE25" s="204"/>
      <c r="AF25" s="204"/>
      <c r="AG25" s="204"/>
      <c r="AH25" s="204"/>
      <c r="AI25" s="204"/>
      <c r="AJ25" s="203"/>
      <c r="AK25" s="155"/>
      <c r="AL25" s="155"/>
      <c r="AM25" s="155"/>
    </row>
    <row r="26" spans="2:39" ht="15" customHeight="1">
      <c r="B26" s="176"/>
      <c r="C26" s="220">
        <v>0.36805555555555702</v>
      </c>
      <c r="D26" s="257">
        <v>50</v>
      </c>
      <c r="E26" s="256">
        <v>0</v>
      </c>
      <c r="F26" s="255">
        <v>1.9675925925925926E-4</v>
      </c>
      <c r="G26" s="254"/>
      <c r="H26" s="254"/>
      <c r="I26" s="254"/>
      <c r="J26" s="253"/>
      <c r="K26" s="214"/>
      <c r="L26" s="214"/>
      <c r="M26" s="213"/>
      <c r="N26" s="213"/>
      <c r="O26" s="212"/>
      <c r="P26" s="211"/>
      <c r="Q26" s="211"/>
      <c r="R26" s="211"/>
      <c r="S26" s="210"/>
      <c r="T26" s="209"/>
      <c r="U26" s="156">
        <v>13.45</v>
      </c>
      <c r="V26" s="208">
        <f t="shared" si="0"/>
        <v>50</v>
      </c>
      <c r="W26" s="207"/>
      <c r="X26" s="207"/>
      <c r="Y26" s="161"/>
      <c r="Z26" s="161"/>
      <c r="AA26" s="161"/>
      <c r="AB26" s="206"/>
      <c r="AC26" s="205"/>
      <c r="AD26" s="204"/>
      <c r="AE26" s="204"/>
      <c r="AF26" s="204"/>
      <c r="AG26" s="204"/>
      <c r="AH26" s="204"/>
      <c r="AI26" s="204"/>
      <c r="AJ26" s="203"/>
      <c r="AK26" s="155"/>
      <c r="AL26" s="155"/>
      <c r="AM26" s="155"/>
    </row>
    <row r="27" spans="2:39" ht="15" customHeight="1">
      <c r="B27" s="176"/>
      <c r="C27" s="240">
        <v>0.375</v>
      </c>
      <c r="D27" s="245">
        <v>60</v>
      </c>
      <c r="E27" s="244">
        <v>0</v>
      </c>
      <c r="F27" s="243">
        <v>2.4305555555555555E-4</v>
      </c>
      <c r="G27" s="242"/>
      <c r="H27" s="242"/>
      <c r="I27" s="242"/>
      <c r="J27" s="241"/>
      <c r="K27" s="214"/>
      <c r="L27" s="214"/>
      <c r="M27" s="213"/>
      <c r="N27" s="213"/>
      <c r="O27" s="212"/>
      <c r="P27" s="252"/>
      <c r="Q27" s="211"/>
      <c r="R27" s="211"/>
      <c r="S27" s="210"/>
      <c r="T27" s="209"/>
      <c r="U27" s="156">
        <v>14.55</v>
      </c>
      <c r="V27" s="208">
        <f t="shared" si="0"/>
        <v>60</v>
      </c>
      <c r="W27" s="207"/>
      <c r="X27" s="207"/>
      <c r="Y27" s="161"/>
      <c r="Z27" s="161"/>
      <c r="AA27" s="161"/>
      <c r="AB27" s="206"/>
      <c r="AC27" s="205"/>
      <c r="AD27" s="204"/>
      <c r="AE27" s="204"/>
      <c r="AF27" s="204"/>
      <c r="AG27" s="204"/>
      <c r="AH27" s="204"/>
      <c r="AI27" s="204"/>
      <c r="AJ27" s="203"/>
      <c r="AK27" s="155"/>
      <c r="AL27" s="155"/>
      <c r="AM27" s="155"/>
    </row>
    <row r="28" spans="2:39" ht="15" customHeight="1">
      <c r="B28" s="176"/>
      <c r="C28" s="240">
        <v>0.41666666666666669</v>
      </c>
      <c r="D28" s="239">
        <v>50</v>
      </c>
      <c r="E28" s="238">
        <v>0</v>
      </c>
      <c r="F28" s="237">
        <v>1.8518518518518518E-4</v>
      </c>
      <c r="G28" s="242"/>
      <c r="H28" s="242"/>
      <c r="I28" s="242"/>
      <c r="J28" s="235"/>
      <c r="K28" s="251"/>
      <c r="L28" s="251"/>
      <c r="M28" s="250"/>
      <c r="N28" s="250"/>
      <c r="O28" s="249"/>
      <c r="P28" s="211"/>
      <c r="Q28" s="211"/>
      <c r="R28" s="211"/>
      <c r="S28" s="248"/>
      <c r="T28" s="247"/>
      <c r="U28" s="156">
        <v>15.65</v>
      </c>
      <c r="V28" s="208">
        <f t="shared" si="0"/>
        <v>50</v>
      </c>
      <c r="W28" s="207"/>
      <c r="X28" s="207"/>
      <c r="Y28" s="161"/>
      <c r="Z28" s="161"/>
      <c r="AA28" s="161"/>
      <c r="AB28" s="206"/>
      <c r="AC28" s="205"/>
      <c r="AD28" s="204"/>
      <c r="AE28" s="204"/>
      <c r="AF28" s="204"/>
      <c r="AG28" s="204"/>
      <c r="AH28" s="204"/>
      <c r="AI28" s="204"/>
      <c r="AJ28" s="203"/>
      <c r="AK28" s="155"/>
      <c r="AL28" s="155"/>
      <c r="AM28" s="155"/>
    </row>
    <row r="29" spans="2:39" ht="15" customHeight="1">
      <c r="B29" s="176"/>
      <c r="C29" s="240">
        <v>0.45833333333333331</v>
      </c>
      <c r="D29" s="245">
        <v>30</v>
      </c>
      <c r="E29" s="244">
        <v>0</v>
      </c>
      <c r="F29" s="243">
        <v>1.5046296296296297E-4</v>
      </c>
      <c r="G29" s="246"/>
      <c r="H29" s="246"/>
      <c r="I29" s="246"/>
      <c r="J29" s="241"/>
      <c r="K29" s="214"/>
      <c r="L29" s="214"/>
      <c r="M29" s="213"/>
      <c r="N29" s="213"/>
      <c r="O29" s="212"/>
      <c r="P29" s="211"/>
      <c r="Q29" s="211"/>
      <c r="R29" s="211"/>
      <c r="S29" s="210"/>
      <c r="T29" s="209"/>
      <c r="U29" s="156">
        <v>16.8</v>
      </c>
      <c r="V29" s="208">
        <f t="shared" si="0"/>
        <v>30</v>
      </c>
      <c r="W29" s="207"/>
      <c r="X29" s="207"/>
      <c r="Y29" s="161"/>
      <c r="Z29" s="161"/>
      <c r="AA29" s="161"/>
      <c r="AB29" s="206"/>
      <c r="AC29" s="205"/>
      <c r="AD29" s="204"/>
      <c r="AE29" s="204"/>
      <c r="AF29" s="204"/>
      <c r="AG29" s="204"/>
      <c r="AH29" s="204"/>
      <c r="AI29" s="204"/>
      <c r="AJ29" s="203"/>
      <c r="AK29" s="155"/>
      <c r="AL29" s="155"/>
      <c r="AM29" s="155"/>
    </row>
    <row r="30" spans="2:39" ht="15" customHeight="1">
      <c r="B30" s="176"/>
      <c r="C30" s="240">
        <v>0.5</v>
      </c>
      <c r="D30" s="245">
        <v>40</v>
      </c>
      <c r="E30" s="244">
        <v>0</v>
      </c>
      <c r="F30" s="243">
        <v>1.6203703703703703E-4</v>
      </c>
      <c r="G30" s="246"/>
      <c r="H30" s="246"/>
      <c r="I30" s="246"/>
      <c r="J30" s="241"/>
      <c r="K30" s="214"/>
      <c r="L30" s="214"/>
      <c r="M30" s="213"/>
      <c r="N30" s="213"/>
      <c r="O30" s="212"/>
      <c r="P30" s="211"/>
      <c r="Q30" s="211"/>
      <c r="R30" s="211"/>
      <c r="S30" s="210"/>
      <c r="T30" s="209"/>
      <c r="U30" s="156">
        <v>17.95</v>
      </c>
      <c r="V30" s="208">
        <f t="shared" si="0"/>
        <v>40</v>
      </c>
      <c r="W30" s="207"/>
      <c r="X30" s="207"/>
      <c r="Y30" s="161"/>
      <c r="Z30" s="161"/>
      <c r="AA30" s="161"/>
      <c r="AB30" s="206"/>
      <c r="AC30" s="205"/>
      <c r="AD30" s="204"/>
      <c r="AE30" s="204"/>
      <c r="AF30" s="204"/>
      <c r="AG30" s="204"/>
      <c r="AH30" s="204"/>
      <c r="AI30" s="204"/>
      <c r="AJ30" s="203"/>
      <c r="AK30" s="155"/>
      <c r="AL30" s="155"/>
      <c r="AM30" s="155"/>
    </row>
    <row r="31" spans="2:39" ht="15" customHeight="1">
      <c r="B31" s="176"/>
      <c r="C31" s="240">
        <v>0.54166666666666663</v>
      </c>
      <c r="D31" s="245">
        <v>50</v>
      </c>
      <c r="E31" s="244">
        <v>0</v>
      </c>
      <c r="F31" s="243">
        <v>1.9675925925925926E-4</v>
      </c>
      <c r="G31" s="246"/>
      <c r="H31" s="246"/>
      <c r="I31" s="246"/>
      <c r="J31" s="241"/>
      <c r="K31" s="214"/>
      <c r="L31" s="214"/>
      <c r="M31" s="213"/>
      <c r="N31" s="213"/>
      <c r="O31" s="212"/>
      <c r="P31" s="211"/>
      <c r="Q31" s="211"/>
      <c r="R31" s="211"/>
      <c r="S31" s="210"/>
      <c r="T31" s="209"/>
      <c r="U31" s="156">
        <v>19.05</v>
      </c>
      <c r="V31" s="208">
        <f t="shared" si="0"/>
        <v>50</v>
      </c>
      <c r="W31" s="207"/>
      <c r="X31" s="207"/>
      <c r="Y31" s="161"/>
      <c r="Z31" s="161"/>
      <c r="AA31" s="161"/>
      <c r="AB31" s="206"/>
      <c r="AC31" s="205"/>
      <c r="AD31" s="204"/>
      <c r="AE31" s="204"/>
      <c r="AF31" s="204"/>
      <c r="AG31" s="204"/>
      <c r="AH31" s="204"/>
      <c r="AI31" s="204"/>
      <c r="AJ31" s="203"/>
      <c r="AK31" s="155"/>
      <c r="AL31" s="155"/>
      <c r="AM31" s="155"/>
    </row>
    <row r="32" spans="2:39" ht="15" customHeight="1">
      <c r="B32" s="176"/>
      <c r="C32" s="240">
        <v>0.58333333333333337</v>
      </c>
      <c r="D32" s="245">
        <v>40</v>
      </c>
      <c r="E32" s="244">
        <v>0</v>
      </c>
      <c r="F32" s="243">
        <v>1.5046296296296297E-4</v>
      </c>
      <c r="G32" s="246"/>
      <c r="H32" s="246"/>
      <c r="I32" s="246"/>
      <c r="J32" s="241"/>
      <c r="K32" s="214"/>
      <c r="L32" s="214"/>
      <c r="M32" s="213"/>
      <c r="N32" s="213"/>
      <c r="O32" s="212"/>
      <c r="P32" s="211"/>
      <c r="Q32" s="211"/>
      <c r="R32" s="211"/>
      <c r="S32" s="210"/>
      <c r="T32" s="209"/>
      <c r="U32" s="156">
        <v>20.149999999999999</v>
      </c>
      <c r="V32" s="208">
        <f t="shared" si="0"/>
        <v>40</v>
      </c>
      <c r="W32" s="207"/>
      <c r="X32" s="207"/>
      <c r="Y32" s="161"/>
      <c r="Z32" s="161"/>
      <c r="AA32" s="161"/>
      <c r="AB32" s="206"/>
      <c r="AC32" s="205"/>
      <c r="AD32" s="204"/>
      <c r="AE32" s="204"/>
      <c r="AF32" s="204"/>
      <c r="AG32" s="204"/>
      <c r="AH32" s="204"/>
      <c r="AI32" s="204"/>
      <c r="AJ32" s="203"/>
      <c r="AK32" s="155"/>
      <c r="AL32" s="155"/>
      <c r="AM32" s="155"/>
    </row>
    <row r="33" spans="2:39" ht="15" customHeight="1">
      <c r="B33" s="176"/>
      <c r="C33" s="240">
        <v>0.625</v>
      </c>
      <c r="D33" s="245">
        <v>50</v>
      </c>
      <c r="E33" s="244">
        <v>0</v>
      </c>
      <c r="F33" s="243">
        <v>2.0833333333333335E-4</v>
      </c>
      <c r="G33" s="242"/>
      <c r="H33" s="242"/>
      <c r="I33" s="242"/>
      <c r="J33" s="241"/>
      <c r="K33" s="214"/>
      <c r="L33" s="214"/>
      <c r="M33" s="213"/>
      <c r="N33" s="213"/>
      <c r="O33" s="212"/>
      <c r="P33" s="211"/>
      <c r="Q33" s="211"/>
      <c r="R33" s="211"/>
      <c r="S33" s="210"/>
      <c r="T33" s="209"/>
      <c r="U33" s="156">
        <v>21.25</v>
      </c>
      <c r="V33" s="208">
        <f t="shared" si="0"/>
        <v>50</v>
      </c>
      <c r="W33" s="207"/>
      <c r="X33" s="207"/>
      <c r="Y33" s="161"/>
      <c r="Z33" s="161"/>
      <c r="AA33" s="161"/>
      <c r="AB33" s="206"/>
      <c r="AC33" s="205"/>
      <c r="AD33" s="204"/>
      <c r="AE33" s="204"/>
      <c r="AF33" s="204"/>
      <c r="AG33" s="204"/>
      <c r="AH33" s="204"/>
      <c r="AI33" s="204"/>
      <c r="AJ33" s="203"/>
      <c r="AK33" s="155"/>
      <c r="AL33" s="155"/>
      <c r="AM33" s="155"/>
    </row>
    <row r="34" spans="2:39" ht="15" customHeight="1">
      <c r="B34" s="176"/>
      <c r="C34" s="240">
        <v>0.66666666666666663</v>
      </c>
      <c r="D34" s="239">
        <v>20</v>
      </c>
      <c r="E34" s="238">
        <v>0</v>
      </c>
      <c r="F34" s="237">
        <v>6.9444444444444444E-5</v>
      </c>
      <c r="G34" s="236"/>
      <c r="H34" s="236"/>
      <c r="I34" s="236"/>
      <c r="J34" s="235"/>
      <c r="K34" s="214"/>
      <c r="L34" s="214"/>
      <c r="M34" s="213"/>
      <c r="N34" s="213"/>
      <c r="O34" s="212"/>
      <c r="P34" s="211"/>
      <c r="Q34" s="211"/>
      <c r="R34" s="211"/>
      <c r="S34" s="210"/>
      <c r="T34" s="209"/>
      <c r="U34" s="156">
        <v>22.4</v>
      </c>
      <c r="V34" s="208">
        <f t="shared" si="0"/>
        <v>20</v>
      </c>
      <c r="W34" s="207"/>
      <c r="X34" s="207"/>
      <c r="Y34" s="161"/>
      <c r="Z34" s="161"/>
      <c r="AA34" s="161"/>
      <c r="AB34" s="206"/>
      <c r="AC34" s="205"/>
      <c r="AD34" s="204"/>
      <c r="AE34" s="204"/>
      <c r="AF34" s="204"/>
      <c r="AG34" s="204"/>
      <c r="AH34" s="204"/>
      <c r="AI34" s="204"/>
      <c r="AJ34" s="203"/>
      <c r="AK34" s="155"/>
      <c r="AL34" s="155"/>
      <c r="AM34" s="155"/>
    </row>
    <row r="35" spans="2:39" ht="15" customHeight="1">
      <c r="B35" s="176"/>
      <c r="C35" s="232">
        <v>0.70833333333333337</v>
      </c>
      <c r="D35" s="231">
        <v>10</v>
      </c>
      <c r="E35" s="230">
        <v>0</v>
      </c>
      <c r="F35" s="229">
        <v>3.4722222222222222E-5</v>
      </c>
      <c r="G35" s="228"/>
      <c r="H35" s="228"/>
      <c r="I35" s="228"/>
      <c r="J35" s="234"/>
      <c r="K35" s="214"/>
      <c r="L35" s="214"/>
      <c r="M35" s="213"/>
      <c r="N35" s="213"/>
      <c r="O35" s="212"/>
      <c r="P35" s="211"/>
      <c r="Q35" s="211"/>
      <c r="R35" s="211"/>
      <c r="S35" s="210"/>
      <c r="T35" s="209"/>
      <c r="U35" s="156">
        <v>23.55</v>
      </c>
      <c r="V35" s="208">
        <f t="shared" si="0"/>
        <v>10</v>
      </c>
      <c r="W35" s="207"/>
      <c r="X35" s="207"/>
      <c r="Y35" s="161"/>
      <c r="Z35" s="161"/>
      <c r="AA35" s="161"/>
      <c r="AB35" s="206"/>
      <c r="AC35" s="205"/>
      <c r="AD35" s="204"/>
      <c r="AE35" s="204"/>
      <c r="AF35" s="204"/>
      <c r="AG35" s="204"/>
      <c r="AH35" s="204"/>
      <c r="AI35" s="204"/>
      <c r="AJ35" s="203"/>
      <c r="AK35" s="155"/>
      <c r="AL35" s="155"/>
      <c r="AM35" s="155"/>
    </row>
    <row r="36" spans="2:39" ht="15" customHeight="1">
      <c r="B36" s="176"/>
      <c r="C36" s="226">
        <v>0.71527777777777779</v>
      </c>
      <c r="D36" s="225">
        <v>10</v>
      </c>
      <c r="E36" s="224">
        <v>0</v>
      </c>
      <c r="F36" s="223">
        <v>4.6296296296296294E-5</v>
      </c>
      <c r="G36" s="222"/>
      <c r="H36" s="222"/>
      <c r="I36" s="222"/>
      <c r="J36" s="221"/>
      <c r="K36" s="214"/>
      <c r="L36" s="214"/>
      <c r="M36" s="213"/>
      <c r="N36" s="213"/>
      <c r="O36" s="212"/>
      <c r="P36" s="211"/>
      <c r="Q36" s="211"/>
      <c r="R36" s="211"/>
      <c r="S36" s="210"/>
      <c r="T36" s="209"/>
      <c r="U36" s="156">
        <v>24.65</v>
      </c>
      <c r="V36" s="208">
        <f t="shared" si="0"/>
        <v>10</v>
      </c>
      <c r="W36" s="207"/>
      <c r="X36" s="207"/>
      <c r="Y36" s="161"/>
      <c r="Z36" s="161"/>
      <c r="AA36" s="161"/>
      <c r="AB36" s="206"/>
      <c r="AC36" s="205"/>
      <c r="AD36" s="204"/>
      <c r="AE36" s="204"/>
      <c r="AF36" s="204"/>
      <c r="AG36" s="204"/>
      <c r="AH36" s="204"/>
      <c r="AI36" s="204"/>
      <c r="AJ36" s="203"/>
      <c r="AK36" s="155"/>
      <c r="AL36" s="155"/>
      <c r="AM36" s="155"/>
    </row>
    <row r="37" spans="2:39" ht="15" customHeight="1">
      <c r="B37" s="176"/>
      <c r="C37" s="226">
        <v>0.72222222222222221</v>
      </c>
      <c r="D37" s="225">
        <v>10</v>
      </c>
      <c r="E37" s="224">
        <v>0</v>
      </c>
      <c r="F37" s="223">
        <v>3.4722222222222222E-5</v>
      </c>
      <c r="G37" s="222"/>
      <c r="H37" s="222"/>
      <c r="I37" s="222"/>
      <c r="J37" s="221"/>
      <c r="K37" s="214"/>
      <c r="L37" s="214"/>
      <c r="M37" s="213"/>
      <c r="N37" s="213"/>
      <c r="O37" s="212"/>
      <c r="P37" s="211"/>
      <c r="Q37" s="211"/>
      <c r="R37" s="211"/>
      <c r="S37" s="210"/>
      <c r="T37" s="209"/>
      <c r="U37" s="156">
        <v>25.8</v>
      </c>
      <c r="V37" s="208">
        <f t="shared" si="0"/>
        <v>10</v>
      </c>
      <c r="W37" s="207"/>
      <c r="X37" s="207"/>
      <c r="Y37" s="161"/>
      <c r="Z37" s="161"/>
      <c r="AA37" s="233">
        <f>TIME(0,30,0)</f>
        <v>2.0833333333333332E-2</v>
      </c>
      <c r="AB37" s="206"/>
      <c r="AC37" s="205"/>
      <c r="AD37" s="204"/>
      <c r="AE37" s="204"/>
      <c r="AF37" s="204"/>
      <c r="AG37" s="204"/>
      <c r="AH37" s="204"/>
      <c r="AI37" s="204"/>
      <c r="AJ37" s="203"/>
      <c r="AK37" s="155"/>
      <c r="AL37" s="155"/>
      <c r="AM37" s="155"/>
    </row>
    <row r="38" spans="2:39" ht="15" customHeight="1">
      <c r="B38" s="176"/>
      <c r="C38" s="226">
        <v>0.72916666666666663</v>
      </c>
      <c r="D38" s="225">
        <v>10</v>
      </c>
      <c r="E38" s="224">
        <v>0</v>
      </c>
      <c r="F38" s="223">
        <v>4.6296296296296294E-5</v>
      </c>
      <c r="G38" s="222"/>
      <c r="H38" s="222"/>
      <c r="I38" s="222"/>
      <c r="J38" s="221"/>
      <c r="K38" s="214"/>
      <c r="L38" s="214"/>
      <c r="M38" s="213"/>
      <c r="N38" s="213"/>
      <c r="O38" s="212"/>
      <c r="P38" s="211"/>
      <c r="Q38" s="211"/>
      <c r="R38" s="211"/>
      <c r="S38" s="210"/>
      <c r="T38" s="209"/>
      <c r="U38" s="156">
        <v>26.9</v>
      </c>
      <c r="V38" s="208">
        <f t="shared" si="0"/>
        <v>10</v>
      </c>
      <c r="W38" s="207"/>
      <c r="X38" s="207"/>
      <c r="Y38" s="161"/>
      <c r="Z38" s="161"/>
      <c r="AA38" s="161"/>
      <c r="AB38" s="206"/>
      <c r="AC38" s="205"/>
      <c r="AD38" s="204"/>
      <c r="AE38" s="204"/>
      <c r="AF38" s="204"/>
      <c r="AG38" s="204"/>
      <c r="AH38" s="204"/>
      <c r="AI38" s="204"/>
      <c r="AJ38" s="203"/>
      <c r="AK38" s="155"/>
      <c r="AL38" s="155"/>
      <c r="AM38" s="155"/>
    </row>
    <row r="39" spans="2:39" ht="15" customHeight="1">
      <c r="B39" s="176"/>
      <c r="C39" s="226">
        <v>0.73611111111111116</v>
      </c>
      <c r="D39" s="225">
        <v>10</v>
      </c>
      <c r="E39" s="224">
        <v>0</v>
      </c>
      <c r="F39" s="223">
        <v>4.6296296296296294E-5</v>
      </c>
      <c r="G39" s="222"/>
      <c r="H39" s="222"/>
      <c r="I39" s="222"/>
      <c r="J39" s="221"/>
      <c r="K39" s="214"/>
      <c r="L39" s="214"/>
      <c r="M39" s="213"/>
      <c r="N39" s="213"/>
      <c r="O39" s="212"/>
      <c r="P39" s="211"/>
      <c r="Q39" s="211"/>
      <c r="R39" s="211"/>
      <c r="S39" s="210"/>
      <c r="T39" s="209"/>
      <c r="U39" s="156">
        <v>28.03</v>
      </c>
      <c r="V39" s="208">
        <f t="shared" si="0"/>
        <v>10</v>
      </c>
      <c r="W39" s="207"/>
      <c r="X39" s="207"/>
      <c r="Y39" s="161"/>
      <c r="Z39" s="161"/>
      <c r="AA39" s="161"/>
      <c r="AB39" s="206"/>
      <c r="AC39" s="205"/>
      <c r="AD39" s="204"/>
      <c r="AE39" s="204"/>
      <c r="AF39" s="204"/>
      <c r="AG39" s="204"/>
      <c r="AH39" s="204"/>
      <c r="AI39" s="204"/>
      <c r="AJ39" s="203"/>
      <c r="AK39" s="155"/>
      <c r="AL39" s="155"/>
      <c r="AM39" s="155"/>
    </row>
    <row r="40" spans="2:39" ht="15" customHeight="1">
      <c r="B40" s="176"/>
      <c r="C40" s="220">
        <v>0.74305555555555547</v>
      </c>
      <c r="D40" s="219">
        <v>70</v>
      </c>
      <c r="E40" s="218">
        <v>0</v>
      </c>
      <c r="F40" s="217">
        <v>1.9675925925925926E-4</v>
      </c>
      <c r="G40" s="216"/>
      <c r="H40" s="216"/>
      <c r="I40" s="216"/>
      <c r="J40" s="215"/>
      <c r="K40" s="214"/>
      <c r="L40" s="214"/>
      <c r="M40" s="213"/>
      <c r="N40" s="213"/>
      <c r="O40" s="212"/>
      <c r="P40" s="211"/>
      <c r="Q40" s="211"/>
      <c r="R40" s="211"/>
      <c r="S40" s="210"/>
      <c r="T40" s="209"/>
      <c r="U40" s="156">
        <v>29.13</v>
      </c>
      <c r="V40" s="208">
        <f t="shared" si="0"/>
        <v>70</v>
      </c>
      <c r="W40" s="207"/>
      <c r="X40" s="207"/>
      <c r="Y40" s="161"/>
      <c r="Z40" s="161"/>
      <c r="AA40" s="161"/>
      <c r="AB40" s="206"/>
      <c r="AC40" s="205"/>
      <c r="AD40" s="204"/>
      <c r="AE40" s="204"/>
      <c r="AF40" s="204"/>
      <c r="AG40" s="204"/>
      <c r="AH40" s="204"/>
      <c r="AI40" s="204"/>
      <c r="AJ40" s="203"/>
      <c r="AK40" s="155"/>
      <c r="AL40" s="155"/>
      <c r="AM40" s="155"/>
    </row>
    <row r="41" spans="2:39" ht="15" customHeight="1">
      <c r="B41" s="176"/>
      <c r="C41" s="232">
        <v>0.75</v>
      </c>
      <c r="D41" s="231">
        <v>30</v>
      </c>
      <c r="E41" s="230">
        <v>0</v>
      </c>
      <c r="F41" s="229">
        <v>1.3888888888888889E-4</v>
      </c>
      <c r="G41" s="228"/>
      <c r="H41" s="227"/>
      <c r="I41" s="227"/>
      <c r="J41" s="221"/>
      <c r="K41" s="214"/>
      <c r="L41" s="214"/>
      <c r="M41" s="213"/>
      <c r="N41" s="213"/>
      <c r="O41" s="212"/>
      <c r="P41" s="211"/>
      <c r="Q41" s="211"/>
      <c r="R41" s="211"/>
      <c r="S41" s="210"/>
      <c r="T41" s="209"/>
      <c r="U41" s="156">
        <v>30.28</v>
      </c>
      <c r="V41" s="208">
        <f t="shared" si="0"/>
        <v>30</v>
      </c>
      <c r="W41" s="207"/>
      <c r="X41" s="207"/>
      <c r="Y41" s="161"/>
      <c r="Z41" s="161"/>
      <c r="AA41" s="161"/>
      <c r="AB41" s="206"/>
      <c r="AC41" s="205"/>
      <c r="AD41" s="204"/>
      <c r="AE41" s="204"/>
      <c r="AF41" s="204"/>
      <c r="AG41" s="204"/>
      <c r="AH41" s="204"/>
      <c r="AI41" s="204"/>
      <c r="AJ41" s="203"/>
      <c r="AK41" s="155"/>
      <c r="AL41" s="155"/>
      <c r="AM41" s="155"/>
    </row>
    <row r="42" spans="2:39" ht="15" customHeight="1">
      <c r="B42" s="176"/>
      <c r="C42" s="226">
        <v>0.75694444444444453</v>
      </c>
      <c r="D42" s="225">
        <v>20</v>
      </c>
      <c r="E42" s="224">
        <v>0</v>
      </c>
      <c r="F42" s="223">
        <v>3.4722222222222222E-5</v>
      </c>
      <c r="G42" s="222"/>
      <c r="H42" s="222"/>
      <c r="I42" s="222"/>
      <c r="J42" s="221"/>
      <c r="K42" s="214"/>
      <c r="L42" s="214"/>
      <c r="M42" s="213"/>
      <c r="N42" s="213"/>
      <c r="O42" s="212"/>
      <c r="P42" s="211"/>
      <c r="Q42" s="211"/>
      <c r="R42" s="211"/>
      <c r="S42" s="210"/>
      <c r="T42" s="209"/>
      <c r="U42" s="156">
        <v>31.4</v>
      </c>
      <c r="V42" s="208">
        <f t="shared" si="0"/>
        <v>20</v>
      </c>
      <c r="W42" s="207"/>
      <c r="X42" s="207"/>
      <c r="Y42" s="161"/>
      <c r="Z42" s="161"/>
      <c r="AA42" s="161"/>
      <c r="AB42" s="206"/>
      <c r="AC42" s="205"/>
      <c r="AD42" s="204"/>
      <c r="AE42" s="204"/>
      <c r="AF42" s="204"/>
      <c r="AG42" s="204"/>
      <c r="AH42" s="204"/>
      <c r="AI42" s="204"/>
      <c r="AJ42" s="203"/>
      <c r="AK42" s="155"/>
      <c r="AL42" s="155"/>
      <c r="AM42" s="155"/>
    </row>
    <row r="43" spans="2:39" ht="15" customHeight="1">
      <c r="B43" s="176"/>
      <c r="C43" s="226">
        <v>0.76388888888888884</v>
      </c>
      <c r="D43" s="225">
        <v>10</v>
      </c>
      <c r="E43" s="224">
        <v>0</v>
      </c>
      <c r="F43" s="223">
        <v>4.6296296296296294E-5</v>
      </c>
      <c r="G43" s="222"/>
      <c r="H43" s="222"/>
      <c r="I43" s="222"/>
      <c r="J43" s="221"/>
      <c r="K43" s="214"/>
      <c r="L43" s="214"/>
      <c r="M43" s="213"/>
      <c r="N43" s="213"/>
      <c r="O43" s="212"/>
      <c r="P43" s="211"/>
      <c r="Q43" s="211"/>
      <c r="R43" s="211"/>
      <c r="S43" s="210"/>
      <c r="T43" s="209"/>
      <c r="U43" s="156">
        <v>32.5</v>
      </c>
      <c r="V43" s="208">
        <f t="shared" si="0"/>
        <v>10</v>
      </c>
      <c r="W43" s="207"/>
      <c r="X43" s="207"/>
      <c r="Y43" s="161"/>
      <c r="Z43" s="161"/>
      <c r="AA43" s="161"/>
      <c r="AB43" s="206"/>
      <c r="AC43" s="205"/>
      <c r="AD43" s="204"/>
      <c r="AE43" s="204"/>
      <c r="AF43" s="204"/>
      <c r="AG43" s="204"/>
      <c r="AH43" s="204"/>
      <c r="AI43" s="204"/>
      <c r="AJ43" s="203"/>
      <c r="AK43" s="155"/>
      <c r="AL43" s="155"/>
      <c r="AM43" s="155"/>
    </row>
    <row r="44" spans="2:39" ht="15" customHeight="1">
      <c r="B44" s="176"/>
      <c r="C44" s="226">
        <v>0.77083333333333337</v>
      </c>
      <c r="D44" s="225">
        <v>20</v>
      </c>
      <c r="E44" s="224">
        <v>0</v>
      </c>
      <c r="F44" s="223">
        <v>9.2592592592592588E-5</v>
      </c>
      <c r="G44" s="222"/>
      <c r="H44" s="222"/>
      <c r="I44" s="222"/>
      <c r="J44" s="221"/>
      <c r="K44" s="214"/>
      <c r="L44" s="214"/>
      <c r="M44" s="213"/>
      <c r="N44" s="213"/>
      <c r="O44" s="212"/>
      <c r="P44" s="211"/>
      <c r="Q44" s="211"/>
      <c r="R44" s="211"/>
      <c r="S44" s="210"/>
      <c r="T44" s="209"/>
      <c r="U44" s="156">
        <v>33.700000000000003</v>
      </c>
      <c r="V44" s="208">
        <f t="shared" si="0"/>
        <v>20</v>
      </c>
      <c r="W44" s="207"/>
      <c r="X44" s="207"/>
      <c r="Y44" s="161"/>
      <c r="Z44" s="161"/>
      <c r="AA44" s="161"/>
      <c r="AB44" s="206"/>
      <c r="AC44" s="205"/>
      <c r="AD44" s="204"/>
      <c r="AE44" s="204"/>
      <c r="AF44" s="204"/>
      <c r="AG44" s="204"/>
      <c r="AH44" s="204"/>
      <c r="AI44" s="204"/>
      <c r="AJ44" s="203"/>
      <c r="AK44" s="155"/>
      <c r="AL44" s="155"/>
      <c r="AM44" s="155"/>
    </row>
    <row r="45" spans="2:39" ht="15" customHeight="1">
      <c r="B45" s="176"/>
      <c r="C45" s="226">
        <v>0.77777777777777779</v>
      </c>
      <c r="D45" s="225">
        <v>10</v>
      </c>
      <c r="E45" s="224">
        <v>0</v>
      </c>
      <c r="F45" s="223">
        <v>5.7870370370370373E-5</v>
      </c>
      <c r="G45" s="222"/>
      <c r="H45" s="222"/>
      <c r="I45" s="222"/>
      <c r="J45" s="221"/>
      <c r="K45" s="214"/>
      <c r="L45" s="214"/>
      <c r="M45" s="213"/>
      <c r="N45" s="213"/>
      <c r="O45" s="212"/>
      <c r="P45" s="211"/>
      <c r="Q45" s="211"/>
      <c r="R45" s="211"/>
      <c r="S45" s="210"/>
      <c r="T45" s="209"/>
      <c r="U45" s="156">
        <v>34.770000000000003</v>
      </c>
      <c r="V45" s="208">
        <f t="shared" si="0"/>
        <v>10</v>
      </c>
      <c r="W45" s="207"/>
      <c r="X45" s="207"/>
      <c r="Y45" s="161"/>
      <c r="Z45" s="161"/>
      <c r="AA45" s="161"/>
      <c r="AB45" s="206"/>
      <c r="AC45" s="205"/>
      <c r="AD45" s="204"/>
      <c r="AE45" s="204"/>
      <c r="AF45" s="204"/>
      <c r="AG45" s="204"/>
      <c r="AH45" s="204"/>
      <c r="AI45" s="204"/>
      <c r="AJ45" s="203"/>
      <c r="AK45" s="155"/>
      <c r="AL45" s="155"/>
      <c r="AM45" s="155"/>
    </row>
    <row r="46" spans="2:39" ht="15" customHeight="1">
      <c r="B46" s="176"/>
      <c r="C46" s="220">
        <v>0.78472222222222221</v>
      </c>
      <c r="D46" s="219">
        <v>20</v>
      </c>
      <c r="E46" s="218">
        <v>0</v>
      </c>
      <c r="F46" s="217">
        <v>1.1574074074074075E-4</v>
      </c>
      <c r="G46" s="216"/>
      <c r="H46" s="216"/>
      <c r="I46" s="216"/>
      <c r="J46" s="215"/>
      <c r="K46" s="214"/>
      <c r="L46" s="214"/>
      <c r="M46" s="213"/>
      <c r="N46" s="213"/>
      <c r="O46" s="212"/>
      <c r="P46" s="211"/>
      <c r="Q46" s="211"/>
      <c r="R46" s="211"/>
      <c r="S46" s="210"/>
      <c r="T46" s="209"/>
      <c r="U46" s="156">
        <v>35.9</v>
      </c>
      <c r="V46" s="208">
        <f t="shared" si="0"/>
        <v>20</v>
      </c>
      <c r="W46" s="207"/>
      <c r="X46" s="207"/>
      <c r="Y46" s="161"/>
      <c r="Z46" s="161"/>
      <c r="AA46" s="161"/>
      <c r="AB46" s="206"/>
      <c r="AC46" s="205"/>
      <c r="AD46" s="204"/>
      <c r="AE46" s="204"/>
      <c r="AF46" s="204"/>
      <c r="AG46" s="204"/>
      <c r="AH46" s="204"/>
      <c r="AI46" s="204"/>
      <c r="AJ46" s="203"/>
      <c r="AK46" s="155"/>
      <c r="AL46" s="155"/>
      <c r="AM46" s="155"/>
    </row>
    <row r="47" spans="2:39" ht="25.5" customHeight="1">
      <c r="B47" s="176"/>
      <c r="C47" s="202" t="s">
        <v>347</v>
      </c>
      <c r="D47" s="193"/>
      <c r="E47" s="193"/>
      <c r="F47" s="193"/>
      <c r="G47" s="193"/>
      <c r="H47" s="193"/>
      <c r="I47" s="193"/>
      <c r="J47" s="193"/>
      <c r="K47" s="193"/>
      <c r="L47" s="201"/>
      <c r="M47" s="200"/>
      <c r="N47" s="199"/>
      <c r="O47" s="198"/>
      <c r="P47" s="197"/>
      <c r="Q47" s="197"/>
      <c r="R47" s="197"/>
      <c r="S47" s="196"/>
      <c r="T47" s="168"/>
      <c r="U47" s="160"/>
      <c r="V47" s="161"/>
      <c r="W47" s="161"/>
      <c r="X47" s="161"/>
      <c r="Y47" s="161"/>
      <c r="Z47" s="161"/>
      <c r="AA47" s="161"/>
      <c r="AB47" s="161"/>
      <c r="AC47" s="163"/>
      <c r="AD47" s="162"/>
      <c r="AE47" s="162"/>
      <c r="AF47" s="162"/>
      <c r="AG47" s="162"/>
      <c r="AH47" s="162"/>
      <c r="AI47" s="162"/>
      <c r="AJ47" s="160"/>
    </row>
    <row r="48" spans="2:39" ht="5.0999999999999996" customHeight="1">
      <c r="B48" s="176"/>
      <c r="C48" s="195"/>
      <c r="D48" s="193"/>
      <c r="E48" s="193"/>
      <c r="F48" s="193"/>
      <c r="G48" s="193"/>
      <c r="H48" s="193"/>
      <c r="I48" s="193"/>
      <c r="J48" s="193"/>
      <c r="K48" s="193"/>
      <c r="L48" s="194"/>
      <c r="M48" s="194"/>
      <c r="N48" s="193"/>
      <c r="O48" s="192"/>
      <c r="P48" s="191"/>
      <c r="Q48" s="191"/>
      <c r="R48" s="191"/>
      <c r="S48" s="191"/>
      <c r="T48" s="168"/>
      <c r="U48" s="160"/>
      <c r="V48" s="161"/>
      <c r="W48" s="161"/>
      <c r="X48" s="161"/>
      <c r="Y48" s="161"/>
      <c r="Z48" s="161"/>
      <c r="AA48" s="161"/>
      <c r="AB48" s="161"/>
      <c r="AC48" s="163"/>
      <c r="AD48" s="162"/>
      <c r="AE48" s="162"/>
      <c r="AF48" s="162"/>
      <c r="AG48" s="162"/>
      <c r="AH48" s="162"/>
      <c r="AI48" s="162"/>
      <c r="AJ48" s="160"/>
    </row>
    <row r="49" spans="2:36" ht="15" customHeight="1">
      <c r="B49" s="176"/>
      <c r="C49" s="190"/>
      <c r="D49" s="189" t="s">
        <v>346</v>
      </c>
      <c r="E49" s="187"/>
      <c r="F49" s="187"/>
      <c r="G49" s="187"/>
      <c r="H49" s="187"/>
      <c r="I49" s="187"/>
      <c r="J49" s="187"/>
      <c r="K49" s="187"/>
      <c r="L49" s="188"/>
      <c r="M49" s="188"/>
      <c r="N49" s="187"/>
      <c r="O49" s="186"/>
      <c r="P49" s="185"/>
      <c r="Q49" s="185"/>
      <c r="R49" s="185"/>
      <c r="S49" s="184"/>
      <c r="T49" s="168"/>
      <c r="U49" s="160"/>
      <c r="V49" s="161"/>
      <c r="W49" s="161"/>
      <c r="X49" s="161"/>
      <c r="Y49" s="161"/>
      <c r="Z49" s="161"/>
      <c r="AA49" s="161"/>
      <c r="AB49" s="161"/>
      <c r="AC49" s="163"/>
      <c r="AD49" s="162"/>
      <c r="AE49" s="162"/>
      <c r="AF49" s="162"/>
      <c r="AG49" s="162"/>
      <c r="AH49" s="162"/>
      <c r="AI49" s="162"/>
      <c r="AJ49" s="160"/>
    </row>
    <row r="50" spans="2:36" ht="15" customHeight="1">
      <c r="B50" s="176"/>
      <c r="C50" s="183" t="s">
        <v>345</v>
      </c>
      <c r="D50" s="182" t="s">
        <v>344</v>
      </c>
      <c r="E50" s="180"/>
      <c r="F50" s="180"/>
      <c r="G50" s="180"/>
      <c r="H50" s="180"/>
      <c r="I50" s="180"/>
      <c r="J50" s="180"/>
      <c r="K50" s="180"/>
      <c r="L50" s="181"/>
      <c r="M50" s="181"/>
      <c r="N50" s="180"/>
      <c r="O50" s="179"/>
      <c r="P50" s="178"/>
      <c r="Q50" s="178"/>
      <c r="R50" s="178"/>
      <c r="S50" s="177"/>
      <c r="T50" s="168"/>
      <c r="U50" s="160"/>
      <c r="V50" s="161"/>
      <c r="W50" s="161"/>
      <c r="X50" s="161"/>
      <c r="Y50" s="161"/>
      <c r="Z50" s="161"/>
      <c r="AA50" s="161"/>
      <c r="AB50" s="161"/>
      <c r="AC50" s="163"/>
      <c r="AD50" s="162"/>
      <c r="AE50" s="162"/>
      <c r="AF50" s="162"/>
      <c r="AG50" s="162"/>
      <c r="AH50" s="162"/>
      <c r="AI50" s="162"/>
      <c r="AJ50" s="160"/>
    </row>
    <row r="51" spans="2:36" ht="15" customHeight="1">
      <c r="B51" s="176"/>
      <c r="C51" s="175"/>
      <c r="D51" s="174" t="s">
        <v>343</v>
      </c>
      <c r="E51" s="172"/>
      <c r="F51" s="172"/>
      <c r="G51" s="172"/>
      <c r="H51" s="172"/>
      <c r="I51" s="172"/>
      <c r="J51" s="172"/>
      <c r="K51" s="172"/>
      <c r="L51" s="173"/>
      <c r="M51" s="173"/>
      <c r="N51" s="172"/>
      <c r="O51" s="171"/>
      <c r="P51" s="170"/>
      <c r="Q51" s="170"/>
      <c r="R51" s="170"/>
      <c r="S51" s="169"/>
      <c r="T51" s="168"/>
      <c r="U51" s="160"/>
      <c r="V51" s="161"/>
      <c r="W51" s="161"/>
      <c r="X51" s="161"/>
      <c r="Y51" s="161"/>
      <c r="Z51" s="161"/>
      <c r="AA51" s="161"/>
      <c r="AB51" s="161"/>
      <c r="AC51" s="163"/>
      <c r="AD51" s="162"/>
      <c r="AE51" s="162"/>
      <c r="AF51" s="162"/>
      <c r="AG51" s="162"/>
      <c r="AH51" s="162"/>
      <c r="AI51" s="162"/>
      <c r="AJ51" s="160"/>
    </row>
    <row r="52" spans="2:36" ht="5.0999999999999996" customHeight="1">
      <c r="B52" s="167"/>
      <c r="C52" s="166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4"/>
      <c r="U52" s="160"/>
      <c r="V52" s="161"/>
      <c r="W52" s="161"/>
      <c r="X52" s="161"/>
      <c r="Y52" s="161"/>
      <c r="Z52" s="161"/>
      <c r="AA52" s="161"/>
      <c r="AB52" s="161"/>
      <c r="AC52" s="163"/>
      <c r="AD52" s="162"/>
      <c r="AE52" s="162"/>
      <c r="AF52" s="162"/>
      <c r="AG52" s="162"/>
      <c r="AH52" s="162"/>
      <c r="AI52" s="162"/>
      <c r="AJ52" s="160"/>
    </row>
    <row r="53" spans="2:36">
      <c r="U53" s="160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0"/>
    </row>
    <row r="54" spans="2:36">
      <c r="U54" s="160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0"/>
    </row>
    <row r="55" spans="2:36">
      <c r="U55" s="160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0"/>
    </row>
    <row r="56" spans="2:36">
      <c r="U56" s="160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0"/>
    </row>
    <row r="57" spans="2:36">
      <c r="U57" s="160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0"/>
    </row>
    <row r="58" spans="2:36">
      <c r="U58" s="160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0"/>
    </row>
    <row r="59" spans="2:36">
      <c r="U59" s="160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0"/>
    </row>
    <row r="60" spans="2:36">
      <c r="U60" s="160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0"/>
    </row>
    <row r="61" spans="2:36">
      <c r="U61" s="160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0"/>
    </row>
    <row r="62" spans="2:36">
      <c r="U62" s="160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0"/>
    </row>
    <row r="63" spans="2:36">
      <c r="U63" s="160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0"/>
    </row>
    <row r="64" spans="2:36">
      <c r="U64" s="160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0"/>
    </row>
    <row r="65" spans="21:36">
      <c r="U65" s="160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0"/>
    </row>
    <row r="66" spans="21:36">
      <c r="U66" s="160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0"/>
    </row>
    <row r="67" spans="21:36">
      <c r="U67" s="160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0"/>
    </row>
    <row r="68" spans="21:36">
      <c r="U68" s="160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0"/>
    </row>
    <row r="69" spans="21:36">
      <c r="U69" s="160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0"/>
    </row>
    <row r="70" spans="21:36">
      <c r="U70" s="160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0"/>
    </row>
    <row r="71" spans="21:36">
      <c r="U71" s="160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0"/>
    </row>
    <row r="72" spans="21:36">
      <c r="U72" s="160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0"/>
    </row>
    <row r="73" spans="21:36">
      <c r="U73" s="160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0"/>
    </row>
    <row r="74" spans="21:36">
      <c r="U74" s="160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0"/>
    </row>
    <row r="75" spans="21:36">
      <c r="U75" s="160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0"/>
    </row>
    <row r="76" spans="21:36">
      <c r="U76" s="160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0"/>
    </row>
    <row r="77" spans="21:36">
      <c r="U77" s="160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0"/>
    </row>
    <row r="78" spans="21:36">
      <c r="U78" s="160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0"/>
    </row>
    <row r="79" spans="21:36">
      <c r="U79" s="160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0"/>
    </row>
    <row r="80" spans="21:36">
      <c r="U80" s="160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0"/>
    </row>
    <row r="81" spans="21:36">
      <c r="U81" s="160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0"/>
    </row>
    <row r="82" spans="21:36">
      <c r="U82" s="160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0"/>
    </row>
    <row r="83" spans="21:36">
      <c r="U83" s="160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0"/>
    </row>
    <row r="84" spans="21:36">
      <c r="U84" s="160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0"/>
    </row>
    <row r="85" spans="21:36">
      <c r="U85" s="160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0"/>
    </row>
    <row r="86" spans="21:36">
      <c r="U86" s="160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0"/>
    </row>
    <row r="87" spans="21:36">
      <c r="U87" s="160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0"/>
    </row>
    <row r="88" spans="21:36">
      <c r="U88" s="160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0"/>
    </row>
    <row r="89" spans="21:36">
      <c r="U89" s="160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0"/>
    </row>
    <row r="90" spans="21:36">
      <c r="U90" s="160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0"/>
    </row>
    <row r="91" spans="21:36">
      <c r="U91" s="160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0"/>
    </row>
    <row r="92" spans="21:36">
      <c r="U92" s="160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0"/>
    </row>
    <row r="93" spans="21:36">
      <c r="U93" s="160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0"/>
    </row>
    <row r="94" spans="21:36">
      <c r="U94" s="160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0"/>
    </row>
    <row r="95" spans="21:36">
      <c r="U95" s="160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0"/>
    </row>
    <row r="96" spans="21:36">
      <c r="U96" s="160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0"/>
    </row>
    <row r="97" spans="21:36">
      <c r="U97" s="160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0"/>
    </row>
    <row r="98" spans="21:36">
      <c r="U98" s="160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0"/>
    </row>
    <row r="99" spans="21:36">
      <c r="U99" s="160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0"/>
    </row>
    <row r="100" spans="21:36">
      <c r="U100" s="160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0"/>
    </row>
    <row r="101" spans="21:36">
      <c r="U101" s="160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0"/>
    </row>
    <row r="102" spans="21:36">
      <c r="U102" s="160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1"/>
      <c r="AI102" s="161"/>
      <c r="AJ102" s="160"/>
    </row>
    <row r="103" spans="21:36">
      <c r="U103" s="160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0"/>
    </row>
    <row r="104" spans="21:36">
      <c r="U104" s="160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0"/>
    </row>
    <row r="105" spans="21:36">
      <c r="U105" s="160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0"/>
    </row>
    <row r="106" spans="21:36">
      <c r="U106" s="160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0"/>
    </row>
    <row r="107" spans="21:36">
      <c r="U107" s="160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0"/>
    </row>
    <row r="108" spans="21:36">
      <c r="U108" s="160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0"/>
    </row>
    <row r="109" spans="21:36">
      <c r="U109" s="160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  <c r="AJ109" s="160"/>
    </row>
    <row r="110" spans="21:36">
      <c r="U110" s="160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  <c r="AH110" s="161"/>
      <c r="AI110" s="161"/>
      <c r="AJ110" s="160"/>
    </row>
    <row r="111" spans="21:36">
      <c r="U111" s="160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1"/>
      <c r="AH111" s="161"/>
      <c r="AI111" s="161"/>
      <c r="AJ111" s="160"/>
    </row>
    <row r="112" spans="21:36">
      <c r="U112" s="160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1"/>
      <c r="AG112" s="161"/>
      <c r="AH112" s="161"/>
      <c r="AI112" s="161"/>
      <c r="AJ112" s="160"/>
    </row>
    <row r="113" spans="21:36">
      <c r="U113" s="160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61"/>
      <c r="AJ113" s="160"/>
    </row>
    <row r="114" spans="21:36">
      <c r="U114" s="160"/>
      <c r="V114" s="161"/>
      <c r="W114" s="161"/>
      <c r="X114" s="161"/>
      <c r="Y114" s="161"/>
      <c r="Z114" s="161"/>
      <c r="AA114" s="161"/>
      <c r="AB114" s="161"/>
      <c r="AC114" s="161"/>
      <c r="AD114" s="161"/>
      <c r="AE114" s="161"/>
      <c r="AF114" s="161"/>
      <c r="AG114" s="161"/>
      <c r="AH114" s="161"/>
      <c r="AI114" s="161"/>
      <c r="AJ114" s="160"/>
    </row>
    <row r="115" spans="21:36">
      <c r="U115" s="160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0"/>
    </row>
    <row r="116" spans="21:36">
      <c r="U116" s="160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0"/>
    </row>
    <row r="117" spans="21:36">
      <c r="U117" s="160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0"/>
    </row>
    <row r="118" spans="21:36">
      <c r="U118" s="160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  <c r="AH118" s="161"/>
      <c r="AI118" s="161"/>
      <c r="AJ118" s="160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5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55" customWidth="1"/>
    <col min="2" max="2" width="0.875" style="159" customWidth="1"/>
    <col min="3" max="3" width="8.125" style="158" customWidth="1"/>
    <col min="4" max="6" width="6.625" style="155" customWidth="1"/>
    <col min="7" max="10" width="3.25" style="155" customWidth="1"/>
    <col min="11" max="11" width="3.5" style="155" customWidth="1"/>
    <col min="12" max="18" width="5.625" style="155" customWidth="1"/>
    <col min="19" max="19" width="5" style="155" customWidth="1"/>
    <col min="20" max="20" width="1.625" style="155" customWidth="1"/>
    <col min="21" max="21" width="9" style="156"/>
    <col min="22" max="22" width="8.875" style="157" customWidth="1"/>
    <col min="23" max="24" width="4.625" style="157" customWidth="1"/>
    <col min="25" max="26" width="9" style="157"/>
    <col min="27" max="27" width="16.375" style="157" bestFit="1" customWidth="1"/>
    <col min="28" max="35" width="9" style="157"/>
    <col min="36" max="62" width="9" style="156"/>
    <col min="63" max="16384" width="9" style="155"/>
  </cols>
  <sheetData>
    <row r="2" spans="2:39" ht="20.100000000000001" customHeight="1">
      <c r="B2" s="317" t="s">
        <v>368</v>
      </c>
      <c r="C2" s="316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4"/>
    </row>
    <row r="3" spans="2:39" ht="20.100000000000001" customHeight="1">
      <c r="B3" s="176"/>
      <c r="C3" s="306" t="s">
        <v>367</v>
      </c>
      <c r="D3" s="313"/>
      <c r="E3" s="313"/>
      <c r="F3" s="313"/>
      <c r="G3" s="313"/>
      <c r="H3" s="313"/>
      <c r="I3" s="313"/>
      <c r="J3" s="313"/>
      <c r="K3" s="374" t="s">
        <v>366</v>
      </c>
      <c r="L3" s="191"/>
      <c r="M3" s="191"/>
      <c r="N3" s="191"/>
      <c r="O3" s="191"/>
      <c r="P3" s="191"/>
      <c r="Q3" s="191"/>
      <c r="R3" s="191"/>
      <c r="S3" s="191"/>
      <c r="T3" s="168"/>
    </row>
    <row r="4" spans="2:39" ht="30" customHeight="1">
      <c r="B4" s="176"/>
      <c r="C4" s="312" t="s">
        <v>365</v>
      </c>
      <c r="D4" s="311"/>
      <c r="E4" s="311"/>
      <c r="F4" s="311"/>
      <c r="G4" s="311"/>
      <c r="H4" s="311"/>
      <c r="I4" s="311"/>
      <c r="J4" s="311"/>
      <c r="K4" s="375"/>
      <c r="L4" s="191"/>
      <c r="M4" s="191"/>
      <c r="N4" s="191"/>
      <c r="O4" s="191"/>
      <c r="P4" s="191"/>
      <c r="Q4" s="191"/>
      <c r="R4" s="191"/>
      <c r="S4" s="191"/>
      <c r="T4" s="168"/>
    </row>
    <row r="5" spans="2:39" ht="20.100000000000001" customHeight="1">
      <c r="B5" s="305"/>
      <c r="C5" s="310" t="s">
        <v>364</v>
      </c>
      <c r="D5" s="303"/>
      <c r="E5" s="303"/>
      <c r="F5" s="303"/>
      <c r="G5" s="303"/>
      <c r="H5" s="303"/>
      <c r="I5" s="303"/>
      <c r="J5" s="303"/>
      <c r="K5" s="375"/>
      <c r="L5" s="191"/>
      <c r="M5" s="191"/>
      <c r="N5" s="191"/>
      <c r="O5" s="191"/>
      <c r="P5" s="191"/>
      <c r="Q5" s="191"/>
      <c r="R5" s="191"/>
      <c r="S5" s="191"/>
      <c r="T5" s="168"/>
    </row>
    <row r="6" spans="2:39" ht="30" customHeight="1">
      <c r="B6" s="167"/>
      <c r="C6" s="308" t="s">
        <v>372</v>
      </c>
      <c r="D6" s="197"/>
      <c r="E6" s="197"/>
      <c r="F6" s="197"/>
      <c r="G6" s="197"/>
      <c r="H6" s="197"/>
      <c r="I6" s="197"/>
      <c r="J6" s="197"/>
      <c r="K6" s="375"/>
      <c r="L6" s="191"/>
      <c r="M6" s="191"/>
      <c r="N6" s="191"/>
      <c r="O6" s="191"/>
      <c r="P6" s="191"/>
      <c r="Q6" s="191"/>
      <c r="R6" s="191"/>
      <c r="S6" s="191"/>
      <c r="T6" s="168"/>
    </row>
    <row r="7" spans="2:39" ht="20.100000000000001" customHeight="1">
      <c r="B7" s="305"/>
      <c r="C7" s="309" t="s">
        <v>362</v>
      </c>
      <c r="D7" s="303"/>
      <c r="E7" s="303"/>
      <c r="F7" s="303"/>
      <c r="G7" s="303"/>
      <c r="H7" s="303"/>
      <c r="I7" s="303"/>
      <c r="J7" s="303"/>
      <c r="K7" s="375"/>
      <c r="L7" s="191"/>
      <c r="M7" s="191"/>
      <c r="N7" s="191"/>
      <c r="O7" s="191"/>
      <c r="P7" s="191"/>
      <c r="Q7" s="191"/>
      <c r="R7" s="191"/>
      <c r="S7" s="191"/>
      <c r="T7" s="168"/>
    </row>
    <row r="8" spans="2:39" ht="30" customHeight="1">
      <c r="B8" s="167"/>
      <c r="C8" s="308" t="s">
        <v>361</v>
      </c>
      <c r="D8" s="197"/>
      <c r="E8" s="197"/>
      <c r="F8" s="197"/>
      <c r="G8" s="197"/>
      <c r="H8" s="197"/>
      <c r="I8" s="197"/>
      <c r="J8" s="197"/>
      <c r="K8" s="375"/>
      <c r="L8" s="191"/>
      <c r="M8" s="191"/>
      <c r="N8" s="191"/>
      <c r="O8" s="191"/>
      <c r="P8" s="191"/>
      <c r="Q8" s="191"/>
      <c r="R8" s="191"/>
      <c r="S8" s="191"/>
      <c r="T8" s="168"/>
    </row>
    <row r="9" spans="2:39" ht="20.100000000000001" customHeight="1">
      <c r="B9" s="176"/>
      <c r="C9" s="307" t="s">
        <v>360</v>
      </c>
      <c r="D9" s="191"/>
      <c r="E9" s="191"/>
      <c r="F9" s="191"/>
      <c r="G9" s="191"/>
      <c r="H9" s="191"/>
      <c r="I9" s="191"/>
      <c r="J9" s="191"/>
      <c r="K9" s="375"/>
      <c r="L9" s="191"/>
      <c r="M9" s="191"/>
      <c r="N9" s="191"/>
      <c r="O9" s="191"/>
      <c r="P9" s="191"/>
      <c r="Q9" s="191"/>
      <c r="R9" s="191"/>
      <c r="S9" s="191"/>
      <c r="T9" s="168"/>
    </row>
    <row r="10" spans="2:39" ht="30" customHeight="1">
      <c r="B10" s="176"/>
      <c r="C10" s="306"/>
      <c r="D10" s="191"/>
      <c r="E10" s="191"/>
      <c r="F10" s="191"/>
      <c r="G10" s="191"/>
      <c r="H10" s="191"/>
      <c r="I10" s="191"/>
      <c r="J10" s="191"/>
      <c r="K10" s="375"/>
      <c r="L10" s="191"/>
      <c r="M10" s="191"/>
      <c r="N10" s="191"/>
      <c r="O10" s="191"/>
      <c r="P10" s="191"/>
      <c r="Q10" s="191"/>
      <c r="R10" s="191"/>
      <c r="S10" s="191"/>
      <c r="T10" s="168"/>
    </row>
    <row r="11" spans="2:39" ht="12" customHeight="1">
      <c r="B11" s="305"/>
      <c r="C11" s="304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2"/>
      <c r="U11" s="203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3"/>
      <c r="AK11" s="155"/>
      <c r="AL11" s="155"/>
      <c r="AM11" s="155"/>
    </row>
    <row r="12" spans="2:39" ht="12.6" customHeight="1">
      <c r="B12" s="176"/>
      <c r="C12" s="301" t="s">
        <v>116</v>
      </c>
      <c r="D12" s="376" t="s">
        <v>371</v>
      </c>
      <c r="E12" s="377"/>
      <c r="F12" s="377"/>
      <c r="G12" s="377"/>
      <c r="H12" s="377"/>
      <c r="I12" s="377"/>
      <c r="J12" s="378"/>
      <c r="K12" s="300"/>
      <c r="L12" s="299" t="s">
        <v>358</v>
      </c>
      <c r="M12" s="298"/>
      <c r="N12" s="298"/>
      <c r="O12" s="298"/>
      <c r="P12" s="297"/>
      <c r="Q12" s="297"/>
      <c r="R12" s="297"/>
      <c r="S12" s="296"/>
      <c r="T12" s="290" t="s">
        <v>370</v>
      </c>
      <c r="U12" s="157" t="s">
        <v>356</v>
      </c>
      <c r="V12" s="161"/>
      <c r="W12" s="161"/>
      <c r="X12" s="161"/>
      <c r="Y12" s="161"/>
      <c r="Z12" s="161"/>
      <c r="AA12" s="161"/>
      <c r="AB12" s="206"/>
      <c r="AC12" s="206"/>
      <c r="AD12" s="206"/>
      <c r="AE12" s="206"/>
      <c r="AF12" s="206"/>
      <c r="AG12" s="206"/>
      <c r="AH12" s="206"/>
      <c r="AI12" s="206"/>
      <c r="AJ12" s="203"/>
      <c r="AK12" s="155"/>
      <c r="AL12" s="155"/>
      <c r="AM12" s="155"/>
    </row>
    <row r="13" spans="2:39" ht="12.6" customHeight="1">
      <c r="B13" s="176"/>
      <c r="C13" s="295"/>
      <c r="D13" s="294" t="s">
        <v>352</v>
      </c>
      <c r="E13" s="293" t="s">
        <v>355</v>
      </c>
      <c r="F13" s="293" t="s">
        <v>354</v>
      </c>
      <c r="G13" s="379" t="s">
        <v>353</v>
      </c>
      <c r="H13" s="380"/>
      <c r="I13" s="380"/>
      <c r="J13" s="381"/>
      <c r="K13" s="292"/>
      <c r="L13" s="292"/>
      <c r="M13" s="291"/>
      <c r="N13" s="282"/>
      <c r="O13" s="291"/>
      <c r="P13" s="252"/>
      <c r="Q13" s="252"/>
      <c r="R13" s="252"/>
      <c r="S13" s="290"/>
      <c r="T13" s="289"/>
      <c r="V13" s="288" t="s">
        <v>352</v>
      </c>
      <c r="W13" s="287"/>
      <c r="X13" s="287"/>
      <c r="Y13" s="161"/>
      <c r="Z13" s="161"/>
      <c r="AA13" s="161"/>
      <c r="AB13" s="206"/>
      <c r="AC13" s="206"/>
      <c r="AD13" s="206"/>
      <c r="AE13" s="206"/>
      <c r="AF13" s="206"/>
      <c r="AG13" s="206"/>
      <c r="AH13" s="206"/>
      <c r="AI13" s="206"/>
      <c r="AJ13" s="203"/>
      <c r="AK13" s="155"/>
      <c r="AL13" s="155"/>
      <c r="AM13" s="155"/>
    </row>
    <row r="14" spans="2:39" ht="12.6" customHeight="1">
      <c r="B14" s="176"/>
      <c r="C14" s="286" t="s">
        <v>351</v>
      </c>
      <c r="D14" s="284" t="s">
        <v>369</v>
      </c>
      <c r="E14" s="285" t="s">
        <v>349</v>
      </c>
      <c r="F14" s="285" t="s">
        <v>348</v>
      </c>
      <c r="G14" s="382"/>
      <c r="H14" s="383"/>
      <c r="I14" s="383"/>
      <c r="J14" s="384"/>
      <c r="K14" s="283"/>
      <c r="L14" s="283"/>
      <c r="M14" s="282"/>
      <c r="N14" s="282"/>
      <c r="O14" s="282"/>
      <c r="P14" s="281"/>
      <c r="Q14" s="281"/>
      <c r="R14" s="280"/>
      <c r="S14" s="279"/>
      <c r="T14" s="279"/>
      <c r="V14" s="207"/>
      <c r="W14" s="278"/>
      <c r="X14" s="278"/>
      <c r="Y14" s="161"/>
      <c r="Z14" s="161"/>
      <c r="AA14" s="161"/>
      <c r="AB14" s="206"/>
      <c r="AC14" s="206"/>
      <c r="AD14" s="206"/>
      <c r="AE14" s="206"/>
      <c r="AF14" s="206"/>
      <c r="AG14" s="206"/>
      <c r="AH14" s="206"/>
      <c r="AI14" s="277"/>
      <c r="AJ14" s="203"/>
      <c r="AK14" s="155"/>
      <c r="AL14" s="155"/>
      <c r="AM14" s="155"/>
    </row>
    <row r="15" spans="2:39" ht="15" customHeight="1">
      <c r="B15" s="176"/>
      <c r="C15" s="269">
        <v>0.29166666666666802</v>
      </c>
      <c r="D15" s="276">
        <v>30</v>
      </c>
      <c r="E15" s="275">
        <v>0</v>
      </c>
      <c r="F15" s="274">
        <v>1.273148148148148E-4</v>
      </c>
      <c r="G15" s="265"/>
      <c r="H15" s="273"/>
      <c r="I15" s="273"/>
      <c r="J15" s="272"/>
      <c r="K15" s="263"/>
      <c r="L15" s="251"/>
      <c r="M15" s="250"/>
      <c r="N15" s="250"/>
      <c r="O15" s="249"/>
      <c r="P15" s="211"/>
      <c r="Q15" s="211"/>
      <c r="R15" s="211"/>
      <c r="S15" s="248"/>
      <c r="T15" s="271"/>
      <c r="U15" s="156">
        <v>1.05</v>
      </c>
      <c r="V15" s="208">
        <f t="shared" ref="V15:V46" si="0">D15-E15</f>
        <v>30</v>
      </c>
      <c r="W15" s="207"/>
      <c r="X15" s="207"/>
      <c r="Y15" s="161"/>
      <c r="Z15" s="161"/>
      <c r="AA15" s="161"/>
      <c r="AB15" s="206"/>
      <c r="AC15" s="205"/>
      <c r="AD15" s="204"/>
      <c r="AE15" s="204"/>
      <c r="AF15" s="204"/>
      <c r="AG15" s="204"/>
      <c r="AH15" s="204"/>
      <c r="AI15" s="204"/>
      <c r="AJ15" s="203"/>
      <c r="AK15" s="155"/>
      <c r="AL15" s="155"/>
      <c r="AM15" s="155"/>
    </row>
    <row r="16" spans="2:39" ht="15" customHeight="1">
      <c r="B16" s="176"/>
      <c r="C16" s="226">
        <v>0.29861111111111199</v>
      </c>
      <c r="D16" s="225">
        <v>70</v>
      </c>
      <c r="E16" s="224">
        <v>0</v>
      </c>
      <c r="F16" s="223">
        <v>2.0833333333333335E-4</v>
      </c>
      <c r="G16" s="259"/>
      <c r="H16" s="259"/>
      <c r="I16" s="259"/>
      <c r="J16" s="221"/>
      <c r="K16" s="270"/>
      <c r="L16" s="214"/>
      <c r="M16" s="213"/>
      <c r="N16" s="213"/>
      <c r="O16" s="212"/>
      <c r="P16" s="211"/>
      <c r="Q16" s="211"/>
      <c r="R16" s="211"/>
      <c r="S16" s="210"/>
      <c r="T16" s="209"/>
      <c r="U16" s="156">
        <v>2.16</v>
      </c>
      <c r="V16" s="208">
        <f t="shared" si="0"/>
        <v>70</v>
      </c>
      <c r="W16" s="207"/>
      <c r="X16" s="207"/>
      <c r="Y16" s="161"/>
      <c r="Z16" s="161"/>
      <c r="AA16" s="161"/>
      <c r="AB16" s="206"/>
      <c r="AC16" s="205"/>
      <c r="AD16" s="204"/>
      <c r="AE16" s="204"/>
      <c r="AF16" s="204"/>
      <c r="AG16" s="204"/>
      <c r="AH16" s="204"/>
      <c r="AI16" s="204"/>
      <c r="AJ16" s="203"/>
      <c r="AK16" s="155"/>
      <c r="AL16" s="155"/>
      <c r="AM16" s="155"/>
    </row>
    <row r="17" spans="2:39" ht="15" customHeight="1">
      <c r="B17" s="176"/>
      <c r="C17" s="226">
        <v>0.30555555555555702</v>
      </c>
      <c r="D17" s="262">
        <v>50</v>
      </c>
      <c r="E17" s="261">
        <v>0</v>
      </c>
      <c r="F17" s="260">
        <v>1.7361111111111112E-4</v>
      </c>
      <c r="G17" s="259"/>
      <c r="H17" s="259"/>
      <c r="I17" s="259"/>
      <c r="J17" s="258"/>
      <c r="K17" s="263"/>
      <c r="L17" s="251"/>
      <c r="M17" s="250"/>
      <c r="N17" s="250"/>
      <c r="O17" s="249"/>
      <c r="P17" s="211"/>
      <c r="Q17" s="211"/>
      <c r="R17" s="211"/>
      <c r="S17" s="248"/>
      <c r="T17" s="247"/>
      <c r="U17" s="156">
        <v>3.3</v>
      </c>
      <c r="V17" s="208">
        <f t="shared" si="0"/>
        <v>50</v>
      </c>
      <c r="W17" s="207"/>
      <c r="X17" s="207"/>
      <c r="Y17" s="161"/>
      <c r="Z17" s="161"/>
      <c r="AA17" s="161"/>
      <c r="AB17" s="206"/>
      <c r="AC17" s="205"/>
      <c r="AD17" s="204"/>
      <c r="AE17" s="204"/>
      <c r="AF17" s="204"/>
      <c r="AG17" s="204"/>
      <c r="AH17" s="204"/>
      <c r="AI17" s="204"/>
      <c r="AJ17" s="203"/>
      <c r="AK17" s="155"/>
      <c r="AL17" s="155"/>
      <c r="AM17" s="155"/>
    </row>
    <row r="18" spans="2:39" ht="15" customHeight="1">
      <c r="B18" s="176"/>
      <c r="C18" s="226">
        <v>0.312500000000001</v>
      </c>
      <c r="D18" s="225">
        <v>20</v>
      </c>
      <c r="E18" s="224">
        <v>0</v>
      </c>
      <c r="F18" s="223">
        <v>1.3888888888888889E-4</v>
      </c>
      <c r="G18" s="259"/>
      <c r="H18" s="259"/>
      <c r="I18" s="259"/>
      <c r="J18" s="221"/>
      <c r="K18" s="270"/>
      <c r="L18" s="214"/>
      <c r="M18" s="213"/>
      <c r="N18" s="213"/>
      <c r="O18" s="212"/>
      <c r="P18" s="211"/>
      <c r="Q18" s="211"/>
      <c r="R18" s="211"/>
      <c r="S18" s="210"/>
      <c r="T18" s="209"/>
      <c r="U18" s="156">
        <v>4.4000000000000004</v>
      </c>
      <c r="V18" s="208">
        <f t="shared" si="0"/>
        <v>20</v>
      </c>
      <c r="W18" s="207"/>
      <c r="X18" s="207"/>
      <c r="Y18" s="161"/>
      <c r="Z18" s="161"/>
      <c r="AA18" s="161"/>
      <c r="AB18" s="206"/>
      <c r="AC18" s="205"/>
      <c r="AD18" s="204"/>
      <c r="AE18" s="204"/>
      <c r="AF18" s="204"/>
      <c r="AG18" s="204"/>
      <c r="AH18" s="204"/>
      <c r="AI18" s="204"/>
      <c r="AJ18" s="203"/>
      <c r="AK18" s="155"/>
      <c r="AL18" s="155"/>
      <c r="AM18" s="155"/>
    </row>
    <row r="19" spans="2:39" ht="15" customHeight="1">
      <c r="B19" s="176"/>
      <c r="C19" s="226">
        <v>0.31944444444444497</v>
      </c>
      <c r="D19" s="262">
        <v>20</v>
      </c>
      <c r="E19" s="261">
        <v>0</v>
      </c>
      <c r="F19" s="260">
        <v>8.1018518518518516E-5</v>
      </c>
      <c r="G19" s="259"/>
      <c r="H19" s="259"/>
      <c r="I19" s="259"/>
      <c r="J19" s="258"/>
      <c r="K19" s="263"/>
      <c r="L19" s="251"/>
      <c r="M19" s="250"/>
      <c r="N19" s="250"/>
      <c r="O19" s="249"/>
      <c r="P19" s="211"/>
      <c r="Q19" s="211"/>
      <c r="R19" s="211"/>
      <c r="S19" s="248"/>
      <c r="T19" s="247"/>
      <c r="U19" s="156">
        <v>5.55</v>
      </c>
      <c r="V19" s="208">
        <f t="shared" si="0"/>
        <v>20</v>
      </c>
      <c r="W19" s="207"/>
      <c r="X19" s="207"/>
      <c r="Y19" s="161"/>
      <c r="Z19" s="161"/>
      <c r="AA19" s="161"/>
      <c r="AB19" s="206"/>
      <c r="AC19" s="205"/>
      <c r="AD19" s="204"/>
      <c r="AE19" s="204"/>
      <c r="AF19" s="204"/>
      <c r="AG19" s="204"/>
      <c r="AH19" s="204"/>
      <c r="AI19" s="204"/>
      <c r="AJ19" s="203"/>
      <c r="AK19" s="155"/>
      <c r="AL19" s="155"/>
      <c r="AM19" s="155"/>
    </row>
    <row r="20" spans="2:39" ht="15" customHeight="1">
      <c r="B20" s="176"/>
      <c r="C20" s="220">
        <v>0.32638888888889001</v>
      </c>
      <c r="D20" s="257">
        <v>80</v>
      </c>
      <c r="E20" s="256">
        <v>0</v>
      </c>
      <c r="F20" s="255">
        <v>2.199074074074074E-4</v>
      </c>
      <c r="G20" s="254"/>
      <c r="H20" s="254"/>
      <c r="I20" s="254"/>
      <c r="J20" s="253"/>
      <c r="K20" s="270"/>
      <c r="L20" s="214"/>
      <c r="M20" s="213"/>
      <c r="N20" s="213"/>
      <c r="O20" s="212"/>
      <c r="P20" s="211"/>
      <c r="Q20" s="211"/>
      <c r="R20" s="211"/>
      <c r="S20" s="210"/>
      <c r="T20" s="209"/>
      <c r="U20" s="156">
        <v>6.65</v>
      </c>
      <c r="V20" s="208">
        <f t="shared" si="0"/>
        <v>80</v>
      </c>
      <c r="W20" s="207"/>
      <c r="X20" s="207"/>
      <c r="Y20" s="161"/>
      <c r="Z20" s="161"/>
      <c r="AA20" s="161"/>
      <c r="AB20" s="206"/>
      <c r="AC20" s="205"/>
      <c r="AD20" s="204"/>
      <c r="AE20" s="204"/>
      <c r="AF20" s="204"/>
      <c r="AG20" s="204"/>
      <c r="AH20" s="204"/>
      <c r="AI20" s="204"/>
      <c r="AJ20" s="203"/>
      <c r="AK20" s="155"/>
      <c r="AL20" s="155"/>
      <c r="AM20" s="155"/>
    </row>
    <row r="21" spans="2:39" ht="15" customHeight="1">
      <c r="B21" s="176"/>
      <c r="C21" s="269">
        <v>0.33333333333333398</v>
      </c>
      <c r="D21" s="268">
        <v>90</v>
      </c>
      <c r="E21" s="267">
        <v>0</v>
      </c>
      <c r="F21" s="266">
        <v>3.3564814814814812E-4</v>
      </c>
      <c r="G21" s="265"/>
      <c r="H21" s="265"/>
      <c r="I21" s="265"/>
      <c r="J21" s="264"/>
      <c r="K21" s="263"/>
      <c r="L21" s="251"/>
      <c r="M21" s="250"/>
      <c r="N21" s="250"/>
      <c r="O21" s="249"/>
      <c r="P21" s="211"/>
      <c r="Q21" s="211"/>
      <c r="R21" s="211"/>
      <c r="S21" s="248"/>
      <c r="T21" s="247"/>
      <c r="U21" s="156">
        <v>7.8</v>
      </c>
      <c r="V21" s="208">
        <f t="shared" si="0"/>
        <v>90</v>
      </c>
      <c r="W21" s="207"/>
      <c r="X21" s="207"/>
      <c r="Y21" s="161"/>
      <c r="Z21" s="161"/>
      <c r="AA21" s="161"/>
      <c r="AB21" s="206"/>
      <c r="AC21" s="205"/>
      <c r="AD21" s="204"/>
      <c r="AE21" s="204"/>
      <c r="AF21" s="204"/>
      <c r="AG21" s="204"/>
      <c r="AH21" s="204"/>
      <c r="AI21" s="204"/>
      <c r="AJ21" s="203"/>
      <c r="AK21" s="155"/>
      <c r="AL21" s="155"/>
      <c r="AM21" s="155"/>
    </row>
    <row r="22" spans="2:39" ht="15" customHeight="1">
      <c r="B22" s="176"/>
      <c r="C22" s="226">
        <v>0.34027777777777901</v>
      </c>
      <c r="D22" s="225">
        <v>40</v>
      </c>
      <c r="E22" s="224">
        <v>0</v>
      </c>
      <c r="F22" s="223">
        <v>1.7361111111111112E-4</v>
      </c>
      <c r="G22" s="259"/>
      <c r="H22" s="259"/>
      <c r="I22" s="259"/>
      <c r="J22" s="221"/>
      <c r="K22" s="214"/>
      <c r="L22" s="214"/>
      <c r="M22" s="213"/>
      <c r="N22" s="213"/>
      <c r="O22" s="212"/>
      <c r="P22" s="211"/>
      <c r="Q22" s="211"/>
      <c r="R22" s="211"/>
      <c r="S22" s="210"/>
      <c r="T22" s="209"/>
      <c r="U22" s="156">
        <v>8.9</v>
      </c>
      <c r="V22" s="208">
        <f t="shared" si="0"/>
        <v>40</v>
      </c>
      <c r="W22" s="207"/>
      <c r="X22" s="207"/>
      <c r="Y22" s="161"/>
      <c r="Z22" s="161"/>
      <c r="AA22" s="161"/>
      <c r="AB22" s="206"/>
      <c r="AC22" s="205"/>
      <c r="AD22" s="204"/>
      <c r="AE22" s="204"/>
      <c r="AF22" s="204"/>
      <c r="AG22" s="204"/>
      <c r="AH22" s="204"/>
      <c r="AI22" s="204"/>
      <c r="AJ22" s="203"/>
      <c r="AK22" s="155"/>
      <c r="AL22" s="155"/>
      <c r="AM22" s="155"/>
    </row>
    <row r="23" spans="2:39" ht="15" customHeight="1">
      <c r="B23" s="176"/>
      <c r="C23" s="226">
        <v>0.34722222222222299</v>
      </c>
      <c r="D23" s="262">
        <v>20</v>
      </c>
      <c r="E23" s="261">
        <v>0</v>
      </c>
      <c r="F23" s="260">
        <v>1.1574074074074075E-4</v>
      </c>
      <c r="G23" s="259"/>
      <c r="H23" s="259"/>
      <c r="I23" s="259"/>
      <c r="J23" s="258"/>
      <c r="K23" s="251"/>
      <c r="L23" s="251"/>
      <c r="M23" s="250"/>
      <c r="N23" s="250"/>
      <c r="O23" s="249"/>
      <c r="P23" s="211"/>
      <c r="Q23" s="211"/>
      <c r="R23" s="211"/>
      <c r="S23" s="248"/>
      <c r="T23" s="247"/>
      <c r="U23" s="156">
        <v>10.029999999999999</v>
      </c>
      <c r="V23" s="208">
        <f t="shared" si="0"/>
        <v>20</v>
      </c>
      <c r="W23" s="207"/>
      <c r="X23" s="207"/>
      <c r="Y23" s="161"/>
      <c r="Z23" s="161"/>
      <c r="AA23" s="161"/>
      <c r="AB23" s="206"/>
      <c r="AC23" s="205"/>
      <c r="AD23" s="204"/>
      <c r="AE23" s="204"/>
      <c r="AF23" s="204"/>
      <c r="AG23" s="204"/>
      <c r="AH23" s="204"/>
      <c r="AI23" s="204"/>
      <c r="AJ23" s="203"/>
      <c r="AK23" s="155"/>
      <c r="AL23" s="155"/>
      <c r="AM23" s="155"/>
    </row>
    <row r="24" spans="2:39" ht="15" customHeight="1">
      <c r="B24" s="176"/>
      <c r="C24" s="226">
        <v>0.35416666666666802</v>
      </c>
      <c r="D24" s="225">
        <v>10</v>
      </c>
      <c r="E24" s="224">
        <v>0</v>
      </c>
      <c r="F24" s="223">
        <v>4.6296296296296294E-5</v>
      </c>
      <c r="G24" s="259"/>
      <c r="H24" s="259"/>
      <c r="I24" s="259"/>
      <c r="J24" s="221"/>
      <c r="K24" s="214"/>
      <c r="L24" s="214"/>
      <c r="M24" s="213"/>
      <c r="N24" s="213"/>
      <c r="O24" s="212"/>
      <c r="P24" s="211"/>
      <c r="Q24" s="211"/>
      <c r="R24" s="211"/>
      <c r="S24" s="210"/>
      <c r="T24" s="209"/>
      <c r="U24" s="156">
        <v>11.15</v>
      </c>
      <c r="V24" s="208">
        <f t="shared" si="0"/>
        <v>10</v>
      </c>
      <c r="W24" s="207"/>
      <c r="X24" s="207"/>
      <c r="Y24" s="161"/>
      <c r="Z24" s="161"/>
      <c r="AA24" s="161"/>
      <c r="AB24" s="206"/>
      <c r="AC24" s="205"/>
      <c r="AD24" s="204"/>
      <c r="AE24" s="204"/>
      <c r="AF24" s="204"/>
      <c r="AG24" s="204"/>
      <c r="AH24" s="204"/>
      <c r="AI24" s="204"/>
      <c r="AJ24" s="203"/>
      <c r="AK24" s="155"/>
      <c r="AL24" s="155"/>
      <c r="AM24" s="155"/>
    </row>
    <row r="25" spans="2:39" ht="15" customHeight="1">
      <c r="B25" s="176"/>
      <c r="C25" s="226">
        <v>0.36111111111111199</v>
      </c>
      <c r="D25" s="262">
        <v>20</v>
      </c>
      <c r="E25" s="261">
        <v>0</v>
      </c>
      <c r="F25" s="260">
        <v>8.1018518518518516E-5</v>
      </c>
      <c r="G25" s="259"/>
      <c r="H25" s="259"/>
      <c r="I25" s="259"/>
      <c r="J25" s="258"/>
      <c r="K25" s="251"/>
      <c r="L25" s="251"/>
      <c r="M25" s="250"/>
      <c r="N25" s="250"/>
      <c r="O25" s="249"/>
      <c r="P25" s="211"/>
      <c r="Q25" s="211"/>
      <c r="R25" s="211"/>
      <c r="S25" s="248"/>
      <c r="T25" s="247"/>
      <c r="U25" s="156">
        <v>12.25</v>
      </c>
      <c r="V25" s="208">
        <f t="shared" si="0"/>
        <v>20</v>
      </c>
      <c r="W25" s="207"/>
      <c r="X25" s="207"/>
      <c r="Y25" s="161"/>
      <c r="Z25" s="161"/>
      <c r="AA25" s="161"/>
      <c r="AB25" s="206"/>
      <c r="AC25" s="205"/>
      <c r="AD25" s="204"/>
      <c r="AE25" s="204"/>
      <c r="AF25" s="204"/>
      <c r="AG25" s="204"/>
      <c r="AH25" s="204"/>
      <c r="AI25" s="204"/>
      <c r="AJ25" s="203"/>
      <c r="AK25" s="155"/>
      <c r="AL25" s="155"/>
      <c r="AM25" s="155"/>
    </row>
    <row r="26" spans="2:39" ht="15" customHeight="1">
      <c r="B26" s="176"/>
      <c r="C26" s="220">
        <v>0.36805555555555702</v>
      </c>
      <c r="D26" s="257">
        <v>20</v>
      </c>
      <c r="E26" s="256">
        <v>0</v>
      </c>
      <c r="F26" s="255">
        <v>1.1574074074074075E-4</v>
      </c>
      <c r="G26" s="254"/>
      <c r="H26" s="254"/>
      <c r="I26" s="254"/>
      <c r="J26" s="253"/>
      <c r="K26" s="214"/>
      <c r="L26" s="214"/>
      <c r="M26" s="213"/>
      <c r="N26" s="213"/>
      <c r="O26" s="212"/>
      <c r="P26" s="211"/>
      <c r="Q26" s="211"/>
      <c r="R26" s="211"/>
      <c r="S26" s="210"/>
      <c r="T26" s="209"/>
      <c r="U26" s="156">
        <v>13.45</v>
      </c>
      <c r="V26" s="208">
        <f t="shared" si="0"/>
        <v>20</v>
      </c>
      <c r="W26" s="207"/>
      <c r="X26" s="207"/>
      <c r="Y26" s="161"/>
      <c r="Z26" s="161"/>
      <c r="AA26" s="161"/>
      <c r="AB26" s="206"/>
      <c r="AC26" s="205"/>
      <c r="AD26" s="204"/>
      <c r="AE26" s="204"/>
      <c r="AF26" s="204"/>
      <c r="AG26" s="204"/>
      <c r="AH26" s="204"/>
      <c r="AI26" s="204"/>
      <c r="AJ26" s="203"/>
      <c r="AK26" s="155"/>
      <c r="AL26" s="155"/>
      <c r="AM26" s="155"/>
    </row>
    <row r="27" spans="2:39" ht="15" customHeight="1">
      <c r="B27" s="176"/>
      <c r="C27" s="240">
        <v>0.375</v>
      </c>
      <c r="D27" s="245">
        <v>40</v>
      </c>
      <c r="E27" s="244">
        <v>0</v>
      </c>
      <c r="F27" s="243">
        <v>1.5046296296296297E-4</v>
      </c>
      <c r="G27" s="242"/>
      <c r="H27" s="242"/>
      <c r="I27" s="242"/>
      <c r="J27" s="241"/>
      <c r="K27" s="214"/>
      <c r="L27" s="214"/>
      <c r="M27" s="213"/>
      <c r="N27" s="213"/>
      <c r="O27" s="212"/>
      <c r="P27" s="252"/>
      <c r="Q27" s="211"/>
      <c r="R27" s="211"/>
      <c r="S27" s="210"/>
      <c r="T27" s="209"/>
      <c r="U27" s="156">
        <v>14.55</v>
      </c>
      <c r="V27" s="208">
        <f t="shared" si="0"/>
        <v>40</v>
      </c>
      <c r="W27" s="207"/>
      <c r="X27" s="207"/>
      <c r="Y27" s="161"/>
      <c r="Z27" s="161"/>
      <c r="AA27" s="161"/>
      <c r="AB27" s="206"/>
      <c r="AC27" s="205"/>
      <c r="AD27" s="204"/>
      <c r="AE27" s="204"/>
      <c r="AF27" s="204"/>
      <c r="AG27" s="204"/>
      <c r="AH27" s="204"/>
      <c r="AI27" s="204"/>
      <c r="AJ27" s="203"/>
      <c r="AK27" s="155"/>
      <c r="AL27" s="155"/>
      <c r="AM27" s="155"/>
    </row>
    <row r="28" spans="2:39" ht="15" customHeight="1">
      <c r="B28" s="176"/>
      <c r="C28" s="240">
        <v>0.41666666666666669</v>
      </c>
      <c r="D28" s="239">
        <v>50</v>
      </c>
      <c r="E28" s="238">
        <v>0</v>
      </c>
      <c r="F28" s="237">
        <v>1.6203703703703703E-4</v>
      </c>
      <c r="G28" s="242"/>
      <c r="H28" s="242"/>
      <c r="I28" s="242"/>
      <c r="J28" s="235"/>
      <c r="K28" s="251"/>
      <c r="L28" s="251"/>
      <c r="M28" s="250"/>
      <c r="N28" s="250"/>
      <c r="O28" s="249"/>
      <c r="P28" s="211"/>
      <c r="Q28" s="211"/>
      <c r="R28" s="211"/>
      <c r="S28" s="248"/>
      <c r="T28" s="247"/>
      <c r="U28" s="156">
        <v>15.65</v>
      </c>
      <c r="V28" s="208">
        <f t="shared" si="0"/>
        <v>50</v>
      </c>
      <c r="W28" s="207"/>
      <c r="X28" s="207"/>
      <c r="Y28" s="161"/>
      <c r="Z28" s="161"/>
      <c r="AA28" s="161"/>
      <c r="AB28" s="206"/>
      <c r="AC28" s="205"/>
      <c r="AD28" s="204"/>
      <c r="AE28" s="204"/>
      <c r="AF28" s="204"/>
      <c r="AG28" s="204"/>
      <c r="AH28" s="204"/>
      <c r="AI28" s="204"/>
      <c r="AJ28" s="203"/>
      <c r="AK28" s="155"/>
      <c r="AL28" s="155"/>
      <c r="AM28" s="155"/>
    </row>
    <row r="29" spans="2:39" ht="15" customHeight="1">
      <c r="B29" s="176"/>
      <c r="C29" s="240">
        <v>0.45833333333333331</v>
      </c>
      <c r="D29" s="245">
        <v>60</v>
      </c>
      <c r="E29" s="244">
        <v>0</v>
      </c>
      <c r="F29" s="243">
        <v>1.8518518518518518E-4</v>
      </c>
      <c r="G29" s="246"/>
      <c r="H29" s="246"/>
      <c r="I29" s="246"/>
      <c r="J29" s="241"/>
      <c r="K29" s="214"/>
      <c r="L29" s="214"/>
      <c r="M29" s="213"/>
      <c r="N29" s="213"/>
      <c r="O29" s="212"/>
      <c r="P29" s="211"/>
      <c r="Q29" s="211"/>
      <c r="R29" s="211"/>
      <c r="S29" s="210"/>
      <c r="T29" s="209"/>
      <c r="U29" s="156">
        <v>16.8</v>
      </c>
      <c r="V29" s="208">
        <f t="shared" si="0"/>
        <v>60</v>
      </c>
      <c r="W29" s="207"/>
      <c r="X29" s="207"/>
      <c r="Y29" s="161"/>
      <c r="Z29" s="161"/>
      <c r="AA29" s="161"/>
      <c r="AB29" s="206"/>
      <c r="AC29" s="205"/>
      <c r="AD29" s="204"/>
      <c r="AE29" s="204"/>
      <c r="AF29" s="204"/>
      <c r="AG29" s="204"/>
      <c r="AH29" s="204"/>
      <c r="AI29" s="204"/>
      <c r="AJ29" s="203"/>
      <c r="AK29" s="155"/>
      <c r="AL29" s="155"/>
      <c r="AM29" s="155"/>
    </row>
    <row r="30" spans="2:39" ht="15" customHeight="1">
      <c r="B30" s="176"/>
      <c r="C30" s="240">
        <v>0.5</v>
      </c>
      <c r="D30" s="245">
        <v>50</v>
      </c>
      <c r="E30" s="244">
        <v>0</v>
      </c>
      <c r="F30" s="243">
        <v>1.9675925925925926E-4</v>
      </c>
      <c r="G30" s="246"/>
      <c r="H30" s="246"/>
      <c r="I30" s="246"/>
      <c r="J30" s="241"/>
      <c r="K30" s="214"/>
      <c r="L30" s="214"/>
      <c r="M30" s="213"/>
      <c r="N30" s="213"/>
      <c r="O30" s="212"/>
      <c r="P30" s="211"/>
      <c r="Q30" s="211"/>
      <c r="R30" s="211"/>
      <c r="S30" s="210"/>
      <c r="T30" s="209"/>
      <c r="U30" s="156">
        <v>17.95</v>
      </c>
      <c r="V30" s="208">
        <f t="shared" si="0"/>
        <v>50</v>
      </c>
      <c r="W30" s="207"/>
      <c r="X30" s="207"/>
      <c r="Y30" s="161"/>
      <c r="Z30" s="161"/>
      <c r="AA30" s="161"/>
      <c r="AB30" s="206"/>
      <c r="AC30" s="205"/>
      <c r="AD30" s="204"/>
      <c r="AE30" s="204"/>
      <c r="AF30" s="204"/>
      <c r="AG30" s="204"/>
      <c r="AH30" s="204"/>
      <c r="AI30" s="204"/>
      <c r="AJ30" s="203"/>
      <c r="AK30" s="155"/>
      <c r="AL30" s="155"/>
      <c r="AM30" s="155"/>
    </row>
    <row r="31" spans="2:39" ht="15" customHeight="1">
      <c r="B31" s="176"/>
      <c r="C31" s="240">
        <v>0.54166666666666663</v>
      </c>
      <c r="D31" s="245">
        <v>80</v>
      </c>
      <c r="E31" s="244">
        <v>0</v>
      </c>
      <c r="F31" s="243">
        <v>2.199074074074074E-4</v>
      </c>
      <c r="G31" s="246"/>
      <c r="H31" s="246"/>
      <c r="I31" s="246"/>
      <c r="J31" s="241"/>
      <c r="K31" s="214"/>
      <c r="L31" s="214"/>
      <c r="M31" s="213"/>
      <c r="N31" s="213"/>
      <c r="O31" s="212"/>
      <c r="P31" s="211"/>
      <c r="Q31" s="211"/>
      <c r="R31" s="211"/>
      <c r="S31" s="210"/>
      <c r="T31" s="209"/>
      <c r="U31" s="156">
        <v>19.05</v>
      </c>
      <c r="V31" s="208">
        <f t="shared" si="0"/>
        <v>80</v>
      </c>
      <c r="W31" s="207"/>
      <c r="X31" s="207"/>
      <c r="Y31" s="161"/>
      <c r="Z31" s="161"/>
      <c r="AA31" s="161"/>
      <c r="AB31" s="206"/>
      <c r="AC31" s="205"/>
      <c r="AD31" s="204"/>
      <c r="AE31" s="204"/>
      <c r="AF31" s="204"/>
      <c r="AG31" s="204"/>
      <c r="AH31" s="204"/>
      <c r="AI31" s="204"/>
      <c r="AJ31" s="203"/>
      <c r="AK31" s="155"/>
      <c r="AL31" s="155"/>
      <c r="AM31" s="155"/>
    </row>
    <row r="32" spans="2:39" ht="15" customHeight="1">
      <c r="B32" s="176"/>
      <c r="C32" s="240">
        <v>0.58333333333333337</v>
      </c>
      <c r="D32" s="245">
        <v>40</v>
      </c>
      <c r="E32" s="244">
        <v>0</v>
      </c>
      <c r="F32" s="243">
        <v>1.3888888888888889E-4</v>
      </c>
      <c r="G32" s="246"/>
      <c r="H32" s="246"/>
      <c r="I32" s="246"/>
      <c r="J32" s="241"/>
      <c r="K32" s="214"/>
      <c r="L32" s="214"/>
      <c r="M32" s="213"/>
      <c r="N32" s="213"/>
      <c r="O32" s="212"/>
      <c r="P32" s="211"/>
      <c r="Q32" s="211"/>
      <c r="R32" s="211"/>
      <c r="S32" s="210"/>
      <c r="T32" s="209"/>
      <c r="U32" s="156">
        <v>20.149999999999999</v>
      </c>
      <c r="V32" s="208">
        <f t="shared" si="0"/>
        <v>40</v>
      </c>
      <c r="W32" s="207"/>
      <c r="X32" s="207"/>
      <c r="Y32" s="161"/>
      <c r="Z32" s="161"/>
      <c r="AA32" s="161"/>
      <c r="AB32" s="206"/>
      <c r="AC32" s="205"/>
      <c r="AD32" s="204"/>
      <c r="AE32" s="204"/>
      <c r="AF32" s="204"/>
      <c r="AG32" s="204"/>
      <c r="AH32" s="204"/>
      <c r="AI32" s="204"/>
      <c r="AJ32" s="203"/>
      <c r="AK32" s="155"/>
      <c r="AL32" s="155"/>
      <c r="AM32" s="155"/>
    </row>
    <row r="33" spans="2:39" ht="15" customHeight="1">
      <c r="B33" s="176"/>
      <c r="C33" s="240">
        <v>0.625</v>
      </c>
      <c r="D33" s="245">
        <v>40</v>
      </c>
      <c r="E33" s="244">
        <v>0</v>
      </c>
      <c r="F33" s="243">
        <v>1.7361111111111112E-4</v>
      </c>
      <c r="G33" s="242"/>
      <c r="H33" s="242"/>
      <c r="I33" s="242"/>
      <c r="J33" s="241"/>
      <c r="K33" s="214"/>
      <c r="L33" s="214"/>
      <c r="M33" s="213"/>
      <c r="N33" s="213"/>
      <c r="O33" s="212"/>
      <c r="P33" s="211"/>
      <c r="Q33" s="211"/>
      <c r="R33" s="211"/>
      <c r="S33" s="210"/>
      <c r="T33" s="209"/>
      <c r="U33" s="156">
        <v>21.25</v>
      </c>
      <c r="V33" s="208">
        <f t="shared" si="0"/>
        <v>40</v>
      </c>
      <c r="W33" s="207"/>
      <c r="X33" s="207"/>
      <c r="Y33" s="161"/>
      <c r="Z33" s="161"/>
      <c r="AA33" s="161"/>
      <c r="AB33" s="206"/>
      <c r="AC33" s="205"/>
      <c r="AD33" s="204"/>
      <c r="AE33" s="204"/>
      <c r="AF33" s="204"/>
      <c r="AG33" s="204"/>
      <c r="AH33" s="204"/>
      <c r="AI33" s="204"/>
      <c r="AJ33" s="203"/>
      <c r="AK33" s="155"/>
      <c r="AL33" s="155"/>
      <c r="AM33" s="155"/>
    </row>
    <row r="34" spans="2:39" ht="15" customHeight="1">
      <c r="B34" s="176"/>
      <c r="C34" s="240">
        <v>0.66666666666666663</v>
      </c>
      <c r="D34" s="239">
        <v>30</v>
      </c>
      <c r="E34" s="238">
        <v>0</v>
      </c>
      <c r="F34" s="237">
        <v>1.1574074074074075E-4</v>
      </c>
      <c r="G34" s="236"/>
      <c r="H34" s="236"/>
      <c r="I34" s="236"/>
      <c r="J34" s="235"/>
      <c r="K34" s="214"/>
      <c r="L34" s="214"/>
      <c r="M34" s="213"/>
      <c r="N34" s="213"/>
      <c r="O34" s="212"/>
      <c r="P34" s="211"/>
      <c r="Q34" s="211"/>
      <c r="R34" s="211"/>
      <c r="S34" s="210"/>
      <c r="T34" s="209"/>
      <c r="U34" s="156">
        <v>22.4</v>
      </c>
      <c r="V34" s="208">
        <f t="shared" si="0"/>
        <v>30</v>
      </c>
      <c r="W34" s="207"/>
      <c r="X34" s="207"/>
      <c r="Y34" s="161"/>
      <c r="Z34" s="161"/>
      <c r="AA34" s="161"/>
      <c r="AB34" s="206"/>
      <c r="AC34" s="205"/>
      <c r="AD34" s="204"/>
      <c r="AE34" s="204"/>
      <c r="AF34" s="204"/>
      <c r="AG34" s="204"/>
      <c r="AH34" s="204"/>
      <c r="AI34" s="204"/>
      <c r="AJ34" s="203"/>
      <c r="AK34" s="155"/>
      <c r="AL34" s="155"/>
      <c r="AM34" s="155"/>
    </row>
    <row r="35" spans="2:39" ht="15" customHeight="1">
      <c r="B35" s="176"/>
      <c r="C35" s="232">
        <v>0.70833333333333337</v>
      </c>
      <c r="D35" s="231">
        <v>10</v>
      </c>
      <c r="E35" s="230">
        <v>0</v>
      </c>
      <c r="F35" s="229">
        <v>3.4722222222222222E-5</v>
      </c>
      <c r="G35" s="228"/>
      <c r="H35" s="228"/>
      <c r="I35" s="228"/>
      <c r="J35" s="234"/>
      <c r="K35" s="214"/>
      <c r="L35" s="214"/>
      <c r="M35" s="213"/>
      <c r="N35" s="213"/>
      <c r="O35" s="212"/>
      <c r="P35" s="211"/>
      <c r="Q35" s="211"/>
      <c r="R35" s="211"/>
      <c r="S35" s="210"/>
      <c r="T35" s="209"/>
      <c r="U35" s="156">
        <v>23.55</v>
      </c>
      <c r="V35" s="208">
        <f t="shared" si="0"/>
        <v>10</v>
      </c>
      <c r="W35" s="207"/>
      <c r="X35" s="207"/>
      <c r="Y35" s="161"/>
      <c r="Z35" s="161"/>
      <c r="AA35" s="161"/>
      <c r="AB35" s="206"/>
      <c r="AC35" s="205"/>
      <c r="AD35" s="204"/>
      <c r="AE35" s="204"/>
      <c r="AF35" s="204"/>
      <c r="AG35" s="204"/>
      <c r="AH35" s="204"/>
      <c r="AI35" s="204"/>
      <c r="AJ35" s="203"/>
      <c r="AK35" s="155"/>
      <c r="AL35" s="155"/>
      <c r="AM35" s="155"/>
    </row>
    <row r="36" spans="2:39" ht="15" customHeight="1">
      <c r="B36" s="176"/>
      <c r="C36" s="226">
        <v>0.71527777777777779</v>
      </c>
      <c r="D36" s="225">
        <v>10</v>
      </c>
      <c r="E36" s="224">
        <v>0</v>
      </c>
      <c r="F36" s="223">
        <v>8.1018518518518516E-5</v>
      </c>
      <c r="G36" s="222"/>
      <c r="H36" s="222"/>
      <c r="I36" s="222"/>
      <c r="J36" s="221"/>
      <c r="K36" s="214"/>
      <c r="L36" s="214"/>
      <c r="M36" s="213"/>
      <c r="N36" s="213"/>
      <c r="O36" s="212"/>
      <c r="P36" s="211"/>
      <c r="Q36" s="211"/>
      <c r="R36" s="211"/>
      <c r="S36" s="210"/>
      <c r="T36" s="209"/>
      <c r="U36" s="156">
        <v>24.65</v>
      </c>
      <c r="V36" s="208">
        <f t="shared" si="0"/>
        <v>10</v>
      </c>
      <c r="W36" s="207"/>
      <c r="X36" s="207"/>
      <c r="Y36" s="161"/>
      <c r="Z36" s="161"/>
      <c r="AA36" s="161"/>
      <c r="AB36" s="206"/>
      <c r="AC36" s="205"/>
      <c r="AD36" s="204"/>
      <c r="AE36" s="204"/>
      <c r="AF36" s="204"/>
      <c r="AG36" s="204"/>
      <c r="AH36" s="204"/>
      <c r="AI36" s="204"/>
      <c r="AJ36" s="203"/>
      <c r="AK36" s="155"/>
      <c r="AL36" s="155"/>
      <c r="AM36" s="155"/>
    </row>
    <row r="37" spans="2:39" ht="15" customHeight="1">
      <c r="B37" s="176"/>
      <c r="C37" s="226">
        <v>0.72222222222222221</v>
      </c>
      <c r="D37" s="225">
        <v>0</v>
      </c>
      <c r="E37" s="224">
        <v>0</v>
      </c>
      <c r="F37" s="223">
        <v>0</v>
      </c>
      <c r="G37" s="222"/>
      <c r="H37" s="222"/>
      <c r="I37" s="222"/>
      <c r="J37" s="221"/>
      <c r="K37" s="214"/>
      <c r="L37" s="214"/>
      <c r="M37" s="213"/>
      <c r="N37" s="213"/>
      <c r="O37" s="212"/>
      <c r="P37" s="211"/>
      <c r="Q37" s="211"/>
      <c r="R37" s="211"/>
      <c r="S37" s="210"/>
      <c r="T37" s="209"/>
      <c r="U37" s="156">
        <v>25.8</v>
      </c>
      <c r="V37" s="208">
        <f t="shared" si="0"/>
        <v>0</v>
      </c>
      <c r="W37" s="207"/>
      <c r="X37" s="207"/>
      <c r="Y37" s="161"/>
      <c r="Z37" s="161"/>
      <c r="AA37" s="233">
        <f>TIME(0,30,0)</f>
        <v>2.0833333333333332E-2</v>
      </c>
      <c r="AB37" s="206"/>
      <c r="AC37" s="205"/>
      <c r="AD37" s="204"/>
      <c r="AE37" s="204"/>
      <c r="AF37" s="204"/>
      <c r="AG37" s="204"/>
      <c r="AH37" s="204"/>
      <c r="AI37" s="204"/>
      <c r="AJ37" s="203"/>
      <c r="AK37" s="155"/>
      <c r="AL37" s="155"/>
      <c r="AM37" s="155"/>
    </row>
    <row r="38" spans="2:39" ht="15" customHeight="1">
      <c r="B38" s="176"/>
      <c r="C38" s="226">
        <v>0.72916666666666663</v>
      </c>
      <c r="D38" s="225">
        <v>10</v>
      </c>
      <c r="E38" s="224">
        <v>0</v>
      </c>
      <c r="F38" s="223">
        <v>2.3148148148148147E-5</v>
      </c>
      <c r="G38" s="222"/>
      <c r="H38" s="222"/>
      <c r="I38" s="222"/>
      <c r="J38" s="221"/>
      <c r="K38" s="214"/>
      <c r="L38" s="214"/>
      <c r="M38" s="213"/>
      <c r="N38" s="213"/>
      <c r="O38" s="212"/>
      <c r="P38" s="211"/>
      <c r="Q38" s="211"/>
      <c r="R38" s="211"/>
      <c r="S38" s="210"/>
      <c r="T38" s="209"/>
      <c r="U38" s="156">
        <v>26.9</v>
      </c>
      <c r="V38" s="208">
        <f t="shared" si="0"/>
        <v>10</v>
      </c>
      <c r="W38" s="207"/>
      <c r="X38" s="207"/>
      <c r="Y38" s="161"/>
      <c r="Z38" s="161"/>
      <c r="AA38" s="161"/>
      <c r="AB38" s="206"/>
      <c r="AC38" s="205"/>
      <c r="AD38" s="204"/>
      <c r="AE38" s="204"/>
      <c r="AF38" s="204"/>
      <c r="AG38" s="204"/>
      <c r="AH38" s="204"/>
      <c r="AI38" s="204"/>
      <c r="AJ38" s="203"/>
      <c r="AK38" s="155"/>
      <c r="AL38" s="155"/>
      <c r="AM38" s="155"/>
    </row>
    <row r="39" spans="2:39" ht="15" customHeight="1">
      <c r="B39" s="176"/>
      <c r="C39" s="226">
        <v>0.73611111111111116</v>
      </c>
      <c r="D39" s="225">
        <v>10</v>
      </c>
      <c r="E39" s="224">
        <v>0</v>
      </c>
      <c r="F39" s="223">
        <v>2.3148148148148147E-5</v>
      </c>
      <c r="G39" s="222"/>
      <c r="H39" s="222"/>
      <c r="I39" s="222"/>
      <c r="J39" s="221"/>
      <c r="K39" s="214"/>
      <c r="L39" s="214"/>
      <c r="M39" s="213"/>
      <c r="N39" s="213"/>
      <c r="O39" s="212"/>
      <c r="P39" s="211"/>
      <c r="Q39" s="211"/>
      <c r="R39" s="211"/>
      <c r="S39" s="210"/>
      <c r="T39" s="209"/>
      <c r="U39" s="156">
        <v>28.03</v>
      </c>
      <c r="V39" s="208">
        <f t="shared" si="0"/>
        <v>10</v>
      </c>
      <c r="W39" s="207"/>
      <c r="X39" s="207"/>
      <c r="Y39" s="161"/>
      <c r="Z39" s="161"/>
      <c r="AA39" s="161"/>
      <c r="AB39" s="206"/>
      <c r="AC39" s="205"/>
      <c r="AD39" s="204"/>
      <c r="AE39" s="204"/>
      <c r="AF39" s="204"/>
      <c r="AG39" s="204"/>
      <c r="AH39" s="204"/>
      <c r="AI39" s="204"/>
      <c r="AJ39" s="203"/>
      <c r="AK39" s="155"/>
      <c r="AL39" s="155"/>
      <c r="AM39" s="155"/>
    </row>
    <row r="40" spans="2:39" ht="15" customHeight="1">
      <c r="B40" s="176"/>
      <c r="C40" s="220">
        <v>0.74305555555555547</v>
      </c>
      <c r="D40" s="219">
        <v>10</v>
      </c>
      <c r="E40" s="218">
        <v>0</v>
      </c>
      <c r="F40" s="217">
        <v>6.9444444444444444E-5</v>
      </c>
      <c r="G40" s="216"/>
      <c r="H40" s="216"/>
      <c r="I40" s="216"/>
      <c r="J40" s="215"/>
      <c r="K40" s="214"/>
      <c r="L40" s="214"/>
      <c r="M40" s="213"/>
      <c r="N40" s="213"/>
      <c r="O40" s="212"/>
      <c r="P40" s="211"/>
      <c r="Q40" s="211"/>
      <c r="R40" s="211"/>
      <c r="S40" s="210"/>
      <c r="T40" s="209"/>
      <c r="U40" s="156">
        <v>29.13</v>
      </c>
      <c r="V40" s="208">
        <f t="shared" si="0"/>
        <v>10</v>
      </c>
      <c r="W40" s="207"/>
      <c r="X40" s="207"/>
      <c r="Y40" s="161"/>
      <c r="Z40" s="161"/>
      <c r="AA40" s="161"/>
      <c r="AB40" s="206"/>
      <c r="AC40" s="205"/>
      <c r="AD40" s="204"/>
      <c r="AE40" s="204"/>
      <c r="AF40" s="204"/>
      <c r="AG40" s="204"/>
      <c r="AH40" s="204"/>
      <c r="AI40" s="204"/>
      <c r="AJ40" s="203"/>
      <c r="AK40" s="155"/>
      <c r="AL40" s="155"/>
      <c r="AM40" s="155"/>
    </row>
    <row r="41" spans="2:39" ht="15" customHeight="1">
      <c r="B41" s="176"/>
      <c r="C41" s="232">
        <v>0.75</v>
      </c>
      <c r="D41" s="231">
        <v>10</v>
      </c>
      <c r="E41" s="230">
        <v>0</v>
      </c>
      <c r="F41" s="229">
        <v>3.4722222222222222E-5</v>
      </c>
      <c r="G41" s="228"/>
      <c r="H41" s="227"/>
      <c r="I41" s="227"/>
      <c r="J41" s="221"/>
      <c r="K41" s="214"/>
      <c r="L41" s="214"/>
      <c r="M41" s="213"/>
      <c r="N41" s="213"/>
      <c r="O41" s="212"/>
      <c r="P41" s="211"/>
      <c r="Q41" s="211"/>
      <c r="R41" s="211"/>
      <c r="S41" s="210"/>
      <c r="T41" s="209"/>
      <c r="U41" s="156">
        <v>30.28</v>
      </c>
      <c r="V41" s="208">
        <f t="shared" si="0"/>
        <v>10</v>
      </c>
      <c r="W41" s="207"/>
      <c r="X41" s="207"/>
      <c r="Y41" s="161"/>
      <c r="Z41" s="161"/>
      <c r="AA41" s="161"/>
      <c r="AB41" s="206"/>
      <c r="AC41" s="205"/>
      <c r="AD41" s="204"/>
      <c r="AE41" s="204"/>
      <c r="AF41" s="204"/>
      <c r="AG41" s="204"/>
      <c r="AH41" s="204"/>
      <c r="AI41" s="204"/>
      <c r="AJ41" s="203"/>
      <c r="AK41" s="155"/>
      <c r="AL41" s="155"/>
      <c r="AM41" s="155"/>
    </row>
    <row r="42" spans="2:39" ht="15" customHeight="1">
      <c r="B42" s="176"/>
      <c r="C42" s="226">
        <v>0.75694444444444453</v>
      </c>
      <c r="D42" s="225">
        <v>0</v>
      </c>
      <c r="E42" s="224">
        <v>0</v>
      </c>
      <c r="F42" s="223">
        <v>0</v>
      </c>
      <c r="G42" s="222"/>
      <c r="H42" s="222"/>
      <c r="I42" s="222"/>
      <c r="J42" s="221"/>
      <c r="K42" s="214"/>
      <c r="L42" s="214"/>
      <c r="M42" s="213"/>
      <c r="N42" s="213"/>
      <c r="O42" s="212"/>
      <c r="P42" s="211"/>
      <c r="Q42" s="211"/>
      <c r="R42" s="211"/>
      <c r="S42" s="210"/>
      <c r="T42" s="209"/>
      <c r="U42" s="156">
        <v>31.4</v>
      </c>
      <c r="V42" s="208">
        <f t="shared" si="0"/>
        <v>0</v>
      </c>
      <c r="W42" s="207"/>
      <c r="X42" s="207"/>
      <c r="Y42" s="161"/>
      <c r="Z42" s="161"/>
      <c r="AA42" s="161"/>
      <c r="AB42" s="206"/>
      <c r="AC42" s="205"/>
      <c r="AD42" s="204"/>
      <c r="AE42" s="204"/>
      <c r="AF42" s="204"/>
      <c r="AG42" s="204"/>
      <c r="AH42" s="204"/>
      <c r="AI42" s="204"/>
      <c r="AJ42" s="203"/>
      <c r="AK42" s="155"/>
      <c r="AL42" s="155"/>
      <c r="AM42" s="155"/>
    </row>
    <row r="43" spans="2:39" ht="15" customHeight="1">
      <c r="B43" s="176"/>
      <c r="C43" s="226">
        <v>0.76388888888888884</v>
      </c>
      <c r="D43" s="225">
        <v>10</v>
      </c>
      <c r="E43" s="224">
        <v>0</v>
      </c>
      <c r="F43" s="223">
        <v>4.6296296296296294E-5</v>
      </c>
      <c r="G43" s="222"/>
      <c r="H43" s="222"/>
      <c r="I43" s="222"/>
      <c r="J43" s="221"/>
      <c r="K43" s="214"/>
      <c r="L43" s="214"/>
      <c r="M43" s="213"/>
      <c r="N43" s="213"/>
      <c r="O43" s="212"/>
      <c r="P43" s="211"/>
      <c r="Q43" s="211"/>
      <c r="R43" s="211"/>
      <c r="S43" s="210"/>
      <c r="T43" s="209"/>
      <c r="U43" s="156">
        <v>32.5</v>
      </c>
      <c r="V43" s="208">
        <f t="shared" si="0"/>
        <v>10</v>
      </c>
      <c r="W43" s="207"/>
      <c r="X43" s="207"/>
      <c r="Y43" s="161"/>
      <c r="Z43" s="161"/>
      <c r="AA43" s="161"/>
      <c r="AB43" s="206"/>
      <c r="AC43" s="205"/>
      <c r="AD43" s="204"/>
      <c r="AE43" s="204"/>
      <c r="AF43" s="204"/>
      <c r="AG43" s="204"/>
      <c r="AH43" s="204"/>
      <c r="AI43" s="204"/>
      <c r="AJ43" s="203"/>
      <c r="AK43" s="155"/>
      <c r="AL43" s="155"/>
      <c r="AM43" s="155"/>
    </row>
    <row r="44" spans="2:39" ht="15" customHeight="1">
      <c r="B44" s="176"/>
      <c r="C44" s="226">
        <v>0.77083333333333337</v>
      </c>
      <c r="D44" s="225">
        <v>10</v>
      </c>
      <c r="E44" s="224">
        <v>0</v>
      </c>
      <c r="F44" s="223">
        <v>3.4722222222222222E-5</v>
      </c>
      <c r="G44" s="222"/>
      <c r="H44" s="222"/>
      <c r="I44" s="222"/>
      <c r="J44" s="221"/>
      <c r="K44" s="214"/>
      <c r="L44" s="214"/>
      <c r="M44" s="213"/>
      <c r="N44" s="213"/>
      <c r="O44" s="212"/>
      <c r="P44" s="211"/>
      <c r="Q44" s="211"/>
      <c r="R44" s="211"/>
      <c r="S44" s="210"/>
      <c r="T44" s="209"/>
      <c r="U44" s="156">
        <v>33.700000000000003</v>
      </c>
      <c r="V44" s="208">
        <f t="shared" si="0"/>
        <v>10</v>
      </c>
      <c r="W44" s="207"/>
      <c r="X44" s="207"/>
      <c r="Y44" s="161"/>
      <c r="Z44" s="161"/>
      <c r="AA44" s="161"/>
      <c r="AB44" s="206"/>
      <c r="AC44" s="205"/>
      <c r="AD44" s="204"/>
      <c r="AE44" s="204"/>
      <c r="AF44" s="204"/>
      <c r="AG44" s="204"/>
      <c r="AH44" s="204"/>
      <c r="AI44" s="204"/>
      <c r="AJ44" s="203"/>
      <c r="AK44" s="155"/>
      <c r="AL44" s="155"/>
      <c r="AM44" s="155"/>
    </row>
    <row r="45" spans="2:39" ht="15" customHeight="1">
      <c r="B45" s="176"/>
      <c r="C45" s="226">
        <v>0.77777777777777779</v>
      </c>
      <c r="D45" s="225">
        <v>0</v>
      </c>
      <c r="E45" s="224">
        <v>0</v>
      </c>
      <c r="F45" s="223">
        <v>0</v>
      </c>
      <c r="G45" s="222"/>
      <c r="H45" s="222"/>
      <c r="I45" s="222"/>
      <c r="J45" s="221"/>
      <c r="K45" s="214"/>
      <c r="L45" s="214"/>
      <c r="M45" s="213"/>
      <c r="N45" s="213"/>
      <c r="O45" s="212"/>
      <c r="P45" s="211"/>
      <c r="Q45" s="211"/>
      <c r="R45" s="211"/>
      <c r="S45" s="210"/>
      <c r="T45" s="209"/>
      <c r="U45" s="156">
        <v>34.770000000000003</v>
      </c>
      <c r="V45" s="208">
        <f t="shared" si="0"/>
        <v>0</v>
      </c>
      <c r="W45" s="207"/>
      <c r="X45" s="207"/>
      <c r="Y45" s="161"/>
      <c r="Z45" s="161"/>
      <c r="AA45" s="161"/>
      <c r="AB45" s="206"/>
      <c r="AC45" s="205"/>
      <c r="AD45" s="204"/>
      <c r="AE45" s="204"/>
      <c r="AF45" s="204"/>
      <c r="AG45" s="204"/>
      <c r="AH45" s="204"/>
      <c r="AI45" s="204"/>
      <c r="AJ45" s="203"/>
      <c r="AK45" s="155"/>
      <c r="AL45" s="155"/>
      <c r="AM45" s="155"/>
    </row>
    <row r="46" spans="2:39" ht="15" customHeight="1">
      <c r="B46" s="176"/>
      <c r="C46" s="220">
        <v>0.78472222222222221</v>
      </c>
      <c r="D46" s="219">
        <v>0</v>
      </c>
      <c r="E46" s="218">
        <v>0</v>
      </c>
      <c r="F46" s="217">
        <v>0</v>
      </c>
      <c r="G46" s="216"/>
      <c r="H46" s="216"/>
      <c r="I46" s="216"/>
      <c r="J46" s="215"/>
      <c r="K46" s="214"/>
      <c r="L46" s="214"/>
      <c r="M46" s="213"/>
      <c r="N46" s="213"/>
      <c r="O46" s="212"/>
      <c r="P46" s="211"/>
      <c r="Q46" s="211"/>
      <c r="R46" s="211"/>
      <c r="S46" s="210"/>
      <c r="T46" s="209"/>
      <c r="U46" s="156">
        <v>35.9</v>
      </c>
      <c r="V46" s="208">
        <f t="shared" si="0"/>
        <v>0</v>
      </c>
      <c r="W46" s="207"/>
      <c r="X46" s="207"/>
      <c r="Y46" s="161"/>
      <c r="Z46" s="161"/>
      <c r="AA46" s="161"/>
      <c r="AB46" s="206"/>
      <c r="AC46" s="205"/>
      <c r="AD46" s="204"/>
      <c r="AE46" s="204"/>
      <c r="AF46" s="204"/>
      <c r="AG46" s="204"/>
      <c r="AH46" s="204"/>
      <c r="AI46" s="204"/>
      <c r="AJ46" s="203"/>
      <c r="AK46" s="155"/>
      <c r="AL46" s="155"/>
      <c r="AM46" s="155"/>
    </row>
    <row r="47" spans="2:39" ht="25.5" customHeight="1">
      <c r="B47" s="176"/>
      <c r="C47" s="202" t="s">
        <v>347</v>
      </c>
      <c r="D47" s="193"/>
      <c r="E47" s="193"/>
      <c r="F47" s="193"/>
      <c r="G47" s="193"/>
      <c r="H47" s="193"/>
      <c r="I47" s="193"/>
      <c r="J47" s="193"/>
      <c r="K47" s="193"/>
      <c r="L47" s="201"/>
      <c r="M47" s="200"/>
      <c r="N47" s="199"/>
      <c r="O47" s="198"/>
      <c r="P47" s="197"/>
      <c r="Q47" s="197"/>
      <c r="R47" s="197"/>
      <c r="S47" s="196"/>
      <c r="T47" s="168"/>
      <c r="U47" s="160"/>
      <c r="V47" s="161"/>
      <c r="W47" s="161"/>
      <c r="X47" s="161"/>
      <c r="Y47" s="161"/>
      <c r="Z47" s="161"/>
      <c r="AA47" s="161"/>
      <c r="AB47" s="161"/>
      <c r="AC47" s="163"/>
      <c r="AD47" s="162"/>
      <c r="AE47" s="162"/>
      <c r="AF47" s="162"/>
      <c r="AG47" s="162"/>
      <c r="AH47" s="162"/>
      <c r="AI47" s="162"/>
      <c r="AJ47" s="160"/>
    </row>
    <row r="48" spans="2:39" ht="5.0999999999999996" customHeight="1">
      <c r="B48" s="176"/>
      <c r="C48" s="195"/>
      <c r="D48" s="193"/>
      <c r="E48" s="193"/>
      <c r="F48" s="193"/>
      <c r="G48" s="193"/>
      <c r="H48" s="193"/>
      <c r="I48" s="193"/>
      <c r="J48" s="193"/>
      <c r="K48" s="193"/>
      <c r="L48" s="194"/>
      <c r="M48" s="194"/>
      <c r="N48" s="193"/>
      <c r="O48" s="192"/>
      <c r="P48" s="191"/>
      <c r="Q48" s="191"/>
      <c r="R48" s="191"/>
      <c r="S48" s="191"/>
      <c r="T48" s="168"/>
      <c r="U48" s="160"/>
      <c r="V48" s="161"/>
      <c r="W48" s="161"/>
      <c r="X48" s="161"/>
      <c r="Y48" s="161"/>
      <c r="Z48" s="161"/>
      <c r="AA48" s="161"/>
      <c r="AB48" s="161"/>
      <c r="AC48" s="163"/>
      <c r="AD48" s="162"/>
      <c r="AE48" s="162"/>
      <c r="AF48" s="162"/>
      <c r="AG48" s="162"/>
      <c r="AH48" s="162"/>
      <c r="AI48" s="162"/>
      <c r="AJ48" s="160"/>
    </row>
    <row r="49" spans="2:36" ht="15" customHeight="1">
      <c r="B49" s="176"/>
      <c r="C49" s="190"/>
      <c r="D49" s="189" t="s">
        <v>346</v>
      </c>
      <c r="E49" s="187"/>
      <c r="F49" s="187"/>
      <c r="G49" s="187"/>
      <c r="H49" s="187"/>
      <c r="I49" s="187"/>
      <c r="J49" s="187"/>
      <c r="K49" s="187"/>
      <c r="L49" s="188"/>
      <c r="M49" s="188"/>
      <c r="N49" s="187"/>
      <c r="O49" s="186"/>
      <c r="P49" s="185"/>
      <c r="Q49" s="185"/>
      <c r="R49" s="185"/>
      <c r="S49" s="184"/>
      <c r="T49" s="168"/>
      <c r="U49" s="160"/>
      <c r="V49" s="161"/>
      <c r="W49" s="161"/>
      <c r="X49" s="161"/>
      <c r="Y49" s="161"/>
      <c r="Z49" s="161"/>
      <c r="AA49" s="161"/>
      <c r="AB49" s="161"/>
      <c r="AC49" s="163"/>
      <c r="AD49" s="162"/>
      <c r="AE49" s="162"/>
      <c r="AF49" s="162"/>
      <c r="AG49" s="162"/>
      <c r="AH49" s="162"/>
      <c r="AI49" s="162"/>
      <c r="AJ49" s="160"/>
    </row>
    <row r="50" spans="2:36" ht="15" customHeight="1">
      <c r="B50" s="176"/>
      <c r="C50" s="183" t="s">
        <v>345</v>
      </c>
      <c r="D50" s="182" t="s">
        <v>344</v>
      </c>
      <c r="E50" s="180"/>
      <c r="F50" s="180"/>
      <c r="G50" s="180"/>
      <c r="H50" s="180"/>
      <c r="I50" s="180"/>
      <c r="J50" s="180"/>
      <c r="K50" s="180"/>
      <c r="L50" s="181"/>
      <c r="M50" s="181"/>
      <c r="N50" s="180"/>
      <c r="O50" s="179"/>
      <c r="P50" s="178"/>
      <c r="Q50" s="178"/>
      <c r="R50" s="178"/>
      <c r="S50" s="177"/>
      <c r="T50" s="168"/>
      <c r="U50" s="160"/>
      <c r="V50" s="161"/>
      <c r="W50" s="161"/>
      <c r="X50" s="161"/>
      <c r="Y50" s="161"/>
      <c r="Z50" s="161"/>
      <c r="AA50" s="161"/>
      <c r="AB50" s="161"/>
      <c r="AC50" s="163"/>
      <c r="AD50" s="162"/>
      <c r="AE50" s="162"/>
      <c r="AF50" s="162"/>
      <c r="AG50" s="162"/>
      <c r="AH50" s="162"/>
      <c r="AI50" s="162"/>
      <c r="AJ50" s="160"/>
    </row>
    <row r="51" spans="2:36" ht="15" customHeight="1">
      <c r="B51" s="176"/>
      <c r="C51" s="175"/>
      <c r="D51" s="174" t="s">
        <v>343</v>
      </c>
      <c r="E51" s="172"/>
      <c r="F51" s="172"/>
      <c r="G51" s="172"/>
      <c r="H51" s="172"/>
      <c r="I51" s="172"/>
      <c r="J51" s="172"/>
      <c r="K51" s="172"/>
      <c r="L51" s="173"/>
      <c r="M51" s="173"/>
      <c r="N51" s="172"/>
      <c r="O51" s="171"/>
      <c r="P51" s="170"/>
      <c r="Q51" s="170"/>
      <c r="R51" s="170"/>
      <c r="S51" s="169"/>
      <c r="T51" s="168"/>
      <c r="U51" s="160"/>
      <c r="V51" s="161"/>
      <c r="W51" s="161"/>
      <c r="X51" s="161"/>
      <c r="Y51" s="161"/>
      <c r="Z51" s="161"/>
      <c r="AA51" s="161"/>
      <c r="AB51" s="161"/>
      <c r="AC51" s="163"/>
      <c r="AD51" s="162"/>
      <c r="AE51" s="162"/>
      <c r="AF51" s="162"/>
      <c r="AG51" s="162"/>
      <c r="AH51" s="162"/>
      <c r="AI51" s="162"/>
      <c r="AJ51" s="160"/>
    </row>
    <row r="52" spans="2:36" ht="5.0999999999999996" customHeight="1">
      <c r="B52" s="167"/>
      <c r="C52" s="166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4"/>
      <c r="U52" s="160"/>
      <c r="V52" s="161"/>
      <c r="W52" s="161"/>
      <c r="X52" s="161"/>
      <c r="Y52" s="161"/>
      <c r="Z52" s="161"/>
      <c r="AA52" s="161"/>
      <c r="AB52" s="161"/>
      <c r="AC52" s="163"/>
      <c r="AD52" s="162"/>
      <c r="AE52" s="162"/>
      <c r="AF52" s="162"/>
      <c r="AG52" s="162"/>
      <c r="AH52" s="162"/>
      <c r="AI52" s="162"/>
      <c r="AJ52" s="160"/>
    </row>
    <row r="53" spans="2:36">
      <c r="U53" s="160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0"/>
    </row>
    <row r="54" spans="2:36">
      <c r="U54" s="160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0"/>
    </row>
    <row r="55" spans="2:36">
      <c r="U55" s="160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0"/>
    </row>
    <row r="56" spans="2:36">
      <c r="U56" s="160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0"/>
    </row>
    <row r="57" spans="2:36">
      <c r="U57" s="160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0"/>
    </row>
    <row r="58" spans="2:36">
      <c r="U58" s="160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0"/>
    </row>
    <row r="59" spans="2:36">
      <c r="U59" s="160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0"/>
    </row>
    <row r="60" spans="2:36">
      <c r="U60" s="160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0"/>
    </row>
    <row r="61" spans="2:36">
      <c r="U61" s="160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0"/>
    </row>
    <row r="62" spans="2:36">
      <c r="U62" s="160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0"/>
    </row>
    <row r="63" spans="2:36">
      <c r="U63" s="160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0"/>
    </row>
    <row r="64" spans="2:36">
      <c r="U64" s="160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0"/>
    </row>
    <row r="65" spans="21:36">
      <c r="U65" s="160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0"/>
    </row>
    <row r="66" spans="21:36">
      <c r="U66" s="160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0"/>
    </row>
    <row r="67" spans="21:36">
      <c r="U67" s="160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0"/>
    </row>
    <row r="68" spans="21:36">
      <c r="U68" s="160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0"/>
    </row>
    <row r="69" spans="21:36">
      <c r="U69" s="160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0"/>
    </row>
    <row r="70" spans="21:36">
      <c r="U70" s="160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0"/>
    </row>
    <row r="71" spans="21:36">
      <c r="U71" s="160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0"/>
    </row>
    <row r="72" spans="21:36">
      <c r="U72" s="160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0"/>
    </row>
    <row r="73" spans="21:36">
      <c r="U73" s="160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0"/>
    </row>
    <row r="74" spans="21:36">
      <c r="U74" s="160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0"/>
    </row>
    <row r="75" spans="21:36">
      <c r="U75" s="160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0"/>
    </row>
    <row r="76" spans="21:36">
      <c r="U76" s="160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0"/>
    </row>
    <row r="77" spans="21:36">
      <c r="U77" s="160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0"/>
    </row>
    <row r="78" spans="21:36">
      <c r="U78" s="160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0"/>
    </row>
    <row r="79" spans="21:36">
      <c r="U79" s="160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0"/>
    </row>
    <row r="80" spans="21:36">
      <c r="U80" s="160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0"/>
    </row>
    <row r="81" spans="21:36">
      <c r="U81" s="160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0"/>
    </row>
    <row r="82" spans="21:36">
      <c r="U82" s="160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0"/>
    </row>
    <row r="83" spans="21:36">
      <c r="U83" s="160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0"/>
    </row>
    <row r="84" spans="21:36">
      <c r="U84" s="160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0"/>
    </row>
    <row r="85" spans="21:36">
      <c r="U85" s="160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0"/>
    </row>
    <row r="86" spans="21:36">
      <c r="U86" s="160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0"/>
    </row>
    <row r="87" spans="21:36">
      <c r="U87" s="160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0"/>
    </row>
    <row r="88" spans="21:36">
      <c r="U88" s="160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0"/>
    </row>
    <row r="89" spans="21:36">
      <c r="U89" s="160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0"/>
    </row>
    <row r="90" spans="21:36">
      <c r="U90" s="160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0"/>
    </row>
    <row r="91" spans="21:36">
      <c r="U91" s="160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0"/>
    </row>
    <row r="92" spans="21:36">
      <c r="U92" s="160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0"/>
    </row>
    <row r="93" spans="21:36">
      <c r="U93" s="160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0"/>
    </row>
    <row r="94" spans="21:36">
      <c r="U94" s="160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0"/>
    </row>
    <row r="95" spans="21:36">
      <c r="U95" s="160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0"/>
    </row>
    <row r="96" spans="21:36">
      <c r="U96" s="160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0"/>
    </row>
    <row r="97" spans="21:36">
      <c r="U97" s="160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0"/>
    </row>
    <row r="98" spans="21:36">
      <c r="U98" s="160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0"/>
    </row>
    <row r="99" spans="21:36">
      <c r="U99" s="160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0"/>
    </row>
    <row r="100" spans="21:36">
      <c r="U100" s="160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0"/>
    </row>
    <row r="101" spans="21:36">
      <c r="U101" s="160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0"/>
    </row>
    <row r="102" spans="21:36">
      <c r="U102" s="160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1"/>
      <c r="AI102" s="161"/>
      <c r="AJ102" s="160"/>
    </row>
    <row r="103" spans="21:36">
      <c r="U103" s="160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0"/>
    </row>
    <row r="104" spans="21:36">
      <c r="U104" s="160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0"/>
    </row>
    <row r="105" spans="21:36">
      <c r="U105" s="160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0"/>
    </row>
    <row r="106" spans="21:36">
      <c r="U106" s="160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0"/>
    </row>
    <row r="107" spans="21:36">
      <c r="U107" s="160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0"/>
    </row>
    <row r="108" spans="21:36">
      <c r="U108" s="160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0"/>
    </row>
    <row r="109" spans="21:36">
      <c r="U109" s="160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  <c r="AJ109" s="160"/>
    </row>
    <row r="110" spans="21:36">
      <c r="U110" s="160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  <c r="AH110" s="161"/>
      <c r="AI110" s="161"/>
      <c r="AJ110" s="160"/>
    </row>
    <row r="111" spans="21:36">
      <c r="U111" s="160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1"/>
      <c r="AH111" s="161"/>
      <c r="AI111" s="161"/>
      <c r="AJ111" s="160"/>
    </row>
    <row r="112" spans="21:36">
      <c r="U112" s="160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1"/>
      <c r="AG112" s="161"/>
      <c r="AH112" s="161"/>
      <c r="AI112" s="161"/>
      <c r="AJ112" s="160"/>
    </row>
    <row r="113" spans="21:36">
      <c r="U113" s="160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61"/>
      <c r="AJ113" s="160"/>
    </row>
    <row r="114" spans="21:36">
      <c r="U114" s="160"/>
      <c r="V114" s="161"/>
      <c r="W114" s="161"/>
      <c r="X114" s="161"/>
      <c r="Y114" s="161"/>
      <c r="Z114" s="161"/>
      <c r="AA114" s="161"/>
      <c r="AB114" s="161"/>
      <c r="AC114" s="161"/>
      <c r="AD114" s="161"/>
      <c r="AE114" s="161"/>
      <c r="AF114" s="161"/>
      <c r="AG114" s="161"/>
      <c r="AH114" s="161"/>
      <c r="AI114" s="161"/>
      <c r="AJ114" s="160"/>
    </row>
    <row r="115" spans="21:36">
      <c r="U115" s="160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0"/>
    </row>
    <row r="116" spans="21:36">
      <c r="U116" s="160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0"/>
    </row>
    <row r="117" spans="21:36">
      <c r="U117" s="160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0"/>
    </row>
    <row r="118" spans="21:36">
      <c r="U118" s="160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  <c r="AH118" s="161"/>
      <c r="AI118" s="161"/>
      <c r="AJ118" s="160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4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55" customWidth="1"/>
    <col min="2" max="2" width="0.875" style="159" customWidth="1"/>
    <col min="3" max="3" width="8.125" style="158" customWidth="1"/>
    <col min="4" max="6" width="6.625" style="155" customWidth="1"/>
    <col min="7" max="10" width="3.25" style="155" customWidth="1"/>
    <col min="11" max="11" width="3.5" style="155" customWidth="1"/>
    <col min="12" max="18" width="5.625" style="155" customWidth="1"/>
    <col min="19" max="19" width="5" style="155" customWidth="1"/>
    <col min="20" max="20" width="1.625" style="155" customWidth="1"/>
    <col min="21" max="21" width="9" style="156"/>
    <col min="22" max="22" width="8.875" style="157" customWidth="1"/>
    <col min="23" max="24" width="4.625" style="157" customWidth="1"/>
    <col min="25" max="26" width="9" style="157"/>
    <col min="27" max="27" width="16.375" style="157" bestFit="1" customWidth="1"/>
    <col min="28" max="35" width="9" style="157"/>
    <col min="36" max="62" width="9" style="156"/>
    <col min="63" max="16384" width="9" style="155"/>
  </cols>
  <sheetData>
    <row r="2" spans="2:39" ht="20.100000000000001" customHeight="1">
      <c r="B2" s="317" t="s">
        <v>368</v>
      </c>
      <c r="C2" s="316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4"/>
    </row>
    <row r="3" spans="2:39" ht="20.100000000000001" customHeight="1">
      <c r="B3" s="176"/>
      <c r="C3" s="306" t="s">
        <v>367</v>
      </c>
      <c r="D3" s="313"/>
      <c r="E3" s="313"/>
      <c r="F3" s="313"/>
      <c r="G3" s="313"/>
      <c r="H3" s="313"/>
      <c r="I3" s="313"/>
      <c r="J3" s="313"/>
      <c r="K3" s="374" t="s">
        <v>366</v>
      </c>
      <c r="L3" s="191"/>
      <c r="M3" s="191"/>
      <c r="N3" s="191"/>
      <c r="O3" s="191"/>
      <c r="P3" s="191"/>
      <c r="Q3" s="191"/>
      <c r="R3" s="191"/>
      <c r="S3" s="191"/>
      <c r="T3" s="168"/>
    </row>
    <row r="4" spans="2:39" ht="30" customHeight="1">
      <c r="B4" s="176"/>
      <c r="C4" s="312" t="s">
        <v>365</v>
      </c>
      <c r="D4" s="311"/>
      <c r="E4" s="311"/>
      <c r="F4" s="311"/>
      <c r="G4" s="311"/>
      <c r="H4" s="311"/>
      <c r="I4" s="311"/>
      <c r="J4" s="311"/>
      <c r="K4" s="375"/>
      <c r="L4" s="191"/>
      <c r="M4" s="191"/>
      <c r="N4" s="191"/>
      <c r="O4" s="191"/>
      <c r="P4" s="191"/>
      <c r="Q4" s="191"/>
      <c r="R4" s="191"/>
      <c r="S4" s="191"/>
      <c r="T4" s="168"/>
    </row>
    <row r="5" spans="2:39" ht="20.100000000000001" customHeight="1">
      <c r="B5" s="305"/>
      <c r="C5" s="310" t="s">
        <v>364</v>
      </c>
      <c r="D5" s="303"/>
      <c r="E5" s="303"/>
      <c r="F5" s="303"/>
      <c r="G5" s="303"/>
      <c r="H5" s="303"/>
      <c r="I5" s="303"/>
      <c r="J5" s="303"/>
      <c r="K5" s="375"/>
      <c r="L5" s="191"/>
      <c r="M5" s="191"/>
      <c r="N5" s="191"/>
      <c r="O5" s="191"/>
      <c r="P5" s="191"/>
      <c r="Q5" s="191"/>
      <c r="R5" s="191"/>
      <c r="S5" s="191"/>
      <c r="T5" s="168"/>
    </row>
    <row r="6" spans="2:39" ht="30" customHeight="1">
      <c r="B6" s="167"/>
      <c r="C6" s="308" t="s">
        <v>372</v>
      </c>
      <c r="D6" s="197"/>
      <c r="E6" s="197"/>
      <c r="F6" s="197"/>
      <c r="G6" s="197"/>
      <c r="H6" s="197"/>
      <c r="I6" s="197"/>
      <c r="J6" s="197"/>
      <c r="K6" s="375"/>
      <c r="L6" s="191"/>
      <c r="M6" s="191"/>
      <c r="N6" s="191"/>
      <c r="O6" s="191"/>
      <c r="P6" s="191"/>
      <c r="Q6" s="191"/>
      <c r="R6" s="191"/>
      <c r="S6" s="191"/>
      <c r="T6" s="168"/>
    </row>
    <row r="7" spans="2:39" ht="20.100000000000001" customHeight="1">
      <c r="B7" s="305"/>
      <c r="C7" s="309" t="s">
        <v>362</v>
      </c>
      <c r="D7" s="303"/>
      <c r="E7" s="303"/>
      <c r="F7" s="303"/>
      <c r="G7" s="303"/>
      <c r="H7" s="303"/>
      <c r="I7" s="303"/>
      <c r="J7" s="303"/>
      <c r="K7" s="375"/>
      <c r="L7" s="191"/>
      <c r="M7" s="191"/>
      <c r="N7" s="191"/>
      <c r="O7" s="191"/>
      <c r="P7" s="191"/>
      <c r="Q7" s="191"/>
      <c r="R7" s="191"/>
      <c r="S7" s="191"/>
      <c r="T7" s="168"/>
    </row>
    <row r="8" spans="2:39" ht="30" customHeight="1">
      <c r="B8" s="167"/>
      <c r="C8" s="308" t="s">
        <v>361</v>
      </c>
      <c r="D8" s="197"/>
      <c r="E8" s="197"/>
      <c r="F8" s="197"/>
      <c r="G8" s="197"/>
      <c r="H8" s="197"/>
      <c r="I8" s="197"/>
      <c r="J8" s="197"/>
      <c r="K8" s="375"/>
      <c r="L8" s="191"/>
      <c r="M8" s="191"/>
      <c r="N8" s="191"/>
      <c r="O8" s="191"/>
      <c r="P8" s="191"/>
      <c r="Q8" s="191"/>
      <c r="R8" s="191"/>
      <c r="S8" s="191"/>
      <c r="T8" s="168"/>
    </row>
    <row r="9" spans="2:39" ht="20.100000000000001" customHeight="1">
      <c r="B9" s="176"/>
      <c r="C9" s="307" t="s">
        <v>360</v>
      </c>
      <c r="D9" s="191"/>
      <c r="E9" s="191"/>
      <c r="F9" s="191"/>
      <c r="G9" s="191"/>
      <c r="H9" s="191"/>
      <c r="I9" s="191"/>
      <c r="J9" s="191"/>
      <c r="K9" s="375"/>
      <c r="L9" s="191"/>
      <c r="M9" s="191"/>
      <c r="N9" s="191"/>
      <c r="O9" s="191"/>
      <c r="P9" s="191"/>
      <c r="Q9" s="191"/>
      <c r="R9" s="191"/>
      <c r="S9" s="191"/>
      <c r="T9" s="168"/>
    </row>
    <row r="10" spans="2:39" ht="30" customHeight="1">
      <c r="B10" s="176"/>
      <c r="C10" s="306"/>
      <c r="D10" s="191"/>
      <c r="E10" s="191"/>
      <c r="F10" s="191"/>
      <c r="G10" s="191"/>
      <c r="H10" s="191"/>
      <c r="I10" s="191"/>
      <c r="J10" s="191"/>
      <c r="K10" s="375"/>
      <c r="L10" s="191"/>
      <c r="M10" s="191"/>
      <c r="N10" s="191"/>
      <c r="O10" s="191"/>
      <c r="P10" s="191"/>
      <c r="Q10" s="191"/>
      <c r="R10" s="191"/>
      <c r="S10" s="191"/>
      <c r="T10" s="168"/>
    </row>
    <row r="11" spans="2:39" ht="12" customHeight="1">
      <c r="B11" s="305"/>
      <c r="C11" s="304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2"/>
      <c r="U11" s="203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3"/>
      <c r="AK11" s="155"/>
      <c r="AL11" s="155"/>
      <c r="AM11" s="155"/>
    </row>
    <row r="12" spans="2:39" ht="12.6" customHeight="1">
      <c r="B12" s="176"/>
      <c r="C12" s="301" t="s">
        <v>116</v>
      </c>
      <c r="D12" s="376" t="s">
        <v>374</v>
      </c>
      <c r="E12" s="377"/>
      <c r="F12" s="377"/>
      <c r="G12" s="377"/>
      <c r="H12" s="377"/>
      <c r="I12" s="377"/>
      <c r="J12" s="378"/>
      <c r="K12" s="300"/>
      <c r="L12" s="299" t="s">
        <v>358</v>
      </c>
      <c r="M12" s="298"/>
      <c r="N12" s="298"/>
      <c r="O12" s="298"/>
      <c r="P12" s="297"/>
      <c r="Q12" s="297"/>
      <c r="R12" s="297"/>
      <c r="S12" s="296"/>
      <c r="T12" s="290" t="s">
        <v>370</v>
      </c>
      <c r="U12" s="157" t="s">
        <v>356</v>
      </c>
      <c r="V12" s="161"/>
      <c r="W12" s="161"/>
      <c r="X12" s="161"/>
      <c r="Y12" s="161"/>
      <c r="Z12" s="161"/>
      <c r="AA12" s="161"/>
      <c r="AB12" s="206"/>
      <c r="AC12" s="206"/>
      <c r="AD12" s="206"/>
      <c r="AE12" s="206"/>
      <c r="AF12" s="206"/>
      <c r="AG12" s="206"/>
      <c r="AH12" s="206"/>
      <c r="AI12" s="206"/>
      <c r="AJ12" s="203"/>
      <c r="AK12" s="155"/>
      <c r="AL12" s="155"/>
      <c r="AM12" s="155"/>
    </row>
    <row r="13" spans="2:39" ht="12.6" customHeight="1">
      <c r="B13" s="176"/>
      <c r="C13" s="295"/>
      <c r="D13" s="294" t="s">
        <v>352</v>
      </c>
      <c r="E13" s="293" t="s">
        <v>355</v>
      </c>
      <c r="F13" s="293" t="s">
        <v>354</v>
      </c>
      <c r="G13" s="379" t="s">
        <v>353</v>
      </c>
      <c r="H13" s="380"/>
      <c r="I13" s="380"/>
      <c r="J13" s="381"/>
      <c r="K13" s="292"/>
      <c r="L13" s="292"/>
      <c r="M13" s="291"/>
      <c r="N13" s="282"/>
      <c r="O13" s="291"/>
      <c r="P13" s="252"/>
      <c r="Q13" s="252"/>
      <c r="R13" s="252"/>
      <c r="S13" s="290"/>
      <c r="T13" s="289"/>
      <c r="V13" s="288" t="s">
        <v>352</v>
      </c>
      <c r="W13" s="287"/>
      <c r="X13" s="287"/>
      <c r="Y13" s="161"/>
      <c r="Z13" s="161"/>
      <c r="AA13" s="161"/>
      <c r="AB13" s="206"/>
      <c r="AC13" s="206"/>
      <c r="AD13" s="206"/>
      <c r="AE13" s="206"/>
      <c r="AF13" s="206"/>
      <c r="AG13" s="206"/>
      <c r="AH13" s="206"/>
      <c r="AI13" s="206"/>
      <c r="AJ13" s="203"/>
      <c r="AK13" s="155"/>
      <c r="AL13" s="155"/>
      <c r="AM13" s="155"/>
    </row>
    <row r="14" spans="2:39" ht="12.6" customHeight="1">
      <c r="B14" s="176"/>
      <c r="C14" s="286" t="s">
        <v>351</v>
      </c>
      <c r="D14" s="284" t="s">
        <v>373</v>
      </c>
      <c r="E14" s="285" t="s">
        <v>349</v>
      </c>
      <c r="F14" s="285" t="s">
        <v>348</v>
      </c>
      <c r="G14" s="382"/>
      <c r="H14" s="383"/>
      <c r="I14" s="383"/>
      <c r="J14" s="384"/>
      <c r="K14" s="283"/>
      <c r="L14" s="283"/>
      <c r="M14" s="282"/>
      <c r="N14" s="282"/>
      <c r="O14" s="282"/>
      <c r="P14" s="281"/>
      <c r="Q14" s="281"/>
      <c r="R14" s="280"/>
      <c r="S14" s="279"/>
      <c r="T14" s="279"/>
      <c r="V14" s="207"/>
      <c r="W14" s="278"/>
      <c r="X14" s="278"/>
      <c r="Y14" s="161"/>
      <c r="Z14" s="161"/>
      <c r="AA14" s="161"/>
      <c r="AB14" s="206"/>
      <c r="AC14" s="206"/>
      <c r="AD14" s="206"/>
      <c r="AE14" s="206"/>
      <c r="AF14" s="206"/>
      <c r="AG14" s="206"/>
      <c r="AH14" s="206"/>
      <c r="AI14" s="277"/>
      <c r="AJ14" s="203"/>
      <c r="AK14" s="155"/>
      <c r="AL14" s="155"/>
      <c r="AM14" s="155"/>
    </row>
    <row r="15" spans="2:39" ht="15" customHeight="1">
      <c r="B15" s="176"/>
      <c r="C15" s="269">
        <v>0.29166666666666802</v>
      </c>
      <c r="D15" s="276">
        <v>10</v>
      </c>
      <c r="E15" s="275">
        <v>0</v>
      </c>
      <c r="F15" s="274">
        <v>3.4722222222222222E-5</v>
      </c>
      <c r="G15" s="265"/>
      <c r="H15" s="273"/>
      <c r="I15" s="273"/>
      <c r="J15" s="272"/>
      <c r="K15" s="263"/>
      <c r="L15" s="251"/>
      <c r="M15" s="250"/>
      <c r="N15" s="250"/>
      <c r="O15" s="249"/>
      <c r="P15" s="211"/>
      <c r="Q15" s="211"/>
      <c r="R15" s="211"/>
      <c r="S15" s="248"/>
      <c r="T15" s="271"/>
      <c r="U15" s="156">
        <v>1.05</v>
      </c>
      <c r="V15" s="208">
        <f t="shared" ref="V15:V46" si="0">D15-E15</f>
        <v>10</v>
      </c>
      <c r="W15" s="207"/>
      <c r="X15" s="207"/>
      <c r="Y15" s="161"/>
      <c r="Z15" s="161"/>
      <c r="AA15" s="161"/>
      <c r="AB15" s="206"/>
      <c r="AC15" s="205"/>
      <c r="AD15" s="204"/>
      <c r="AE15" s="204"/>
      <c r="AF15" s="204"/>
      <c r="AG15" s="204"/>
      <c r="AH15" s="204"/>
      <c r="AI15" s="204"/>
      <c r="AJ15" s="203"/>
      <c r="AK15" s="155"/>
      <c r="AL15" s="155"/>
      <c r="AM15" s="155"/>
    </row>
    <row r="16" spans="2:39" ht="15" customHeight="1">
      <c r="B16" s="176"/>
      <c r="C16" s="226">
        <v>0.29861111111111199</v>
      </c>
      <c r="D16" s="225">
        <v>0</v>
      </c>
      <c r="E16" s="224">
        <v>0</v>
      </c>
      <c r="F16" s="223">
        <v>0</v>
      </c>
      <c r="G16" s="259"/>
      <c r="H16" s="259"/>
      <c r="I16" s="259"/>
      <c r="J16" s="221"/>
      <c r="K16" s="270"/>
      <c r="L16" s="214"/>
      <c r="M16" s="213"/>
      <c r="N16" s="213"/>
      <c r="O16" s="212"/>
      <c r="P16" s="211"/>
      <c r="Q16" s="211"/>
      <c r="R16" s="211"/>
      <c r="S16" s="210"/>
      <c r="T16" s="209"/>
      <c r="U16" s="156">
        <v>2.16</v>
      </c>
      <c r="V16" s="208">
        <f t="shared" si="0"/>
        <v>0</v>
      </c>
      <c r="W16" s="207"/>
      <c r="X16" s="207"/>
      <c r="Y16" s="161"/>
      <c r="Z16" s="161"/>
      <c r="AA16" s="161"/>
      <c r="AB16" s="206"/>
      <c r="AC16" s="205"/>
      <c r="AD16" s="204"/>
      <c r="AE16" s="204"/>
      <c r="AF16" s="204"/>
      <c r="AG16" s="204"/>
      <c r="AH16" s="204"/>
      <c r="AI16" s="204"/>
      <c r="AJ16" s="203"/>
      <c r="AK16" s="155"/>
      <c r="AL16" s="155"/>
      <c r="AM16" s="155"/>
    </row>
    <row r="17" spans="2:39" ht="15" customHeight="1">
      <c r="B17" s="176"/>
      <c r="C17" s="226">
        <v>0.30555555555555702</v>
      </c>
      <c r="D17" s="262">
        <v>10</v>
      </c>
      <c r="E17" s="261">
        <v>0</v>
      </c>
      <c r="F17" s="260">
        <v>4.6296296296296294E-5</v>
      </c>
      <c r="G17" s="259"/>
      <c r="H17" s="259"/>
      <c r="I17" s="259"/>
      <c r="J17" s="258"/>
      <c r="K17" s="263"/>
      <c r="L17" s="251"/>
      <c r="M17" s="250"/>
      <c r="N17" s="250"/>
      <c r="O17" s="249"/>
      <c r="P17" s="211"/>
      <c r="Q17" s="211"/>
      <c r="R17" s="211"/>
      <c r="S17" s="248"/>
      <c r="T17" s="247"/>
      <c r="U17" s="156">
        <v>3.3</v>
      </c>
      <c r="V17" s="208">
        <f t="shared" si="0"/>
        <v>10</v>
      </c>
      <c r="W17" s="207"/>
      <c r="X17" s="207"/>
      <c r="Y17" s="161"/>
      <c r="Z17" s="161"/>
      <c r="AA17" s="161"/>
      <c r="AB17" s="206"/>
      <c r="AC17" s="205"/>
      <c r="AD17" s="204"/>
      <c r="AE17" s="204"/>
      <c r="AF17" s="204"/>
      <c r="AG17" s="204"/>
      <c r="AH17" s="204"/>
      <c r="AI17" s="204"/>
      <c r="AJ17" s="203"/>
      <c r="AK17" s="155"/>
      <c r="AL17" s="155"/>
      <c r="AM17" s="155"/>
    </row>
    <row r="18" spans="2:39" ht="15" customHeight="1">
      <c r="B18" s="176"/>
      <c r="C18" s="226">
        <v>0.312500000000001</v>
      </c>
      <c r="D18" s="225">
        <v>10</v>
      </c>
      <c r="E18" s="224">
        <v>0</v>
      </c>
      <c r="F18" s="223">
        <v>3.4722222222222222E-5</v>
      </c>
      <c r="G18" s="259"/>
      <c r="H18" s="259"/>
      <c r="I18" s="259"/>
      <c r="J18" s="221"/>
      <c r="K18" s="270"/>
      <c r="L18" s="214"/>
      <c r="M18" s="213"/>
      <c r="N18" s="213"/>
      <c r="O18" s="212"/>
      <c r="P18" s="211"/>
      <c r="Q18" s="211"/>
      <c r="R18" s="211"/>
      <c r="S18" s="210"/>
      <c r="T18" s="209"/>
      <c r="U18" s="156">
        <v>4.4000000000000004</v>
      </c>
      <c r="V18" s="208">
        <f t="shared" si="0"/>
        <v>10</v>
      </c>
      <c r="W18" s="207"/>
      <c r="X18" s="207"/>
      <c r="Y18" s="161"/>
      <c r="Z18" s="161"/>
      <c r="AA18" s="161"/>
      <c r="AB18" s="206"/>
      <c r="AC18" s="205"/>
      <c r="AD18" s="204"/>
      <c r="AE18" s="204"/>
      <c r="AF18" s="204"/>
      <c r="AG18" s="204"/>
      <c r="AH18" s="204"/>
      <c r="AI18" s="204"/>
      <c r="AJ18" s="203"/>
      <c r="AK18" s="155"/>
      <c r="AL18" s="155"/>
      <c r="AM18" s="155"/>
    </row>
    <row r="19" spans="2:39" ht="15" customHeight="1">
      <c r="B19" s="176"/>
      <c r="C19" s="226">
        <v>0.31944444444444497</v>
      </c>
      <c r="D19" s="262">
        <v>0</v>
      </c>
      <c r="E19" s="261">
        <v>0</v>
      </c>
      <c r="F19" s="260">
        <v>0</v>
      </c>
      <c r="G19" s="259"/>
      <c r="H19" s="259"/>
      <c r="I19" s="259"/>
      <c r="J19" s="258"/>
      <c r="K19" s="263"/>
      <c r="L19" s="251"/>
      <c r="M19" s="250"/>
      <c r="N19" s="250"/>
      <c r="O19" s="249"/>
      <c r="P19" s="211"/>
      <c r="Q19" s="211"/>
      <c r="R19" s="211"/>
      <c r="S19" s="248"/>
      <c r="T19" s="247"/>
      <c r="U19" s="156">
        <v>5.55</v>
      </c>
      <c r="V19" s="208">
        <f t="shared" si="0"/>
        <v>0</v>
      </c>
      <c r="W19" s="207"/>
      <c r="X19" s="207"/>
      <c r="Y19" s="161"/>
      <c r="Z19" s="161"/>
      <c r="AA19" s="161"/>
      <c r="AB19" s="206"/>
      <c r="AC19" s="205"/>
      <c r="AD19" s="204"/>
      <c r="AE19" s="204"/>
      <c r="AF19" s="204"/>
      <c r="AG19" s="204"/>
      <c r="AH19" s="204"/>
      <c r="AI19" s="204"/>
      <c r="AJ19" s="203"/>
      <c r="AK19" s="155"/>
      <c r="AL19" s="155"/>
      <c r="AM19" s="155"/>
    </row>
    <row r="20" spans="2:39" ht="15" customHeight="1">
      <c r="B20" s="176"/>
      <c r="C20" s="220">
        <v>0.32638888888889001</v>
      </c>
      <c r="D20" s="257">
        <v>20</v>
      </c>
      <c r="E20" s="256">
        <v>0</v>
      </c>
      <c r="F20" s="255">
        <v>1.8518518518518518E-4</v>
      </c>
      <c r="G20" s="254"/>
      <c r="H20" s="254"/>
      <c r="I20" s="254"/>
      <c r="J20" s="253"/>
      <c r="K20" s="270"/>
      <c r="L20" s="214"/>
      <c r="M20" s="213"/>
      <c r="N20" s="213"/>
      <c r="O20" s="212"/>
      <c r="P20" s="211"/>
      <c r="Q20" s="211"/>
      <c r="R20" s="211"/>
      <c r="S20" s="210"/>
      <c r="T20" s="209"/>
      <c r="U20" s="156">
        <v>6.65</v>
      </c>
      <c r="V20" s="208">
        <f t="shared" si="0"/>
        <v>20</v>
      </c>
      <c r="W20" s="207"/>
      <c r="X20" s="207"/>
      <c r="Y20" s="161"/>
      <c r="Z20" s="161"/>
      <c r="AA20" s="161"/>
      <c r="AB20" s="206"/>
      <c r="AC20" s="205"/>
      <c r="AD20" s="204"/>
      <c r="AE20" s="204"/>
      <c r="AF20" s="204"/>
      <c r="AG20" s="204"/>
      <c r="AH20" s="204"/>
      <c r="AI20" s="204"/>
      <c r="AJ20" s="203"/>
      <c r="AK20" s="155"/>
      <c r="AL20" s="155"/>
      <c r="AM20" s="155"/>
    </row>
    <row r="21" spans="2:39" ht="15" customHeight="1">
      <c r="B21" s="176"/>
      <c r="C21" s="269">
        <v>0.33333333333333398</v>
      </c>
      <c r="D21" s="268">
        <v>0</v>
      </c>
      <c r="E21" s="267">
        <v>0</v>
      </c>
      <c r="F21" s="266">
        <v>0</v>
      </c>
      <c r="G21" s="265"/>
      <c r="H21" s="265"/>
      <c r="I21" s="265"/>
      <c r="J21" s="264"/>
      <c r="K21" s="263"/>
      <c r="L21" s="251"/>
      <c r="M21" s="250"/>
      <c r="N21" s="250"/>
      <c r="O21" s="249"/>
      <c r="P21" s="211"/>
      <c r="Q21" s="211"/>
      <c r="R21" s="211"/>
      <c r="S21" s="248"/>
      <c r="T21" s="247"/>
      <c r="U21" s="156">
        <v>7.8</v>
      </c>
      <c r="V21" s="208">
        <f t="shared" si="0"/>
        <v>0</v>
      </c>
      <c r="W21" s="207"/>
      <c r="X21" s="207"/>
      <c r="Y21" s="161"/>
      <c r="Z21" s="161"/>
      <c r="AA21" s="161"/>
      <c r="AB21" s="206"/>
      <c r="AC21" s="205"/>
      <c r="AD21" s="204"/>
      <c r="AE21" s="204"/>
      <c r="AF21" s="204"/>
      <c r="AG21" s="204"/>
      <c r="AH21" s="204"/>
      <c r="AI21" s="204"/>
      <c r="AJ21" s="203"/>
      <c r="AK21" s="155"/>
      <c r="AL21" s="155"/>
      <c r="AM21" s="155"/>
    </row>
    <row r="22" spans="2:39" ht="15" customHeight="1">
      <c r="B22" s="176"/>
      <c r="C22" s="226">
        <v>0.34027777777777901</v>
      </c>
      <c r="D22" s="225">
        <v>0</v>
      </c>
      <c r="E22" s="224">
        <v>0</v>
      </c>
      <c r="F22" s="223">
        <v>0</v>
      </c>
      <c r="G22" s="259"/>
      <c r="H22" s="259"/>
      <c r="I22" s="259"/>
      <c r="J22" s="221"/>
      <c r="K22" s="214"/>
      <c r="L22" s="214"/>
      <c r="M22" s="213"/>
      <c r="N22" s="213"/>
      <c r="O22" s="212"/>
      <c r="P22" s="211"/>
      <c r="Q22" s="211"/>
      <c r="R22" s="211"/>
      <c r="S22" s="210"/>
      <c r="T22" s="209"/>
      <c r="U22" s="156">
        <v>8.9</v>
      </c>
      <c r="V22" s="208">
        <f t="shared" si="0"/>
        <v>0</v>
      </c>
      <c r="W22" s="207"/>
      <c r="X22" s="207"/>
      <c r="Y22" s="161"/>
      <c r="Z22" s="161"/>
      <c r="AA22" s="161"/>
      <c r="AB22" s="206"/>
      <c r="AC22" s="205"/>
      <c r="AD22" s="204"/>
      <c r="AE22" s="204"/>
      <c r="AF22" s="204"/>
      <c r="AG22" s="204"/>
      <c r="AH22" s="204"/>
      <c r="AI22" s="204"/>
      <c r="AJ22" s="203"/>
      <c r="AK22" s="155"/>
      <c r="AL22" s="155"/>
      <c r="AM22" s="155"/>
    </row>
    <row r="23" spans="2:39" ht="15" customHeight="1">
      <c r="B23" s="176"/>
      <c r="C23" s="226">
        <v>0.34722222222222299</v>
      </c>
      <c r="D23" s="262">
        <v>10</v>
      </c>
      <c r="E23" s="261">
        <v>0</v>
      </c>
      <c r="F23" s="260">
        <v>6.9444444444444444E-5</v>
      </c>
      <c r="G23" s="259"/>
      <c r="H23" s="259"/>
      <c r="I23" s="259"/>
      <c r="J23" s="258"/>
      <c r="K23" s="251"/>
      <c r="L23" s="251"/>
      <c r="M23" s="250"/>
      <c r="N23" s="250"/>
      <c r="O23" s="249"/>
      <c r="P23" s="211"/>
      <c r="Q23" s="211"/>
      <c r="R23" s="211"/>
      <c r="S23" s="248"/>
      <c r="T23" s="247"/>
      <c r="U23" s="156">
        <v>10.029999999999999</v>
      </c>
      <c r="V23" s="208">
        <f t="shared" si="0"/>
        <v>10</v>
      </c>
      <c r="W23" s="207"/>
      <c r="X23" s="207"/>
      <c r="Y23" s="161"/>
      <c r="Z23" s="161"/>
      <c r="AA23" s="161"/>
      <c r="AB23" s="206"/>
      <c r="AC23" s="205"/>
      <c r="AD23" s="204"/>
      <c r="AE23" s="204"/>
      <c r="AF23" s="204"/>
      <c r="AG23" s="204"/>
      <c r="AH23" s="204"/>
      <c r="AI23" s="204"/>
      <c r="AJ23" s="203"/>
      <c r="AK23" s="155"/>
      <c r="AL23" s="155"/>
      <c r="AM23" s="155"/>
    </row>
    <row r="24" spans="2:39" ht="15" customHeight="1">
      <c r="B24" s="176"/>
      <c r="C24" s="226">
        <v>0.35416666666666802</v>
      </c>
      <c r="D24" s="225">
        <v>10</v>
      </c>
      <c r="E24" s="224">
        <v>0</v>
      </c>
      <c r="F24" s="223">
        <v>3.4722222222222222E-5</v>
      </c>
      <c r="G24" s="259"/>
      <c r="H24" s="259"/>
      <c r="I24" s="259"/>
      <c r="J24" s="221"/>
      <c r="K24" s="214"/>
      <c r="L24" s="214"/>
      <c r="M24" s="213"/>
      <c r="N24" s="213"/>
      <c r="O24" s="212"/>
      <c r="P24" s="211"/>
      <c r="Q24" s="211"/>
      <c r="R24" s="211"/>
      <c r="S24" s="210"/>
      <c r="T24" s="209"/>
      <c r="U24" s="156">
        <v>11.15</v>
      </c>
      <c r="V24" s="208">
        <f t="shared" si="0"/>
        <v>10</v>
      </c>
      <c r="W24" s="207"/>
      <c r="X24" s="207"/>
      <c r="Y24" s="161"/>
      <c r="Z24" s="161"/>
      <c r="AA24" s="161"/>
      <c r="AB24" s="206"/>
      <c r="AC24" s="205"/>
      <c r="AD24" s="204"/>
      <c r="AE24" s="204"/>
      <c r="AF24" s="204"/>
      <c r="AG24" s="204"/>
      <c r="AH24" s="204"/>
      <c r="AI24" s="204"/>
      <c r="AJ24" s="203"/>
      <c r="AK24" s="155"/>
      <c r="AL24" s="155"/>
      <c r="AM24" s="155"/>
    </row>
    <row r="25" spans="2:39" ht="15" customHeight="1">
      <c r="B25" s="176"/>
      <c r="C25" s="226">
        <v>0.36111111111111199</v>
      </c>
      <c r="D25" s="262">
        <v>10</v>
      </c>
      <c r="E25" s="261">
        <v>0</v>
      </c>
      <c r="F25" s="260">
        <v>4.5138888888888887E-4</v>
      </c>
      <c r="G25" s="259"/>
      <c r="H25" s="259"/>
      <c r="I25" s="259"/>
      <c r="J25" s="258"/>
      <c r="K25" s="251"/>
      <c r="L25" s="251"/>
      <c r="M25" s="250"/>
      <c r="N25" s="250"/>
      <c r="O25" s="249"/>
      <c r="P25" s="211"/>
      <c r="Q25" s="211"/>
      <c r="R25" s="211"/>
      <c r="S25" s="248"/>
      <c r="T25" s="247"/>
      <c r="U25" s="156">
        <v>12.25</v>
      </c>
      <c r="V25" s="208">
        <f t="shared" si="0"/>
        <v>10</v>
      </c>
      <c r="W25" s="207"/>
      <c r="X25" s="207"/>
      <c r="Y25" s="161"/>
      <c r="Z25" s="161"/>
      <c r="AA25" s="161"/>
      <c r="AB25" s="206"/>
      <c r="AC25" s="205"/>
      <c r="AD25" s="204"/>
      <c r="AE25" s="204"/>
      <c r="AF25" s="204"/>
      <c r="AG25" s="204"/>
      <c r="AH25" s="204"/>
      <c r="AI25" s="204"/>
      <c r="AJ25" s="203"/>
      <c r="AK25" s="155"/>
      <c r="AL25" s="155"/>
      <c r="AM25" s="155"/>
    </row>
    <row r="26" spans="2:39" ht="15" customHeight="1">
      <c r="B26" s="176"/>
      <c r="C26" s="220">
        <v>0.36805555555555702</v>
      </c>
      <c r="D26" s="257">
        <v>10</v>
      </c>
      <c r="E26" s="256">
        <v>0</v>
      </c>
      <c r="F26" s="255">
        <v>5.7870370370370373E-5</v>
      </c>
      <c r="G26" s="254"/>
      <c r="H26" s="254"/>
      <c r="I26" s="254"/>
      <c r="J26" s="253"/>
      <c r="K26" s="214"/>
      <c r="L26" s="214"/>
      <c r="M26" s="213"/>
      <c r="N26" s="213"/>
      <c r="O26" s="212"/>
      <c r="P26" s="211"/>
      <c r="Q26" s="211"/>
      <c r="R26" s="211"/>
      <c r="S26" s="210"/>
      <c r="T26" s="209"/>
      <c r="U26" s="156">
        <v>13.45</v>
      </c>
      <c r="V26" s="208">
        <f t="shared" si="0"/>
        <v>10</v>
      </c>
      <c r="W26" s="207"/>
      <c r="X26" s="207"/>
      <c r="Y26" s="161"/>
      <c r="Z26" s="161"/>
      <c r="AA26" s="161"/>
      <c r="AB26" s="206"/>
      <c r="AC26" s="205"/>
      <c r="AD26" s="204"/>
      <c r="AE26" s="204"/>
      <c r="AF26" s="204"/>
      <c r="AG26" s="204"/>
      <c r="AH26" s="204"/>
      <c r="AI26" s="204"/>
      <c r="AJ26" s="203"/>
      <c r="AK26" s="155"/>
      <c r="AL26" s="155"/>
      <c r="AM26" s="155"/>
    </row>
    <row r="27" spans="2:39" ht="15" customHeight="1">
      <c r="B27" s="176"/>
      <c r="C27" s="240">
        <v>0.375</v>
      </c>
      <c r="D27" s="245">
        <v>10</v>
      </c>
      <c r="E27" s="244">
        <v>0</v>
      </c>
      <c r="F27" s="243">
        <v>4.6296296296296294E-5</v>
      </c>
      <c r="G27" s="242"/>
      <c r="H27" s="242"/>
      <c r="I27" s="242"/>
      <c r="J27" s="241"/>
      <c r="K27" s="214"/>
      <c r="L27" s="214"/>
      <c r="M27" s="213"/>
      <c r="N27" s="213"/>
      <c r="O27" s="212"/>
      <c r="P27" s="252"/>
      <c r="Q27" s="211"/>
      <c r="R27" s="211"/>
      <c r="S27" s="210"/>
      <c r="T27" s="209"/>
      <c r="U27" s="156">
        <v>14.55</v>
      </c>
      <c r="V27" s="208">
        <f t="shared" si="0"/>
        <v>10</v>
      </c>
      <c r="W27" s="207"/>
      <c r="X27" s="207"/>
      <c r="Y27" s="161"/>
      <c r="Z27" s="161"/>
      <c r="AA27" s="161"/>
      <c r="AB27" s="206"/>
      <c r="AC27" s="205"/>
      <c r="AD27" s="204"/>
      <c r="AE27" s="204"/>
      <c r="AF27" s="204"/>
      <c r="AG27" s="204"/>
      <c r="AH27" s="204"/>
      <c r="AI27" s="204"/>
      <c r="AJ27" s="203"/>
      <c r="AK27" s="155"/>
      <c r="AL27" s="155"/>
      <c r="AM27" s="155"/>
    </row>
    <row r="28" spans="2:39" ht="15" customHeight="1">
      <c r="B28" s="176"/>
      <c r="C28" s="240">
        <v>0.41666666666666669</v>
      </c>
      <c r="D28" s="239">
        <v>10</v>
      </c>
      <c r="E28" s="238">
        <v>0</v>
      </c>
      <c r="F28" s="237">
        <v>4.6296296296296294E-5</v>
      </c>
      <c r="G28" s="242"/>
      <c r="H28" s="242"/>
      <c r="I28" s="242"/>
      <c r="J28" s="235"/>
      <c r="K28" s="251"/>
      <c r="L28" s="251"/>
      <c r="M28" s="250"/>
      <c r="N28" s="250"/>
      <c r="O28" s="249"/>
      <c r="P28" s="211"/>
      <c r="Q28" s="211"/>
      <c r="R28" s="211"/>
      <c r="S28" s="248"/>
      <c r="T28" s="247"/>
      <c r="U28" s="156">
        <v>15.65</v>
      </c>
      <c r="V28" s="208">
        <f t="shared" si="0"/>
        <v>10</v>
      </c>
      <c r="W28" s="207"/>
      <c r="X28" s="207"/>
      <c r="Y28" s="161"/>
      <c r="Z28" s="161"/>
      <c r="AA28" s="161"/>
      <c r="AB28" s="206"/>
      <c r="AC28" s="205"/>
      <c r="AD28" s="204"/>
      <c r="AE28" s="204"/>
      <c r="AF28" s="204"/>
      <c r="AG28" s="204"/>
      <c r="AH28" s="204"/>
      <c r="AI28" s="204"/>
      <c r="AJ28" s="203"/>
      <c r="AK28" s="155"/>
      <c r="AL28" s="155"/>
      <c r="AM28" s="155"/>
    </row>
    <row r="29" spans="2:39" ht="15" customHeight="1">
      <c r="B29" s="176"/>
      <c r="C29" s="240">
        <v>0.45833333333333331</v>
      </c>
      <c r="D29" s="245">
        <v>10</v>
      </c>
      <c r="E29" s="244">
        <v>0</v>
      </c>
      <c r="F29" s="243">
        <v>1.1574074074074075E-4</v>
      </c>
      <c r="G29" s="246"/>
      <c r="H29" s="246"/>
      <c r="I29" s="246"/>
      <c r="J29" s="241"/>
      <c r="K29" s="214"/>
      <c r="L29" s="214"/>
      <c r="M29" s="213"/>
      <c r="N29" s="213"/>
      <c r="O29" s="212"/>
      <c r="P29" s="211"/>
      <c r="Q29" s="211"/>
      <c r="R29" s="211"/>
      <c r="S29" s="210"/>
      <c r="T29" s="209"/>
      <c r="U29" s="156">
        <v>16.8</v>
      </c>
      <c r="V29" s="208">
        <f t="shared" si="0"/>
        <v>10</v>
      </c>
      <c r="W29" s="207"/>
      <c r="X29" s="207"/>
      <c r="Y29" s="161"/>
      <c r="Z29" s="161"/>
      <c r="AA29" s="161"/>
      <c r="AB29" s="206"/>
      <c r="AC29" s="205"/>
      <c r="AD29" s="204"/>
      <c r="AE29" s="204"/>
      <c r="AF29" s="204"/>
      <c r="AG29" s="204"/>
      <c r="AH29" s="204"/>
      <c r="AI29" s="204"/>
      <c r="AJ29" s="203"/>
      <c r="AK29" s="155"/>
      <c r="AL29" s="155"/>
      <c r="AM29" s="155"/>
    </row>
    <row r="30" spans="2:39" ht="15" customHeight="1">
      <c r="B30" s="176"/>
      <c r="C30" s="240">
        <v>0.5</v>
      </c>
      <c r="D30" s="245">
        <v>0</v>
      </c>
      <c r="E30" s="244">
        <v>0</v>
      </c>
      <c r="F30" s="243">
        <v>0</v>
      </c>
      <c r="G30" s="246"/>
      <c r="H30" s="246"/>
      <c r="I30" s="246"/>
      <c r="J30" s="241"/>
      <c r="K30" s="214"/>
      <c r="L30" s="214"/>
      <c r="M30" s="213"/>
      <c r="N30" s="213"/>
      <c r="O30" s="212"/>
      <c r="P30" s="211"/>
      <c r="Q30" s="211"/>
      <c r="R30" s="211"/>
      <c r="S30" s="210"/>
      <c r="T30" s="209"/>
      <c r="U30" s="156">
        <v>17.95</v>
      </c>
      <c r="V30" s="208">
        <f t="shared" si="0"/>
        <v>0</v>
      </c>
      <c r="W30" s="207"/>
      <c r="X30" s="207"/>
      <c r="Y30" s="161"/>
      <c r="Z30" s="161"/>
      <c r="AA30" s="161"/>
      <c r="AB30" s="206"/>
      <c r="AC30" s="205"/>
      <c r="AD30" s="204"/>
      <c r="AE30" s="204"/>
      <c r="AF30" s="204"/>
      <c r="AG30" s="204"/>
      <c r="AH30" s="204"/>
      <c r="AI30" s="204"/>
      <c r="AJ30" s="203"/>
      <c r="AK30" s="155"/>
      <c r="AL30" s="155"/>
      <c r="AM30" s="155"/>
    </row>
    <row r="31" spans="2:39" ht="15" customHeight="1">
      <c r="B31" s="176"/>
      <c r="C31" s="240">
        <v>0.54166666666666663</v>
      </c>
      <c r="D31" s="245">
        <v>10</v>
      </c>
      <c r="E31" s="244">
        <v>0</v>
      </c>
      <c r="F31" s="243">
        <v>1.0416666666666667E-4</v>
      </c>
      <c r="G31" s="246"/>
      <c r="H31" s="246"/>
      <c r="I31" s="246"/>
      <c r="J31" s="241"/>
      <c r="K31" s="214"/>
      <c r="L31" s="214"/>
      <c r="M31" s="213"/>
      <c r="N31" s="213"/>
      <c r="O31" s="212"/>
      <c r="P31" s="211"/>
      <c r="Q31" s="211"/>
      <c r="R31" s="211"/>
      <c r="S31" s="210"/>
      <c r="T31" s="209"/>
      <c r="U31" s="156">
        <v>19.05</v>
      </c>
      <c r="V31" s="208">
        <f t="shared" si="0"/>
        <v>10</v>
      </c>
      <c r="W31" s="207"/>
      <c r="X31" s="207"/>
      <c r="Y31" s="161"/>
      <c r="Z31" s="161"/>
      <c r="AA31" s="161"/>
      <c r="AB31" s="206"/>
      <c r="AC31" s="205"/>
      <c r="AD31" s="204"/>
      <c r="AE31" s="204"/>
      <c r="AF31" s="204"/>
      <c r="AG31" s="204"/>
      <c r="AH31" s="204"/>
      <c r="AI31" s="204"/>
      <c r="AJ31" s="203"/>
      <c r="AK31" s="155"/>
      <c r="AL31" s="155"/>
      <c r="AM31" s="155"/>
    </row>
    <row r="32" spans="2:39" ht="15" customHeight="1">
      <c r="B32" s="176"/>
      <c r="C32" s="240">
        <v>0.58333333333333337</v>
      </c>
      <c r="D32" s="245">
        <v>10</v>
      </c>
      <c r="E32" s="244">
        <v>0</v>
      </c>
      <c r="F32" s="243">
        <v>1.3888888888888889E-4</v>
      </c>
      <c r="G32" s="246"/>
      <c r="H32" s="246"/>
      <c r="I32" s="246"/>
      <c r="J32" s="241"/>
      <c r="K32" s="214"/>
      <c r="L32" s="214"/>
      <c r="M32" s="213"/>
      <c r="N32" s="213"/>
      <c r="O32" s="212"/>
      <c r="P32" s="211"/>
      <c r="Q32" s="211"/>
      <c r="R32" s="211"/>
      <c r="S32" s="210"/>
      <c r="T32" s="209"/>
      <c r="U32" s="156">
        <v>20.149999999999999</v>
      </c>
      <c r="V32" s="208">
        <f t="shared" si="0"/>
        <v>10</v>
      </c>
      <c r="W32" s="207"/>
      <c r="X32" s="207"/>
      <c r="Y32" s="161"/>
      <c r="Z32" s="161"/>
      <c r="AA32" s="161"/>
      <c r="AB32" s="206"/>
      <c r="AC32" s="205"/>
      <c r="AD32" s="204"/>
      <c r="AE32" s="204"/>
      <c r="AF32" s="204"/>
      <c r="AG32" s="204"/>
      <c r="AH32" s="204"/>
      <c r="AI32" s="204"/>
      <c r="AJ32" s="203"/>
      <c r="AK32" s="155"/>
      <c r="AL32" s="155"/>
      <c r="AM32" s="155"/>
    </row>
    <row r="33" spans="2:39" ht="15" customHeight="1">
      <c r="B33" s="176"/>
      <c r="C33" s="240">
        <v>0.625</v>
      </c>
      <c r="D33" s="245">
        <v>10</v>
      </c>
      <c r="E33" s="244">
        <v>0</v>
      </c>
      <c r="F33" s="243">
        <v>6.9444444444444444E-5</v>
      </c>
      <c r="G33" s="242"/>
      <c r="H33" s="242"/>
      <c r="I33" s="242"/>
      <c r="J33" s="241"/>
      <c r="K33" s="214"/>
      <c r="L33" s="214"/>
      <c r="M33" s="213"/>
      <c r="N33" s="213"/>
      <c r="O33" s="212"/>
      <c r="P33" s="211"/>
      <c r="Q33" s="211"/>
      <c r="R33" s="211"/>
      <c r="S33" s="210"/>
      <c r="T33" s="209"/>
      <c r="U33" s="156">
        <v>21.25</v>
      </c>
      <c r="V33" s="208">
        <f t="shared" si="0"/>
        <v>10</v>
      </c>
      <c r="W33" s="207"/>
      <c r="X33" s="207"/>
      <c r="Y33" s="161"/>
      <c r="Z33" s="161"/>
      <c r="AA33" s="161"/>
      <c r="AB33" s="206"/>
      <c r="AC33" s="205"/>
      <c r="AD33" s="204"/>
      <c r="AE33" s="204"/>
      <c r="AF33" s="204"/>
      <c r="AG33" s="204"/>
      <c r="AH33" s="204"/>
      <c r="AI33" s="204"/>
      <c r="AJ33" s="203"/>
      <c r="AK33" s="155"/>
      <c r="AL33" s="155"/>
      <c r="AM33" s="155"/>
    </row>
    <row r="34" spans="2:39" ht="15" customHeight="1">
      <c r="B34" s="176"/>
      <c r="C34" s="240">
        <v>0.66666666666666663</v>
      </c>
      <c r="D34" s="239">
        <v>10</v>
      </c>
      <c r="E34" s="238">
        <v>0</v>
      </c>
      <c r="F34" s="237">
        <v>3.4722222222222222E-5</v>
      </c>
      <c r="G34" s="236"/>
      <c r="H34" s="236"/>
      <c r="I34" s="236"/>
      <c r="J34" s="235"/>
      <c r="K34" s="214"/>
      <c r="L34" s="214"/>
      <c r="M34" s="213"/>
      <c r="N34" s="213"/>
      <c r="O34" s="212"/>
      <c r="P34" s="211"/>
      <c r="Q34" s="211"/>
      <c r="R34" s="211"/>
      <c r="S34" s="210"/>
      <c r="T34" s="209"/>
      <c r="U34" s="156">
        <v>22.4</v>
      </c>
      <c r="V34" s="208">
        <f t="shared" si="0"/>
        <v>10</v>
      </c>
      <c r="W34" s="207"/>
      <c r="X34" s="207"/>
      <c r="Y34" s="161"/>
      <c r="Z34" s="161"/>
      <c r="AA34" s="161"/>
      <c r="AB34" s="206"/>
      <c r="AC34" s="205"/>
      <c r="AD34" s="204"/>
      <c r="AE34" s="204"/>
      <c r="AF34" s="204"/>
      <c r="AG34" s="204"/>
      <c r="AH34" s="204"/>
      <c r="AI34" s="204"/>
      <c r="AJ34" s="203"/>
      <c r="AK34" s="155"/>
      <c r="AL34" s="155"/>
      <c r="AM34" s="155"/>
    </row>
    <row r="35" spans="2:39" ht="15" customHeight="1">
      <c r="B35" s="176"/>
      <c r="C35" s="232">
        <v>0.70833333333333337</v>
      </c>
      <c r="D35" s="231">
        <v>10</v>
      </c>
      <c r="E35" s="230">
        <v>0</v>
      </c>
      <c r="F35" s="229">
        <v>2.3148148148148147E-5</v>
      </c>
      <c r="G35" s="228"/>
      <c r="H35" s="228"/>
      <c r="I35" s="228"/>
      <c r="J35" s="234"/>
      <c r="K35" s="214"/>
      <c r="L35" s="214"/>
      <c r="M35" s="213"/>
      <c r="N35" s="213"/>
      <c r="O35" s="212"/>
      <c r="P35" s="211"/>
      <c r="Q35" s="211"/>
      <c r="R35" s="211"/>
      <c r="S35" s="210"/>
      <c r="T35" s="209"/>
      <c r="U35" s="156">
        <v>23.55</v>
      </c>
      <c r="V35" s="208">
        <f t="shared" si="0"/>
        <v>10</v>
      </c>
      <c r="W35" s="207"/>
      <c r="X35" s="207"/>
      <c r="Y35" s="161"/>
      <c r="Z35" s="161"/>
      <c r="AA35" s="161"/>
      <c r="AB35" s="206"/>
      <c r="AC35" s="205"/>
      <c r="AD35" s="204"/>
      <c r="AE35" s="204"/>
      <c r="AF35" s="204"/>
      <c r="AG35" s="204"/>
      <c r="AH35" s="204"/>
      <c r="AI35" s="204"/>
      <c r="AJ35" s="203"/>
      <c r="AK35" s="155"/>
      <c r="AL35" s="155"/>
      <c r="AM35" s="155"/>
    </row>
    <row r="36" spans="2:39" ht="15" customHeight="1">
      <c r="B36" s="176"/>
      <c r="C36" s="226">
        <v>0.71527777777777779</v>
      </c>
      <c r="D36" s="225">
        <v>10</v>
      </c>
      <c r="E36" s="224">
        <v>0</v>
      </c>
      <c r="F36" s="223">
        <v>2.3148148148148147E-5</v>
      </c>
      <c r="G36" s="222"/>
      <c r="H36" s="222"/>
      <c r="I36" s="222"/>
      <c r="J36" s="221"/>
      <c r="K36" s="214"/>
      <c r="L36" s="214"/>
      <c r="M36" s="213"/>
      <c r="N36" s="213"/>
      <c r="O36" s="212"/>
      <c r="P36" s="211"/>
      <c r="Q36" s="211"/>
      <c r="R36" s="211"/>
      <c r="S36" s="210"/>
      <c r="T36" s="209"/>
      <c r="U36" s="156">
        <v>24.65</v>
      </c>
      <c r="V36" s="208">
        <f t="shared" si="0"/>
        <v>10</v>
      </c>
      <c r="W36" s="207"/>
      <c r="X36" s="207"/>
      <c r="Y36" s="161"/>
      <c r="Z36" s="161"/>
      <c r="AA36" s="161"/>
      <c r="AB36" s="206"/>
      <c r="AC36" s="205"/>
      <c r="AD36" s="204"/>
      <c r="AE36" s="204"/>
      <c r="AF36" s="204"/>
      <c r="AG36" s="204"/>
      <c r="AH36" s="204"/>
      <c r="AI36" s="204"/>
      <c r="AJ36" s="203"/>
      <c r="AK36" s="155"/>
      <c r="AL36" s="155"/>
      <c r="AM36" s="155"/>
    </row>
    <row r="37" spans="2:39" ht="15" customHeight="1">
      <c r="B37" s="176"/>
      <c r="C37" s="226">
        <v>0.72222222222222221</v>
      </c>
      <c r="D37" s="225">
        <v>0</v>
      </c>
      <c r="E37" s="224">
        <v>0</v>
      </c>
      <c r="F37" s="223">
        <v>0</v>
      </c>
      <c r="G37" s="222"/>
      <c r="H37" s="222"/>
      <c r="I37" s="222"/>
      <c r="J37" s="221"/>
      <c r="K37" s="214"/>
      <c r="L37" s="214"/>
      <c r="M37" s="213"/>
      <c r="N37" s="213"/>
      <c r="O37" s="212"/>
      <c r="P37" s="211"/>
      <c r="Q37" s="211"/>
      <c r="R37" s="211"/>
      <c r="S37" s="210"/>
      <c r="T37" s="209"/>
      <c r="U37" s="156">
        <v>25.8</v>
      </c>
      <c r="V37" s="208">
        <f t="shared" si="0"/>
        <v>0</v>
      </c>
      <c r="W37" s="207"/>
      <c r="X37" s="207"/>
      <c r="Y37" s="161"/>
      <c r="Z37" s="161"/>
      <c r="AA37" s="233">
        <f>TIME(0,30,0)</f>
        <v>2.0833333333333332E-2</v>
      </c>
      <c r="AB37" s="206"/>
      <c r="AC37" s="205"/>
      <c r="AD37" s="204"/>
      <c r="AE37" s="204"/>
      <c r="AF37" s="204"/>
      <c r="AG37" s="204"/>
      <c r="AH37" s="204"/>
      <c r="AI37" s="204"/>
      <c r="AJ37" s="203"/>
      <c r="AK37" s="155"/>
      <c r="AL37" s="155"/>
      <c r="AM37" s="155"/>
    </row>
    <row r="38" spans="2:39" ht="15" customHeight="1">
      <c r="B38" s="176"/>
      <c r="C38" s="226">
        <v>0.72916666666666663</v>
      </c>
      <c r="D38" s="225">
        <v>10</v>
      </c>
      <c r="E38" s="224">
        <v>0</v>
      </c>
      <c r="F38" s="223">
        <v>6.9444444444444444E-5</v>
      </c>
      <c r="G38" s="222"/>
      <c r="H38" s="222"/>
      <c r="I38" s="222"/>
      <c r="J38" s="221"/>
      <c r="K38" s="214"/>
      <c r="L38" s="214"/>
      <c r="M38" s="213"/>
      <c r="N38" s="213"/>
      <c r="O38" s="212"/>
      <c r="P38" s="211"/>
      <c r="Q38" s="211"/>
      <c r="R38" s="211"/>
      <c r="S38" s="210"/>
      <c r="T38" s="209"/>
      <c r="U38" s="156">
        <v>26.9</v>
      </c>
      <c r="V38" s="208">
        <f t="shared" si="0"/>
        <v>10</v>
      </c>
      <c r="W38" s="207"/>
      <c r="X38" s="207"/>
      <c r="Y38" s="161"/>
      <c r="Z38" s="161"/>
      <c r="AA38" s="161"/>
      <c r="AB38" s="206"/>
      <c r="AC38" s="205"/>
      <c r="AD38" s="204"/>
      <c r="AE38" s="204"/>
      <c r="AF38" s="204"/>
      <c r="AG38" s="204"/>
      <c r="AH38" s="204"/>
      <c r="AI38" s="204"/>
      <c r="AJ38" s="203"/>
      <c r="AK38" s="155"/>
      <c r="AL38" s="155"/>
      <c r="AM38" s="155"/>
    </row>
    <row r="39" spans="2:39" ht="15" customHeight="1">
      <c r="B39" s="176"/>
      <c r="C39" s="226">
        <v>0.73611111111111116</v>
      </c>
      <c r="D39" s="225">
        <v>0</v>
      </c>
      <c r="E39" s="224">
        <v>0</v>
      </c>
      <c r="F39" s="223">
        <v>0</v>
      </c>
      <c r="G39" s="222"/>
      <c r="H39" s="222"/>
      <c r="I39" s="222"/>
      <c r="J39" s="221"/>
      <c r="K39" s="214"/>
      <c r="L39" s="214"/>
      <c r="M39" s="213"/>
      <c r="N39" s="213"/>
      <c r="O39" s="212"/>
      <c r="P39" s="211"/>
      <c r="Q39" s="211"/>
      <c r="R39" s="211"/>
      <c r="S39" s="210"/>
      <c r="T39" s="209"/>
      <c r="U39" s="156">
        <v>28.03</v>
      </c>
      <c r="V39" s="208">
        <f t="shared" si="0"/>
        <v>0</v>
      </c>
      <c r="W39" s="207"/>
      <c r="X39" s="207"/>
      <c r="Y39" s="161"/>
      <c r="Z39" s="161"/>
      <c r="AA39" s="161"/>
      <c r="AB39" s="206"/>
      <c r="AC39" s="205"/>
      <c r="AD39" s="204"/>
      <c r="AE39" s="204"/>
      <c r="AF39" s="204"/>
      <c r="AG39" s="204"/>
      <c r="AH39" s="204"/>
      <c r="AI39" s="204"/>
      <c r="AJ39" s="203"/>
      <c r="AK39" s="155"/>
      <c r="AL39" s="155"/>
      <c r="AM39" s="155"/>
    </row>
    <row r="40" spans="2:39" ht="15" customHeight="1">
      <c r="B40" s="176"/>
      <c r="C40" s="220">
        <v>0.74305555555555547</v>
      </c>
      <c r="D40" s="219">
        <v>0</v>
      </c>
      <c r="E40" s="218">
        <v>0</v>
      </c>
      <c r="F40" s="217">
        <v>0</v>
      </c>
      <c r="G40" s="216"/>
      <c r="H40" s="216"/>
      <c r="I40" s="216"/>
      <c r="J40" s="215"/>
      <c r="K40" s="214"/>
      <c r="L40" s="214"/>
      <c r="M40" s="213"/>
      <c r="N40" s="213"/>
      <c r="O40" s="212"/>
      <c r="P40" s="211"/>
      <c r="Q40" s="211"/>
      <c r="R40" s="211"/>
      <c r="S40" s="210"/>
      <c r="T40" s="209"/>
      <c r="U40" s="156">
        <v>29.13</v>
      </c>
      <c r="V40" s="208">
        <f t="shared" si="0"/>
        <v>0</v>
      </c>
      <c r="W40" s="207"/>
      <c r="X40" s="207"/>
      <c r="Y40" s="161"/>
      <c r="Z40" s="161"/>
      <c r="AA40" s="161"/>
      <c r="AB40" s="206"/>
      <c r="AC40" s="205"/>
      <c r="AD40" s="204"/>
      <c r="AE40" s="204"/>
      <c r="AF40" s="204"/>
      <c r="AG40" s="204"/>
      <c r="AH40" s="204"/>
      <c r="AI40" s="204"/>
      <c r="AJ40" s="203"/>
      <c r="AK40" s="155"/>
      <c r="AL40" s="155"/>
      <c r="AM40" s="155"/>
    </row>
    <row r="41" spans="2:39" ht="15" customHeight="1">
      <c r="B41" s="176"/>
      <c r="C41" s="232">
        <v>0.75</v>
      </c>
      <c r="D41" s="231">
        <v>0</v>
      </c>
      <c r="E41" s="230">
        <v>0</v>
      </c>
      <c r="F41" s="229">
        <v>0</v>
      </c>
      <c r="G41" s="228"/>
      <c r="H41" s="227"/>
      <c r="I41" s="227"/>
      <c r="J41" s="221"/>
      <c r="K41" s="214"/>
      <c r="L41" s="214"/>
      <c r="M41" s="213"/>
      <c r="N41" s="213"/>
      <c r="O41" s="212"/>
      <c r="P41" s="211"/>
      <c r="Q41" s="211"/>
      <c r="R41" s="211"/>
      <c r="S41" s="210"/>
      <c r="T41" s="209"/>
      <c r="U41" s="156">
        <v>30.28</v>
      </c>
      <c r="V41" s="208">
        <f t="shared" si="0"/>
        <v>0</v>
      </c>
      <c r="W41" s="207"/>
      <c r="X41" s="207"/>
      <c r="Y41" s="161"/>
      <c r="Z41" s="161"/>
      <c r="AA41" s="161"/>
      <c r="AB41" s="206"/>
      <c r="AC41" s="205"/>
      <c r="AD41" s="204"/>
      <c r="AE41" s="204"/>
      <c r="AF41" s="204"/>
      <c r="AG41" s="204"/>
      <c r="AH41" s="204"/>
      <c r="AI41" s="204"/>
      <c r="AJ41" s="203"/>
      <c r="AK41" s="155"/>
      <c r="AL41" s="155"/>
      <c r="AM41" s="155"/>
    </row>
    <row r="42" spans="2:39" ht="15" customHeight="1">
      <c r="B42" s="176"/>
      <c r="C42" s="226">
        <v>0.75694444444444453</v>
      </c>
      <c r="D42" s="225">
        <v>0</v>
      </c>
      <c r="E42" s="224">
        <v>0</v>
      </c>
      <c r="F42" s="223">
        <v>0</v>
      </c>
      <c r="G42" s="222"/>
      <c r="H42" s="222"/>
      <c r="I42" s="222"/>
      <c r="J42" s="221"/>
      <c r="K42" s="214"/>
      <c r="L42" s="214"/>
      <c r="M42" s="213"/>
      <c r="N42" s="213"/>
      <c r="O42" s="212"/>
      <c r="P42" s="211"/>
      <c r="Q42" s="211"/>
      <c r="R42" s="211"/>
      <c r="S42" s="210"/>
      <c r="T42" s="209"/>
      <c r="U42" s="156">
        <v>31.4</v>
      </c>
      <c r="V42" s="208">
        <f t="shared" si="0"/>
        <v>0</v>
      </c>
      <c r="W42" s="207"/>
      <c r="X42" s="207"/>
      <c r="Y42" s="161"/>
      <c r="Z42" s="161"/>
      <c r="AA42" s="161"/>
      <c r="AB42" s="206"/>
      <c r="AC42" s="205"/>
      <c r="AD42" s="204"/>
      <c r="AE42" s="204"/>
      <c r="AF42" s="204"/>
      <c r="AG42" s="204"/>
      <c r="AH42" s="204"/>
      <c r="AI42" s="204"/>
      <c r="AJ42" s="203"/>
      <c r="AK42" s="155"/>
      <c r="AL42" s="155"/>
      <c r="AM42" s="155"/>
    </row>
    <row r="43" spans="2:39" ht="15" customHeight="1">
      <c r="B43" s="176"/>
      <c r="C43" s="226">
        <v>0.76388888888888884</v>
      </c>
      <c r="D43" s="225">
        <v>10</v>
      </c>
      <c r="E43" s="224">
        <v>0</v>
      </c>
      <c r="F43" s="223">
        <v>3.4722222222222222E-5</v>
      </c>
      <c r="G43" s="222"/>
      <c r="H43" s="222"/>
      <c r="I43" s="222"/>
      <c r="J43" s="221"/>
      <c r="K43" s="214"/>
      <c r="L43" s="214"/>
      <c r="M43" s="213"/>
      <c r="N43" s="213"/>
      <c r="O43" s="212"/>
      <c r="P43" s="211"/>
      <c r="Q43" s="211"/>
      <c r="R43" s="211"/>
      <c r="S43" s="210"/>
      <c r="T43" s="209"/>
      <c r="U43" s="156">
        <v>32.5</v>
      </c>
      <c r="V43" s="208">
        <f t="shared" si="0"/>
        <v>10</v>
      </c>
      <c r="W43" s="207"/>
      <c r="X43" s="207"/>
      <c r="Y43" s="161"/>
      <c r="Z43" s="161"/>
      <c r="AA43" s="161"/>
      <c r="AB43" s="206"/>
      <c r="AC43" s="205"/>
      <c r="AD43" s="204"/>
      <c r="AE43" s="204"/>
      <c r="AF43" s="204"/>
      <c r="AG43" s="204"/>
      <c r="AH43" s="204"/>
      <c r="AI43" s="204"/>
      <c r="AJ43" s="203"/>
      <c r="AK43" s="155"/>
      <c r="AL43" s="155"/>
      <c r="AM43" s="155"/>
    </row>
    <row r="44" spans="2:39" ht="15" customHeight="1">
      <c r="B44" s="176"/>
      <c r="C44" s="226">
        <v>0.77083333333333337</v>
      </c>
      <c r="D44" s="225">
        <v>0</v>
      </c>
      <c r="E44" s="224">
        <v>0</v>
      </c>
      <c r="F44" s="223">
        <v>0</v>
      </c>
      <c r="G44" s="222"/>
      <c r="H44" s="222"/>
      <c r="I44" s="222"/>
      <c r="J44" s="221"/>
      <c r="K44" s="214"/>
      <c r="L44" s="214"/>
      <c r="M44" s="213"/>
      <c r="N44" s="213"/>
      <c r="O44" s="212"/>
      <c r="P44" s="211"/>
      <c r="Q44" s="211"/>
      <c r="R44" s="211"/>
      <c r="S44" s="210"/>
      <c r="T44" s="209"/>
      <c r="U44" s="156">
        <v>33.700000000000003</v>
      </c>
      <c r="V44" s="208">
        <f t="shared" si="0"/>
        <v>0</v>
      </c>
      <c r="W44" s="207"/>
      <c r="X44" s="207"/>
      <c r="Y44" s="161"/>
      <c r="Z44" s="161"/>
      <c r="AA44" s="161"/>
      <c r="AB44" s="206"/>
      <c r="AC44" s="205"/>
      <c r="AD44" s="204"/>
      <c r="AE44" s="204"/>
      <c r="AF44" s="204"/>
      <c r="AG44" s="204"/>
      <c r="AH44" s="204"/>
      <c r="AI44" s="204"/>
      <c r="AJ44" s="203"/>
      <c r="AK44" s="155"/>
      <c r="AL44" s="155"/>
      <c r="AM44" s="155"/>
    </row>
    <row r="45" spans="2:39" ht="15" customHeight="1">
      <c r="B45" s="176"/>
      <c r="C45" s="226">
        <v>0.77777777777777779</v>
      </c>
      <c r="D45" s="225">
        <v>0</v>
      </c>
      <c r="E45" s="224">
        <v>0</v>
      </c>
      <c r="F45" s="223">
        <v>0</v>
      </c>
      <c r="G45" s="222"/>
      <c r="H45" s="222"/>
      <c r="I45" s="222"/>
      <c r="J45" s="221"/>
      <c r="K45" s="214"/>
      <c r="L45" s="214"/>
      <c r="M45" s="213"/>
      <c r="N45" s="213"/>
      <c r="O45" s="212"/>
      <c r="P45" s="211"/>
      <c r="Q45" s="211"/>
      <c r="R45" s="211"/>
      <c r="S45" s="210"/>
      <c r="T45" s="209"/>
      <c r="U45" s="156">
        <v>34.770000000000003</v>
      </c>
      <c r="V45" s="208">
        <f t="shared" si="0"/>
        <v>0</v>
      </c>
      <c r="W45" s="207"/>
      <c r="X45" s="207"/>
      <c r="Y45" s="161"/>
      <c r="Z45" s="161"/>
      <c r="AA45" s="161"/>
      <c r="AB45" s="206"/>
      <c r="AC45" s="205"/>
      <c r="AD45" s="204"/>
      <c r="AE45" s="204"/>
      <c r="AF45" s="204"/>
      <c r="AG45" s="204"/>
      <c r="AH45" s="204"/>
      <c r="AI45" s="204"/>
      <c r="AJ45" s="203"/>
      <c r="AK45" s="155"/>
      <c r="AL45" s="155"/>
      <c r="AM45" s="155"/>
    </row>
    <row r="46" spans="2:39" ht="15" customHeight="1">
      <c r="B46" s="176"/>
      <c r="C46" s="220">
        <v>0.78472222222222221</v>
      </c>
      <c r="D46" s="219">
        <v>0</v>
      </c>
      <c r="E46" s="218">
        <v>0</v>
      </c>
      <c r="F46" s="217">
        <v>0</v>
      </c>
      <c r="G46" s="216"/>
      <c r="H46" s="216"/>
      <c r="I46" s="216"/>
      <c r="J46" s="215"/>
      <c r="K46" s="214"/>
      <c r="L46" s="214"/>
      <c r="M46" s="213"/>
      <c r="N46" s="213"/>
      <c r="O46" s="212"/>
      <c r="P46" s="211"/>
      <c r="Q46" s="211"/>
      <c r="R46" s="211"/>
      <c r="S46" s="210"/>
      <c r="T46" s="209"/>
      <c r="U46" s="156">
        <v>35.9</v>
      </c>
      <c r="V46" s="208">
        <f t="shared" si="0"/>
        <v>0</v>
      </c>
      <c r="W46" s="207"/>
      <c r="X46" s="207"/>
      <c r="Y46" s="161"/>
      <c r="Z46" s="161"/>
      <c r="AA46" s="161"/>
      <c r="AB46" s="206"/>
      <c r="AC46" s="205"/>
      <c r="AD46" s="204"/>
      <c r="AE46" s="204"/>
      <c r="AF46" s="204"/>
      <c r="AG46" s="204"/>
      <c r="AH46" s="204"/>
      <c r="AI46" s="204"/>
      <c r="AJ46" s="203"/>
      <c r="AK46" s="155"/>
      <c r="AL46" s="155"/>
      <c r="AM46" s="155"/>
    </row>
    <row r="47" spans="2:39" ht="25.5" customHeight="1">
      <c r="B47" s="176"/>
      <c r="C47" s="202" t="s">
        <v>347</v>
      </c>
      <c r="D47" s="193"/>
      <c r="E47" s="193"/>
      <c r="F47" s="193"/>
      <c r="G47" s="193"/>
      <c r="H47" s="193"/>
      <c r="I47" s="193"/>
      <c r="J47" s="193"/>
      <c r="K47" s="193"/>
      <c r="L47" s="201"/>
      <c r="M47" s="200"/>
      <c r="N47" s="199"/>
      <c r="O47" s="198"/>
      <c r="P47" s="197"/>
      <c r="Q47" s="197"/>
      <c r="R47" s="197"/>
      <c r="S47" s="196"/>
      <c r="T47" s="168"/>
      <c r="U47" s="160"/>
      <c r="V47" s="161"/>
      <c r="W47" s="161"/>
      <c r="X47" s="161"/>
      <c r="Y47" s="161"/>
      <c r="Z47" s="161"/>
      <c r="AA47" s="161"/>
      <c r="AB47" s="161"/>
      <c r="AC47" s="163"/>
      <c r="AD47" s="162"/>
      <c r="AE47" s="162"/>
      <c r="AF47" s="162"/>
      <c r="AG47" s="162"/>
      <c r="AH47" s="162"/>
      <c r="AI47" s="162"/>
      <c r="AJ47" s="160"/>
    </row>
    <row r="48" spans="2:39" ht="5.0999999999999996" customHeight="1">
      <c r="B48" s="176"/>
      <c r="C48" s="195"/>
      <c r="D48" s="193"/>
      <c r="E48" s="193"/>
      <c r="F48" s="193"/>
      <c r="G48" s="193"/>
      <c r="H48" s="193"/>
      <c r="I48" s="193"/>
      <c r="J48" s="193"/>
      <c r="K48" s="193"/>
      <c r="L48" s="194"/>
      <c r="M48" s="194"/>
      <c r="N48" s="193"/>
      <c r="O48" s="192"/>
      <c r="P48" s="191"/>
      <c r="Q48" s="191"/>
      <c r="R48" s="191"/>
      <c r="S48" s="191"/>
      <c r="T48" s="168"/>
      <c r="U48" s="160"/>
      <c r="V48" s="161"/>
      <c r="W48" s="161"/>
      <c r="X48" s="161"/>
      <c r="Y48" s="161"/>
      <c r="Z48" s="161"/>
      <c r="AA48" s="161"/>
      <c r="AB48" s="161"/>
      <c r="AC48" s="163"/>
      <c r="AD48" s="162"/>
      <c r="AE48" s="162"/>
      <c r="AF48" s="162"/>
      <c r="AG48" s="162"/>
      <c r="AH48" s="162"/>
      <c r="AI48" s="162"/>
      <c r="AJ48" s="160"/>
    </row>
    <row r="49" spans="2:36" ht="15" customHeight="1">
      <c r="B49" s="176"/>
      <c r="C49" s="190"/>
      <c r="D49" s="189" t="s">
        <v>346</v>
      </c>
      <c r="E49" s="187"/>
      <c r="F49" s="187"/>
      <c r="G49" s="187"/>
      <c r="H49" s="187"/>
      <c r="I49" s="187"/>
      <c r="J49" s="187"/>
      <c r="K49" s="187"/>
      <c r="L49" s="188"/>
      <c r="M49" s="188"/>
      <c r="N49" s="187"/>
      <c r="O49" s="186"/>
      <c r="P49" s="185"/>
      <c r="Q49" s="185"/>
      <c r="R49" s="185"/>
      <c r="S49" s="184"/>
      <c r="T49" s="168"/>
      <c r="U49" s="160"/>
      <c r="V49" s="161"/>
      <c r="W49" s="161"/>
      <c r="X49" s="161"/>
      <c r="Y49" s="161"/>
      <c r="Z49" s="161"/>
      <c r="AA49" s="161"/>
      <c r="AB49" s="161"/>
      <c r="AC49" s="163"/>
      <c r="AD49" s="162"/>
      <c r="AE49" s="162"/>
      <c r="AF49" s="162"/>
      <c r="AG49" s="162"/>
      <c r="AH49" s="162"/>
      <c r="AI49" s="162"/>
      <c r="AJ49" s="160"/>
    </row>
    <row r="50" spans="2:36" ht="15" customHeight="1">
      <c r="B50" s="176"/>
      <c r="C50" s="183" t="s">
        <v>345</v>
      </c>
      <c r="D50" s="182" t="s">
        <v>344</v>
      </c>
      <c r="E50" s="180"/>
      <c r="F50" s="180"/>
      <c r="G50" s="180"/>
      <c r="H50" s="180"/>
      <c r="I50" s="180"/>
      <c r="J50" s="180"/>
      <c r="K50" s="180"/>
      <c r="L50" s="181"/>
      <c r="M50" s="181"/>
      <c r="N50" s="180"/>
      <c r="O50" s="179"/>
      <c r="P50" s="178"/>
      <c r="Q50" s="178"/>
      <c r="R50" s="178"/>
      <c r="S50" s="177"/>
      <c r="T50" s="168"/>
      <c r="U50" s="160"/>
      <c r="V50" s="161"/>
      <c r="W50" s="161"/>
      <c r="X50" s="161"/>
      <c r="Y50" s="161"/>
      <c r="Z50" s="161"/>
      <c r="AA50" s="161"/>
      <c r="AB50" s="161"/>
      <c r="AC50" s="163"/>
      <c r="AD50" s="162"/>
      <c r="AE50" s="162"/>
      <c r="AF50" s="162"/>
      <c r="AG50" s="162"/>
      <c r="AH50" s="162"/>
      <c r="AI50" s="162"/>
      <c r="AJ50" s="160"/>
    </row>
    <row r="51" spans="2:36" ht="15" customHeight="1">
      <c r="B51" s="176"/>
      <c r="C51" s="175"/>
      <c r="D51" s="174" t="s">
        <v>343</v>
      </c>
      <c r="E51" s="172"/>
      <c r="F51" s="172"/>
      <c r="G51" s="172"/>
      <c r="H51" s="172"/>
      <c r="I51" s="172"/>
      <c r="J51" s="172"/>
      <c r="K51" s="172"/>
      <c r="L51" s="173"/>
      <c r="M51" s="173"/>
      <c r="N51" s="172"/>
      <c r="O51" s="171"/>
      <c r="P51" s="170"/>
      <c r="Q51" s="170"/>
      <c r="R51" s="170"/>
      <c r="S51" s="169"/>
      <c r="T51" s="168"/>
      <c r="U51" s="160"/>
      <c r="V51" s="161"/>
      <c r="W51" s="161"/>
      <c r="X51" s="161"/>
      <c r="Y51" s="161"/>
      <c r="Z51" s="161"/>
      <c r="AA51" s="161"/>
      <c r="AB51" s="161"/>
      <c r="AC51" s="163"/>
      <c r="AD51" s="162"/>
      <c r="AE51" s="162"/>
      <c r="AF51" s="162"/>
      <c r="AG51" s="162"/>
      <c r="AH51" s="162"/>
      <c r="AI51" s="162"/>
      <c r="AJ51" s="160"/>
    </row>
    <row r="52" spans="2:36" ht="5.0999999999999996" customHeight="1">
      <c r="B52" s="167"/>
      <c r="C52" s="166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4"/>
      <c r="U52" s="160"/>
      <c r="V52" s="161"/>
      <c r="W52" s="161"/>
      <c r="X52" s="161"/>
      <c r="Y52" s="161"/>
      <c r="Z52" s="161"/>
      <c r="AA52" s="161"/>
      <c r="AB52" s="161"/>
      <c r="AC52" s="163"/>
      <c r="AD52" s="162"/>
      <c r="AE52" s="162"/>
      <c r="AF52" s="162"/>
      <c r="AG52" s="162"/>
      <c r="AH52" s="162"/>
      <c r="AI52" s="162"/>
      <c r="AJ52" s="160"/>
    </row>
    <row r="53" spans="2:36">
      <c r="U53" s="160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0"/>
    </row>
    <row r="54" spans="2:36">
      <c r="U54" s="160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0"/>
    </row>
    <row r="55" spans="2:36">
      <c r="U55" s="160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0"/>
    </row>
    <row r="56" spans="2:36">
      <c r="U56" s="160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0"/>
    </row>
    <row r="57" spans="2:36">
      <c r="U57" s="160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0"/>
    </row>
    <row r="58" spans="2:36">
      <c r="U58" s="160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0"/>
    </row>
    <row r="59" spans="2:36">
      <c r="U59" s="160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0"/>
    </row>
    <row r="60" spans="2:36">
      <c r="U60" s="160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0"/>
    </row>
    <row r="61" spans="2:36">
      <c r="U61" s="160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0"/>
    </row>
    <row r="62" spans="2:36">
      <c r="U62" s="160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0"/>
    </row>
    <row r="63" spans="2:36">
      <c r="U63" s="160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0"/>
    </row>
    <row r="64" spans="2:36">
      <c r="U64" s="160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0"/>
    </row>
    <row r="65" spans="21:36">
      <c r="U65" s="160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0"/>
    </row>
    <row r="66" spans="21:36">
      <c r="U66" s="160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0"/>
    </row>
    <row r="67" spans="21:36">
      <c r="U67" s="160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0"/>
    </row>
    <row r="68" spans="21:36">
      <c r="U68" s="160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0"/>
    </row>
    <row r="69" spans="21:36">
      <c r="U69" s="160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0"/>
    </row>
    <row r="70" spans="21:36">
      <c r="U70" s="160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0"/>
    </row>
    <row r="71" spans="21:36">
      <c r="U71" s="160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0"/>
    </row>
    <row r="72" spans="21:36">
      <c r="U72" s="160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0"/>
    </row>
    <row r="73" spans="21:36">
      <c r="U73" s="160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0"/>
    </row>
    <row r="74" spans="21:36">
      <c r="U74" s="160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0"/>
    </row>
    <row r="75" spans="21:36">
      <c r="U75" s="160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0"/>
    </row>
    <row r="76" spans="21:36">
      <c r="U76" s="160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0"/>
    </row>
    <row r="77" spans="21:36">
      <c r="U77" s="160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0"/>
    </row>
    <row r="78" spans="21:36">
      <c r="U78" s="160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0"/>
    </row>
    <row r="79" spans="21:36">
      <c r="U79" s="160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0"/>
    </row>
    <row r="80" spans="21:36">
      <c r="U80" s="160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0"/>
    </row>
    <row r="81" spans="21:36">
      <c r="U81" s="160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0"/>
    </row>
    <row r="82" spans="21:36">
      <c r="U82" s="160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0"/>
    </row>
    <row r="83" spans="21:36">
      <c r="U83" s="160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0"/>
    </row>
    <row r="84" spans="21:36">
      <c r="U84" s="160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0"/>
    </row>
    <row r="85" spans="21:36">
      <c r="U85" s="160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0"/>
    </row>
    <row r="86" spans="21:36">
      <c r="U86" s="160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0"/>
    </row>
    <row r="87" spans="21:36">
      <c r="U87" s="160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0"/>
    </row>
    <row r="88" spans="21:36">
      <c r="U88" s="160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0"/>
    </row>
    <row r="89" spans="21:36">
      <c r="U89" s="160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0"/>
    </row>
    <row r="90" spans="21:36">
      <c r="U90" s="160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0"/>
    </row>
    <row r="91" spans="21:36">
      <c r="U91" s="160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0"/>
    </row>
    <row r="92" spans="21:36">
      <c r="U92" s="160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0"/>
    </row>
    <row r="93" spans="21:36">
      <c r="U93" s="160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0"/>
    </row>
    <row r="94" spans="21:36">
      <c r="U94" s="160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0"/>
    </row>
    <row r="95" spans="21:36">
      <c r="U95" s="160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0"/>
    </row>
    <row r="96" spans="21:36">
      <c r="U96" s="160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0"/>
    </row>
    <row r="97" spans="21:36">
      <c r="U97" s="160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0"/>
    </row>
    <row r="98" spans="21:36">
      <c r="U98" s="160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0"/>
    </row>
    <row r="99" spans="21:36">
      <c r="U99" s="160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0"/>
    </row>
    <row r="100" spans="21:36">
      <c r="U100" s="160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0"/>
    </row>
    <row r="101" spans="21:36">
      <c r="U101" s="160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0"/>
    </row>
    <row r="102" spans="21:36">
      <c r="U102" s="160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1"/>
      <c r="AI102" s="161"/>
      <c r="AJ102" s="160"/>
    </row>
    <row r="103" spans="21:36">
      <c r="U103" s="160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0"/>
    </row>
    <row r="104" spans="21:36">
      <c r="U104" s="160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0"/>
    </row>
    <row r="105" spans="21:36">
      <c r="U105" s="160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0"/>
    </row>
    <row r="106" spans="21:36">
      <c r="U106" s="160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0"/>
    </row>
    <row r="107" spans="21:36">
      <c r="U107" s="160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0"/>
    </row>
    <row r="108" spans="21:36">
      <c r="U108" s="160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0"/>
    </row>
    <row r="109" spans="21:36">
      <c r="U109" s="160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  <c r="AJ109" s="160"/>
    </row>
    <row r="110" spans="21:36">
      <c r="U110" s="160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  <c r="AH110" s="161"/>
      <c r="AI110" s="161"/>
      <c r="AJ110" s="160"/>
    </row>
    <row r="111" spans="21:36">
      <c r="U111" s="160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1"/>
      <c r="AH111" s="161"/>
      <c r="AI111" s="161"/>
      <c r="AJ111" s="160"/>
    </row>
    <row r="112" spans="21:36">
      <c r="U112" s="160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1"/>
      <c r="AG112" s="161"/>
      <c r="AH112" s="161"/>
      <c r="AI112" s="161"/>
      <c r="AJ112" s="160"/>
    </row>
    <row r="113" spans="21:36">
      <c r="U113" s="160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61"/>
      <c r="AJ113" s="160"/>
    </row>
    <row r="114" spans="21:36">
      <c r="U114" s="160"/>
      <c r="V114" s="161"/>
      <c r="W114" s="161"/>
      <c r="X114" s="161"/>
      <c r="Y114" s="161"/>
      <c r="Z114" s="161"/>
      <c r="AA114" s="161"/>
      <c r="AB114" s="161"/>
      <c r="AC114" s="161"/>
      <c r="AD114" s="161"/>
      <c r="AE114" s="161"/>
      <c r="AF114" s="161"/>
      <c r="AG114" s="161"/>
      <c r="AH114" s="161"/>
      <c r="AI114" s="161"/>
      <c r="AJ114" s="160"/>
    </row>
    <row r="115" spans="21:36">
      <c r="U115" s="160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0"/>
    </row>
    <row r="116" spans="21:36">
      <c r="U116" s="160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0"/>
    </row>
    <row r="117" spans="21:36">
      <c r="U117" s="160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0"/>
    </row>
    <row r="118" spans="21:36">
      <c r="U118" s="160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  <c r="AH118" s="161"/>
      <c r="AI118" s="161"/>
      <c r="AJ118" s="160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3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55" customWidth="1"/>
    <col min="2" max="2" width="0.875" style="159" customWidth="1"/>
    <col min="3" max="3" width="8.125" style="158" customWidth="1"/>
    <col min="4" max="6" width="6.625" style="155" customWidth="1"/>
    <col min="7" max="10" width="3.25" style="155" customWidth="1"/>
    <col min="11" max="11" width="3.5" style="155" customWidth="1"/>
    <col min="12" max="18" width="5.625" style="155" customWidth="1"/>
    <col min="19" max="19" width="5" style="155" customWidth="1"/>
    <col min="20" max="20" width="1.625" style="155" customWidth="1"/>
    <col min="21" max="21" width="9" style="156"/>
    <col min="22" max="22" width="8.875" style="157" customWidth="1"/>
    <col min="23" max="24" width="4.625" style="157" customWidth="1"/>
    <col min="25" max="26" width="9" style="157"/>
    <col min="27" max="27" width="16.375" style="157" bestFit="1" customWidth="1"/>
    <col min="28" max="35" width="9" style="157"/>
    <col min="36" max="62" width="9" style="156"/>
    <col min="63" max="16384" width="9" style="155"/>
  </cols>
  <sheetData>
    <row r="2" spans="2:39" ht="20.100000000000001" customHeight="1">
      <c r="B2" s="317" t="s">
        <v>368</v>
      </c>
      <c r="C2" s="316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4"/>
    </row>
    <row r="3" spans="2:39" ht="20.100000000000001" customHeight="1">
      <c r="B3" s="176"/>
      <c r="C3" s="306" t="s">
        <v>367</v>
      </c>
      <c r="D3" s="313"/>
      <c r="E3" s="313"/>
      <c r="F3" s="313"/>
      <c r="G3" s="313"/>
      <c r="H3" s="313"/>
      <c r="I3" s="313"/>
      <c r="J3" s="313"/>
      <c r="K3" s="374" t="s">
        <v>366</v>
      </c>
      <c r="L3" s="191"/>
      <c r="M3" s="191"/>
      <c r="N3" s="191"/>
      <c r="O3" s="191"/>
      <c r="P3" s="191"/>
      <c r="Q3" s="191"/>
      <c r="R3" s="191"/>
      <c r="S3" s="191"/>
      <c r="T3" s="168"/>
    </row>
    <row r="4" spans="2:39" ht="30" customHeight="1">
      <c r="B4" s="176"/>
      <c r="C4" s="312" t="s">
        <v>365</v>
      </c>
      <c r="D4" s="311"/>
      <c r="E4" s="311"/>
      <c r="F4" s="311"/>
      <c r="G4" s="311"/>
      <c r="H4" s="311"/>
      <c r="I4" s="311"/>
      <c r="J4" s="311"/>
      <c r="K4" s="375"/>
      <c r="L4" s="191"/>
      <c r="M4" s="191"/>
      <c r="N4" s="191"/>
      <c r="O4" s="191"/>
      <c r="P4" s="191"/>
      <c r="Q4" s="191"/>
      <c r="R4" s="191"/>
      <c r="S4" s="191"/>
      <c r="T4" s="168"/>
    </row>
    <row r="5" spans="2:39" ht="20.100000000000001" customHeight="1">
      <c r="B5" s="305"/>
      <c r="C5" s="310" t="s">
        <v>364</v>
      </c>
      <c r="D5" s="303"/>
      <c r="E5" s="303"/>
      <c r="F5" s="303"/>
      <c r="G5" s="303"/>
      <c r="H5" s="303"/>
      <c r="I5" s="303"/>
      <c r="J5" s="303"/>
      <c r="K5" s="375"/>
      <c r="L5" s="191"/>
      <c r="M5" s="191"/>
      <c r="N5" s="191"/>
      <c r="O5" s="191"/>
      <c r="P5" s="191"/>
      <c r="Q5" s="191"/>
      <c r="R5" s="191"/>
      <c r="S5" s="191"/>
      <c r="T5" s="168"/>
    </row>
    <row r="6" spans="2:39" ht="30" customHeight="1">
      <c r="B6" s="167"/>
      <c r="C6" s="308" t="s">
        <v>372</v>
      </c>
      <c r="D6" s="197"/>
      <c r="E6" s="197"/>
      <c r="F6" s="197"/>
      <c r="G6" s="197"/>
      <c r="H6" s="197"/>
      <c r="I6" s="197"/>
      <c r="J6" s="197"/>
      <c r="K6" s="375"/>
      <c r="L6" s="191"/>
      <c r="M6" s="191"/>
      <c r="N6" s="191"/>
      <c r="O6" s="191"/>
      <c r="P6" s="191"/>
      <c r="Q6" s="191"/>
      <c r="R6" s="191"/>
      <c r="S6" s="191"/>
      <c r="T6" s="168"/>
    </row>
    <row r="7" spans="2:39" ht="20.100000000000001" customHeight="1">
      <c r="B7" s="305"/>
      <c r="C7" s="309" t="s">
        <v>362</v>
      </c>
      <c r="D7" s="303"/>
      <c r="E7" s="303"/>
      <c r="F7" s="303"/>
      <c r="G7" s="303"/>
      <c r="H7" s="303"/>
      <c r="I7" s="303"/>
      <c r="J7" s="303"/>
      <c r="K7" s="375"/>
      <c r="L7" s="191"/>
      <c r="M7" s="191"/>
      <c r="N7" s="191"/>
      <c r="O7" s="191"/>
      <c r="P7" s="191"/>
      <c r="Q7" s="191"/>
      <c r="R7" s="191"/>
      <c r="S7" s="191"/>
      <c r="T7" s="168"/>
    </row>
    <row r="8" spans="2:39" ht="30" customHeight="1">
      <c r="B8" s="167"/>
      <c r="C8" s="308" t="s">
        <v>361</v>
      </c>
      <c r="D8" s="197"/>
      <c r="E8" s="197"/>
      <c r="F8" s="197"/>
      <c r="G8" s="197"/>
      <c r="H8" s="197"/>
      <c r="I8" s="197"/>
      <c r="J8" s="197"/>
      <c r="K8" s="375"/>
      <c r="L8" s="191"/>
      <c r="M8" s="191"/>
      <c r="N8" s="191"/>
      <c r="O8" s="191"/>
      <c r="P8" s="191"/>
      <c r="Q8" s="191"/>
      <c r="R8" s="191"/>
      <c r="S8" s="191"/>
      <c r="T8" s="168"/>
    </row>
    <row r="9" spans="2:39" ht="20.100000000000001" customHeight="1">
      <c r="B9" s="176"/>
      <c r="C9" s="307" t="s">
        <v>360</v>
      </c>
      <c r="D9" s="191"/>
      <c r="E9" s="191"/>
      <c r="F9" s="191"/>
      <c r="G9" s="191"/>
      <c r="H9" s="191"/>
      <c r="I9" s="191"/>
      <c r="J9" s="191"/>
      <c r="K9" s="375"/>
      <c r="L9" s="191"/>
      <c r="M9" s="191"/>
      <c r="N9" s="191"/>
      <c r="O9" s="191"/>
      <c r="P9" s="191"/>
      <c r="Q9" s="191"/>
      <c r="R9" s="191"/>
      <c r="S9" s="191"/>
      <c r="T9" s="168"/>
    </row>
    <row r="10" spans="2:39" ht="30" customHeight="1">
      <c r="B10" s="176"/>
      <c r="C10" s="306"/>
      <c r="D10" s="191"/>
      <c r="E10" s="191"/>
      <c r="F10" s="191"/>
      <c r="G10" s="191"/>
      <c r="H10" s="191"/>
      <c r="I10" s="191"/>
      <c r="J10" s="191"/>
      <c r="K10" s="375"/>
      <c r="L10" s="191"/>
      <c r="M10" s="191"/>
      <c r="N10" s="191"/>
      <c r="O10" s="191"/>
      <c r="P10" s="191"/>
      <c r="Q10" s="191"/>
      <c r="R10" s="191"/>
      <c r="S10" s="191"/>
      <c r="T10" s="168"/>
    </row>
    <row r="11" spans="2:39" ht="12" customHeight="1">
      <c r="B11" s="305"/>
      <c r="C11" s="304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2"/>
      <c r="U11" s="203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3"/>
      <c r="AK11" s="155"/>
      <c r="AL11" s="155"/>
      <c r="AM11" s="155"/>
    </row>
    <row r="12" spans="2:39" ht="12.6" customHeight="1">
      <c r="B12" s="176"/>
      <c r="C12" s="301" t="s">
        <v>116</v>
      </c>
      <c r="D12" s="376" t="s">
        <v>376</v>
      </c>
      <c r="E12" s="377"/>
      <c r="F12" s="377"/>
      <c r="G12" s="377"/>
      <c r="H12" s="377"/>
      <c r="I12" s="377"/>
      <c r="J12" s="378"/>
      <c r="K12" s="300"/>
      <c r="L12" s="299" t="s">
        <v>358</v>
      </c>
      <c r="M12" s="298"/>
      <c r="N12" s="298"/>
      <c r="O12" s="298"/>
      <c r="P12" s="297"/>
      <c r="Q12" s="297"/>
      <c r="R12" s="297"/>
      <c r="S12" s="296"/>
      <c r="T12" s="290" t="s">
        <v>375</v>
      </c>
      <c r="U12" s="157" t="s">
        <v>356</v>
      </c>
      <c r="V12" s="161"/>
      <c r="W12" s="161"/>
      <c r="X12" s="161"/>
      <c r="Y12" s="161"/>
      <c r="Z12" s="161"/>
      <c r="AA12" s="161"/>
      <c r="AB12" s="206"/>
      <c r="AC12" s="206"/>
      <c r="AD12" s="206"/>
      <c r="AE12" s="206"/>
      <c r="AF12" s="206"/>
      <c r="AG12" s="206"/>
      <c r="AH12" s="206"/>
      <c r="AI12" s="206"/>
      <c r="AJ12" s="203"/>
      <c r="AK12" s="155"/>
      <c r="AL12" s="155"/>
      <c r="AM12" s="155"/>
    </row>
    <row r="13" spans="2:39" ht="12.6" customHeight="1">
      <c r="B13" s="176"/>
      <c r="C13" s="295"/>
      <c r="D13" s="294" t="s">
        <v>352</v>
      </c>
      <c r="E13" s="293" t="s">
        <v>355</v>
      </c>
      <c r="F13" s="293" t="s">
        <v>354</v>
      </c>
      <c r="G13" s="379" t="s">
        <v>353</v>
      </c>
      <c r="H13" s="380"/>
      <c r="I13" s="380"/>
      <c r="J13" s="381"/>
      <c r="K13" s="292"/>
      <c r="L13" s="292"/>
      <c r="M13" s="291"/>
      <c r="N13" s="282"/>
      <c r="O13" s="291"/>
      <c r="P13" s="252"/>
      <c r="Q13" s="252"/>
      <c r="R13" s="252"/>
      <c r="S13" s="290"/>
      <c r="T13" s="289"/>
      <c r="V13" s="288" t="s">
        <v>352</v>
      </c>
      <c r="W13" s="287"/>
      <c r="X13" s="287"/>
      <c r="Y13" s="161"/>
      <c r="Z13" s="161"/>
      <c r="AA13" s="161"/>
      <c r="AB13" s="206"/>
      <c r="AC13" s="206"/>
      <c r="AD13" s="206"/>
      <c r="AE13" s="206"/>
      <c r="AF13" s="206"/>
      <c r="AG13" s="206"/>
      <c r="AH13" s="206"/>
      <c r="AI13" s="206"/>
      <c r="AJ13" s="203"/>
      <c r="AK13" s="155"/>
      <c r="AL13" s="155"/>
      <c r="AM13" s="155"/>
    </row>
    <row r="14" spans="2:39" ht="12.6" customHeight="1">
      <c r="B14" s="176"/>
      <c r="C14" s="286" t="s">
        <v>351</v>
      </c>
      <c r="D14" s="284" t="s">
        <v>369</v>
      </c>
      <c r="E14" s="285" t="s">
        <v>349</v>
      </c>
      <c r="F14" s="285" t="s">
        <v>348</v>
      </c>
      <c r="G14" s="382"/>
      <c r="H14" s="383"/>
      <c r="I14" s="383"/>
      <c r="J14" s="384"/>
      <c r="K14" s="283"/>
      <c r="L14" s="283"/>
      <c r="M14" s="282"/>
      <c r="N14" s="282"/>
      <c r="O14" s="282"/>
      <c r="P14" s="281"/>
      <c r="Q14" s="281"/>
      <c r="R14" s="280"/>
      <c r="S14" s="279"/>
      <c r="T14" s="279"/>
      <c r="V14" s="207"/>
      <c r="W14" s="278"/>
      <c r="X14" s="278"/>
      <c r="Y14" s="161"/>
      <c r="Z14" s="161"/>
      <c r="AA14" s="161"/>
      <c r="AB14" s="206"/>
      <c r="AC14" s="206"/>
      <c r="AD14" s="206"/>
      <c r="AE14" s="206"/>
      <c r="AF14" s="206"/>
      <c r="AG14" s="206"/>
      <c r="AH14" s="206"/>
      <c r="AI14" s="277"/>
      <c r="AJ14" s="203"/>
      <c r="AK14" s="155"/>
      <c r="AL14" s="155"/>
      <c r="AM14" s="155"/>
    </row>
    <row r="15" spans="2:39" ht="15" customHeight="1">
      <c r="B15" s="176"/>
      <c r="C15" s="269">
        <v>0.29166666666666802</v>
      </c>
      <c r="D15" s="276">
        <v>10</v>
      </c>
      <c r="E15" s="275">
        <v>0</v>
      </c>
      <c r="F15" s="274">
        <v>4.6296296296296294E-5</v>
      </c>
      <c r="G15" s="265"/>
      <c r="H15" s="273"/>
      <c r="I15" s="273"/>
      <c r="J15" s="272"/>
      <c r="K15" s="263"/>
      <c r="L15" s="251"/>
      <c r="M15" s="250"/>
      <c r="N15" s="250"/>
      <c r="O15" s="249"/>
      <c r="P15" s="211"/>
      <c r="Q15" s="211"/>
      <c r="R15" s="211"/>
      <c r="S15" s="248"/>
      <c r="T15" s="271"/>
      <c r="U15" s="156">
        <v>1.05</v>
      </c>
      <c r="V15" s="208">
        <f t="shared" ref="V15:V46" si="0">D15-E15</f>
        <v>10</v>
      </c>
      <c r="W15" s="207"/>
      <c r="X15" s="207"/>
      <c r="Y15" s="161"/>
      <c r="Z15" s="161"/>
      <c r="AA15" s="161"/>
      <c r="AB15" s="206"/>
      <c r="AC15" s="205"/>
      <c r="AD15" s="204"/>
      <c r="AE15" s="204"/>
      <c r="AF15" s="204"/>
      <c r="AG15" s="204"/>
      <c r="AH15" s="204"/>
      <c r="AI15" s="204"/>
      <c r="AJ15" s="203"/>
      <c r="AK15" s="155"/>
      <c r="AL15" s="155"/>
      <c r="AM15" s="155"/>
    </row>
    <row r="16" spans="2:39" ht="15" customHeight="1">
      <c r="B16" s="176"/>
      <c r="C16" s="226">
        <v>0.29861111111111199</v>
      </c>
      <c r="D16" s="225">
        <v>0</v>
      </c>
      <c r="E16" s="224">
        <v>0</v>
      </c>
      <c r="F16" s="223">
        <v>0</v>
      </c>
      <c r="G16" s="259"/>
      <c r="H16" s="259"/>
      <c r="I16" s="259"/>
      <c r="J16" s="221"/>
      <c r="K16" s="270"/>
      <c r="L16" s="214"/>
      <c r="M16" s="213"/>
      <c r="N16" s="213"/>
      <c r="O16" s="212"/>
      <c r="P16" s="211"/>
      <c r="Q16" s="211"/>
      <c r="R16" s="211"/>
      <c r="S16" s="210"/>
      <c r="T16" s="209"/>
      <c r="U16" s="156">
        <v>2.16</v>
      </c>
      <c r="V16" s="208">
        <f t="shared" si="0"/>
        <v>0</v>
      </c>
      <c r="W16" s="207"/>
      <c r="X16" s="207"/>
      <c r="Y16" s="161"/>
      <c r="Z16" s="161"/>
      <c r="AA16" s="161"/>
      <c r="AB16" s="206"/>
      <c r="AC16" s="205"/>
      <c r="AD16" s="204"/>
      <c r="AE16" s="204"/>
      <c r="AF16" s="204"/>
      <c r="AG16" s="204"/>
      <c r="AH16" s="204"/>
      <c r="AI16" s="204"/>
      <c r="AJ16" s="203"/>
      <c r="AK16" s="155"/>
      <c r="AL16" s="155"/>
      <c r="AM16" s="155"/>
    </row>
    <row r="17" spans="2:39" ht="15" customHeight="1">
      <c r="B17" s="176"/>
      <c r="C17" s="226">
        <v>0.30555555555555702</v>
      </c>
      <c r="D17" s="262">
        <v>15</v>
      </c>
      <c r="E17" s="261">
        <v>0</v>
      </c>
      <c r="F17" s="260">
        <v>1.273148148148148E-4</v>
      </c>
      <c r="G17" s="259"/>
      <c r="H17" s="259"/>
      <c r="I17" s="259"/>
      <c r="J17" s="258"/>
      <c r="K17" s="263"/>
      <c r="L17" s="251"/>
      <c r="M17" s="250"/>
      <c r="N17" s="250"/>
      <c r="O17" s="249"/>
      <c r="P17" s="211"/>
      <c r="Q17" s="211"/>
      <c r="R17" s="211"/>
      <c r="S17" s="248"/>
      <c r="T17" s="247"/>
      <c r="U17" s="156">
        <v>3.3</v>
      </c>
      <c r="V17" s="208">
        <f t="shared" si="0"/>
        <v>15</v>
      </c>
      <c r="W17" s="207"/>
      <c r="X17" s="207"/>
      <c r="Y17" s="161"/>
      <c r="Z17" s="161"/>
      <c r="AA17" s="161"/>
      <c r="AB17" s="206"/>
      <c r="AC17" s="205"/>
      <c r="AD17" s="204"/>
      <c r="AE17" s="204"/>
      <c r="AF17" s="204"/>
      <c r="AG17" s="204"/>
      <c r="AH17" s="204"/>
      <c r="AI17" s="204"/>
      <c r="AJ17" s="203"/>
      <c r="AK17" s="155"/>
      <c r="AL17" s="155"/>
      <c r="AM17" s="155"/>
    </row>
    <row r="18" spans="2:39" ht="15" customHeight="1">
      <c r="B18" s="176"/>
      <c r="C18" s="226">
        <v>0.312500000000001</v>
      </c>
      <c r="D18" s="225">
        <v>10</v>
      </c>
      <c r="E18" s="224">
        <v>0</v>
      </c>
      <c r="F18" s="223">
        <v>9.2592592592592588E-5</v>
      </c>
      <c r="G18" s="259"/>
      <c r="H18" s="259"/>
      <c r="I18" s="259"/>
      <c r="J18" s="221"/>
      <c r="K18" s="270"/>
      <c r="L18" s="214"/>
      <c r="M18" s="213"/>
      <c r="N18" s="213"/>
      <c r="O18" s="212"/>
      <c r="P18" s="211"/>
      <c r="Q18" s="211"/>
      <c r="R18" s="211"/>
      <c r="S18" s="210"/>
      <c r="T18" s="209"/>
      <c r="U18" s="156">
        <v>4.4000000000000004</v>
      </c>
      <c r="V18" s="208">
        <f t="shared" si="0"/>
        <v>10</v>
      </c>
      <c r="W18" s="207"/>
      <c r="X18" s="207"/>
      <c r="Y18" s="161"/>
      <c r="Z18" s="161"/>
      <c r="AA18" s="161"/>
      <c r="AB18" s="206"/>
      <c r="AC18" s="205"/>
      <c r="AD18" s="204"/>
      <c r="AE18" s="204"/>
      <c r="AF18" s="204"/>
      <c r="AG18" s="204"/>
      <c r="AH18" s="204"/>
      <c r="AI18" s="204"/>
      <c r="AJ18" s="203"/>
      <c r="AK18" s="155"/>
      <c r="AL18" s="155"/>
      <c r="AM18" s="155"/>
    </row>
    <row r="19" spans="2:39" ht="15" customHeight="1">
      <c r="B19" s="176"/>
      <c r="C19" s="226">
        <v>0.31944444444444497</v>
      </c>
      <c r="D19" s="262">
        <v>10</v>
      </c>
      <c r="E19" s="261">
        <v>0</v>
      </c>
      <c r="F19" s="260">
        <v>6.9444444444444444E-5</v>
      </c>
      <c r="G19" s="259"/>
      <c r="H19" s="259"/>
      <c r="I19" s="259"/>
      <c r="J19" s="258"/>
      <c r="K19" s="263"/>
      <c r="L19" s="251"/>
      <c r="M19" s="250"/>
      <c r="N19" s="250"/>
      <c r="O19" s="249"/>
      <c r="P19" s="211"/>
      <c r="Q19" s="211"/>
      <c r="R19" s="211"/>
      <c r="S19" s="248"/>
      <c r="T19" s="247"/>
      <c r="U19" s="156">
        <v>5.55</v>
      </c>
      <c r="V19" s="208">
        <f t="shared" si="0"/>
        <v>10</v>
      </c>
      <c r="W19" s="207"/>
      <c r="X19" s="207"/>
      <c r="Y19" s="161"/>
      <c r="Z19" s="161"/>
      <c r="AA19" s="161"/>
      <c r="AB19" s="206"/>
      <c r="AC19" s="205"/>
      <c r="AD19" s="204"/>
      <c r="AE19" s="204"/>
      <c r="AF19" s="204"/>
      <c r="AG19" s="204"/>
      <c r="AH19" s="204"/>
      <c r="AI19" s="204"/>
      <c r="AJ19" s="203"/>
      <c r="AK19" s="155"/>
      <c r="AL19" s="155"/>
      <c r="AM19" s="155"/>
    </row>
    <row r="20" spans="2:39" ht="15" customHeight="1">
      <c r="B20" s="176"/>
      <c r="C20" s="220">
        <v>0.32638888888889001</v>
      </c>
      <c r="D20" s="257">
        <v>5</v>
      </c>
      <c r="E20" s="256">
        <v>0</v>
      </c>
      <c r="F20" s="255">
        <v>3.4722222222222222E-5</v>
      </c>
      <c r="G20" s="254"/>
      <c r="H20" s="254"/>
      <c r="I20" s="254"/>
      <c r="J20" s="253"/>
      <c r="K20" s="270"/>
      <c r="L20" s="214"/>
      <c r="M20" s="213"/>
      <c r="N20" s="213"/>
      <c r="O20" s="212"/>
      <c r="P20" s="211"/>
      <c r="Q20" s="211"/>
      <c r="R20" s="211"/>
      <c r="S20" s="210"/>
      <c r="T20" s="209"/>
      <c r="U20" s="156">
        <v>6.65</v>
      </c>
      <c r="V20" s="208">
        <f t="shared" si="0"/>
        <v>5</v>
      </c>
      <c r="W20" s="207"/>
      <c r="X20" s="207"/>
      <c r="Y20" s="161"/>
      <c r="Z20" s="161"/>
      <c r="AA20" s="161"/>
      <c r="AB20" s="206"/>
      <c r="AC20" s="205"/>
      <c r="AD20" s="204"/>
      <c r="AE20" s="204"/>
      <c r="AF20" s="204"/>
      <c r="AG20" s="204"/>
      <c r="AH20" s="204"/>
      <c r="AI20" s="204"/>
      <c r="AJ20" s="203"/>
      <c r="AK20" s="155"/>
      <c r="AL20" s="155"/>
      <c r="AM20" s="155"/>
    </row>
    <row r="21" spans="2:39" ht="15" customHeight="1">
      <c r="B21" s="176"/>
      <c r="C21" s="269">
        <v>0.33333333333333398</v>
      </c>
      <c r="D21" s="268">
        <v>10</v>
      </c>
      <c r="E21" s="267">
        <v>0</v>
      </c>
      <c r="F21" s="266">
        <v>8.1018518518518516E-5</v>
      </c>
      <c r="G21" s="265"/>
      <c r="H21" s="265"/>
      <c r="I21" s="265"/>
      <c r="J21" s="264"/>
      <c r="K21" s="263"/>
      <c r="L21" s="251"/>
      <c r="M21" s="250"/>
      <c r="N21" s="250"/>
      <c r="O21" s="249"/>
      <c r="P21" s="211"/>
      <c r="Q21" s="211"/>
      <c r="R21" s="211"/>
      <c r="S21" s="248"/>
      <c r="T21" s="247"/>
      <c r="U21" s="156">
        <v>7.8</v>
      </c>
      <c r="V21" s="208">
        <f t="shared" si="0"/>
        <v>10</v>
      </c>
      <c r="W21" s="207"/>
      <c r="X21" s="207"/>
      <c r="Y21" s="161"/>
      <c r="Z21" s="161"/>
      <c r="AA21" s="161"/>
      <c r="AB21" s="206"/>
      <c r="AC21" s="205"/>
      <c r="AD21" s="204"/>
      <c r="AE21" s="204"/>
      <c r="AF21" s="204"/>
      <c r="AG21" s="204"/>
      <c r="AH21" s="204"/>
      <c r="AI21" s="204"/>
      <c r="AJ21" s="203"/>
      <c r="AK21" s="155"/>
      <c r="AL21" s="155"/>
      <c r="AM21" s="155"/>
    </row>
    <row r="22" spans="2:39" ht="15" customHeight="1">
      <c r="B22" s="176"/>
      <c r="C22" s="226">
        <v>0.34027777777777901</v>
      </c>
      <c r="D22" s="225">
        <v>20</v>
      </c>
      <c r="E22" s="224">
        <v>0</v>
      </c>
      <c r="F22" s="223">
        <v>8.1018518518518516E-5</v>
      </c>
      <c r="G22" s="259"/>
      <c r="H22" s="259"/>
      <c r="I22" s="259"/>
      <c r="J22" s="221"/>
      <c r="K22" s="214"/>
      <c r="L22" s="214"/>
      <c r="M22" s="213"/>
      <c r="N22" s="213"/>
      <c r="O22" s="212"/>
      <c r="P22" s="211"/>
      <c r="Q22" s="211"/>
      <c r="R22" s="211"/>
      <c r="S22" s="210"/>
      <c r="T22" s="209"/>
      <c r="U22" s="156">
        <v>8.9</v>
      </c>
      <c r="V22" s="208">
        <f t="shared" si="0"/>
        <v>20</v>
      </c>
      <c r="W22" s="207"/>
      <c r="X22" s="207"/>
      <c r="Y22" s="161"/>
      <c r="Z22" s="161"/>
      <c r="AA22" s="161"/>
      <c r="AB22" s="206"/>
      <c r="AC22" s="205"/>
      <c r="AD22" s="204"/>
      <c r="AE22" s="204"/>
      <c r="AF22" s="204"/>
      <c r="AG22" s="204"/>
      <c r="AH22" s="204"/>
      <c r="AI22" s="204"/>
      <c r="AJ22" s="203"/>
      <c r="AK22" s="155"/>
      <c r="AL22" s="155"/>
      <c r="AM22" s="155"/>
    </row>
    <row r="23" spans="2:39" ht="15" customHeight="1">
      <c r="B23" s="176"/>
      <c r="C23" s="226">
        <v>0.34722222222222299</v>
      </c>
      <c r="D23" s="262">
        <v>10</v>
      </c>
      <c r="E23" s="261">
        <v>0</v>
      </c>
      <c r="F23" s="260">
        <v>5.7870370370370373E-5</v>
      </c>
      <c r="G23" s="259"/>
      <c r="H23" s="259"/>
      <c r="I23" s="259"/>
      <c r="J23" s="258"/>
      <c r="K23" s="251"/>
      <c r="L23" s="251"/>
      <c r="M23" s="250"/>
      <c r="N23" s="250"/>
      <c r="O23" s="249"/>
      <c r="P23" s="211"/>
      <c r="Q23" s="211"/>
      <c r="R23" s="211"/>
      <c r="S23" s="248"/>
      <c r="T23" s="247"/>
      <c r="U23" s="156">
        <v>10.029999999999999</v>
      </c>
      <c r="V23" s="208">
        <f t="shared" si="0"/>
        <v>10</v>
      </c>
      <c r="W23" s="207"/>
      <c r="X23" s="207"/>
      <c r="Y23" s="161"/>
      <c r="Z23" s="161"/>
      <c r="AA23" s="161"/>
      <c r="AB23" s="206"/>
      <c r="AC23" s="205"/>
      <c r="AD23" s="204"/>
      <c r="AE23" s="204"/>
      <c r="AF23" s="204"/>
      <c r="AG23" s="204"/>
      <c r="AH23" s="204"/>
      <c r="AI23" s="204"/>
      <c r="AJ23" s="203"/>
      <c r="AK23" s="155"/>
      <c r="AL23" s="155"/>
      <c r="AM23" s="155"/>
    </row>
    <row r="24" spans="2:39" ht="15" customHeight="1">
      <c r="B24" s="176"/>
      <c r="C24" s="226">
        <v>0.35416666666666802</v>
      </c>
      <c r="D24" s="225">
        <v>5</v>
      </c>
      <c r="E24" s="224">
        <v>0</v>
      </c>
      <c r="F24" s="223">
        <v>4.6296296296296294E-5</v>
      </c>
      <c r="G24" s="259"/>
      <c r="H24" s="259"/>
      <c r="I24" s="259"/>
      <c r="J24" s="221"/>
      <c r="K24" s="214"/>
      <c r="L24" s="214"/>
      <c r="M24" s="213"/>
      <c r="N24" s="213"/>
      <c r="O24" s="212"/>
      <c r="P24" s="211"/>
      <c r="Q24" s="211"/>
      <c r="R24" s="211"/>
      <c r="S24" s="210"/>
      <c r="T24" s="209"/>
      <c r="U24" s="156">
        <v>11.15</v>
      </c>
      <c r="V24" s="208">
        <f t="shared" si="0"/>
        <v>5</v>
      </c>
      <c r="W24" s="207"/>
      <c r="X24" s="207"/>
      <c r="Y24" s="161"/>
      <c r="Z24" s="161"/>
      <c r="AA24" s="161"/>
      <c r="AB24" s="206"/>
      <c r="AC24" s="205"/>
      <c r="AD24" s="204"/>
      <c r="AE24" s="204"/>
      <c r="AF24" s="204"/>
      <c r="AG24" s="204"/>
      <c r="AH24" s="204"/>
      <c r="AI24" s="204"/>
      <c r="AJ24" s="203"/>
      <c r="AK24" s="155"/>
      <c r="AL24" s="155"/>
      <c r="AM24" s="155"/>
    </row>
    <row r="25" spans="2:39" ht="15" customHeight="1">
      <c r="B25" s="176"/>
      <c r="C25" s="226">
        <v>0.36111111111111199</v>
      </c>
      <c r="D25" s="262">
        <v>20</v>
      </c>
      <c r="E25" s="261">
        <v>0</v>
      </c>
      <c r="F25" s="260">
        <v>1.273148148148148E-4</v>
      </c>
      <c r="G25" s="259"/>
      <c r="H25" s="259"/>
      <c r="I25" s="259"/>
      <c r="J25" s="258"/>
      <c r="K25" s="251"/>
      <c r="L25" s="251"/>
      <c r="M25" s="250"/>
      <c r="N25" s="250"/>
      <c r="O25" s="249"/>
      <c r="P25" s="211"/>
      <c r="Q25" s="211"/>
      <c r="R25" s="211"/>
      <c r="S25" s="248"/>
      <c r="T25" s="247"/>
      <c r="U25" s="156">
        <v>12.25</v>
      </c>
      <c r="V25" s="208">
        <f t="shared" si="0"/>
        <v>20</v>
      </c>
      <c r="W25" s="207"/>
      <c r="X25" s="207"/>
      <c r="Y25" s="161"/>
      <c r="Z25" s="161"/>
      <c r="AA25" s="161"/>
      <c r="AB25" s="206"/>
      <c r="AC25" s="205"/>
      <c r="AD25" s="204"/>
      <c r="AE25" s="204"/>
      <c r="AF25" s="204"/>
      <c r="AG25" s="204"/>
      <c r="AH25" s="204"/>
      <c r="AI25" s="204"/>
      <c r="AJ25" s="203"/>
      <c r="AK25" s="155"/>
      <c r="AL25" s="155"/>
      <c r="AM25" s="155"/>
    </row>
    <row r="26" spans="2:39" ht="15" customHeight="1">
      <c r="B26" s="176"/>
      <c r="C26" s="220">
        <v>0.36805555555555702</v>
      </c>
      <c r="D26" s="257">
        <v>10</v>
      </c>
      <c r="E26" s="256">
        <v>0</v>
      </c>
      <c r="F26" s="255">
        <v>8.1018518518518516E-5</v>
      </c>
      <c r="G26" s="254"/>
      <c r="H26" s="254"/>
      <c r="I26" s="254"/>
      <c r="J26" s="253"/>
      <c r="K26" s="214"/>
      <c r="L26" s="214"/>
      <c r="M26" s="213"/>
      <c r="N26" s="213"/>
      <c r="O26" s="212"/>
      <c r="P26" s="211"/>
      <c r="Q26" s="211"/>
      <c r="R26" s="211"/>
      <c r="S26" s="210"/>
      <c r="T26" s="209"/>
      <c r="U26" s="156">
        <v>13.45</v>
      </c>
      <c r="V26" s="208">
        <f t="shared" si="0"/>
        <v>10</v>
      </c>
      <c r="W26" s="207"/>
      <c r="X26" s="207"/>
      <c r="Y26" s="161"/>
      <c r="Z26" s="161"/>
      <c r="AA26" s="161"/>
      <c r="AB26" s="206"/>
      <c r="AC26" s="205"/>
      <c r="AD26" s="204"/>
      <c r="AE26" s="204"/>
      <c r="AF26" s="204"/>
      <c r="AG26" s="204"/>
      <c r="AH26" s="204"/>
      <c r="AI26" s="204"/>
      <c r="AJ26" s="203"/>
      <c r="AK26" s="155"/>
      <c r="AL26" s="155"/>
      <c r="AM26" s="155"/>
    </row>
    <row r="27" spans="2:39" ht="15" customHeight="1">
      <c r="B27" s="176"/>
      <c r="C27" s="240">
        <v>0.375</v>
      </c>
      <c r="D27" s="245">
        <v>10</v>
      </c>
      <c r="E27" s="244">
        <v>0</v>
      </c>
      <c r="F27" s="243">
        <v>6.9444444444444444E-5</v>
      </c>
      <c r="G27" s="242"/>
      <c r="H27" s="242"/>
      <c r="I27" s="242"/>
      <c r="J27" s="241"/>
      <c r="K27" s="214"/>
      <c r="L27" s="214"/>
      <c r="M27" s="213"/>
      <c r="N27" s="213"/>
      <c r="O27" s="212"/>
      <c r="P27" s="252"/>
      <c r="Q27" s="211"/>
      <c r="R27" s="211"/>
      <c r="S27" s="210"/>
      <c r="T27" s="209"/>
      <c r="U27" s="156">
        <v>14.55</v>
      </c>
      <c r="V27" s="208">
        <f t="shared" si="0"/>
        <v>10</v>
      </c>
      <c r="W27" s="207"/>
      <c r="X27" s="207"/>
      <c r="Y27" s="161"/>
      <c r="Z27" s="161"/>
      <c r="AA27" s="161"/>
      <c r="AB27" s="206"/>
      <c r="AC27" s="205"/>
      <c r="AD27" s="204"/>
      <c r="AE27" s="204"/>
      <c r="AF27" s="204"/>
      <c r="AG27" s="204"/>
      <c r="AH27" s="204"/>
      <c r="AI27" s="204"/>
      <c r="AJ27" s="203"/>
      <c r="AK27" s="155"/>
      <c r="AL27" s="155"/>
      <c r="AM27" s="155"/>
    </row>
    <row r="28" spans="2:39" ht="15" customHeight="1">
      <c r="B28" s="176"/>
      <c r="C28" s="240">
        <v>0.41666666666666669</v>
      </c>
      <c r="D28" s="239">
        <v>15</v>
      </c>
      <c r="E28" s="238">
        <v>0</v>
      </c>
      <c r="F28" s="237">
        <v>1.0416666666666667E-4</v>
      </c>
      <c r="G28" s="242"/>
      <c r="H28" s="242"/>
      <c r="I28" s="242"/>
      <c r="J28" s="235"/>
      <c r="K28" s="251"/>
      <c r="L28" s="251"/>
      <c r="M28" s="250"/>
      <c r="N28" s="250"/>
      <c r="O28" s="249"/>
      <c r="P28" s="211"/>
      <c r="Q28" s="211"/>
      <c r="R28" s="211"/>
      <c r="S28" s="248"/>
      <c r="T28" s="247"/>
      <c r="U28" s="156">
        <v>15.65</v>
      </c>
      <c r="V28" s="208">
        <f t="shared" si="0"/>
        <v>15</v>
      </c>
      <c r="W28" s="207"/>
      <c r="X28" s="207"/>
      <c r="Y28" s="161"/>
      <c r="Z28" s="161"/>
      <c r="AA28" s="161"/>
      <c r="AB28" s="206"/>
      <c r="AC28" s="205"/>
      <c r="AD28" s="204"/>
      <c r="AE28" s="204"/>
      <c r="AF28" s="204"/>
      <c r="AG28" s="204"/>
      <c r="AH28" s="204"/>
      <c r="AI28" s="204"/>
      <c r="AJ28" s="203"/>
      <c r="AK28" s="155"/>
      <c r="AL28" s="155"/>
      <c r="AM28" s="155"/>
    </row>
    <row r="29" spans="2:39" ht="15" customHeight="1">
      <c r="B29" s="176"/>
      <c r="C29" s="240">
        <v>0.45833333333333331</v>
      </c>
      <c r="D29" s="245">
        <v>25</v>
      </c>
      <c r="E29" s="244">
        <v>0</v>
      </c>
      <c r="F29" s="243">
        <v>1.8518518518518518E-4</v>
      </c>
      <c r="G29" s="246"/>
      <c r="H29" s="246"/>
      <c r="I29" s="246"/>
      <c r="J29" s="241"/>
      <c r="K29" s="214"/>
      <c r="L29" s="214"/>
      <c r="M29" s="213"/>
      <c r="N29" s="213"/>
      <c r="O29" s="212"/>
      <c r="P29" s="211"/>
      <c r="Q29" s="211"/>
      <c r="R29" s="211"/>
      <c r="S29" s="210"/>
      <c r="T29" s="209"/>
      <c r="U29" s="156">
        <v>16.8</v>
      </c>
      <c r="V29" s="208">
        <f t="shared" si="0"/>
        <v>25</v>
      </c>
      <c r="W29" s="207"/>
      <c r="X29" s="207"/>
      <c r="Y29" s="161"/>
      <c r="Z29" s="161"/>
      <c r="AA29" s="161"/>
      <c r="AB29" s="206"/>
      <c r="AC29" s="205"/>
      <c r="AD29" s="204"/>
      <c r="AE29" s="204"/>
      <c r="AF29" s="204"/>
      <c r="AG29" s="204"/>
      <c r="AH29" s="204"/>
      <c r="AI29" s="204"/>
      <c r="AJ29" s="203"/>
      <c r="AK29" s="155"/>
      <c r="AL29" s="155"/>
      <c r="AM29" s="155"/>
    </row>
    <row r="30" spans="2:39" ht="15" customHeight="1">
      <c r="B30" s="176"/>
      <c r="C30" s="240">
        <v>0.5</v>
      </c>
      <c r="D30" s="245">
        <v>10</v>
      </c>
      <c r="E30" s="244">
        <v>0</v>
      </c>
      <c r="F30" s="243">
        <v>5.7870370370370373E-5</v>
      </c>
      <c r="G30" s="246"/>
      <c r="H30" s="246"/>
      <c r="I30" s="246"/>
      <c r="J30" s="241"/>
      <c r="K30" s="214"/>
      <c r="L30" s="214"/>
      <c r="M30" s="213"/>
      <c r="N30" s="213"/>
      <c r="O30" s="212"/>
      <c r="P30" s="211"/>
      <c r="Q30" s="211"/>
      <c r="R30" s="211"/>
      <c r="S30" s="210"/>
      <c r="T30" s="209"/>
      <c r="U30" s="156">
        <v>17.95</v>
      </c>
      <c r="V30" s="208">
        <f t="shared" si="0"/>
        <v>10</v>
      </c>
      <c r="W30" s="207"/>
      <c r="X30" s="207"/>
      <c r="Y30" s="161"/>
      <c r="Z30" s="161"/>
      <c r="AA30" s="161"/>
      <c r="AB30" s="206"/>
      <c r="AC30" s="205"/>
      <c r="AD30" s="204"/>
      <c r="AE30" s="204"/>
      <c r="AF30" s="204"/>
      <c r="AG30" s="204"/>
      <c r="AH30" s="204"/>
      <c r="AI30" s="204"/>
      <c r="AJ30" s="203"/>
      <c r="AK30" s="155"/>
      <c r="AL30" s="155"/>
      <c r="AM30" s="155"/>
    </row>
    <row r="31" spans="2:39" ht="15" customHeight="1">
      <c r="B31" s="176"/>
      <c r="C31" s="240">
        <v>0.54166666666666663</v>
      </c>
      <c r="D31" s="245">
        <v>10</v>
      </c>
      <c r="E31" s="244">
        <v>0</v>
      </c>
      <c r="F31" s="243">
        <v>6.9444444444444444E-5</v>
      </c>
      <c r="G31" s="246"/>
      <c r="H31" s="246"/>
      <c r="I31" s="246"/>
      <c r="J31" s="241"/>
      <c r="K31" s="214"/>
      <c r="L31" s="214"/>
      <c r="M31" s="213"/>
      <c r="N31" s="213"/>
      <c r="O31" s="212"/>
      <c r="P31" s="211"/>
      <c r="Q31" s="211"/>
      <c r="R31" s="211"/>
      <c r="S31" s="210"/>
      <c r="T31" s="209"/>
      <c r="U31" s="156">
        <v>19.05</v>
      </c>
      <c r="V31" s="208">
        <f t="shared" si="0"/>
        <v>10</v>
      </c>
      <c r="W31" s="207"/>
      <c r="X31" s="207"/>
      <c r="Y31" s="161"/>
      <c r="Z31" s="161"/>
      <c r="AA31" s="161"/>
      <c r="AB31" s="206"/>
      <c r="AC31" s="205"/>
      <c r="AD31" s="204"/>
      <c r="AE31" s="204"/>
      <c r="AF31" s="204"/>
      <c r="AG31" s="204"/>
      <c r="AH31" s="204"/>
      <c r="AI31" s="204"/>
      <c r="AJ31" s="203"/>
      <c r="AK31" s="155"/>
      <c r="AL31" s="155"/>
      <c r="AM31" s="155"/>
    </row>
    <row r="32" spans="2:39" ht="15" customHeight="1">
      <c r="B32" s="176"/>
      <c r="C32" s="240">
        <v>0.58333333333333337</v>
      </c>
      <c r="D32" s="245">
        <v>25</v>
      </c>
      <c r="E32" s="244">
        <v>0</v>
      </c>
      <c r="F32" s="243">
        <v>1.9675925925925926E-4</v>
      </c>
      <c r="G32" s="246"/>
      <c r="H32" s="246"/>
      <c r="I32" s="246"/>
      <c r="J32" s="241"/>
      <c r="K32" s="214"/>
      <c r="L32" s="214"/>
      <c r="M32" s="213"/>
      <c r="N32" s="213"/>
      <c r="O32" s="212"/>
      <c r="P32" s="211"/>
      <c r="Q32" s="211"/>
      <c r="R32" s="211"/>
      <c r="S32" s="210"/>
      <c r="T32" s="209"/>
      <c r="U32" s="156">
        <v>20.149999999999999</v>
      </c>
      <c r="V32" s="208">
        <f t="shared" si="0"/>
        <v>25</v>
      </c>
      <c r="W32" s="207"/>
      <c r="X32" s="207"/>
      <c r="Y32" s="161"/>
      <c r="Z32" s="161"/>
      <c r="AA32" s="161"/>
      <c r="AB32" s="206"/>
      <c r="AC32" s="205"/>
      <c r="AD32" s="204"/>
      <c r="AE32" s="204"/>
      <c r="AF32" s="204"/>
      <c r="AG32" s="204"/>
      <c r="AH32" s="204"/>
      <c r="AI32" s="204"/>
      <c r="AJ32" s="203"/>
      <c r="AK32" s="155"/>
      <c r="AL32" s="155"/>
      <c r="AM32" s="155"/>
    </row>
    <row r="33" spans="2:39" ht="15" customHeight="1">
      <c r="B33" s="176"/>
      <c r="C33" s="240">
        <v>0.625</v>
      </c>
      <c r="D33" s="245">
        <v>15</v>
      </c>
      <c r="E33" s="244">
        <v>0</v>
      </c>
      <c r="F33" s="243">
        <v>1.6203703703703703E-4</v>
      </c>
      <c r="G33" s="242"/>
      <c r="H33" s="242"/>
      <c r="I33" s="242"/>
      <c r="J33" s="241"/>
      <c r="K33" s="214"/>
      <c r="L33" s="214"/>
      <c r="M33" s="213"/>
      <c r="N33" s="213"/>
      <c r="O33" s="212"/>
      <c r="P33" s="211"/>
      <c r="Q33" s="211"/>
      <c r="R33" s="211"/>
      <c r="S33" s="210"/>
      <c r="T33" s="209"/>
      <c r="U33" s="156">
        <v>21.25</v>
      </c>
      <c r="V33" s="208">
        <f t="shared" si="0"/>
        <v>15</v>
      </c>
      <c r="W33" s="207"/>
      <c r="X33" s="207"/>
      <c r="Y33" s="161"/>
      <c r="Z33" s="161"/>
      <c r="AA33" s="161"/>
      <c r="AB33" s="206"/>
      <c r="AC33" s="205"/>
      <c r="AD33" s="204"/>
      <c r="AE33" s="204"/>
      <c r="AF33" s="204"/>
      <c r="AG33" s="204"/>
      <c r="AH33" s="204"/>
      <c r="AI33" s="204"/>
      <c r="AJ33" s="203"/>
      <c r="AK33" s="155"/>
      <c r="AL33" s="155"/>
      <c r="AM33" s="155"/>
    </row>
    <row r="34" spans="2:39" ht="15" customHeight="1">
      <c r="B34" s="176"/>
      <c r="C34" s="240">
        <v>0.66666666666666663</v>
      </c>
      <c r="D34" s="239">
        <v>20</v>
      </c>
      <c r="E34" s="238">
        <v>0</v>
      </c>
      <c r="F34" s="237">
        <v>1.0416666666666667E-4</v>
      </c>
      <c r="G34" s="236"/>
      <c r="H34" s="236"/>
      <c r="I34" s="236"/>
      <c r="J34" s="235"/>
      <c r="K34" s="214"/>
      <c r="L34" s="214"/>
      <c r="M34" s="213"/>
      <c r="N34" s="213"/>
      <c r="O34" s="212"/>
      <c r="P34" s="211"/>
      <c r="Q34" s="211"/>
      <c r="R34" s="211"/>
      <c r="S34" s="210"/>
      <c r="T34" s="209"/>
      <c r="U34" s="156">
        <v>22.4</v>
      </c>
      <c r="V34" s="208">
        <f t="shared" si="0"/>
        <v>20</v>
      </c>
      <c r="W34" s="207"/>
      <c r="X34" s="207"/>
      <c r="Y34" s="161"/>
      <c r="Z34" s="161"/>
      <c r="AA34" s="161"/>
      <c r="AB34" s="206"/>
      <c r="AC34" s="205"/>
      <c r="AD34" s="204"/>
      <c r="AE34" s="204"/>
      <c r="AF34" s="204"/>
      <c r="AG34" s="204"/>
      <c r="AH34" s="204"/>
      <c r="AI34" s="204"/>
      <c r="AJ34" s="203"/>
      <c r="AK34" s="155"/>
      <c r="AL34" s="155"/>
      <c r="AM34" s="155"/>
    </row>
    <row r="35" spans="2:39" ht="15" customHeight="1">
      <c r="B35" s="176"/>
      <c r="C35" s="232">
        <v>0.70833333333333337</v>
      </c>
      <c r="D35" s="231">
        <v>15</v>
      </c>
      <c r="E35" s="230">
        <v>0</v>
      </c>
      <c r="F35" s="229">
        <v>1.7361111111111112E-4</v>
      </c>
      <c r="G35" s="228"/>
      <c r="H35" s="228"/>
      <c r="I35" s="228"/>
      <c r="J35" s="234"/>
      <c r="K35" s="214"/>
      <c r="L35" s="214"/>
      <c r="M35" s="213"/>
      <c r="N35" s="213"/>
      <c r="O35" s="212"/>
      <c r="P35" s="211"/>
      <c r="Q35" s="211"/>
      <c r="R35" s="211"/>
      <c r="S35" s="210"/>
      <c r="T35" s="209"/>
      <c r="U35" s="156">
        <v>23.55</v>
      </c>
      <c r="V35" s="208">
        <f t="shared" si="0"/>
        <v>15</v>
      </c>
      <c r="W35" s="207"/>
      <c r="X35" s="207"/>
      <c r="Y35" s="161"/>
      <c r="Z35" s="161"/>
      <c r="AA35" s="161"/>
      <c r="AB35" s="206"/>
      <c r="AC35" s="205"/>
      <c r="AD35" s="204"/>
      <c r="AE35" s="204"/>
      <c r="AF35" s="204"/>
      <c r="AG35" s="204"/>
      <c r="AH35" s="204"/>
      <c r="AI35" s="204"/>
      <c r="AJ35" s="203"/>
      <c r="AK35" s="155"/>
      <c r="AL35" s="155"/>
      <c r="AM35" s="155"/>
    </row>
    <row r="36" spans="2:39" ht="15" customHeight="1">
      <c r="B36" s="176"/>
      <c r="C36" s="226">
        <v>0.71527777777777779</v>
      </c>
      <c r="D36" s="225">
        <v>15</v>
      </c>
      <c r="E36" s="224">
        <v>0</v>
      </c>
      <c r="F36" s="223">
        <v>9.2592592592592588E-5</v>
      </c>
      <c r="G36" s="222"/>
      <c r="H36" s="222"/>
      <c r="I36" s="222"/>
      <c r="J36" s="221"/>
      <c r="K36" s="214"/>
      <c r="L36" s="214"/>
      <c r="M36" s="213"/>
      <c r="N36" s="213"/>
      <c r="O36" s="212"/>
      <c r="P36" s="211"/>
      <c r="Q36" s="211"/>
      <c r="R36" s="211"/>
      <c r="S36" s="210"/>
      <c r="T36" s="209"/>
      <c r="U36" s="156">
        <v>24.65</v>
      </c>
      <c r="V36" s="208">
        <f t="shared" si="0"/>
        <v>15</v>
      </c>
      <c r="W36" s="207"/>
      <c r="X36" s="207"/>
      <c r="Y36" s="161"/>
      <c r="Z36" s="161"/>
      <c r="AA36" s="161"/>
      <c r="AB36" s="206"/>
      <c r="AC36" s="205"/>
      <c r="AD36" s="204"/>
      <c r="AE36" s="204"/>
      <c r="AF36" s="204"/>
      <c r="AG36" s="204"/>
      <c r="AH36" s="204"/>
      <c r="AI36" s="204"/>
      <c r="AJ36" s="203"/>
      <c r="AK36" s="155"/>
      <c r="AL36" s="155"/>
      <c r="AM36" s="155"/>
    </row>
    <row r="37" spans="2:39" ht="15" customHeight="1">
      <c r="B37" s="176"/>
      <c r="C37" s="226">
        <v>0.72222222222222221</v>
      </c>
      <c r="D37" s="225">
        <v>5</v>
      </c>
      <c r="E37" s="224">
        <v>0</v>
      </c>
      <c r="F37" s="223">
        <v>3.4722222222222222E-5</v>
      </c>
      <c r="G37" s="222"/>
      <c r="H37" s="222"/>
      <c r="I37" s="222"/>
      <c r="J37" s="221"/>
      <c r="K37" s="214"/>
      <c r="L37" s="214"/>
      <c r="M37" s="213"/>
      <c r="N37" s="213"/>
      <c r="O37" s="212"/>
      <c r="P37" s="211"/>
      <c r="Q37" s="211"/>
      <c r="R37" s="211"/>
      <c r="S37" s="210"/>
      <c r="T37" s="209"/>
      <c r="U37" s="156">
        <v>25.8</v>
      </c>
      <c r="V37" s="208">
        <f t="shared" si="0"/>
        <v>5</v>
      </c>
      <c r="W37" s="207"/>
      <c r="X37" s="207"/>
      <c r="Y37" s="161"/>
      <c r="Z37" s="161"/>
      <c r="AA37" s="233">
        <f>TIME(0,30,0)</f>
        <v>2.0833333333333332E-2</v>
      </c>
      <c r="AB37" s="206"/>
      <c r="AC37" s="205"/>
      <c r="AD37" s="204"/>
      <c r="AE37" s="204"/>
      <c r="AF37" s="204"/>
      <c r="AG37" s="204"/>
      <c r="AH37" s="204"/>
      <c r="AI37" s="204"/>
      <c r="AJ37" s="203"/>
      <c r="AK37" s="155"/>
      <c r="AL37" s="155"/>
      <c r="AM37" s="155"/>
    </row>
    <row r="38" spans="2:39" ht="15" customHeight="1">
      <c r="B38" s="176"/>
      <c r="C38" s="226">
        <v>0.72916666666666663</v>
      </c>
      <c r="D38" s="225">
        <v>30</v>
      </c>
      <c r="E38" s="224">
        <v>0</v>
      </c>
      <c r="F38" s="223">
        <v>1.8518518518518518E-4</v>
      </c>
      <c r="G38" s="222"/>
      <c r="H38" s="222"/>
      <c r="I38" s="222"/>
      <c r="J38" s="221"/>
      <c r="K38" s="214"/>
      <c r="L38" s="214"/>
      <c r="M38" s="213"/>
      <c r="N38" s="213"/>
      <c r="O38" s="212"/>
      <c r="P38" s="211"/>
      <c r="Q38" s="211"/>
      <c r="R38" s="211"/>
      <c r="S38" s="210"/>
      <c r="T38" s="209"/>
      <c r="U38" s="156">
        <v>26.9</v>
      </c>
      <c r="V38" s="208">
        <f t="shared" si="0"/>
        <v>30</v>
      </c>
      <c r="W38" s="207"/>
      <c r="X38" s="207"/>
      <c r="Y38" s="161"/>
      <c r="Z38" s="161"/>
      <c r="AA38" s="161"/>
      <c r="AB38" s="206"/>
      <c r="AC38" s="205"/>
      <c r="AD38" s="204"/>
      <c r="AE38" s="204"/>
      <c r="AF38" s="204"/>
      <c r="AG38" s="204"/>
      <c r="AH38" s="204"/>
      <c r="AI38" s="204"/>
      <c r="AJ38" s="203"/>
      <c r="AK38" s="155"/>
      <c r="AL38" s="155"/>
      <c r="AM38" s="155"/>
    </row>
    <row r="39" spans="2:39" ht="15" customHeight="1">
      <c r="B39" s="176"/>
      <c r="C39" s="226">
        <v>0.73611111111111116</v>
      </c>
      <c r="D39" s="225">
        <v>10</v>
      </c>
      <c r="E39" s="224">
        <v>0</v>
      </c>
      <c r="F39" s="223">
        <v>9.2592592592592588E-5</v>
      </c>
      <c r="G39" s="222"/>
      <c r="H39" s="222"/>
      <c r="I39" s="222"/>
      <c r="J39" s="221"/>
      <c r="K39" s="214"/>
      <c r="L39" s="214"/>
      <c r="M39" s="213"/>
      <c r="N39" s="213"/>
      <c r="O39" s="212"/>
      <c r="P39" s="211"/>
      <c r="Q39" s="211"/>
      <c r="R39" s="211"/>
      <c r="S39" s="210"/>
      <c r="T39" s="209"/>
      <c r="U39" s="156">
        <v>28.03</v>
      </c>
      <c r="V39" s="208">
        <f t="shared" si="0"/>
        <v>10</v>
      </c>
      <c r="W39" s="207"/>
      <c r="X39" s="207"/>
      <c r="Y39" s="161"/>
      <c r="Z39" s="161"/>
      <c r="AA39" s="161"/>
      <c r="AB39" s="206"/>
      <c r="AC39" s="205"/>
      <c r="AD39" s="204"/>
      <c r="AE39" s="204"/>
      <c r="AF39" s="204"/>
      <c r="AG39" s="204"/>
      <c r="AH39" s="204"/>
      <c r="AI39" s="204"/>
      <c r="AJ39" s="203"/>
      <c r="AK39" s="155"/>
      <c r="AL39" s="155"/>
      <c r="AM39" s="155"/>
    </row>
    <row r="40" spans="2:39" ht="15" customHeight="1">
      <c r="B40" s="176"/>
      <c r="C40" s="220">
        <v>0.74305555555555547</v>
      </c>
      <c r="D40" s="219">
        <v>15</v>
      </c>
      <c r="E40" s="218">
        <v>0</v>
      </c>
      <c r="F40" s="217">
        <v>6.9444444444444444E-5</v>
      </c>
      <c r="G40" s="216"/>
      <c r="H40" s="216"/>
      <c r="I40" s="216"/>
      <c r="J40" s="215"/>
      <c r="K40" s="214"/>
      <c r="L40" s="214"/>
      <c r="M40" s="213"/>
      <c r="N40" s="213"/>
      <c r="O40" s="212"/>
      <c r="P40" s="211"/>
      <c r="Q40" s="211"/>
      <c r="R40" s="211"/>
      <c r="S40" s="210"/>
      <c r="T40" s="209"/>
      <c r="U40" s="156">
        <v>29.13</v>
      </c>
      <c r="V40" s="208">
        <f t="shared" si="0"/>
        <v>15</v>
      </c>
      <c r="W40" s="207"/>
      <c r="X40" s="207"/>
      <c r="Y40" s="161"/>
      <c r="Z40" s="161"/>
      <c r="AA40" s="161"/>
      <c r="AB40" s="206"/>
      <c r="AC40" s="205"/>
      <c r="AD40" s="204"/>
      <c r="AE40" s="204"/>
      <c r="AF40" s="204"/>
      <c r="AG40" s="204"/>
      <c r="AH40" s="204"/>
      <c r="AI40" s="204"/>
      <c r="AJ40" s="203"/>
      <c r="AK40" s="155"/>
      <c r="AL40" s="155"/>
      <c r="AM40" s="155"/>
    </row>
    <row r="41" spans="2:39" ht="15" customHeight="1">
      <c r="B41" s="176"/>
      <c r="C41" s="232">
        <v>0.75</v>
      </c>
      <c r="D41" s="231">
        <v>45</v>
      </c>
      <c r="E41" s="230">
        <v>0</v>
      </c>
      <c r="F41" s="229">
        <v>2.3148148148148149E-4</v>
      </c>
      <c r="G41" s="228"/>
      <c r="H41" s="227"/>
      <c r="I41" s="227"/>
      <c r="J41" s="221"/>
      <c r="K41" s="214"/>
      <c r="L41" s="214"/>
      <c r="M41" s="213"/>
      <c r="N41" s="213"/>
      <c r="O41" s="212"/>
      <c r="P41" s="211"/>
      <c r="Q41" s="211"/>
      <c r="R41" s="211"/>
      <c r="S41" s="210"/>
      <c r="T41" s="209"/>
      <c r="U41" s="156">
        <v>30.28</v>
      </c>
      <c r="V41" s="208">
        <f t="shared" si="0"/>
        <v>45</v>
      </c>
      <c r="W41" s="207"/>
      <c r="X41" s="207"/>
      <c r="Y41" s="161"/>
      <c r="Z41" s="161"/>
      <c r="AA41" s="161"/>
      <c r="AB41" s="206"/>
      <c r="AC41" s="205"/>
      <c r="AD41" s="204"/>
      <c r="AE41" s="204"/>
      <c r="AF41" s="204"/>
      <c r="AG41" s="204"/>
      <c r="AH41" s="204"/>
      <c r="AI41" s="204"/>
      <c r="AJ41" s="203"/>
      <c r="AK41" s="155"/>
      <c r="AL41" s="155"/>
      <c r="AM41" s="155"/>
    </row>
    <row r="42" spans="2:39" ht="15" customHeight="1">
      <c r="B42" s="176"/>
      <c r="C42" s="226">
        <v>0.75694444444444453</v>
      </c>
      <c r="D42" s="225">
        <v>20</v>
      </c>
      <c r="E42" s="224">
        <v>0</v>
      </c>
      <c r="F42" s="223">
        <v>1.3888888888888889E-4</v>
      </c>
      <c r="G42" s="222"/>
      <c r="H42" s="222"/>
      <c r="I42" s="222"/>
      <c r="J42" s="221"/>
      <c r="K42" s="214"/>
      <c r="L42" s="214"/>
      <c r="M42" s="213"/>
      <c r="N42" s="213"/>
      <c r="O42" s="212"/>
      <c r="P42" s="211"/>
      <c r="Q42" s="211"/>
      <c r="R42" s="211"/>
      <c r="S42" s="210"/>
      <c r="T42" s="209"/>
      <c r="U42" s="156">
        <v>31.4</v>
      </c>
      <c r="V42" s="208">
        <f t="shared" si="0"/>
        <v>20</v>
      </c>
      <c r="W42" s="207"/>
      <c r="X42" s="207"/>
      <c r="Y42" s="161"/>
      <c r="Z42" s="161"/>
      <c r="AA42" s="161"/>
      <c r="AB42" s="206"/>
      <c r="AC42" s="205"/>
      <c r="AD42" s="204"/>
      <c r="AE42" s="204"/>
      <c r="AF42" s="204"/>
      <c r="AG42" s="204"/>
      <c r="AH42" s="204"/>
      <c r="AI42" s="204"/>
      <c r="AJ42" s="203"/>
      <c r="AK42" s="155"/>
      <c r="AL42" s="155"/>
      <c r="AM42" s="155"/>
    </row>
    <row r="43" spans="2:39" ht="15" customHeight="1">
      <c r="B43" s="176"/>
      <c r="C43" s="226">
        <v>0.76388888888888884</v>
      </c>
      <c r="D43" s="225">
        <v>10</v>
      </c>
      <c r="E43" s="224">
        <v>0</v>
      </c>
      <c r="F43" s="223">
        <v>8.1018518518518516E-5</v>
      </c>
      <c r="G43" s="222"/>
      <c r="H43" s="222"/>
      <c r="I43" s="222"/>
      <c r="J43" s="221"/>
      <c r="K43" s="214"/>
      <c r="L43" s="214"/>
      <c r="M43" s="213"/>
      <c r="N43" s="213"/>
      <c r="O43" s="212"/>
      <c r="P43" s="211"/>
      <c r="Q43" s="211"/>
      <c r="R43" s="211"/>
      <c r="S43" s="210"/>
      <c r="T43" s="209"/>
      <c r="U43" s="156">
        <v>32.5</v>
      </c>
      <c r="V43" s="208">
        <f t="shared" si="0"/>
        <v>10</v>
      </c>
      <c r="W43" s="207"/>
      <c r="X43" s="207"/>
      <c r="Y43" s="161"/>
      <c r="Z43" s="161"/>
      <c r="AA43" s="161"/>
      <c r="AB43" s="206"/>
      <c r="AC43" s="205"/>
      <c r="AD43" s="204"/>
      <c r="AE43" s="204"/>
      <c r="AF43" s="204"/>
      <c r="AG43" s="204"/>
      <c r="AH43" s="204"/>
      <c r="AI43" s="204"/>
      <c r="AJ43" s="203"/>
      <c r="AK43" s="155"/>
      <c r="AL43" s="155"/>
      <c r="AM43" s="155"/>
    </row>
    <row r="44" spans="2:39" ht="15" customHeight="1">
      <c r="B44" s="176"/>
      <c r="C44" s="226">
        <v>0.77083333333333337</v>
      </c>
      <c r="D44" s="225">
        <v>15</v>
      </c>
      <c r="E44" s="224">
        <v>0</v>
      </c>
      <c r="F44" s="223">
        <v>8.1018518518518516E-5</v>
      </c>
      <c r="G44" s="222"/>
      <c r="H44" s="222"/>
      <c r="I44" s="222"/>
      <c r="J44" s="221"/>
      <c r="K44" s="214"/>
      <c r="L44" s="214"/>
      <c r="M44" s="213"/>
      <c r="N44" s="213"/>
      <c r="O44" s="212"/>
      <c r="P44" s="211"/>
      <c r="Q44" s="211"/>
      <c r="R44" s="211"/>
      <c r="S44" s="210"/>
      <c r="T44" s="209"/>
      <c r="U44" s="156">
        <v>33.700000000000003</v>
      </c>
      <c r="V44" s="208">
        <f t="shared" si="0"/>
        <v>15</v>
      </c>
      <c r="W44" s="207"/>
      <c r="X44" s="207"/>
      <c r="Y44" s="161"/>
      <c r="Z44" s="161"/>
      <c r="AA44" s="161"/>
      <c r="AB44" s="206"/>
      <c r="AC44" s="205"/>
      <c r="AD44" s="204"/>
      <c r="AE44" s="204"/>
      <c r="AF44" s="204"/>
      <c r="AG44" s="204"/>
      <c r="AH44" s="204"/>
      <c r="AI44" s="204"/>
      <c r="AJ44" s="203"/>
      <c r="AK44" s="155"/>
      <c r="AL44" s="155"/>
      <c r="AM44" s="155"/>
    </row>
    <row r="45" spans="2:39" ht="15" customHeight="1">
      <c r="B45" s="176"/>
      <c r="C45" s="226">
        <v>0.77777777777777779</v>
      </c>
      <c r="D45" s="225">
        <v>20</v>
      </c>
      <c r="E45" s="224">
        <v>0</v>
      </c>
      <c r="F45" s="223">
        <v>1.1574074074074075E-4</v>
      </c>
      <c r="G45" s="222"/>
      <c r="H45" s="222"/>
      <c r="I45" s="222"/>
      <c r="J45" s="221"/>
      <c r="K45" s="214"/>
      <c r="L45" s="214"/>
      <c r="M45" s="213"/>
      <c r="N45" s="213"/>
      <c r="O45" s="212"/>
      <c r="P45" s="211"/>
      <c r="Q45" s="211"/>
      <c r="R45" s="211"/>
      <c r="S45" s="210"/>
      <c r="T45" s="209"/>
      <c r="U45" s="156">
        <v>34.770000000000003</v>
      </c>
      <c r="V45" s="208">
        <f t="shared" si="0"/>
        <v>20</v>
      </c>
      <c r="W45" s="207"/>
      <c r="X45" s="207"/>
      <c r="Y45" s="161"/>
      <c r="Z45" s="161"/>
      <c r="AA45" s="161"/>
      <c r="AB45" s="206"/>
      <c r="AC45" s="205"/>
      <c r="AD45" s="204"/>
      <c r="AE45" s="204"/>
      <c r="AF45" s="204"/>
      <c r="AG45" s="204"/>
      <c r="AH45" s="204"/>
      <c r="AI45" s="204"/>
      <c r="AJ45" s="203"/>
      <c r="AK45" s="155"/>
      <c r="AL45" s="155"/>
      <c r="AM45" s="155"/>
    </row>
    <row r="46" spans="2:39" ht="15" customHeight="1">
      <c r="B46" s="176"/>
      <c r="C46" s="220">
        <v>0.78472222222222221</v>
      </c>
      <c r="D46" s="219">
        <v>5</v>
      </c>
      <c r="E46" s="218">
        <v>0</v>
      </c>
      <c r="F46" s="217">
        <v>3.4722222222222222E-5</v>
      </c>
      <c r="G46" s="216"/>
      <c r="H46" s="216"/>
      <c r="I46" s="216"/>
      <c r="J46" s="215"/>
      <c r="K46" s="214"/>
      <c r="L46" s="214"/>
      <c r="M46" s="213"/>
      <c r="N46" s="213"/>
      <c r="O46" s="212"/>
      <c r="P46" s="211"/>
      <c r="Q46" s="211"/>
      <c r="R46" s="211"/>
      <c r="S46" s="210"/>
      <c r="T46" s="209"/>
      <c r="U46" s="156">
        <v>35.9</v>
      </c>
      <c r="V46" s="208">
        <f t="shared" si="0"/>
        <v>5</v>
      </c>
      <c r="W46" s="207"/>
      <c r="X46" s="207"/>
      <c r="Y46" s="161"/>
      <c r="Z46" s="161"/>
      <c r="AA46" s="161"/>
      <c r="AB46" s="206"/>
      <c r="AC46" s="205"/>
      <c r="AD46" s="204"/>
      <c r="AE46" s="204"/>
      <c r="AF46" s="204"/>
      <c r="AG46" s="204"/>
      <c r="AH46" s="204"/>
      <c r="AI46" s="204"/>
      <c r="AJ46" s="203"/>
      <c r="AK46" s="155"/>
      <c r="AL46" s="155"/>
      <c r="AM46" s="155"/>
    </row>
    <row r="47" spans="2:39" ht="25.5" customHeight="1">
      <c r="B47" s="176"/>
      <c r="C47" s="202" t="s">
        <v>347</v>
      </c>
      <c r="D47" s="193"/>
      <c r="E47" s="193"/>
      <c r="F47" s="193"/>
      <c r="G47" s="193"/>
      <c r="H47" s="193"/>
      <c r="I47" s="193"/>
      <c r="J47" s="193"/>
      <c r="K47" s="193"/>
      <c r="L47" s="201"/>
      <c r="M47" s="200"/>
      <c r="N47" s="199"/>
      <c r="O47" s="198"/>
      <c r="P47" s="197"/>
      <c r="Q47" s="197"/>
      <c r="R47" s="197"/>
      <c r="S47" s="196"/>
      <c r="T47" s="168"/>
      <c r="U47" s="160"/>
      <c r="V47" s="161"/>
      <c r="W47" s="161"/>
      <c r="X47" s="161"/>
      <c r="Y47" s="161"/>
      <c r="Z47" s="161"/>
      <c r="AA47" s="161"/>
      <c r="AB47" s="161"/>
      <c r="AC47" s="163"/>
      <c r="AD47" s="162"/>
      <c r="AE47" s="162"/>
      <c r="AF47" s="162"/>
      <c r="AG47" s="162"/>
      <c r="AH47" s="162"/>
      <c r="AI47" s="162"/>
      <c r="AJ47" s="160"/>
    </row>
    <row r="48" spans="2:39" ht="5.0999999999999996" customHeight="1">
      <c r="B48" s="176"/>
      <c r="C48" s="195"/>
      <c r="D48" s="193"/>
      <c r="E48" s="193"/>
      <c r="F48" s="193"/>
      <c r="G48" s="193"/>
      <c r="H48" s="193"/>
      <c r="I48" s="193"/>
      <c r="J48" s="193"/>
      <c r="K48" s="193"/>
      <c r="L48" s="194"/>
      <c r="M48" s="194"/>
      <c r="N48" s="193"/>
      <c r="O48" s="192"/>
      <c r="P48" s="191"/>
      <c r="Q48" s="191"/>
      <c r="R48" s="191"/>
      <c r="S48" s="191"/>
      <c r="T48" s="168"/>
      <c r="U48" s="160"/>
      <c r="V48" s="161"/>
      <c r="W48" s="161"/>
      <c r="X48" s="161"/>
      <c r="Y48" s="161"/>
      <c r="Z48" s="161"/>
      <c r="AA48" s="161"/>
      <c r="AB48" s="161"/>
      <c r="AC48" s="163"/>
      <c r="AD48" s="162"/>
      <c r="AE48" s="162"/>
      <c r="AF48" s="162"/>
      <c r="AG48" s="162"/>
      <c r="AH48" s="162"/>
      <c r="AI48" s="162"/>
      <c r="AJ48" s="160"/>
    </row>
    <row r="49" spans="2:36" ht="15" customHeight="1">
      <c r="B49" s="176"/>
      <c r="C49" s="190"/>
      <c r="D49" s="189" t="s">
        <v>346</v>
      </c>
      <c r="E49" s="187"/>
      <c r="F49" s="187"/>
      <c r="G49" s="187"/>
      <c r="H49" s="187"/>
      <c r="I49" s="187"/>
      <c r="J49" s="187"/>
      <c r="K49" s="187"/>
      <c r="L49" s="188"/>
      <c r="M49" s="188"/>
      <c r="N49" s="187"/>
      <c r="O49" s="186"/>
      <c r="P49" s="185"/>
      <c r="Q49" s="185"/>
      <c r="R49" s="185"/>
      <c r="S49" s="184"/>
      <c r="T49" s="168"/>
      <c r="U49" s="160"/>
      <c r="V49" s="161"/>
      <c r="W49" s="161"/>
      <c r="X49" s="161"/>
      <c r="Y49" s="161"/>
      <c r="Z49" s="161"/>
      <c r="AA49" s="161"/>
      <c r="AB49" s="161"/>
      <c r="AC49" s="163"/>
      <c r="AD49" s="162"/>
      <c r="AE49" s="162"/>
      <c r="AF49" s="162"/>
      <c r="AG49" s="162"/>
      <c r="AH49" s="162"/>
      <c r="AI49" s="162"/>
      <c r="AJ49" s="160"/>
    </row>
    <row r="50" spans="2:36" ht="15" customHeight="1">
      <c r="B50" s="176"/>
      <c r="C50" s="183" t="s">
        <v>345</v>
      </c>
      <c r="D50" s="182" t="s">
        <v>344</v>
      </c>
      <c r="E50" s="180"/>
      <c r="F50" s="180"/>
      <c r="G50" s="180"/>
      <c r="H50" s="180"/>
      <c r="I50" s="180"/>
      <c r="J50" s="180"/>
      <c r="K50" s="180"/>
      <c r="L50" s="181"/>
      <c r="M50" s="181"/>
      <c r="N50" s="180"/>
      <c r="O50" s="179"/>
      <c r="P50" s="178"/>
      <c r="Q50" s="178"/>
      <c r="R50" s="178"/>
      <c r="S50" s="177"/>
      <c r="T50" s="168"/>
      <c r="U50" s="160"/>
      <c r="V50" s="161"/>
      <c r="W50" s="161"/>
      <c r="X50" s="161"/>
      <c r="Y50" s="161"/>
      <c r="Z50" s="161"/>
      <c r="AA50" s="161"/>
      <c r="AB50" s="161"/>
      <c r="AC50" s="163"/>
      <c r="AD50" s="162"/>
      <c r="AE50" s="162"/>
      <c r="AF50" s="162"/>
      <c r="AG50" s="162"/>
      <c r="AH50" s="162"/>
      <c r="AI50" s="162"/>
      <c r="AJ50" s="160"/>
    </row>
    <row r="51" spans="2:36" ht="15" customHeight="1">
      <c r="B51" s="176"/>
      <c r="C51" s="175"/>
      <c r="D51" s="174" t="s">
        <v>343</v>
      </c>
      <c r="E51" s="172"/>
      <c r="F51" s="172"/>
      <c r="G51" s="172"/>
      <c r="H51" s="172"/>
      <c r="I51" s="172"/>
      <c r="J51" s="172"/>
      <c r="K51" s="172"/>
      <c r="L51" s="173"/>
      <c r="M51" s="173"/>
      <c r="N51" s="172"/>
      <c r="O51" s="171"/>
      <c r="P51" s="170"/>
      <c r="Q51" s="170"/>
      <c r="R51" s="170"/>
      <c r="S51" s="169"/>
      <c r="T51" s="168"/>
      <c r="U51" s="160"/>
      <c r="V51" s="161"/>
      <c r="W51" s="161"/>
      <c r="X51" s="161"/>
      <c r="Y51" s="161"/>
      <c r="Z51" s="161"/>
      <c r="AA51" s="161"/>
      <c r="AB51" s="161"/>
      <c r="AC51" s="163"/>
      <c r="AD51" s="162"/>
      <c r="AE51" s="162"/>
      <c r="AF51" s="162"/>
      <c r="AG51" s="162"/>
      <c r="AH51" s="162"/>
      <c r="AI51" s="162"/>
      <c r="AJ51" s="160"/>
    </row>
    <row r="52" spans="2:36" ht="5.0999999999999996" customHeight="1">
      <c r="B52" s="167"/>
      <c r="C52" s="166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4"/>
      <c r="U52" s="160"/>
      <c r="V52" s="161"/>
      <c r="W52" s="161"/>
      <c r="X52" s="161"/>
      <c r="Y52" s="161"/>
      <c r="Z52" s="161"/>
      <c r="AA52" s="161"/>
      <c r="AB52" s="161"/>
      <c r="AC52" s="163"/>
      <c r="AD52" s="162"/>
      <c r="AE52" s="162"/>
      <c r="AF52" s="162"/>
      <c r="AG52" s="162"/>
      <c r="AH52" s="162"/>
      <c r="AI52" s="162"/>
      <c r="AJ52" s="160"/>
    </row>
    <row r="53" spans="2:36">
      <c r="U53" s="160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0"/>
    </row>
    <row r="54" spans="2:36">
      <c r="U54" s="160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0"/>
    </row>
    <row r="55" spans="2:36">
      <c r="U55" s="160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0"/>
    </row>
    <row r="56" spans="2:36">
      <c r="U56" s="160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0"/>
    </row>
    <row r="57" spans="2:36">
      <c r="U57" s="160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0"/>
    </row>
    <row r="58" spans="2:36">
      <c r="U58" s="160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0"/>
    </row>
    <row r="59" spans="2:36">
      <c r="U59" s="160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0"/>
    </row>
    <row r="60" spans="2:36">
      <c r="U60" s="160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0"/>
    </row>
    <row r="61" spans="2:36">
      <c r="U61" s="160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0"/>
    </row>
    <row r="62" spans="2:36">
      <c r="U62" s="160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0"/>
    </row>
    <row r="63" spans="2:36">
      <c r="U63" s="160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0"/>
    </row>
    <row r="64" spans="2:36">
      <c r="U64" s="160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0"/>
    </row>
    <row r="65" spans="21:36">
      <c r="U65" s="160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0"/>
    </row>
    <row r="66" spans="21:36">
      <c r="U66" s="160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0"/>
    </row>
    <row r="67" spans="21:36">
      <c r="U67" s="160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0"/>
    </row>
    <row r="68" spans="21:36">
      <c r="U68" s="160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0"/>
    </row>
    <row r="69" spans="21:36">
      <c r="U69" s="160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0"/>
    </row>
    <row r="70" spans="21:36">
      <c r="U70" s="160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0"/>
    </row>
    <row r="71" spans="21:36">
      <c r="U71" s="160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0"/>
    </row>
    <row r="72" spans="21:36">
      <c r="U72" s="160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0"/>
    </row>
    <row r="73" spans="21:36">
      <c r="U73" s="160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0"/>
    </row>
    <row r="74" spans="21:36">
      <c r="U74" s="160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0"/>
    </row>
    <row r="75" spans="21:36">
      <c r="U75" s="160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0"/>
    </row>
    <row r="76" spans="21:36">
      <c r="U76" s="160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0"/>
    </row>
    <row r="77" spans="21:36">
      <c r="U77" s="160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0"/>
    </row>
    <row r="78" spans="21:36">
      <c r="U78" s="160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0"/>
    </row>
    <row r="79" spans="21:36">
      <c r="U79" s="160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0"/>
    </row>
    <row r="80" spans="21:36">
      <c r="U80" s="160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0"/>
    </row>
    <row r="81" spans="21:36">
      <c r="U81" s="160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0"/>
    </row>
    <row r="82" spans="21:36">
      <c r="U82" s="160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0"/>
    </row>
    <row r="83" spans="21:36">
      <c r="U83" s="160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0"/>
    </row>
    <row r="84" spans="21:36">
      <c r="U84" s="160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0"/>
    </row>
    <row r="85" spans="21:36">
      <c r="U85" s="160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0"/>
    </row>
    <row r="86" spans="21:36">
      <c r="U86" s="160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0"/>
    </row>
    <row r="87" spans="21:36">
      <c r="U87" s="160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0"/>
    </row>
    <row r="88" spans="21:36">
      <c r="U88" s="160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0"/>
    </row>
    <row r="89" spans="21:36">
      <c r="U89" s="160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0"/>
    </row>
    <row r="90" spans="21:36">
      <c r="U90" s="160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0"/>
    </row>
    <row r="91" spans="21:36">
      <c r="U91" s="160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0"/>
    </row>
    <row r="92" spans="21:36">
      <c r="U92" s="160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0"/>
    </row>
    <row r="93" spans="21:36">
      <c r="U93" s="160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0"/>
    </row>
    <row r="94" spans="21:36">
      <c r="U94" s="160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0"/>
    </row>
    <row r="95" spans="21:36">
      <c r="U95" s="160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0"/>
    </row>
    <row r="96" spans="21:36">
      <c r="U96" s="160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0"/>
    </row>
    <row r="97" spans="21:36">
      <c r="U97" s="160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0"/>
    </row>
    <row r="98" spans="21:36">
      <c r="U98" s="160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0"/>
    </row>
    <row r="99" spans="21:36">
      <c r="U99" s="160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0"/>
    </row>
    <row r="100" spans="21:36">
      <c r="U100" s="160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0"/>
    </row>
    <row r="101" spans="21:36">
      <c r="U101" s="160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0"/>
    </row>
    <row r="102" spans="21:36">
      <c r="U102" s="160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1"/>
      <c r="AI102" s="161"/>
      <c r="AJ102" s="160"/>
    </row>
    <row r="103" spans="21:36">
      <c r="U103" s="160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0"/>
    </row>
    <row r="104" spans="21:36">
      <c r="U104" s="160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0"/>
    </row>
    <row r="105" spans="21:36">
      <c r="U105" s="160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0"/>
    </row>
    <row r="106" spans="21:36">
      <c r="U106" s="160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0"/>
    </row>
    <row r="107" spans="21:36">
      <c r="U107" s="160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0"/>
    </row>
    <row r="108" spans="21:36">
      <c r="U108" s="160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0"/>
    </row>
    <row r="109" spans="21:36">
      <c r="U109" s="160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  <c r="AJ109" s="160"/>
    </row>
    <row r="110" spans="21:36">
      <c r="U110" s="160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  <c r="AH110" s="161"/>
      <c r="AI110" s="161"/>
      <c r="AJ110" s="160"/>
    </row>
    <row r="111" spans="21:36">
      <c r="U111" s="160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1"/>
      <c r="AH111" s="161"/>
      <c r="AI111" s="161"/>
      <c r="AJ111" s="160"/>
    </row>
    <row r="112" spans="21:36">
      <c r="U112" s="160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1"/>
      <c r="AG112" s="161"/>
      <c r="AH112" s="161"/>
      <c r="AI112" s="161"/>
      <c r="AJ112" s="160"/>
    </row>
    <row r="113" spans="21:36">
      <c r="U113" s="160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61"/>
      <c r="AJ113" s="160"/>
    </row>
    <row r="114" spans="21:36">
      <c r="U114" s="160"/>
      <c r="V114" s="161"/>
      <c r="W114" s="161"/>
      <c r="X114" s="161"/>
      <c r="Y114" s="161"/>
      <c r="Z114" s="161"/>
      <c r="AA114" s="161"/>
      <c r="AB114" s="161"/>
      <c r="AC114" s="161"/>
      <c r="AD114" s="161"/>
      <c r="AE114" s="161"/>
      <c r="AF114" s="161"/>
      <c r="AG114" s="161"/>
      <c r="AH114" s="161"/>
      <c r="AI114" s="161"/>
      <c r="AJ114" s="160"/>
    </row>
    <row r="115" spans="21:36">
      <c r="U115" s="160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0"/>
    </row>
    <row r="116" spans="21:36">
      <c r="U116" s="160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0"/>
    </row>
    <row r="117" spans="21:36">
      <c r="U117" s="160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0"/>
    </row>
    <row r="118" spans="21:36">
      <c r="U118" s="160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  <c r="AH118" s="161"/>
      <c r="AI118" s="161"/>
      <c r="AJ118" s="160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2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55" customWidth="1"/>
    <col min="2" max="2" width="0.875" style="159" customWidth="1"/>
    <col min="3" max="3" width="8.125" style="158" customWidth="1"/>
    <col min="4" max="6" width="6.625" style="155" customWidth="1"/>
    <col min="7" max="10" width="3.25" style="155" customWidth="1"/>
    <col min="11" max="11" width="3.5" style="155" customWidth="1"/>
    <col min="12" max="18" width="5.625" style="155" customWidth="1"/>
    <col min="19" max="19" width="5" style="155" customWidth="1"/>
    <col min="20" max="20" width="1.625" style="155" customWidth="1"/>
    <col min="21" max="21" width="9" style="156"/>
    <col min="22" max="22" width="8.875" style="157" customWidth="1"/>
    <col min="23" max="24" width="4.625" style="157" customWidth="1"/>
    <col min="25" max="26" width="9" style="157"/>
    <col min="27" max="27" width="16.375" style="157" bestFit="1" customWidth="1"/>
    <col min="28" max="35" width="9" style="157"/>
    <col min="36" max="62" width="9" style="156"/>
    <col min="63" max="16384" width="9" style="155"/>
  </cols>
  <sheetData>
    <row r="2" spans="2:39" ht="20.100000000000001" customHeight="1">
      <c r="B2" s="317" t="s">
        <v>368</v>
      </c>
      <c r="C2" s="316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4"/>
    </row>
    <row r="3" spans="2:39" ht="20.100000000000001" customHeight="1">
      <c r="B3" s="176"/>
      <c r="C3" s="306" t="s">
        <v>367</v>
      </c>
      <c r="D3" s="313"/>
      <c r="E3" s="313"/>
      <c r="F3" s="313"/>
      <c r="G3" s="313"/>
      <c r="H3" s="313"/>
      <c r="I3" s="313"/>
      <c r="J3" s="313"/>
      <c r="K3" s="374" t="s">
        <v>366</v>
      </c>
      <c r="L3" s="191"/>
      <c r="M3" s="191"/>
      <c r="N3" s="191"/>
      <c r="O3" s="191"/>
      <c r="P3" s="191"/>
      <c r="Q3" s="191"/>
      <c r="R3" s="191"/>
      <c r="S3" s="191"/>
      <c r="T3" s="168"/>
    </row>
    <row r="4" spans="2:39" ht="30" customHeight="1">
      <c r="B4" s="176"/>
      <c r="C4" s="312" t="s">
        <v>365</v>
      </c>
      <c r="D4" s="311"/>
      <c r="E4" s="311"/>
      <c r="F4" s="311"/>
      <c r="G4" s="311"/>
      <c r="H4" s="311"/>
      <c r="I4" s="311"/>
      <c r="J4" s="311"/>
      <c r="K4" s="375"/>
      <c r="L4" s="191"/>
      <c r="M4" s="191"/>
      <c r="N4" s="191"/>
      <c r="O4" s="191"/>
      <c r="P4" s="191"/>
      <c r="Q4" s="191"/>
      <c r="R4" s="191"/>
      <c r="S4" s="191"/>
      <c r="T4" s="168"/>
    </row>
    <row r="5" spans="2:39" ht="20.100000000000001" customHeight="1">
      <c r="B5" s="305"/>
      <c r="C5" s="310" t="s">
        <v>364</v>
      </c>
      <c r="D5" s="303"/>
      <c r="E5" s="303"/>
      <c r="F5" s="303"/>
      <c r="G5" s="303"/>
      <c r="H5" s="303"/>
      <c r="I5" s="303"/>
      <c r="J5" s="303"/>
      <c r="K5" s="375"/>
      <c r="L5" s="191"/>
      <c r="M5" s="191"/>
      <c r="N5" s="191"/>
      <c r="O5" s="191"/>
      <c r="P5" s="191"/>
      <c r="Q5" s="191"/>
      <c r="R5" s="191"/>
      <c r="S5" s="191"/>
      <c r="T5" s="168"/>
    </row>
    <row r="6" spans="2:39" ht="30" customHeight="1">
      <c r="B6" s="167"/>
      <c r="C6" s="308" t="s">
        <v>380</v>
      </c>
      <c r="D6" s="197"/>
      <c r="E6" s="197"/>
      <c r="F6" s="197"/>
      <c r="G6" s="197"/>
      <c r="H6" s="197"/>
      <c r="I6" s="197"/>
      <c r="J6" s="197"/>
      <c r="K6" s="375"/>
      <c r="L6" s="191"/>
      <c r="M6" s="191"/>
      <c r="N6" s="191"/>
      <c r="O6" s="191"/>
      <c r="P6" s="191"/>
      <c r="Q6" s="191"/>
      <c r="R6" s="191"/>
      <c r="S6" s="191"/>
      <c r="T6" s="168"/>
    </row>
    <row r="7" spans="2:39" ht="20.100000000000001" customHeight="1">
      <c r="B7" s="305"/>
      <c r="C7" s="309" t="s">
        <v>362</v>
      </c>
      <c r="D7" s="303"/>
      <c r="E7" s="303"/>
      <c r="F7" s="303"/>
      <c r="G7" s="303"/>
      <c r="H7" s="303"/>
      <c r="I7" s="303"/>
      <c r="J7" s="303"/>
      <c r="K7" s="375"/>
      <c r="L7" s="191"/>
      <c r="M7" s="191"/>
      <c r="N7" s="191"/>
      <c r="O7" s="191"/>
      <c r="P7" s="191"/>
      <c r="Q7" s="191"/>
      <c r="R7" s="191"/>
      <c r="S7" s="191"/>
      <c r="T7" s="168"/>
    </row>
    <row r="8" spans="2:39" ht="30" customHeight="1">
      <c r="B8" s="167"/>
      <c r="C8" s="308" t="s">
        <v>361</v>
      </c>
      <c r="D8" s="197"/>
      <c r="E8" s="197"/>
      <c r="F8" s="197"/>
      <c r="G8" s="197"/>
      <c r="H8" s="197"/>
      <c r="I8" s="197"/>
      <c r="J8" s="197"/>
      <c r="K8" s="375"/>
      <c r="L8" s="191"/>
      <c r="M8" s="191"/>
      <c r="N8" s="191"/>
      <c r="O8" s="191"/>
      <c r="P8" s="191"/>
      <c r="Q8" s="191"/>
      <c r="R8" s="191"/>
      <c r="S8" s="191"/>
      <c r="T8" s="168"/>
    </row>
    <row r="9" spans="2:39" ht="20.100000000000001" customHeight="1">
      <c r="B9" s="176"/>
      <c r="C9" s="307" t="s">
        <v>360</v>
      </c>
      <c r="D9" s="191"/>
      <c r="E9" s="191"/>
      <c r="F9" s="191"/>
      <c r="G9" s="191"/>
      <c r="H9" s="191"/>
      <c r="I9" s="191"/>
      <c r="J9" s="191"/>
      <c r="K9" s="375"/>
      <c r="L9" s="191"/>
      <c r="M9" s="191"/>
      <c r="N9" s="191"/>
      <c r="O9" s="191"/>
      <c r="P9" s="191"/>
      <c r="Q9" s="191"/>
      <c r="R9" s="191"/>
      <c r="S9" s="191"/>
      <c r="T9" s="168"/>
    </row>
    <row r="10" spans="2:39" ht="30" customHeight="1">
      <c r="B10" s="176"/>
      <c r="C10" s="306"/>
      <c r="D10" s="191"/>
      <c r="E10" s="191"/>
      <c r="F10" s="191"/>
      <c r="G10" s="191"/>
      <c r="H10" s="191"/>
      <c r="I10" s="191"/>
      <c r="J10" s="191"/>
      <c r="K10" s="375"/>
      <c r="L10" s="191"/>
      <c r="M10" s="191"/>
      <c r="N10" s="191"/>
      <c r="O10" s="191"/>
      <c r="P10" s="191"/>
      <c r="Q10" s="191"/>
      <c r="R10" s="191"/>
      <c r="S10" s="191"/>
      <c r="T10" s="168"/>
    </row>
    <row r="11" spans="2:39" ht="12" customHeight="1">
      <c r="B11" s="305"/>
      <c r="C11" s="304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2"/>
      <c r="U11" s="203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3"/>
      <c r="AK11" s="155"/>
      <c r="AL11" s="155"/>
      <c r="AM11" s="155"/>
    </row>
    <row r="12" spans="2:39" ht="12.6" customHeight="1">
      <c r="B12" s="176"/>
      <c r="C12" s="301" t="s">
        <v>116</v>
      </c>
      <c r="D12" s="376" t="s">
        <v>379</v>
      </c>
      <c r="E12" s="377"/>
      <c r="F12" s="377"/>
      <c r="G12" s="377"/>
      <c r="H12" s="377"/>
      <c r="I12" s="377"/>
      <c r="J12" s="378"/>
      <c r="K12" s="300"/>
      <c r="L12" s="299" t="s">
        <v>358</v>
      </c>
      <c r="M12" s="298"/>
      <c r="N12" s="298"/>
      <c r="O12" s="298"/>
      <c r="P12" s="297"/>
      <c r="Q12" s="297"/>
      <c r="R12" s="297"/>
      <c r="S12" s="296"/>
      <c r="T12" s="290" t="s">
        <v>378</v>
      </c>
      <c r="U12" s="157" t="s">
        <v>356</v>
      </c>
      <c r="V12" s="161"/>
      <c r="W12" s="161"/>
      <c r="X12" s="161"/>
      <c r="Y12" s="161"/>
      <c r="Z12" s="161"/>
      <c r="AA12" s="161"/>
      <c r="AB12" s="206"/>
      <c r="AC12" s="206"/>
      <c r="AD12" s="206"/>
      <c r="AE12" s="206"/>
      <c r="AF12" s="206"/>
      <c r="AG12" s="206"/>
      <c r="AH12" s="206"/>
      <c r="AI12" s="206"/>
      <c r="AJ12" s="203"/>
      <c r="AK12" s="155"/>
      <c r="AL12" s="155"/>
      <c r="AM12" s="155"/>
    </row>
    <row r="13" spans="2:39" ht="12.6" customHeight="1">
      <c r="B13" s="176"/>
      <c r="C13" s="295"/>
      <c r="D13" s="294" t="s">
        <v>352</v>
      </c>
      <c r="E13" s="293" t="s">
        <v>355</v>
      </c>
      <c r="F13" s="293" t="s">
        <v>354</v>
      </c>
      <c r="G13" s="379" t="s">
        <v>353</v>
      </c>
      <c r="H13" s="380"/>
      <c r="I13" s="380"/>
      <c r="J13" s="381"/>
      <c r="K13" s="292"/>
      <c r="L13" s="292"/>
      <c r="M13" s="291"/>
      <c r="N13" s="282"/>
      <c r="O13" s="291"/>
      <c r="P13" s="252"/>
      <c r="Q13" s="252"/>
      <c r="R13" s="252"/>
      <c r="S13" s="290"/>
      <c r="T13" s="289"/>
      <c r="V13" s="288" t="s">
        <v>352</v>
      </c>
      <c r="W13" s="287"/>
      <c r="X13" s="287"/>
      <c r="Y13" s="161"/>
      <c r="Z13" s="161"/>
      <c r="AA13" s="161"/>
      <c r="AB13" s="206"/>
      <c r="AC13" s="206"/>
      <c r="AD13" s="206"/>
      <c r="AE13" s="206"/>
      <c r="AF13" s="206"/>
      <c r="AG13" s="206"/>
      <c r="AH13" s="206"/>
      <c r="AI13" s="206"/>
      <c r="AJ13" s="203"/>
      <c r="AK13" s="155"/>
      <c r="AL13" s="155"/>
      <c r="AM13" s="155"/>
    </row>
    <row r="14" spans="2:39" ht="12.6" customHeight="1">
      <c r="B14" s="176"/>
      <c r="C14" s="286" t="s">
        <v>351</v>
      </c>
      <c r="D14" s="284" t="s">
        <v>369</v>
      </c>
      <c r="E14" s="285" t="s">
        <v>349</v>
      </c>
      <c r="F14" s="285" t="s">
        <v>348</v>
      </c>
      <c r="G14" s="382"/>
      <c r="H14" s="383"/>
      <c r="I14" s="383"/>
      <c r="J14" s="384"/>
      <c r="K14" s="283"/>
      <c r="L14" s="283"/>
      <c r="M14" s="282"/>
      <c r="N14" s="282"/>
      <c r="O14" s="282"/>
      <c r="P14" s="281"/>
      <c r="Q14" s="281"/>
      <c r="R14" s="280"/>
      <c r="S14" s="279"/>
      <c r="T14" s="279"/>
      <c r="V14" s="207"/>
      <c r="W14" s="278"/>
      <c r="X14" s="278"/>
      <c r="Y14" s="161"/>
      <c r="Z14" s="161"/>
      <c r="AA14" s="161"/>
      <c r="AB14" s="206"/>
      <c r="AC14" s="206"/>
      <c r="AD14" s="206"/>
      <c r="AE14" s="206"/>
      <c r="AF14" s="206"/>
      <c r="AG14" s="206"/>
      <c r="AH14" s="206"/>
      <c r="AI14" s="277"/>
      <c r="AJ14" s="203"/>
      <c r="AK14" s="155"/>
      <c r="AL14" s="155"/>
      <c r="AM14" s="155"/>
    </row>
    <row r="15" spans="2:39" ht="15" customHeight="1">
      <c r="B15" s="176"/>
      <c r="C15" s="269">
        <v>0.29166666666666802</v>
      </c>
      <c r="D15" s="276">
        <v>5</v>
      </c>
      <c r="E15" s="275">
        <v>0</v>
      </c>
      <c r="F15" s="274">
        <v>4.6296296296296294E-5</v>
      </c>
      <c r="G15" s="265"/>
      <c r="H15" s="273"/>
      <c r="I15" s="273"/>
      <c r="J15" s="272"/>
      <c r="K15" s="263"/>
      <c r="L15" s="251"/>
      <c r="M15" s="250"/>
      <c r="N15" s="250"/>
      <c r="O15" s="249"/>
      <c r="P15" s="211"/>
      <c r="Q15" s="211"/>
      <c r="R15" s="211"/>
      <c r="S15" s="248"/>
      <c r="T15" s="271"/>
      <c r="U15" s="156">
        <v>1.05</v>
      </c>
      <c r="V15" s="208">
        <f t="shared" ref="V15:V46" si="0">D15-E15</f>
        <v>5</v>
      </c>
      <c r="W15" s="207"/>
      <c r="X15" s="207"/>
      <c r="Y15" s="161"/>
      <c r="Z15" s="161"/>
      <c r="AA15" s="161"/>
      <c r="AB15" s="206"/>
      <c r="AC15" s="205"/>
      <c r="AD15" s="204"/>
      <c r="AE15" s="204"/>
      <c r="AF15" s="204"/>
      <c r="AG15" s="204"/>
      <c r="AH15" s="204"/>
      <c r="AI15" s="204"/>
      <c r="AJ15" s="203"/>
      <c r="AK15" s="155"/>
      <c r="AL15" s="155"/>
      <c r="AM15" s="155"/>
    </row>
    <row r="16" spans="2:39" ht="15" customHeight="1">
      <c r="B16" s="176"/>
      <c r="C16" s="226">
        <v>0.29861111111111199</v>
      </c>
      <c r="D16" s="225">
        <v>5</v>
      </c>
      <c r="E16" s="224">
        <v>0</v>
      </c>
      <c r="F16" s="223">
        <v>3.4722222222222222E-5</v>
      </c>
      <c r="G16" s="259"/>
      <c r="H16" s="259"/>
      <c r="I16" s="259"/>
      <c r="J16" s="221"/>
      <c r="K16" s="270"/>
      <c r="L16" s="214"/>
      <c r="M16" s="213"/>
      <c r="N16" s="213"/>
      <c r="O16" s="212"/>
      <c r="P16" s="211"/>
      <c r="Q16" s="211"/>
      <c r="R16" s="211"/>
      <c r="S16" s="210"/>
      <c r="T16" s="209"/>
      <c r="U16" s="156">
        <v>2.16</v>
      </c>
      <c r="V16" s="208">
        <f t="shared" si="0"/>
        <v>5</v>
      </c>
      <c r="W16" s="207"/>
      <c r="X16" s="207"/>
      <c r="Y16" s="161"/>
      <c r="Z16" s="161"/>
      <c r="AA16" s="161"/>
      <c r="AB16" s="206"/>
      <c r="AC16" s="205"/>
      <c r="AD16" s="204"/>
      <c r="AE16" s="204"/>
      <c r="AF16" s="204"/>
      <c r="AG16" s="204"/>
      <c r="AH16" s="204"/>
      <c r="AI16" s="204"/>
      <c r="AJ16" s="203"/>
      <c r="AK16" s="155"/>
      <c r="AL16" s="155"/>
      <c r="AM16" s="155"/>
    </row>
    <row r="17" spans="2:39" ht="15" customHeight="1">
      <c r="B17" s="176"/>
      <c r="C17" s="226">
        <v>0.30555555555555702</v>
      </c>
      <c r="D17" s="262">
        <v>0</v>
      </c>
      <c r="E17" s="261">
        <v>0</v>
      </c>
      <c r="F17" s="260" t="s">
        <v>377</v>
      </c>
      <c r="G17" s="259"/>
      <c r="H17" s="259"/>
      <c r="I17" s="259"/>
      <c r="J17" s="258"/>
      <c r="K17" s="263"/>
      <c r="L17" s="251"/>
      <c r="M17" s="250"/>
      <c r="N17" s="250"/>
      <c r="O17" s="249"/>
      <c r="P17" s="211"/>
      <c r="Q17" s="211"/>
      <c r="R17" s="211"/>
      <c r="S17" s="248"/>
      <c r="T17" s="247"/>
      <c r="U17" s="156">
        <v>3.3</v>
      </c>
      <c r="V17" s="208">
        <f t="shared" si="0"/>
        <v>0</v>
      </c>
      <c r="W17" s="207"/>
      <c r="X17" s="207"/>
      <c r="Y17" s="161"/>
      <c r="Z17" s="161"/>
      <c r="AA17" s="161"/>
      <c r="AB17" s="206"/>
      <c r="AC17" s="205"/>
      <c r="AD17" s="204"/>
      <c r="AE17" s="204"/>
      <c r="AF17" s="204"/>
      <c r="AG17" s="204"/>
      <c r="AH17" s="204"/>
      <c r="AI17" s="204"/>
      <c r="AJ17" s="203"/>
      <c r="AK17" s="155"/>
      <c r="AL17" s="155"/>
      <c r="AM17" s="155"/>
    </row>
    <row r="18" spans="2:39" ht="15" customHeight="1">
      <c r="B18" s="176"/>
      <c r="C18" s="226">
        <v>0.312500000000001</v>
      </c>
      <c r="D18" s="225">
        <v>5</v>
      </c>
      <c r="E18" s="224">
        <v>0</v>
      </c>
      <c r="F18" s="223">
        <v>4.6296296296296294E-5</v>
      </c>
      <c r="G18" s="259"/>
      <c r="H18" s="259"/>
      <c r="I18" s="259"/>
      <c r="J18" s="221"/>
      <c r="K18" s="270"/>
      <c r="L18" s="214"/>
      <c r="M18" s="213"/>
      <c r="N18" s="213"/>
      <c r="O18" s="212"/>
      <c r="P18" s="211"/>
      <c r="Q18" s="211"/>
      <c r="R18" s="211"/>
      <c r="S18" s="210"/>
      <c r="T18" s="209"/>
      <c r="U18" s="156">
        <v>4.4000000000000004</v>
      </c>
      <c r="V18" s="208">
        <f t="shared" si="0"/>
        <v>5</v>
      </c>
      <c r="W18" s="207"/>
      <c r="X18" s="207"/>
      <c r="Y18" s="161"/>
      <c r="Z18" s="161"/>
      <c r="AA18" s="161"/>
      <c r="AB18" s="206"/>
      <c r="AC18" s="205"/>
      <c r="AD18" s="204"/>
      <c r="AE18" s="204"/>
      <c r="AF18" s="204"/>
      <c r="AG18" s="204"/>
      <c r="AH18" s="204"/>
      <c r="AI18" s="204"/>
      <c r="AJ18" s="203"/>
      <c r="AK18" s="155"/>
      <c r="AL18" s="155"/>
      <c r="AM18" s="155"/>
    </row>
    <row r="19" spans="2:39" ht="15" customHeight="1">
      <c r="B19" s="176"/>
      <c r="C19" s="226">
        <v>0.31944444444444497</v>
      </c>
      <c r="D19" s="262">
        <v>0</v>
      </c>
      <c r="E19" s="261">
        <v>0</v>
      </c>
      <c r="F19" s="260" t="s">
        <v>377</v>
      </c>
      <c r="G19" s="259"/>
      <c r="H19" s="259"/>
      <c r="I19" s="259"/>
      <c r="J19" s="258"/>
      <c r="K19" s="263"/>
      <c r="L19" s="251"/>
      <c r="M19" s="250"/>
      <c r="N19" s="250"/>
      <c r="O19" s="249"/>
      <c r="P19" s="211"/>
      <c r="Q19" s="211"/>
      <c r="R19" s="211"/>
      <c r="S19" s="248"/>
      <c r="T19" s="247"/>
      <c r="U19" s="156">
        <v>5.55</v>
      </c>
      <c r="V19" s="208">
        <f t="shared" si="0"/>
        <v>0</v>
      </c>
      <c r="W19" s="207"/>
      <c r="X19" s="207"/>
      <c r="Y19" s="161"/>
      <c r="Z19" s="161"/>
      <c r="AA19" s="161"/>
      <c r="AB19" s="206"/>
      <c r="AC19" s="205"/>
      <c r="AD19" s="204"/>
      <c r="AE19" s="204"/>
      <c r="AF19" s="204"/>
      <c r="AG19" s="204"/>
      <c r="AH19" s="204"/>
      <c r="AI19" s="204"/>
      <c r="AJ19" s="203"/>
      <c r="AK19" s="155"/>
      <c r="AL19" s="155"/>
      <c r="AM19" s="155"/>
    </row>
    <row r="20" spans="2:39" ht="15" customHeight="1">
      <c r="B20" s="176"/>
      <c r="C20" s="220">
        <v>0.32638888888889001</v>
      </c>
      <c r="D20" s="257">
        <v>5</v>
      </c>
      <c r="E20" s="256">
        <v>0</v>
      </c>
      <c r="F20" s="255">
        <v>3.4722222222222222E-5</v>
      </c>
      <c r="G20" s="254"/>
      <c r="H20" s="254"/>
      <c r="I20" s="254"/>
      <c r="J20" s="253"/>
      <c r="K20" s="270"/>
      <c r="L20" s="214"/>
      <c r="M20" s="213"/>
      <c r="N20" s="213"/>
      <c r="O20" s="212"/>
      <c r="P20" s="211"/>
      <c r="Q20" s="211"/>
      <c r="R20" s="211"/>
      <c r="S20" s="210"/>
      <c r="T20" s="209"/>
      <c r="U20" s="156">
        <v>6.65</v>
      </c>
      <c r="V20" s="208">
        <f t="shared" si="0"/>
        <v>5</v>
      </c>
      <c r="W20" s="207"/>
      <c r="X20" s="207"/>
      <c r="Y20" s="161"/>
      <c r="Z20" s="161"/>
      <c r="AA20" s="161"/>
      <c r="AB20" s="206"/>
      <c r="AC20" s="205"/>
      <c r="AD20" s="204"/>
      <c r="AE20" s="204"/>
      <c r="AF20" s="204"/>
      <c r="AG20" s="204"/>
      <c r="AH20" s="204"/>
      <c r="AI20" s="204"/>
      <c r="AJ20" s="203"/>
      <c r="AK20" s="155"/>
      <c r="AL20" s="155"/>
      <c r="AM20" s="155"/>
    </row>
    <row r="21" spans="2:39" ht="15" customHeight="1">
      <c r="B21" s="176"/>
      <c r="C21" s="269">
        <v>0.33333333333333398</v>
      </c>
      <c r="D21" s="268">
        <v>0</v>
      </c>
      <c r="E21" s="267">
        <v>0</v>
      </c>
      <c r="F21" s="266" t="s">
        <v>377</v>
      </c>
      <c r="G21" s="265"/>
      <c r="H21" s="265"/>
      <c r="I21" s="265"/>
      <c r="J21" s="264"/>
      <c r="K21" s="263"/>
      <c r="L21" s="251"/>
      <c r="M21" s="250"/>
      <c r="N21" s="250"/>
      <c r="O21" s="249"/>
      <c r="P21" s="211"/>
      <c r="Q21" s="211"/>
      <c r="R21" s="211"/>
      <c r="S21" s="248"/>
      <c r="T21" s="247"/>
      <c r="U21" s="156">
        <v>7.8</v>
      </c>
      <c r="V21" s="208">
        <f t="shared" si="0"/>
        <v>0</v>
      </c>
      <c r="W21" s="207"/>
      <c r="X21" s="207"/>
      <c r="Y21" s="161"/>
      <c r="Z21" s="161"/>
      <c r="AA21" s="161"/>
      <c r="AB21" s="206"/>
      <c r="AC21" s="205"/>
      <c r="AD21" s="204"/>
      <c r="AE21" s="204"/>
      <c r="AF21" s="204"/>
      <c r="AG21" s="204"/>
      <c r="AH21" s="204"/>
      <c r="AI21" s="204"/>
      <c r="AJ21" s="203"/>
      <c r="AK21" s="155"/>
      <c r="AL21" s="155"/>
      <c r="AM21" s="155"/>
    </row>
    <row r="22" spans="2:39" ht="15" customHeight="1">
      <c r="B22" s="176"/>
      <c r="C22" s="226">
        <v>0.34027777777777901</v>
      </c>
      <c r="D22" s="225">
        <v>0</v>
      </c>
      <c r="E22" s="224">
        <v>0</v>
      </c>
      <c r="F22" s="223" t="s">
        <v>377</v>
      </c>
      <c r="G22" s="259"/>
      <c r="H22" s="259"/>
      <c r="I22" s="259"/>
      <c r="J22" s="221"/>
      <c r="K22" s="214"/>
      <c r="L22" s="214"/>
      <c r="M22" s="213"/>
      <c r="N22" s="213"/>
      <c r="O22" s="212"/>
      <c r="P22" s="211"/>
      <c r="Q22" s="211"/>
      <c r="R22" s="211"/>
      <c r="S22" s="210"/>
      <c r="T22" s="209"/>
      <c r="U22" s="156">
        <v>8.9</v>
      </c>
      <c r="V22" s="208">
        <f t="shared" si="0"/>
        <v>0</v>
      </c>
      <c r="W22" s="207"/>
      <c r="X22" s="207"/>
      <c r="Y22" s="161"/>
      <c r="Z22" s="161"/>
      <c r="AA22" s="161"/>
      <c r="AB22" s="206"/>
      <c r="AC22" s="205"/>
      <c r="AD22" s="204"/>
      <c r="AE22" s="204"/>
      <c r="AF22" s="204"/>
      <c r="AG22" s="204"/>
      <c r="AH22" s="204"/>
      <c r="AI22" s="204"/>
      <c r="AJ22" s="203"/>
      <c r="AK22" s="155"/>
      <c r="AL22" s="155"/>
      <c r="AM22" s="155"/>
    </row>
    <row r="23" spans="2:39" ht="15" customHeight="1">
      <c r="B23" s="176"/>
      <c r="C23" s="226">
        <v>0.34722222222222299</v>
      </c>
      <c r="D23" s="262">
        <v>10</v>
      </c>
      <c r="E23" s="261">
        <v>0</v>
      </c>
      <c r="F23" s="260">
        <v>5.7870370370370373E-5</v>
      </c>
      <c r="G23" s="259"/>
      <c r="H23" s="259"/>
      <c r="I23" s="259"/>
      <c r="J23" s="258"/>
      <c r="K23" s="251"/>
      <c r="L23" s="251"/>
      <c r="M23" s="250"/>
      <c r="N23" s="250"/>
      <c r="O23" s="249"/>
      <c r="P23" s="211"/>
      <c r="Q23" s="211"/>
      <c r="R23" s="211"/>
      <c r="S23" s="248"/>
      <c r="T23" s="247"/>
      <c r="U23" s="156">
        <v>10.029999999999999</v>
      </c>
      <c r="V23" s="208">
        <f t="shared" si="0"/>
        <v>10</v>
      </c>
      <c r="W23" s="207"/>
      <c r="X23" s="207"/>
      <c r="Y23" s="161"/>
      <c r="Z23" s="161"/>
      <c r="AA23" s="161"/>
      <c r="AB23" s="206"/>
      <c r="AC23" s="205"/>
      <c r="AD23" s="204"/>
      <c r="AE23" s="204"/>
      <c r="AF23" s="204"/>
      <c r="AG23" s="204"/>
      <c r="AH23" s="204"/>
      <c r="AI23" s="204"/>
      <c r="AJ23" s="203"/>
      <c r="AK23" s="155"/>
      <c r="AL23" s="155"/>
      <c r="AM23" s="155"/>
    </row>
    <row r="24" spans="2:39" ht="15" customHeight="1">
      <c r="B24" s="176"/>
      <c r="C24" s="226">
        <v>0.35416666666666802</v>
      </c>
      <c r="D24" s="225">
        <v>5</v>
      </c>
      <c r="E24" s="224">
        <v>0</v>
      </c>
      <c r="F24" s="223">
        <v>4.6296296296296294E-5</v>
      </c>
      <c r="G24" s="259"/>
      <c r="H24" s="259"/>
      <c r="I24" s="259"/>
      <c r="J24" s="221"/>
      <c r="K24" s="214"/>
      <c r="L24" s="214"/>
      <c r="M24" s="213"/>
      <c r="N24" s="213"/>
      <c r="O24" s="212"/>
      <c r="P24" s="211"/>
      <c r="Q24" s="211"/>
      <c r="R24" s="211"/>
      <c r="S24" s="210"/>
      <c r="T24" s="209"/>
      <c r="U24" s="156">
        <v>11.15</v>
      </c>
      <c r="V24" s="208">
        <f t="shared" si="0"/>
        <v>5</v>
      </c>
      <c r="W24" s="207"/>
      <c r="X24" s="207"/>
      <c r="Y24" s="161"/>
      <c r="Z24" s="161"/>
      <c r="AA24" s="161"/>
      <c r="AB24" s="206"/>
      <c r="AC24" s="205"/>
      <c r="AD24" s="204"/>
      <c r="AE24" s="204"/>
      <c r="AF24" s="204"/>
      <c r="AG24" s="204"/>
      <c r="AH24" s="204"/>
      <c r="AI24" s="204"/>
      <c r="AJ24" s="203"/>
      <c r="AK24" s="155"/>
      <c r="AL24" s="155"/>
      <c r="AM24" s="155"/>
    </row>
    <row r="25" spans="2:39" ht="15" customHeight="1">
      <c r="B25" s="176"/>
      <c r="C25" s="226">
        <v>0.36111111111111199</v>
      </c>
      <c r="D25" s="262">
        <v>5</v>
      </c>
      <c r="E25" s="261">
        <v>0</v>
      </c>
      <c r="F25" s="260">
        <v>3.4722222222222222E-5</v>
      </c>
      <c r="G25" s="259"/>
      <c r="H25" s="259"/>
      <c r="I25" s="259"/>
      <c r="J25" s="258"/>
      <c r="K25" s="251"/>
      <c r="L25" s="251"/>
      <c r="M25" s="250"/>
      <c r="N25" s="250"/>
      <c r="O25" s="249"/>
      <c r="P25" s="211"/>
      <c r="Q25" s="211"/>
      <c r="R25" s="211"/>
      <c r="S25" s="248"/>
      <c r="T25" s="247"/>
      <c r="U25" s="156">
        <v>12.25</v>
      </c>
      <c r="V25" s="208">
        <f t="shared" si="0"/>
        <v>5</v>
      </c>
      <c r="W25" s="207"/>
      <c r="X25" s="207"/>
      <c r="Y25" s="161"/>
      <c r="Z25" s="161"/>
      <c r="AA25" s="161"/>
      <c r="AB25" s="206"/>
      <c r="AC25" s="205"/>
      <c r="AD25" s="204"/>
      <c r="AE25" s="204"/>
      <c r="AF25" s="204"/>
      <c r="AG25" s="204"/>
      <c r="AH25" s="204"/>
      <c r="AI25" s="204"/>
      <c r="AJ25" s="203"/>
      <c r="AK25" s="155"/>
      <c r="AL25" s="155"/>
      <c r="AM25" s="155"/>
    </row>
    <row r="26" spans="2:39" ht="15" customHeight="1">
      <c r="B26" s="176"/>
      <c r="C26" s="220">
        <v>0.36805555555555702</v>
      </c>
      <c r="D26" s="257">
        <v>10</v>
      </c>
      <c r="E26" s="256">
        <v>0</v>
      </c>
      <c r="F26" s="255">
        <v>8.1018518518518516E-5</v>
      </c>
      <c r="G26" s="254"/>
      <c r="H26" s="254"/>
      <c r="I26" s="254"/>
      <c r="J26" s="253"/>
      <c r="K26" s="214"/>
      <c r="L26" s="214"/>
      <c r="M26" s="213"/>
      <c r="N26" s="213"/>
      <c r="O26" s="212"/>
      <c r="P26" s="211"/>
      <c r="Q26" s="211"/>
      <c r="R26" s="211"/>
      <c r="S26" s="210"/>
      <c r="T26" s="209"/>
      <c r="U26" s="156">
        <v>13.45</v>
      </c>
      <c r="V26" s="208">
        <f t="shared" si="0"/>
        <v>10</v>
      </c>
      <c r="W26" s="207"/>
      <c r="X26" s="207"/>
      <c r="Y26" s="161"/>
      <c r="Z26" s="161"/>
      <c r="AA26" s="161"/>
      <c r="AB26" s="206"/>
      <c r="AC26" s="205"/>
      <c r="AD26" s="204"/>
      <c r="AE26" s="204"/>
      <c r="AF26" s="204"/>
      <c r="AG26" s="204"/>
      <c r="AH26" s="204"/>
      <c r="AI26" s="204"/>
      <c r="AJ26" s="203"/>
      <c r="AK26" s="155"/>
      <c r="AL26" s="155"/>
      <c r="AM26" s="155"/>
    </row>
    <row r="27" spans="2:39" ht="15" customHeight="1">
      <c r="B27" s="176"/>
      <c r="C27" s="240">
        <v>0.375</v>
      </c>
      <c r="D27" s="245">
        <v>10</v>
      </c>
      <c r="E27" s="244">
        <v>0</v>
      </c>
      <c r="F27" s="243">
        <v>6.9444444444444444E-5</v>
      </c>
      <c r="G27" s="242"/>
      <c r="H27" s="242"/>
      <c r="I27" s="242"/>
      <c r="J27" s="241"/>
      <c r="K27" s="214"/>
      <c r="L27" s="214"/>
      <c r="M27" s="213"/>
      <c r="N27" s="213"/>
      <c r="O27" s="212"/>
      <c r="P27" s="252"/>
      <c r="Q27" s="211"/>
      <c r="R27" s="211"/>
      <c r="S27" s="210"/>
      <c r="T27" s="209"/>
      <c r="U27" s="156">
        <v>14.55</v>
      </c>
      <c r="V27" s="208">
        <f t="shared" si="0"/>
        <v>10</v>
      </c>
      <c r="W27" s="207"/>
      <c r="X27" s="207"/>
      <c r="Y27" s="161"/>
      <c r="Z27" s="161"/>
      <c r="AA27" s="161"/>
      <c r="AB27" s="206"/>
      <c r="AC27" s="205"/>
      <c r="AD27" s="204"/>
      <c r="AE27" s="204"/>
      <c r="AF27" s="204"/>
      <c r="AG27" s="204"/>
      <c r="AH27" s="204"/>
      <c r="AI27" s="204"/>
      <c r="AJ27" s="203"/>
      <c r="AK27" s="155"/>
      <c r="AL27" s="155"/>
      <c r="AM27" s="155"/>
    </row>
    <row r="28" spans="2:39" ht="15" customHeight="1">
      <c r="B28" s="176"/>
      <c r="C28" s="240">
        <v>0.41666666666666669</v>
      </c>
      <c r="D28" s="239">
        <v>10</v>
      </c>
      <c r="E28" s="238">
        <v>0</v>
      </c>
      <c r="F28" s="237">
        <v>8.1018518518518516E-5</v>
      </c>
      <c r="G28" s="242"/>
      <c r="H28" s="242"/>
      <c r="I28" s="242"/>
      <c r="J28" s="235"/>
      <c r="K28" s="251"/>
      <c r="L28" s="251"/>
      <c r="M28" s="250"/>
      <c r="N28" s="250"/>
      <c r="O28" s="249"/>
      <c r="P28" s="211"/>
      <c r="Q28" s="211"/>
      <c r="R28" s="211"/>
      <c r="S28" s="248"/>
      <c r="T28" s="247"/>
      <c r="U28" s="156">
        <v>15.65</v>
      </c>
      <c r="V28" s="208">
        <f t="shared" si="0"/>
        <v>10</v>
      </c>
      <c r="W28" s="207"/>
      <c r="X28" s="207"/>
      <c r="Y28" s="161"/>
      <c r="Z28" s="161"/>
      <c r="AA28" s="161"/>
      <c r="AB28" s="206"/>
      <c r="AC28" s="205"/>
      <c r="AD28" s="204"/>
      <c r="AE28" s="204"/>
      <c r="AF28" s="204"/>
      <c r="AG28" s="204"/>
      <c r="AH28" s="204"/>
      <c r="AI28" s="204"/>
      <c r="AJ28" s="203"/>
      <c r="AK28" s="155"/>
      <c r="AL28" s="155"/>
      <c r="AM28" s="155"/>
    </row>
    <row r="29" spans="2:39" ht="15" customHeight="1">
      <c r="B29" s="176"/>
      <c r="C29" s="240">
        <v>0.45833333333333331</v>
      </c>
      <c r="D29" s="245">
        <v>15</v>
      </c>
      <c r="E29" s="244">
        <v>0</v>
      </c>
      <c r="F29" s="243">
        <v>8.1018518518518516E-5</v>
      </c>
      <c r="G29" s="246"/>
      <c r="H29" s="246"/>
      <c r="I29" s="246"/>
      <c r="J29" s="241"/>
      <c r="K29" s="214"/>
      <c r="L29" s="214"/>
      <c r="M29" s="213"/>
      <c r="N29" s="213"/>
      <c r="O29" s="212"/>
      <c r="P29" s="211"/>
      <c r="Q29" s="211"/>
      <c r="R29" s="211"/>
      <c r="S29" s="210"/>
      <c r="T29" s="209"/>
      <c r="U29" s="156">
        <v>16.8</v>
      </c>
      <c r="V29" s="208">
        <f t="shared" si="0"/>
        <v>15</v>
      </c>
      <c r="W29" s="207"/>
      <c r="X29" s="207"/>
      <c r="Y29" s="161"/>
      <c r="Z29" s="161"/>
      <c r="AA29" s="161"/>
      <c r="AB29" s="206"/>
      <c r="AC29" s="205"/>
      <c r="AD29" s="204"/>
      <c r="AE29" s="204"/>
      <c r="AF29" s="204"/>
      <c r="AG29" s="204"/>
      <c r="AH29" s="204"/>
      <c r="AI29" s="204"/>
      <c r="AJ29" s="203"/>
      <c r="AK29" s="155"/>
      <c r="AL29" s="155"/>
      <c r="AM29" s="155"/>
    </row>
    <row r="30" spans="2:39" ht="15" customHeight="1">
      <c r="B30" s="176"/>
      <c r="C30" s="240">
        <v>0.5</v>
      </c>
      <c r="D30" s="245">
        <v>20</v>
      </c>
      <c r="E30" s="244">
        <v>0</v>
      </c>
      <c r="F30" s="243">
        <v>9.2592592592592588E-5</v>
      </c>
      <c r="G30" s="246"/>
      <c r="H30" s="246"/>
      <c r="I30" s="246"/>
      <c r="J30" s="241"/>
      <c r="K30" s="214"/>
      <c r="L30" s="214"/>
      <c r="M30" s="213"/>
      <c r="N30" s="213"/>
      <c r="O30" s="212"/>
      <c r="P30" s="211"/>
      <c r="Q30" s="211"/>
      <c r="R30" s="211"/>
      <c r="S30" s="210"/>
      <c r="T30" s="209"/>
      <c r="U30" s="156">
        <v>17.95</v>
      </c>
      <c r="V30" s="208">
        <f t="shared" si="0"/>
        <v>20</v>
      </c>
      <c r="W30" s="207"/>
      <c r="X30" s="207"/>
      <c r="Y30" s="161"/>
      <c r="Z30" s="161"/>
      <c r="AA30" s="161"/>
      <c r="AB30" s="206"/>
      <c r="AC30" s="205"/>
      <c r="AD30" s="204"/>
      <c r="AE30" s="204"/>
      <c r="AF30" s="204"/>
      <c r="AG30" s="204"/>
      <c r="AH30" s="204"/>
      <c r="AI30" s="204"/>
      <c r="AJ30" s="203"/>
      <c r="AK30" s="155"/>
      <c r="AL30" s="155"/>
      <c r="AM30" s="155"/>
    </row>
    <row r="31" spans="2:39" ht="15" customHeight="1">
      <c r="B31" s="176"/>
      <c r="C31" s="240">
        <v>0.54166666666666663</v>
      </c>
      <c r="D31" s="245">
        <v>25</v>
      </c>
      <c r="E31" s="244">
        <v>0</v>
      </c>
      <c r="F31" s="243">
        <v>1.1574074074074075E-4</v>
      </c>
      <c r="G31" s="246"/>
      <c r="H31" s="246"/>
      <c r="I31" s="246"/>
      <c r="J31" s="241"/>
      <c r="K31" s="214"/>
      <c r="L31" s="214"/>
      <c r="M31" s="213"/>
      <c r="N31" s="213"/>
      <c r="O31" s="212"/>
      <c r="P31" s="211"/>
      <c r="Q31" s="211"/>
      <c r="R31" s="211"/>
      <c r="S31" s="210"/>
      <c r="T31" s="209"/>
      <c r="U31" s="156">
        <v>19.05</v>
      </c>
      <c r="V31" s="208">
        <f t="shared" si="0"/>
        <v>25</v>
      </c>
      <c r="W31" s="207"/>
      <c r="X31" s="207"/>
      <c r="Y31" s="161"/>
      <c r="Z31" s="161"/>
      <c r="AA31" s="161"/>
      <c r="AB31" s="206"/>
      <c r="AC31" s="205"/>
      <c r="AD31" s="204"/>
      <c r="AE31" s="204"/>
      <c r="AF31" s="204"/>
      <c r="AG31" s="204"/>
      <c r="AH31" s="204"/>
      <c r="AI31" s="204"/>
      <c r="AJ31" s="203"/>
      <c r="AK31" s="155"/>
      <c r="AL31" s="155"/>
      <c r="AM31" s="155"/>
    </row>
    <row r="32" spans="2:39" ht="15" customHeight="1">
      <c r="B32" s="176"/>
      <c r="C32" s="240">
        <v>0.58333333333333337</v>
      </c>
      <c r="D32" s="245">
        <v>15</v>
      </c>
      <c r="E32" s="244">
        <v>0</v>
      </c>
      <c r="F32" s="243">
        <v>6.9444444444444444E-5</v>
      </c>
      <c r="G32" s="246"/>
      <c r="H32" s="246"/>
      <c r="I32" s="246"/>
      <c r="J32" s="241"/>
      <c r="K32" s="214"/>
      <c r="L32" s="214"/>
      <c r="M32" s="213"/>
      <c r="N32" s="213"/>
      <c r="O32" s="212"/>
      <c r="P32" s="211"/>
      <c r="Q32" s="211"/>
      <c r="R32" s="211"/>
      <c r="S32" s="210"/>
      <c r="T32" s="209"/>
      <c r="U32" s="156">
        <v>20.149999999999999</v>
      </c>
      <c r="V32" s="208">
        <f t="shared" si="0"/>
        <v>15</v>
      </c>
      <c r="W32" s="207"/>
      <c r="X32" s="207"/>
      <c r="Y32" s="161"/>
      <c r="Z32" s="161"/>
      <c r="AA32" s="161"/>
      <c r="AB32" s="206"/>
      <c r="AC32" s="205"/>
      <c r="AD32" s="204"/>
      <c r="AE32" s="204"/>
      <c r="AF32" s="204"/>
      <c r="AG32" s="204"/>
      <c r="AH32" s="204"/>
      <c r="AI32" s="204"/>
      <c r="AJ32" s="203"/>
      <c r="AK32" s="155"/>
      <c r="AL32" s="155"/>
      <c r="AM32" s="155"/>
    </row>
    <row r="33" spans="2:39" ht="15" customHeight="1">
      <c r="B33" s="176"/>
      <c r="C33" s="240">
        <v>0.625</v>
      </c>
      <c r="D33" s="245">
        <v>10</v>
      </c>
      <c r="E33" s="244">
        <v>0</v>
      </c>
      <c r="F33" s="243">
        <v>5.7870370370370373E-5</v>
      </c>
      <c r="G33" s="242"/>
      <c r="H33" s="242"/>
      <c r="I33" s="242"/>
      <c r="J33" s="241"/>
      <c r="K33" s="214"/>
      <c r="L33" s="214"/>
      <c r="M33" s="213"/>
      <c r="N33" s="213"/>
      <c r="O33" s="212"/>
      <c r="P33" s="211"/>
      <c r="Q33" s="211"/>
      <c r="R33" s="211"/>
      <c r="S33" s="210"/>
      <c r="T33" s="209"/>
      <c r="U33" s="156">
        <v>21.25</v>
      </c>
      <c r="V33" s="208">
        <f t="shared" si="0"/>
        <v>10</v>
      </c>
      <c r="W33" s="207"/>
      <c r="X33" s="207"/>
      <c r="Y33" s="161"/>
      <c r="Z33" s="161"/>
      <c r="AA33" s="161"/>
      <c r="AB33" s="206"/>
      <c r="AC33" s="205"/>
      <c r="AD33" s="204"/>
      <c r="AE33" s="204"/>
      <c r="AF33" s="204"/>
      <c r="AG33" s="204"/>
      <c r="AH33" s="204"/>
      <c r="AI33" s="204"/>
      <c r="AJ33" s="203"/>
      <c r="AK33" s="155"/>
      <c r="AL33" s="155"/>
      <c r="AM33" s="155"/>
    </row>
    <row r="34" spans="2:39" ht="15" customHeight="1">
      <c r="B34" s="176"/>
      <c r="C34" s="240">
        <v>0.66666666666666663</v>
      </c>
      <c r="D34" s="239">
        <v>10</v>
      </c>
      <c r="E34" s="238">
        <v>0</v>
      </c>
      <c r="F34" s="237">
        <v>9.2592592592592588E-5</v>
      </c>
      <c r="G34" s="236"/>
      <c r="H34" s="236"/>
      <c r="I34" s="236"/>
      <c r="J34" s="235"/>
      <c r="K34" s="214"/>
      <c r="L34" s="214"/>
      <c r="M34" s="213"/>
      <c r="N34" s="213"/>
      <c r="O34" s="212"/>
      <c r="P34" s="211"/>
      <c r="Q34" s="211"/>
      <c r="R34" s="211"/>
      <c r="S34" s="210"/>
      <c r="T34" s="209"/>
      <c r="U34" s="156">
        <v>22.4</v>
      </c>
      <c r="V34" s="208">
        <f t="shared" si="0"/>
        <v>10</v>
      </c>
      <c r="W34" s="207"/>
      <c r="X34" s="207"/>
      <c r="Y34" s="161"/>
      <c r="Z34" s="161"/>
      <c r="AA34" s="161"/>
      <c r="AB34" s="206"/>
      <c r="AC34" s="205"/>
      <c r="AD34" s="204"/>
      <c r="AE34" s="204"/>
      <c r="AF34" s="204"/>
      <c r="AG34" s="204"/>
      <c r="AH34" s="204"/>
      <c r="AI34" s="204"/>
      <c r="AJ34" s="203"/>
      <c r="AK34" s="155"/>
      <c r="AL34" s="155"/>
      <c r="AM34" s="155"/>
    </row>
    <row r="35" spans="2:39" ht="15" customHeight="1">
      <c r="B35" s="176"/>
      <c r="C35" s="232">
        <v>0.70833333333333337</v>
      </c>
      <c r="D35" s="231">
        <v>10</v>
      </c>
      <c r="E35" s="230">
        <v>0</v>
      </c>
      <c r="F35" s="229">
        <v>5.7870370370370373E-5</v>
      </c>
      <c r="G35" s="228"/>
      <c r="H35" s="228"/>
      <c r="I35" s="228"/>
      <c r="J35" s="234"/>
      <c r="K35" s="214"/>
      <c r="L35" s="214"/>
      <c r="M35" s="213"/>
      <c r="N35" s="213"/>
      <c r="O35" s="212"/>
      <c r="P35" s="211"/>
      <c r="Q35" s="211"/>
      <c r="R35" s="211"/>
      <c r="S35" s="210"/>
      <c r="T35" s="209"/>
      <c r="U35" s="156">
        <v>23.55</v>
      </c>
      <c r="V35" s="208">
        <f t="shared" si="0"/>
        <v>10</v>
      </c>
      <c r="W35" s="207"/>
      <c r="X35" s="207"/>
      <c r="Y35" s="161"/>
      <c r="Z35" s="161"/>
      <c r="AA35" s="161"/>
      <c r="AB35" s="206"/>
      <c r="AC35" s="205"/>
      <c r="AD35" s="204"/>
      <c r="AE35" s="204"/>
      <c r="AF35" s="204"/>
      <c r="AG35" s="204"/>
      <c r="AH35" s="204"/>
      <c r="AI35" s="204"/>
      <c r="AJ35" s="203"/>
      <c r="AK35" s="155"/>
      <c r="AL35" s="155"/>
      <c r="AM35" s="155"/>
    </row>
    <row r="36" spans="2:39" ht="15" customHeight="1">
      <c r="B36" s="176"/>
      <c r="C36" s="226">
        <v>0.71527777777777779</v>
      </c>
      <c r="D36" s="225">
        <v>5</v>
      </c>
      <c r="E36" s="224">
        <v>0</v>
      </c>
      <c r="F36" s="223">
        <v>4.6296296296296294E-5</v>
      </c>
      <c r="G36" s="222"/>
      <c r="H36" s="222"/>
      <c r="I36" s="222"/>
      <c r="J36" s="221"/>
      <c r="K36" s="214"/>
      <c r="L36" s="214"/>
      <c r="M36" s="213"/>
      <c r="N36" s="213"/>
      <c r="O36" s="212"/>
      <c r="P36" s="211"/>
      <c r="Q36" s="211"/>
      <c r="R36" s="211"/>
      <c r="S36" s="210"/>
      <c r="T36" s="209"/>
      <c r="U36" s="156">
        <v>24.65</v>
      </c>
      <c r="V36" s="208">
        <f t="shared" si="0"/>
        <v>5</v>
      </c>
      <c r="W36" s="207"/>
      <c r="X36" s="207"/>
      <c r="Y36" s="161"/>
      <c r="Z36" s="161"/>
      <c r="AA36" s="161"/>
      <c r="AB36" s="206"/>
      <c r="AC36" s="205"/>
      <c r="AD36" s="204"/>
      <c r="AE36" s="204"/>
      <c r="AF36" s="204"/>
      <c r="AG36" s="204"/>
      <c r="AH36" s="204"/>
      <c r="AI36" s="204"/>
      <c r="AJ36" s="203"/>
      <c r="AK36" s="155"/>
      <c r="AL36" s="155"/>
      <c r="AM36" s="155"/>
    </row>
    <row r="37" spans="2:39" ht="15" customHeight="1">
      <c r="B37" s="176"/>
      <c r="C37" s="226">
        <v>0.72222222222222221</v>
      </c>
      <c r="D37" s="225">
        <v>0</v>
      </c>
      <c r="E37" s="224">
        <v>0</v>
      </c>
      <c r="F37" s="223" t="s">
        <v>377</v>
      </c>
      <c r="G37" s="222"/>
      <c r="H37" s="222"/>
      <c r="I37" s="222"/>
      <c r="J37" s="221"/>
      <c r="K37" s="214"/>
      <c r="L37" s="214"/>
      <c r="M37" s="213"/>
      <c r="N37" s="213"/>
      <c r="O37" s="212"/>
      <c r="P37" s="211"/>
      <c r="Q37" s="211"/>
      <c r="R37" s="211"/>
      <c r="S37" s="210"/>
      <c r="T37" s="209"/>
      <c r="U37" s="156">
        <v>25.8</v>
      </c>
      <c r="V37" s="208">
        <f t="shared" si="0"/>
        <v>0</v>
      </c>
      <c r="W37" s="207"/>
      <c r="X37" s="207"/>
      <c r="Y37" s="161"/>
      <c r="Z37" s="161"/>
      <c r="AA37" s="233">
        <f>TIME(0,30,0)</f>
        <v>2.0833333333333332E-2</v>
      </c>
      <c r="AB37" s="206"/>
      <c r="AC37" s="205"/>
      <c r="AD37" s="204"/>
      <c r="AE37" s="204"/>
      <c r="AF37" s="204"/>
      <c r="AG37" s="204"/>
      <c r="AH37" s="204"/>
      <c r="AI37" s="204"/>
      <c r="AJ37" s="203"/>
      <c r="AK37" s="155"/>
      <c r="AL37" s="155"/>
      <c r="AM37" s="155"/>
    </row>
    <row r="38" spans="2:39" ht="15" customHeight="1">
      <c r="B38" s="176"/>
      <c r="C38" s="226">
        <v>0.72916666666666663</v>
      </c>
      <c r="D38" s="225">
        <v>5</v>
      </c>
      <c r="E38" s="224">
        <v>0</v>
      </c>
      <c r="F38" s="223">
        <v>3.4722222222222222E-5</v>
      </c>
      <c r="G38" s="222"/>
      <c r="H38" s="222"/>
      <c r="I38" s="222"/>
      <c r="J38" s="221"/>
      <c r="K38" s="214"/>
      <c r="L38" s="214"/>
      <c r="M38" s="213"/>
      <c r="N38" s="213"/>
      <c r="O38" s="212"/>
      <c r="P38" s="211"/>
      <c r="Q38" s="211"/>
      <c r="R38" s="211"/>
      <c r="S38" s="210"/>
      <c r="T38" s="209"/>
      <c r="U38" s="156">
        <v>26.9</v>
      </c>
      <c r="V38" s="208">
        <f t="shared" si="0"/>
        <v>5</v>
      </c>
      <c r="W38" s="207"/>
      <c r="X38" s="207"/>
      <c r="Y38" s="161"/>
      <c r="Z38" s="161"/>
      <c r="AA38" s="161"/>
      <c r="AB38" s="206"/>
      <c r="AC38" s="205"/>
      <c r="AD38" s="204"/>
      <c r="AE38" s="204"/>
      <c r="AF38" s="204"/>
      <c r="AG38" s="204"/>
      <c r="AH38" s="204"/>
      <c r="AI38" s="204"/>
      <c r="AJ38" s="203"/>
      <c r="AK38" s="155"/>
      <c r="AL38" s="155"/>
      <c r="AM38" s="155"/>
    </row>
    <row r="39" spans="2:39" ht="15" customHeight="1">
      <c r="B39" s="176"/>
      <c r="C39" s="226">
        <v>0.73611111111111116</v>
      </c>
      <c r="D39" s="225">
        <v>0</v>
      </c>
      <c r="E39" s="224">
        <v>0</v>
      </c>
      <c r="F39" s="223" t="s">
        <v>377</v>
      </c>
      <c r="G39" s="222"/>
      <c r="H39" s="222"/>
      <c r="I39" s="222"/>
      <c r="J39" s="221"/>
      <c r="K39" s="214"/>
      <c r="L39" s="214"/>
      <c r="M39" s="213"/>
      <c r="N39" s="213"/>
      <c r="O39" s="212"/>
      <c r="P39" s="211"/>
      <c r="Q39" s="211"/>
      <c r="R39" s="211"/>
      <c r="S39" s="210"/>
      <c r="T39" s="209"/>
      <c r="U39" s="156">
        <v>28.03</v>
      </c>
      <c r="V39" s="208">
        <f t="shared" si="0"/>
        <v>0</v>
      </c>
      <c r="W39" s="207"/>
      <c r="X39" s="207"/>
      <c r="Y39" s="161"/>
      <c r="Z39" s="161"/>
      <c r="AA39" s="161"/>
      <c r="AB39" s="206"/>
      <c r="AC39" s="205"/>
      <c r="AD39" s="204"/>
      <c r="AE39" s="204"/>
      <c r="AF39" s="204"/>
      <c r="AG39" s="204"/>
      <c r="AH39" s="204"/>
      <c r="AI39" s="204"/>
      <c r="AJ39" s="203"/>
      <c r="AK39" s="155"/>
      <c r="AL39" s="155"/>
      <c r="AM39" s="155"/>
    </row>
    <row r="40" spans="2:39" ht="15" customHeight="1">
      <c r="B40" s="176"/>
      <c r="C40" s="220">
        <v>0.74305555555555547</v>
      </c>
      <c r="D40" s="219">
        <v>5</v>
      </c>
      <c r="E40" s="218">
        <v>0</v>
      </c>
      <c r="F40" s="217">
        <v>3.4722222222222222E-5</v>
      </c>
      <c r="G40" s="216"/>
      <c r="H40" s="216"/>
      <c r="I40" s="216"/>
      <c r="J40" s="215"/>
      <c r="K40" s="214"/>
      <c r="L40" s="214"/>
      <c r="M40" s="213"/>
      <c r="N40" s="213"/>
      <c r="O40" s="212"/>
      <c r="P40" s="211"/>
      <c r="Q40" s="211"/>
      <c r="R40" s="211"/>
      <c r="S40" s="210"/>
      <c r="T40" s="209"/>
      <c r="U40" s="156">
        <v>29.13</v>
      </c>
      <c r="V40" s="208">
        <f t="shared" si="0"/>
        <v>5</v>
      </c>
      <c r="W40" s="207"/>
      <c r="X40" s="207"/>
      <c r="Y40" s="161"/>
      <c r="Z40" s="161"/>
      <c r="AA40" s="161"/>
      <c r="AB40" s="206"/>
      <c r="AC40" s="205"/>
      <c r="AD40" s="204"/>
      <c r="AE40" s="204"/>
      <c r="AF40" s="204"/>
      <c r="AG40" s="204"/>
      <c r="AH40" s="204"/>
      <c r="AI40" s="204"/>
      <c r="AJ40" s="203"/>
      <c r="AK40" s="155"/>
      <c r="AL40" s="155"/>
      <c r="AM40" s="155"/>
    </row>
    <row r="41" spans="2:39" ht="15" customHeight="1">
      <c r="B41" s="176"/>
      <c r="C41" s="232">
        <v>0.75</v>
      </c>
      <c r="D41" s="231">
        <v>10</v>
      </c>
      <c r="E41" s="230">
        <v>0</v>
      </c>
      <c r="F41" s="229">
        <v>6.9444444444444444E-5</v>
      </c>
      <c r="G41" s="228"/>
      <c r="H41" s="227"/>
      <c r="I41" s="227"/>
      <c r="J41" s="221"/>
      <c r="K41" s="214"/>
      <c r="L41" s="214"/>
      <c r="M41" s="213"/>
      <c r="N41" s="213"/>
      <c r="O41" s="212"/>
      <c r="P41" s="211"/>
      <c r="Q41" s="211"/>
      <c r="R41" s="211"/>
      <c r="S41" s="210"/>
      <c r="T41" s="209"/>
      <c r="U41" s="156">
        <v>30.28</v>
      </c>
      <c r="V41" s="208">
        <f t="shared" si="0"/>
        <v>10</v>
      </c>
      <c r="W41" s="207"/>
      <c r="X41" s="207"/>
      <c r="Y41" s="161"/>
      <c r="Z41" s="161"/>
      <c r="AA41" s="161"/>
      <c r="AB41" s="206"/>
      <c r="AC41" s="205"/>
      <c r="AD41" s="204"/>
      <c r="AE41" s="204"/>
      <c r="AF41" s="204"/>
      <c r="AG41" s="204"/>
      <c r="AH41" s="204"/>
      <c r="AI41" s="204"/>
      <c r="AJ41" s="203"/>
      <c r="AK41" s="155"/>
      <c r="AL41" s="155"/>
      <c r="AM41" s="155"/>
    </row>
    <row r="42" spans="2:39" ht="15" customHeight="1">
      <c r="B42" s="176"/>
      <c r="C42" s="226">
        <v>0.75694444444444453</v>
      </c>
      <c r="D42" s="225">
        <v>10</v>
      </c>
      <c r="E42" s="224">
        <v>0</v>
      </c>
      <c r="F42" s="223">
        <v>5.7870370370370373E-5</v>
      </c>
      <c r="G42" s="222"/>
      <c r="H42" s="222"/>
      <c r="I42" s="222"/>
      <c r="J42" s="221"/>
      <c r="K42" s="214"/>
      <c r="L42" s="214"/>
      <c r="M42" s="213"/>
      <c r="N42" s="213"/>
      <c r="O42" s="212"/>
      <c r="P42" s="211"/>
      <c r="Q42" s="211"/>
      <c r="R42" s="211"/>
      <c r="S42" s="210"/>
      <c r="T42" s="209"/>
      <c r="U42" s="156">
        <v>31.4</v>
      </c>
      <c r="V42" s="208">
        <f t="shared" si="0"/>
        <v>10</v>
      </c>
      <c r="W42" s="207"/>
      <c r="X42" s="207"/>
      <c r="Y42" s="161"/>
      <c r="Z42" s="161"/>
      <c r="AA42" s="161"/>
      <c r="AB42" s="206"/>
      <c r="AC42" s="205"/>
      <c r="AD42" s="204"/>
      <c r="AE42" s="204"/>
      <c r="AF42" s="204"/>
      <c r="AG42" s="204"/>
      <c r="AH42" s="204"/>
      <c r="AI42" s="204"/>
      <c r="AJ42" s="203"/>
      <c r="AK42" s="155"/>
      <c r="AL42" s="155"/>
      <c r="AM42" s="155"/>
    </row>
    <row r="43" spans="2:39" ht="15" customHeight="1">
      <c r="B43" s="176"/>
      <c r="C43" s="226">
        <v>0.76388888888888884</v>
      </c>
      <c r="D43" s="225">
        <v>5</v>
      </c>
      <c r="E43" s="224">
        <v>0</v>
      </c>
      <c r="F43" s="223">
        <v>4.6296296296296294E-5</v>
      </c>
      <c r="G43" s="222"/>
      <c r="H43" s="222"/>
      <c r="I43" s="222"/>
      <c r="J43" s="221"/>
      <c r="K43" s="214"/>
      <c r="L43" s="214"/>
      <c r="M43" s="213"/>
      <c r="N43" s="213"/>
      <c r="O43" s="212"/>
      <c r="P43" s="211"/>
      <c r="Q43" s="211"/>
      <c r="R43" s="211"/>
      <c r="S43" s="210"/>
      <c r="T43" s="209"/>
      <c r="U43" s="156">
        <v>32.5</v>
      </c>
      <c r="V43" s="208">
        <f t="shared" si="0"/>
        <v>5</v>
      </c>
      <c r="W43" s="207"/>
      <c r="X43" s="207"/>
      <c r="Y43" s="161"/>
      <c r="Z43" s="161"/>
      <c r="AA43" s="161"/>
      <c r="AB43" s="206"/>
      <c r="AC43" s="205"/>
      <c r="AD43" s="204"/>
      <c r="AE43" s="204"/>
      <c r="AF43" s="204"/>
      <c r="AG43" s="204"/>
      <c r="AH43" s="204"/>
      <c r="AI43" s="204"/>
      <c r="AJ43" s="203"/>
      <c r="AK43" s="155"/>
      <c r="AL43" s="155"/>
      <c r="AM43" s="155"/>
    </row>
    <row r="44" spans="2:39" ht="15" customHeight="1">
      <c r="B44" s="176"/>
      <c r="C44" s="226">
        <v>0.77083333333333337</v>
      </c>
      <c r="D44" s="225">
        <v>5</v>
      </c>
      <c r="E44" s="224">
        <v>0</v>
      </c>
      <c r="F44" s="223">
        <v>4.6296296296296294E-5</v>
      </c>
      <c r="G44" s="222"/>
      <c r="H44" s="222"/>
      <c r="I44" s="222"/>
      <c r="J44" s="221"/>
      <c r="K44" s="214"/>
      <c r="L44" s="214"/>
      <c r="M44" s="213"/>
      <c r="N44" s="213"/>
      <c r="O44" s="212"/>
      <c r="P44" s="211"/>
      <c r="Q44" s="211"/>
      <c r="R44" s="211"/>
      <c r="S44" s="210"/>
      <c r="T44" s="209"/>
      <c r="U44" s="156">
        <v>33.700000000000003</v>
      </c>
      <c r="V44" s="208">
        <f t="shared" si="0"/>
        <v>5</v>
      </c>
      <c r="W44" s="207"/>
      <c r="X44" s="207"/>
      <c r="Y44" s="161"/>
      <c r="Z44" s="161"/>
      <c r="AA44" s="161"/>
      <c r="AB44" s="206"/>
      <c r="AC44" s="205"/>
      <c r="AD44" s="204"/>
      <c r="AE44" s="204"/>
      <c r="AF44" s="204"/>
      <c r="AG44" s="204"/>
      <c r="AH44" s="204"/>
      <c r="AI44" s="204"/>
      <c r="AJ44" s="203"/>
      <c r="AK44" s="155"/>
      <c r="AL44" s="155"/>
      <c r="AM44" s="155"/>
    </row>
    <row r="45" spans="2:39" ht="15" customHeight="1">
      <c r="B45" s="176"/>
      <c r="C45" s="226">
        <v>0.77777777777777779</v>
      </c>
      <c r="D45" s="225">
        <v>10</v>
      </c>
      <c r="E45" s="224">
        <v>0</v>
      </c>
      <c r="F45" s="223">
        <v>9.2592592592592588E-5</v>
      </c>
      <c r="G45" s="222"/>
      <c r="H45" s="222"/>
      <c r="I45" s="222"/>
      <c r="J45" s="221"/>
      <c r="K45" s="214"/>
      <c r="L45" s="214"/>
      <c r="M45" s="213"/>
      <c r="N45" s="213"/>
      <c r="O45" s="212"/>
      <c r="P45" s="211"/>
      <c r="Q45" s="211"/>
      <c r="R45" s="211"/>
      <c r="S45" s="210"/>
      <c r="T45" s="209"/>
      <c r="U45" s="156">
        <v>34.770000000000003</v>
      </c>
      <c r="V45" s="208">
        <f t="shared" si="0"/>
        <v>10</v>
      </c>
      <c r="W45" s="207"/>
      <c r="X45" s="207"/>
      <c r="Y45" s="161"/>
      <c r="Z45" s="161"/>
      <c r="AA45" s="161"/>
      <c r="AB45" s="206"/>
      <c r="AC45" s="205"/>
      <c r="AD45" s="204"/>
      <c r="AE45" s="204"/>
      <c r="AF45" s="204"/>
      <c r="AG45" s="204"/>
      <c r="AH45" s="204"/>
      <c r="AI45" s="204"/>
      <c r="AJ45" s="203"/>
      <c r="AK45" s="155"/>
      <c r="AL45" s="155"/>
      <c r="AM45" s="155"/>
    </row>
    <row r="46" spans="2:39" ht="15" customHeight="1">
      <c r="B46" s="176"/>
      <c r="C46" s="220">
        <v>0.78472222222222221</v>
      </c>
      <c r="D46" s="219">
        <v>5</v>
      </c>
      <c r="E46" s="218">
        <v>0</v>
      </c>
      <c r="F46" s="217">
        <v>3.4722222222222222E-5</v>
      </c>
      <c r="G46" s="216"/>
      <c r="H46" s="216"/>
      <c r="I46" s="216"/>
      <c r="J46" s="215"/>
      <c r="K46" s="214"/>
      <c r="L46" s="214"/>
      <c r="M46" s="213"/>
      <c r="N46" s="213"/>
      <c r="O46" s="212"/>
      <c r="P46" s="211"/>
      <c r="Q46" s="211"/>
      <c r="R46" s="211"/>
      <c r="S46" s="210"/>
      <c r="T46" s="209"/>
      <c r="U46" s="156">
        <v>35.9</v>
      </c>
      <c r="V46" s="208">
        <f t="shared" si="0"/>
        <v>5</v>
      </c>
      <c r="W46" s="207"/>
      <c r="X46" s="207"/>
      <c r="Y46" s="161"/>
      <c r="Z46" s="161"/>
      <c r="AA46" s="161"/>
      <c r="AB46" s="206"/>
      <c r="AC46" s="205"/>
      <c r="AD46" s="204"/>
      <c r="AE46" s="204"/>
      <c r="AF46" s="204"/>
      <c r="AG46" s="204"/>
      <c r="AH46" s="204"/>
      <c r="AI46" s="204"/>
      <c r="AJ46" s="203"/>
      <c r="AK46" s="155"/>
      <c r="AL46" s="155"/>
      <c r="AM46" s="155"/>
    </row>
    <row r="47" spans="2:39" ht="25.5" customHeight="1">
      <c r="B47" s="176"/>
      <c r="C47" s="202" t="s">
        <v>347</v>
      </c>
      <c r="D47" s="193"/>
      <c r="E47" s="193"/>
      <c r="F47" s="193"/>
      <c r="G47" s="193"/>
      <c r="H47" s="193"/>
      <c r="I47" s="193"/>
      <c r="J47" s="193"/>
      <c r="K47" s="193"/>
      <c r="L47" s="201"/>
      <c r="M47" s="200"/>
      <c r="N47" s="199"/>
      <c r="O47" s="198"/>
      <c r="P47" s="197"/>
      <c r="Q47" s="197"/>
      <c r="R47" s="197"/>
      <c r="S47" s="196"/>
      <c r="T47" s="168"/>
      <c r="U47" s="160"/>
      <c r="V47" s="161"/>
      <c r="W47" s="161"/>
      <c r="X47" s="161"/>
      <c r="Y47" s="161"/>
      <c r="Z47" s="161"/>
      <c r="AA47" s="161"/>
      <c r="AB47" s="161"/>
      <c r="AC47" s="163"/>
      <c r="AD47" s="162"/>
      <c r="AE47" s="162"/>
      <c r="AF47" s="162"/>
      <c r="AG47" s="162"/>
      <c r="AH47" s="162"/>
      <c r="AI47" s="162"/>
      <c r="AJ47" s="160"/>
    </row>
    <row r="48" spans="2:39" ht="5.0999999999999996" customHeight="1">
      <c r="B48" s="176"/>
      <c r="C48" s="195"/>
      <c r="D48" s="193"/>
      <c r="E48" s="193"/>
      <c r="F48" s="193"/>
      <c r="G48" s="193"/>
      <c r="H48" s="193"/>
      <c r="I48" s="193"/>
      <c r="J48" s="193"/>
      <c r="K48" s="193"/>
      <c r="L48" s="194"/>
      <c r="M48" s="194"/>
      <c r="N48" s="193"/>
      <c r="O48" s="192"/>
      <c r="P48" s="191"/>
      <c r="Q48" s="191"/>
      <c r="R48" s="191"/>
      <c r="S48" s="191"/>
      <c r="T48" s="168"/>
      <c r="U48" s="160"/>
      <c r="V48" s="161"/>
      <c r="W48" s="161"/>
      <c r="X48" s="161"/>
      <c r="Y48" s="161"/>
      <c r="Z48" s="161"/>
      <c r="AA48" s="161"/>
      <c r="AB48" s="161"/>
      <c r="AC48" s="163"/>
      <c r="AD48" s="162"/>
      <c r="AE48" s="162"/>
      <c r="AF48" s="162"/>
      <c r="AG48" s="162"/>
      <c r="AH48" s="162"/>
      <c r="AI48" s="162"/>
      <c r="AJ48" s="160"/>
    </row>
    <row r="49" spans="2:36" ht="15" customHeight="1">
      <c r="B49" s="176"/>
      <c r="C49" s="190"/>
      <c r="D49" s="189" t="s">
        <v>346</v>
      </c>
      <c r="E49" s="187"/>
      <c r="F49" s="187"/>
      <c r="G49" s="187"/>
      <c r="H49" s="187"/>
      <c r="I49" s="187"/>
      <c r="J49" s="187"/>
      <c r="K49" s="187"/>
      <c r="L49" s="188"/>
      <c r="M49" s="188"/>
      <c r="N49" s="187"/>
      <c r="O49" s="186"/>
      <c r="P49" s="185"/>
      <c r="Q49" s="185"/>
      <c r="R49" s="185"/>
      <c r="S49" s="184"/>
      <c r="T49" s="168"/>
      <c r="U49" s="160"/>
      <c r="V49" s="161"/>
      <c r="W49" s="161"/>
      <c r="X49" s="161"/>
      <c r="Y49" s="161"/>
      <c r="Z49" s="161"/>
      <c r="AA49" s="161"/>
      <c r="AB49" s="161"/>
      <c r="AC49" s="163"/>
      <c r="AD49" s="162"/>
      <c r="AE49" s="162"/>
      <c r="AF49" s="162"/>
      <c r="AG49" s="162"/>
      <c r="AH49" s="162"/>
      <c r="AI49" s="162"/>
      <c r="AJ49" s="160"/>
    </row>
    <row r="50" spans="2:36" ht="15" customHeight="1">
      <c r="B50" s="176"/>
      <c r="C50" s="183" t="s">
        <v>345</v>
      </c>
      <c r="D50" s="182" t="s">
        <v>344</v>
      </c>
      <c r="E50" s="180"/>
      <c r="F50" s="180"/>
      <c r="G50" s="180"/>
      <c r="H50" s="180"/>
      <c r="I50" s="180"/>
      <c r="J50" s="180"/>
      <c r="K50" s="180"/>
      <c r="L50" s="181"/>
      <c r="M50" s="181"/>
      <c r="N50" s="180"/>
      <c r="O50" s="179"/>
      <c r="P50" s="178"/>
      <c r="Q50" s="178"/>
      <c r="R50" s="178"/>
      <c r="S50" s="177"/>
      <c r="T50" s="168"/>
      <c r="U50" s="160"/>
      <c r="V50" s="161"/>
      <c r="W50" s="161"/>
      <c r="X50" s="161"/>
      <c r="Y50" s="161"/>
      <c r="Z50" s="161"/>
      <c r="AA50" s="161"/>
      <c r="AB50" s="161"/>
      <c r="AC50" s="163"/>
      <c r="AD50" s="162"/>
      <c r="AE50" s="162"/>
      <c r="AF50" s="162"/>
      <c r="AG50" s="162"/>
      <c r="AH50" s="162"/>
      <c r="AI50" s="162"/>
      <c r="AJ50" s="160"/>
    </row>
    <row r="51" spans="2:36" ht="15" customHeight="1">
      <c r="B51" s="176"/>
      <c r="C51" s="175"/>
      <c r="D51" s="174" t="s">
        <v>343</v>
      </c>
      <c r="E51" s="172"/>
      <c r="F51" s="172"/>
      <c r="G51" s="172"/>
      <c r="H51" s="172"/>
      <c r="I51" s="172"/>
      <c r="J51" s="172"/>
      <c r="K51" s="172"/>
      <c r="L51" s="173"/>
      <c r="M51" s="173"/>
      <c r="N51" s="172"/>
      <c r="O51" s="171"/>
      <c r="P51" s="170"/>
      <c r="Q51" s="170"/>
      <c r="R51" s="170"/>
      <c r="S51" s="169"/>
      <c r="T51" s="168"/>
      <c r="U51" s="160"/>
      <c r="V51" s="161"/>
      <c r="W51" s="161"/>
      <c r="X51" s="161"/>
      <c r="Y51" s="161"/>
      <c r="Z51" s="161"/>
      <c r="AA51" s="161"/>
      <c r="AB51" s="161"/>
      <c r="AC51" s="163"/>
      <c r="AD51" s="162"/>
      <c r="AE51" s="162"/>
      <c r="AF51" s="162"/>
      <c r="AG51" s="162"/>
      <c r="AH51" s="162"/>
      <c r="AI51" s="162"/>
      <c r="AJ51" s="160"/>
    </row>
    <row r="52" spans="2:36" ht="5.0999999999999996" customHeight="1">
      <c r="B52" s="167"/>
      <c r="C52" s="166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4"/>
      <c r="U52" s="160"/>
      <c r="V52" s="161"/>
      <c r="W52" s="161"/>
      <c r="X52" s="161"/>
      <c r="Y52" s="161"/>
      <c r="Z52" s="161"/>
      <c r="AA52" s="161"/>
      <c r="AB52" s="161"/>
      <c r="AC52" s="163"/>
      <c r="AD52" s="162"/>
      <c r="AE52" s="162"/>
      <c r="AF52" s="162"/>
      <c r="AG52" s="162"/>
      <c r="AH52" s="162"/>
      <c r="AI52" s="162"/>
      <c r="AJ52" s="160"/>
    </row>
    <row r="53" spans="2:36">
      <c r="U53" s="160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0"/>
    </row>
    <row r="54" spans="2:36">
      <c r="U54" s="160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0"/>
    </row>
    <row r="55" spans="2:36">
      <c r="U55" s="160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0"/>
    </row>
    <row r="56" spans="2:36">
      <c r="U56" s="160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0"/>
    </row>
    <row r="57" spans="2:36">
      <c r="U57" s="160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0"/>
    </row>
    <row r="58" spans="2:36">
      <c r="U58" s="160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0"/>
    </row>
    <row r="59" spans="2:36">
      <c r="U59" s="160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0"/>
    </row>
    <row r="60" spans="2:36">
      <c r="U60" s="160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0"/>
    </row>
    <row r="61" spans="2:36">
      <c r="U61" s="160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0"/>
    </row>
    <row r="62" spans="2:36">
      <c r="U62" s="160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0"/>
    </row>
    <row r="63" spans="2:36">
      <c r="U63" s="160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0"/>
    </row>
    <row r="64" spans="2:36">
      <c r="U64" s="160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0"/>
    </row>
    <row r="65" spans="21:36">
      <c r="U65" s="160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0"/>
    </row>
    <row r="66" spans="21:36">
      <c r="U66" s="160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0"/>
    </row>
    <row r="67" spans="21:36">
      <c r="U67" s="160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0"/>
    </row>
    <row r="68" spans="21:36">
      <c r="U68" s="160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0"/>
    </row>
    <row r="69" spans="21:36">
      <c r="U69" s="160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0"/>
    </row>
    <row r="70" spans="21:36">
      <c r="U70" s="160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0"/>
    </row>
    <row r="71" spans="21:36">
      <c r="U71" s="160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0"/>
    </row>
    <row r="72" spans="21:36">
      <c r="U72" s="160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0"/>
    </row>
    <row r="73" spans="21:36">
      <c r="U73" s="160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0"/>
    </row>
    <row r="74" spans="21:36">
      <c r="U74" s="160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0"/>
    </row>
    <row r="75" spans="21:36">
      <c r="U75" s="160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0"/>
    </row>
    <row r="76" spans="21:36">
      <c r="U76" s="160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0"/>
    </row>
    <row r="77" spans="21:36">
      <c r="U77" s="160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0"/>
    </row>
    <row r="78" spans="21:36">
      <c r="U78" s="160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0"/>
    </row>
    <row r="79" spans="21:36">
      <c r="U79" s="160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0"/>
    </row>
    <row r="80" spans="21:36">
      <c r="U80" s="160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0"/>
    </row>
    <row r="81" spans="21:36">
      <c r="U81" s="160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0"/>
    </row>
    <row r="82" spans="21:36">
      <c r="U82" s="160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0"/>
    </row>
    <row r="83" spans="21:36">
      <c r="U83" s="160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0"/>
    </row>
    <row r="84" spans="21:36">
      <c r="U84" s="160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0"/>
    </row>
    <row r="85" spans="21:36">
      <c r="U85" s="160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0"/>
    </row>
    <row r="86" spans="21:36">
      <c r="U86" s="160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0"/>
    </row>
    <row r="87" spans="21:36">
      <c r="U87" s="160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0"/>
    </row>
    <row r="88" spans="21:36">
      <c r="U88" s="160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0"/>
    </row>
    <row r="89" spans="21:36">
      <c r="U89" s="160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0"/>
    </row>
    <row r="90" spans="21:36">
      <c r="U90" s="160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0"/>
    </row>
    <row r="91" spans="21:36">
      <c r="U91" s="160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0"/>
    </row>
    <row r="92" spans="21:36">
      <c r="U92" s="160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0"/>
    </row>
    <row r="93" spans="21:36">
      <c r="U93" s="160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0"/>
    </row>
    <row r="94" spans="21:36">
      <c r="U94" s="160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0"/>
    </row>
    <row r="95" spans="21:36">
      <c r="U95" s="160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0"/>
    </row>
    <row r="96" spans="21:36">
      <c r="U96" s="160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0"/>
    </row>
    <row r="97" spans="21:36">
      <c r="U97" s="160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0"/>
    </row>
    <row r="98" spans="21:36">
      <c r="U98" s="160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0"/>
    </row>
    <row r="99" spans="21:36">
      <c r="U99" s="160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0"/>
    </row>
    <row r="100" spans="21:36">
      <c r="U100" s="160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0"/>
    </row>
    <row r="101" spans="21:36">
      <c r="U101" s="160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0"/>
    </row>
    <row r="102" spans="21:36">
      <c r="U102" s="160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1"/>
      <c r="AI102" s="161"/>
      <c r="AJ102" s="160"/>
    </row>
    <row r="103" spans="21:36">
      <c r="U103" s="160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0"/>
    </row>
    <row r="104" spans="21:36">
      <c r="U104" s="160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0"/>
    </row>
    <row r="105" spans="21:36">
      <c r="U105" s="160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0"/>
    </row>
    <row r="106" spans="21:36">
      <c r="U106" s="160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0"/>
    </row>
    <row r="107" spans="21:36">
      <c r="U107" s="160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0"/>
    </row>
    <row r="108" spans="21:36">
      <c r="U108" s="160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0"/>
    </row>
    <row r="109" spans="21:36">
      <c r="U109" s="160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  <c r="AJ109" s="160"/>
    </row>
    <row r="110" spans="21:36">
      <c r="U110" s="160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  <c r="AH110" s="161"/>
      <c r="AI110" s="161"/>
      <c r="AJ110" s="160"/>
    </row>
    <row r="111" spans="21:36">
      <c r="U111" s="160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1"/>
      <c r="AH111" s="161"/>
      <c r="AI111" s="161"/>
      <c r="AJ111" s="160"/>
    </row>
    <row r="112" spans="21:36">
      <c r="U112" s="160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1"/>
      <c r="AG112" s="161"/>
      <c r="AH112" s="161"/>
      <c r="AI112" s="161"/>
      <c r="AJ112" s="160"/>
    </row>
    <row r="113" spans="21:36">
      <c r="U113" s="160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61"/>
      <c r="AJ113" s="160"/>
    </row>
    <row r="114" spans="21:36">
      <c r="U114" s="160"/>
      <c r="V114" s="161"/>
      <c r="W114" s="161"/>
      <c r="X114" s="161"/>
      <c r="Y114" s="161"/>
      <c r="Z114" s="161"/>
      <c r="AA114" s="161"/>
      <c r="AB114" s="161"/>
      <c r="AC114" s="161"/>
      <c r="AD114" s="161"/>
      <c r="AE114" s="161"/>
      <c r="AF114" s="161"/>
      <c r="AG114" s="161"/>
      <c r="AH114" s="161"/>
      <c r="AI114" s="161"/>
      <c r="AJ114" s="160"/>
    </row>
    <row r="115" spans="21:36">
      <c r="U115" s="160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0"/>
    </row>
    <row r="116" spans="21:36">
      <c r="U116" s="160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0"/>
    </row>
    <row r="117" spans="21:36">
      <c r="U117" s="160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0"/>
    </row>
    <row r="118" spans="21:36">
      <c r="U118" s="160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  <c r="AH118" s="161"/>
      <c r="AI118" s="161"/>
      <c r="AJ118" s="160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1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118"/>
  <sheetViews>
    <sheetView showGridLines="0" zoomScaleNormal="100" zoomScaleSheetLayoutView="100" workbookViewId="0"/>
  </sheetViews>
  <sheetFormatPr defaultRowHeight="11.25"/>
  <cols>
    <col min="1" max="1" width="3.625" style="155" customWidth="1"/>
    <col min="2" max="2" width="0.875" style="159" customWidth="1"/>
    <col min="3" max="3" width="8.125" style="158" customWidth="1"/>
    <col min="4" max="6" width="6.625" style="155" customWidth="1"/>
    <col min="7" max="10" width="3.25" style="155" customWidth="1"/>
    <col min="11" max="11" width="3.5" style="155" customWidth="1"/>
    <col min="12" max="18" width="5.625" style="155" customWidth="1"/>
    <col min="19" max="19" width="5" style="155" customWidth="1"/>
    <col min="20" max="20" width="1.625" style="155" customWidth="1"/>
    <col min="21" max="21" width="9" style="156"/>
    <col min="22" max="22" width="8.875" style="157" customWidth="1"/>
    <col min="23" max="24" width="4.625" style="157" customWidth="1"/>
    <col min="25" max="26" width="9" style="157"/>
    <col min="27" max="27" width="16.375" style="157" bestFit="1" customWidth="1"/>
    <col min="28" max="35" width="9" style="157"/>
    <col min="36" max="62" width="9" style="156"/>
    <col min="63" max="16384" width="9" style="155"/>
  </cols>
  <sheetData>
    <row r="2" spans="2:39" ht="20.100000000000001" customHeight="1">
      <c r="B2" s="317" t="s">
        <v>368</v>
      </c>
      <c r="C2" s="316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4"/>
    </row>
    <row r="3" spans="2:39" ht="20.100000000000001" customHeight="1">
      <c r="B3" s="176"/>
      <c r="C3" s="306" t="s">
        <v>367</v>
      </c>
      <c r="D3" s="313"/>
      <c r="E3" s="313"/>
      <c r="F3" s="313"/>
      <c r="G3" s="313"/>
      <c r="H3" s="313"/>
      <c r="I3" s="313"/>
      <c r="J3" s="313"/>
      <c r="K3" s="374" t="s">
        <v>366</v>
      </c>
      <c r="L3" s="191"/>
      <c r="M3" s="191"/>
      <c r="N3" s="191"/>
      <c r="O3" s="191"/>
      <c r="P3" s="191"/>
      <c r="Q3" s="191"/>
      <c r="R3" s="191"/>
      <c r="S3" s="191"/>
      <c r="T3" s="168"/>
    </row>
    <row r="4" spans="2:39" ht="30" customHeight="1">
      <c r="B4" s="176"/>
      <c r="C4" s="312" t="s">
        <v>365</v>
      </c>
      <c r="D4" s="311"/>
      <c r="E4" s="311"/>
      <c r="F4" s="311"/>
      <c r="G4" s="311"/>
      <c r="H4" s="311"/>
      <c r="I4" s="311"/>
      <c r="J4" s="311"/>
      <c r="K4" s="375"/>
      <c r="L4" s="191"/>
      <c r="M4" s="191"/>
      <c r="N4" s="191"/>
      <c r="O4" s="191"/>
      <c r="P4" s="191"/>
      <c r="Q4" s="191"/>
      <c r="R4" s="191"/>
      <c r="S4" s="191"/>
      <c r="T4" s="168"/>
    </row>
    <row r="5" spans="2:39" ht="20.100000000000001" customHeight="1">
      <c r="B5" s="305"/>
      <c r="C5" s="310" t="s">
        <v>364</v>
      </c>
      <c r="D5" s="303"/>
      <c r="E5" s="303"/>
      <c r="F5" s="303"/>
      <c r="G5" s="303"/>
      <c r="H5" s="303"/>
      <c r="I5" s="303"/>
      <c r="J5" s="303"/>
      <c r="K5" s="375"/>
      <c r="L5" s="191"/>
      <c r="M5" s="191"/>
      <c r="N5" s="191"/>
      <c r="O5" s="191"/>
      <c r="P5" s="191"/>
      <c r="Q5" s="191"/>
      <c r="R5" s="191"/>
      <c r="S5" s="191"/>
      <c r="T5" s="168"/>
    </row>
    <row r="6" spans="2:39" ht="30" customHeight="1">
      <c r="B6" s="167"/>
      <c r="C6" s="308" t="s">
        <v>372</v>
      </c>
      <c r="D6" s="197"/>
      <c r="E6" s="197"/>
      <c r="F6" s="197"/>
      <c r="G6" s="197"/>
      <c r="H6" s="197"/>
      <c r="I6" s="197"/>
      <c r="J6" s="197"/>
      <c r="K6" s="375"/>
      <c r="L6" s="191"/>
      <c r="M6" s="191"/>
      <c r="N6" s="191"/>
      <c r="O6" s="191"/>
      <c r="P6" s="191"/>
      <c r="Q6" s="191"/>
      <c r="R6" s="191"/>
      <c r="S6" s="191"/>
      <c r="T6" s="168"/>
    </row>
    <row r="7" spans="2:39" ht="20.100000000000001" customHeight="1">
      <c r="B7" s="305"/>
      <c r="C7" s="309" t="s">
        <v>362</v>
      </c>
      <c r="D7" s="303"/>
      <c r="E7" s="303"/>
      <c r="F7" s="303"/>
      <c r="G7" s="303"/>
      <c r="H7" s="303"/>
      <c r="I7" s="303"/>
      <c r="J7" s="303"/>
      <c r="K7" s="375"/>
      <c r="L7" s="191"/>
      <c r="M7" s="191"/>
      <c r="N7" s="191"/>
      <c r="O7" s="191"/>
      <c r="P7" s="191"/>
      <c r="Q7" s="191"/>
      <c r="R7" s="191"/>
      <c r="S7" s="191"/>
      <c r="T7" s="168"/>
    </row>
    <row r="8" spans="2:39" ht="30" customHeight="1">
      <c r="B8" s="167"/>
      <c r="C8" s="308" t="s">
        <v>361</v>
      </c>
      <c r="D8" s="197"/>
      <c r="E8" s="197"/>
      <c r="F8" s="197"/>
      <c r="G8" s="197"/>
      <c r="H8" s="197"/>
      <c r="I8" s="197"/>
      <c r="J8" s="197"/>
      <c r="K8" s="375"/>
      <c r="L8" s="191"/>
      <c r="M8" s="191"/>
      <c r="N8" s="191"/>
      <c r="O8" s="191"/>
      <c r="P8" s="191"/>
      <c r="Q8" s="191"/>
      <c r="R8" s="191"/>
      <c r="S8" s="191"/>
      <c r="T8" s="168"/>
    </row>
    <row r="9" spans="2:39" ht="20.100000000000001" customHeight="1">
      <c r="B9" s="176"/>
      <c r="C9" s="307" t="s">
        <v>360</v>
      </c>
      <c r="D9" s="191"/>
      <c r="E9" s="191"/>
      <c r="F9" s="191"/>
      <c r="G9" s="191"/>
      <c r="H9" s="191"/>
      <c r="I9" s="191"/>
      <c r="J9" s="191"/>
      <c r="K9" s="375"/>
      <c r="L9" s="191"/>
      <c r="M9" s="191"/>
      <c r="N9" s="191"/>
      <c r="O9" s="191"/>
      <c r="P9" s="191"/>
      <c r="Q9" s="191"/>
      <c r="R9" s="191"/>
      <c r="S9" s="191"/>
      <c r="T9" s="168"/>
    </row>
    <row r="10" spans="2:39" ht="30" customHeight="1">
      <c r="B10" s="176"/>
      <c r="C10" s="306"/>
      <c r="D10" s="191"/>
      <c r="E10" s="191"/>
      <c r="F10" s="191"/>
      <c r="G10" s="191"/>
      <c r="H10" s="191"/>
      <c r="I10" s="191"/>
      <c r="J10" s="191"/>
      <c r="K10" s="375"/>
      <c r="L10" s="191"/>
      <c r="M10" s="191"/>
      <c r="N10" s="191"/>
      <c r="O10" s="191"/>
      <c r="P10" s="191"/>
      <c r="Q10" s="191"/>
      <c r="R10" s="191"/>
      <c r="S10" s="191"/>
      <c r="T10" s="168"/>
    </row>
    <row r="11" spans="2:39" ht="12" customHeight="1">
      <c r="B11" s="305"/>
      <c r="C11" s="304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2"/>
      <c r="U11" s="203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3"/>
      <c r="AK11" s="155"/>
      <c r="AL11" s="155"/>
      <c r="AM11" s="155"/>
    </row>
    <row r="12" spans="2:39" ht="12.6" customHeight="1">
      <c r="B12" s="176"/>
      <c r="C12" s="301" t="s">
        <v>116</v>
      </c>
      <c r="D12" s="376" t="s">
        <v>381</v>
      </c>
      <c r="E12" s="377"/>
      <c r="F12" s="377"/>
      <c r="G12" s="377"/>
      <c r="H12" s="377"/>
      <c r="I12" s="377"/>
      <c r="J12" s="378"/>
      <c r="K12" s="300"/>
      <c r="L12" s="299" t="s">
        <v>358</v>
      </c>
      <c r="M12" s="298"/>
      <c r="N12" s="298"/>
      <c r="O12" s="298"/>
      <c r="P12" s="297"/>
      <c r="Q12" s="297"/>
      <c r="R12" s="297"/>
      <c r="S12" s="296"/>
      <c r="T12" s="290" t="s">
        <v>370</v>
      </c>
      <c r="U12" s="157" t="s">
        <v>356</v>
      </c>
      <c r="V12" s="161"/>
      <c r="W12" s="161"/>
      <c r="X12" s="161"/>
      <c r="Y12" s="161"/>
      <c r="Z12" s="161"/>
      <c r="AA12" s="161"/>
      <c r="AB12" s="206"/>
      <c r="AC12" s="206"/>
      <c r="AD12" s="206"/>
      <c r="AE12" s="206"/>
      <c r="AF12" s="206"/>
      <c r="AG12" s="206"/>
      <c r="AH12" s="206"/>
      <c r="AI12" s="206"/>
      <c r="AJ12" s="203"/>
      <c r="AK12" s="155"/>
      <c r="AL12" s="155"/>
      <c r="AM12" s="155"/>
    </row>
    <row r="13" spans="2:39" ht="12.6" customHeight="1">
      <c r="B13" s="176"/>
      <c r="C13" s="295"/>
      <c r="D13" s="294" t="s">
        <v>352</v>
      </c>
      <c r="E13" s="293" t="s">
        <v>355</v>
      </c>
      <c r="F13" s="293" t="s">
        <v>354</v>
      </c>
      <c r="G13" s="379" t="s">
        <v>353</v>
      </c>
      <c r="H13" s="380"/>
      <c r="I13" s="380"/>
      <c r="J13" s="381"/>
      <c r="K13" s="292"/>
      <c r="L13" s="292"/>
      <c r="M13" s="291"/>
      <c r="N13" s="282"/>
      <c r="O13" s="291"/>
      <c r="P13" s="252"/>
      <c r="Q13" s="252"/>
      <c r="R13" s="252"/>
      <c r="S13" s="290"/>
      <c r="T13" s="289"/>
      <c r="V13" s="288" t="s">
        <v>352</v>
      </c>
      <c r="W13" s="287"/>
      <c r="X13" s="287"/>
      <c r="Y13" s="161"/>
      <c r="Z13" s="161"/>
      <c r="AA13" s="161"/>
      <c r="AB13" s="206"/>
      <c r="AC13" s="206"/>
      <c r="AD13" s="206"/>
      <c r="AE13" s="206"/>
      <c r="AF13" s="206"/>
      <c r="AG13" s="206"/>
      <c r="AH13" s="206"/>
      <c r="AI13" s="206"/>
      <c r="AJ13" s="203"/>
      <c r="AK13" s="155"/>
      <c r="AL13" s="155"/>
      <c r="AM13" s="155"/>
    </row>
    <row r="14" spans="2:39" ht="12.6" customHeight="1">
      <c r="B14" s="176"/>
      <c r="C14" s="286" t="s">
        <v>351</v>
      </c>
      <c r="D14" s="284" t="s">
        <v>369</v>
      </c>
      <c r="E14" s="285" t="s">
        <v>349</v>
      </c>
      <c r="F14" s="285" t="s">
        <v>348</v>
      </c>
      <c r="G14" s="382"/>
      <c r="H14" s="383"/>
      <c r="I14" s="383"/>
      <c r="J14" s="384"/>
      <c r="K14" s="283"/>
      <c r="L14" s="283"/>
      <c r="M14" s="282"/>
      <c r="N14" s="282"/>
      <c r="O14" s="282"/>
      <c r="P14" s="281"/>
      <c r="Q14" s="281"/>
      <c r="R14" s="280"/>
      <c r="S14" s="279"/>
      <c r="T14" s="279"/>
      <c r="V14" s="207"/>
      <c r="W14" s="278"/>
      <c r="X14" s="278"/>
      <c r="Y14" s="161"/>
      <c r="Z14" s="161"/>
      <c r="AA14" s="161"/>
      <c r="AB14" s="206"/>
      <c r="AC14" s="206"/>
      <c r="AD14" s="206"/>
      <c r="AE14" s="206"/>
      <c r="AF14" s="206"/>
      <c r="AG14" s="206"/>
      <c r="AH14" s="206"/>
      <c r="AI14" s="277"/>
      <c r="AJ14" s="203"/>
      <c r="AK14" s="155"/>
      <c r="AL14" s="155"/>
      <c r="AM14" s="155"/>
    </row>
    <row r="15" spans="2:39" ht="15" customHeight="1">
      <c r="B15" s="176"/>
      <c r="C15" s="269">
        <v>0.29166666666666802</v>
      </c>
      <c r="D15" s="276">
        <v>0</v>
      </c>
      <c r="E15" s="275">
        <v>0</v>
      </c>
      <c r="F15" s="274" t="s">
        <v>377</v>
      </c>
      <c r="G15" s="265"/>
      <c r="H15" s="273"/>
      <c r="I15" s="273"/>
      <c r="J15" s="272"/>
      <c r="K15" s="263"/>
      <c r="L15" s="251"/>
      <c r="M15" s="250"/>
      <c r="N15" s="250"/>
      <c r="O15" s="249"/>
      <c r="P15" s="211"/>
      <c r="Q15" s="211"/>
      <c r="R15" s="211"/>
      <c r="S15" s="248"/>
      <c r="T15" s="271"/>
      <c r="U15" s="156">
        <v>1.05</v>
      </c>
      <c r="V15" s="208">
        <f t="shared" ref="V15:V46" si="0">D15-E15</f>
        <v>0</v>
      </c>
      <c r="W15" s="207"/>
      <c r="X15" s="207"/>
      <c r="Y15" s="161"/>
      <c r="Z15" s="161"/>
      <c r="AA15" s="161"/>
      <c r="AB15" s="206"/>
      <c r="AC15" s="205"/>
      <c r="AD15" s="204"/>
      <c r="AE15" s="204"/>
      <c r="AF15" s="204"/>
      <c r="AG15" s="204"/>
      <c r="AH15" s="204"/>
      <c r="AI15" s="204"/>
      <c r="AJ15" s="203"/>
      <c r="AK15" s="155"/>
      <c r="AL15" s="155"/>
      <c r="AM15" s="155"/>
    </row>
    <row r="16" spans="2:39" ht="15" customHeight="1">
      <c r="B16" s="176"/>
      <c r="C16" s="226">
        <v>0.29861111111111199</v>
      </c>
      <c r="D16" s="225">
        <v>0</v>
      </c>
      <c r="E16" s="224">
        <v>0</v>
      </c>
      <c r="F16" s="223" t="s">
        <v>377</v>
      </c>
      <c r="G16" s="259"/>
      <c r="H16" s="259"/>
      <c r="I16" s="259"/>
      <c r="J16" s="221"/>
      <c r="K16" s="270"/>
      <c r="L16" s="214"/>
      <c r="M16" s="213"/>
      <c r="N16" s="213"/>
      <c r="O16" s="212"/>
      <c r="P16" s="211"/>
      <c r="Q16" s="211"/>
      <c r="R16" s="211"/>
      <c r="S16" s="210"/>
      <c r="T16" s="209"/>
      <c r="U16" s="156">
        <v>2.16</v>
      </c>
      <c r="V16" s="208">
        <f t="shared" si="0"/>
        <v>0</v>
      </c>
      <c r="W16" s="207"/>
      <c r="X16" s="207"/>
      <c r="Y16" s="161"/>
      <c r="Z16" s="161"/>
      <c r="AA16" s="161"/>
      <c r="AB16" s="206"/>
      <c r="AC16" s="205"/>
      <c r="AD16" s="204"/>
      <c r="AE16" s="204"/>
      <c r="AF16" s="204"/>
      <c r="AG16" s="204"/>
      <c r="AH16" s="204"/>
      <c r="AI16" s="204"/>
      <c r="AJ16" s="203"/>
      <c r="AK16" s="155"/>
      <c r="AL16" s="155"/>
      <c r="AM16" s="155"/>
    </row>
    <row r="17" spans="2:39" ht="15" customHeight="1">
      <c r="B17" s="176"/>
      <c r="C17" s="226">
        <v>0.30555555555555702</v>
      </c>
      <c r="D17" s="262">
        <v>0</v>
      </c>
      <c r="E17" s="261">
        <v>0</v>
      </c>
      <c r="F17" s="260" t="s">
        <v>377</v>
      </c>
      <c r="G17" s="259"/>
      <c r="H17" s="259"/>
      <c r="I17" s="259"/>
      <c r="J17" s="258"/>
      <c r="K17" s="263"/>
      <c r="L17" s="251"/>
      <c r="M17" s="250"/>
      <c r="N17" s="250"/>
      <c r="O17" s="249"/>
      <c r="P17" s="211"/>
      <c r="Q17" s="211"/>
      <c r="R17" s="211"/>
      <c r="S17" s="248"/>
      <c r="T17" s="247"/>
      <c r="U17" s="156">
        <v>3.3</v>
      </c>
      <c r="V17" s="208">
        <f t="shared" si="0"/>
        <v>0</v>
      </c>
      <c r="W17" s="207"/>
      <c r="X17" s="207"/>
      <c r="Y17" s="161"/>
      <c r="Z17" s="161"/>
      <c r="AA17" s="161"/>
      <c r="AB17" s="206"/>
      <c r="AC17" s="205"/>
      <c r="AD17" s="204"/>
      <c r="AE17" s="204"/>
      <c r="AF17" s="204"/>
      <c r="AG17" s="204"/>
      <c r="AH17" s="204"/>
      <c r="AI17" s="204"/>
      <c r="AJ17" s="203"/>
      <c r="AK17" s="155"/>
      <c r="AL17" s="155"/>
      <c r="AM17" s="155"/>
    </row>
    <row r="18" spans="2:39" ht="15" customHeight="1">
      <c r="B18" s="176"/>
      <c r="C18" s="226">
        <v>0.312500000000001</v>
      </c>
      <c r="D18" s="225">
        <v>0</v>
      </c>
      <c r="E18" s="224">
        <v>0</v>
      </c>
      <c r="F18" s="223" t="s">
        <v>377</v>
      </c>
      <c r="G18" s="259"/>
      <c r="H18" s="259"/>
      <c r="I18" s="259"/>
      <c r="J18" s="221"/>
      <c r="K18" s="270"/>
      <c r="L18" s="214"/>
      <c r="M18" s="213"/>
      <c r="N18" s="213"/>
      <c r="O18" s="212"/>
      <c r="P18" s="211"/>
      <c r="Q18" s="211"/>
      <c r="R18" s="211"/>
      <c r="S18" s="210"/>
      <c r="T18" s="209"/>
      <c r="U18" s="156">
        <v>4.4000000000000004</v>
      </c>
      <c r="V18" s="208">
        <f t="shared" si="0"/>
        <v>0</v>
      </c>
      <c r="W18" s="207"/>
      <c r="X18" s="207"/>
      <c r="Y18" s="161"/>
      <c r="Z18" s="161"/>
      <c r="AA18" s="161"/>
      <c r="AB18" s="206"/>
      <c r="AC18" s="205"/>
      <c r="AD18" s="204"/>
      <c r="AE18" s="204"/>
      <c r="AF18" s="204"/>
      <c r="AG18" s="204"/>
      <c r="AH18" s="204"/>
      <c r="AI18" s="204"/>
      <c r="AJ18" s="203"/>
      <c r="AK18" s="155"/>
      <c r="AL18" s="155"/>
      <c r="AM18" s="155"/>
    </row>
    <row r="19" spans="2:39" ht="15" customHeight="1">
      <c r="B19" s="176"/>
      <c r="C19" s="226">
        <v>0.31944444444444497</v>
      </c>
      <c r="D19" s="262">
        <v>0</v>
      </c>
      <c r="E19" s="261">
        <v>0</v>
      </c>
      <c r="F19" s="260" t="s">
        <v>377</v>
      </c>
      <c r="G19" s="259"/>
      <c r="H19" s="259"/>
      <c r="I19" s="259"/>
      <c r="J19" s="258"/>
      <c r="K19" s="263"/>
      <c r="L19" s="251"/>
      <c r="M19" s="250"/>
      <c r="N19" s="250"/>
      <c r="O19" s="249"/>
      <c r="P19" s="211"/>
      <c r="Q19" s="211"/>
      <c r="R19" s="211"/>
      <c r="S19" s="248"/>
      <c r="T19" s="247"/>
      <c r="U19" s="156">
        <v>5.55</v>
      </c>
      <c r="V19" s="208">
        <f t="shared" si="0"/>
        <v>0</v>
      </c>
      <c r="W19" s="207"/>
      <c r="X19" s="207"/>
      <c r="Y19" s="161"/>
      <c r="Z19" s="161"/>
      <c r="AA19" s="161"/>
      <c r="AB19" s="206"/>
      <c r="AC19" s="205"/>
      <c r="AD19" s="204"/>
      <c r="AE19" s="204"/>
      <c r="AF19" s="204"/>
      <c r="AG19" s="204"/>
      <c r="AH19" s="204"/>
      <c r="AI19" s="204"/>
      <c r="AJ19" s="203"/>
      <c r="AK19" s="155"/>
      <c r="AL19" s="155"/>
      <c r="AM19" s="155"/>
    </row>
    <row r="20" spans="2:39" ht="15" customHeight="1">
      <c r="B20" s="176"/>
      <c r="C20" s="220">
        <v>0.32638888888889001</v>
      </c>
      <c r="D20" s="257">
        <v>0</v>
      </c>
      <c r="E20" s="256">
        <v>0</v>
      </c>
      <c r="F20" s="255" t="s">
        <v>377</v>
      </c>
      <c r="G20" s="254"/>
      <c r="H20" s="254"/>
      <c r="I20" s="254"/>
      <c r="J20" s="253"/>
      <c r="K20" s="270"/>
      <c r="L20" s="214"/>
      <c r="M20" s="213"/>
      <c r="N20" s="213"/>
      <c r="O20" s="212"/>
      <c r="P20" s="211"/>
      <c r="Q20" s="211"/>
      <c r="R20" s="211"/>
      <c r="S20" s="210"/>
      <c r="T20" s="209"/>
      <c r="U20" s="156">
        <v>6.65</v>
      </c>
      <c r="V20" s="208">
        <f t="shared" si="0"/>
        <v>0</v>
      </c>
      <c r="W20" s="207"/>
      <c r="X20" s="207"/>
      <c r="Y20" s="161"/>
      <c r="Z20" s="161"/>
      <c r="AA20" s="161"/>
      <c r="AB20" s="206"/>
      <c r="AC20" s="205"/>
      <c r="AD20" s="204"/>
      <c r="AE20" s="204"/>
      <c r="AF20" s="204"/>
      <c r="AG20" s="204"/>
      <c r="AH20" s="204"/>
      <c r="AI20" s="204"/>
      <c r="AJ20" s="203"/>
      <c r="AK20" s="155"/>
      <c r="AL20" s="155"/>
      <c r="AM20" s="155"/>
    </row>
    <row r="21" spans="2:39" ht="15" customHeight="1">
      <c r="B21" s="176"/>
      <c r="C21" s="269">
        <v>0.33333333333333398</v>
      </c>
      <c r="D21" s="268">
        <v>0</v>
      </c>
      <c r="E21" s="267">
        <v>0</v>
      </c>
      <c r="F21" s="266" t="s">
        <v>377</v>
      </c>
      <c r="G21" s="265"/>
      <c r="H21" s="265"/>
      <c r="I21" s="265"/>
      <c r="J21" s="264"/>
      <c r="K21" s="263"/>
      <c r="L21" s="251"/>
      <c r="M21" s="250"/>
      <c r="N21" s="250"/>
      <c r="O21" s="249"/>
      <c r="P21" s="211"/>
      <c r="Q21" s="211"/>
      <c r="R21" s="211"/>
      <c r="S21" s="248"/>
      <c r="T21" s="247"/>
      <c r="U21" s="156">
        <v>7.8</v>
      </c>
      <c r="V21" s="208">
        <f t="shared" si="0"/>
        <v>0</v>
      </c>
      <c r="W21" s="207"/>
      <c r="X21" s="207"/>
      <c r="Y21" s="161"/>
      <c r="Z21" s="161"/>
      <c r="AA21" s="161"/>
      <c r="AB21" s="206"/>
      <c r="AC21" s="205"/>
      <c r="AD21" s="204"/>
      <c r="AE21" s="204"/>
      <c r="AF21" s="204"/>
      <c r="AG21" s="204"/>
      <c r="AH21" s="204"/>
      <c r="AI21" s="204"/>
      <c r="AJ21" s="203"/>
      <c r="AK21" s="155"/>
      <c r="AL21" s="155"/>
      <c r="AM21" s="155"/>
    </row>
    <row r="22" spans="2:39" ht="15" customHeight="1">
      <c r="B22" s="176"/>
      <c r="C22" s="226">
        <v>0.34027777777777901</v>
      </c>
      <c r="D22" s="225">
        <v>0</v>
      </c>
      <c r="E22" s="224">
        <v>0</v>
      </c>
      <c r="F22" s="223" t="s">
        <v>377</v>
      </c>
      <c r="G22" s="259"/>
      <c r="H22" s="259"/>
      <c r="I22" s="259"/>
      <c r="J22" s="221"/>
      <c r="K22" s="214"/>
      <c r="L22" s="214"/>
      <c r="M22" s="213"/>
      <c r="N22" s="213"/>
      <c r="O22" s="212"/>
      <c r="P22" s="211"/>
      <c r="Q22" s="211"/>
      <c r="R22" s="211"/>
      <c r="S22" s="210"/>
      <c r="T22" s="209"/>
      <c r="U22" s="156">
        <v>8.9</v>
      </c>
      <c r="V22" s="208">
        <f t="shared" si="0"/>
        <v>0</v>
      </c>
      <c r="W22" s="207"/>
      <c r="X22" s="207"/>
      <c r="Y22" s="161"/>
      <c r="Z22" s="161"/>
      <c r="AA22" s="161"/>
      <c r="AB22" s="206"/>
      <c r="AC22" s="205"/>
      <c r="AD22" s="204"/>
      <c r="AE22" s="204"/>
      <c r="AF22" s="204"/>
      <c r="AG22" s="204"/>
      <c r="AH22" s="204"/>
      <c r="AI22" s="204"/>
      <c r="AJ22" s="203"/>
      <c r="AK22" s="155"/>
      <c r="AL22" s="155"/>
      <c r="AM22" s="155"/>
    </row>
    <row r="23" spans="2:39" ht="15" customHeight="1">
      <c r="B23" s="176"/>
      <c r="C23" s="226">
        <v>0.34722222222222299</v>
      </c>
      <c r="D23" s="262">
        <v>0</v>
      </c>
      <c r="E23" s="261">
        <v>0</v>
      </c>
      <c r="F23" s="260" t="s">
        <v>377</v>
      </c>
      <c r="G23" s="259"/>
      <c r="H23" s="259"/>
      <c r="I23" s="259"/>
      <c r="J23" s="258"/>
      <c r="K23" s="251"/>
      <c r="L23" s="251"/>
      <c r="M23" s="250"/>
      <c r="N23" s="250"/>
      <c r="O23" s="249"/>
      <c r="P23" s="211"/>
      <c r="Q23" s="211"/>
      <c r="R23" s="211"/>
      <c r="S23" s="248"/>
      <c r="T23" s="247"/>
      <c r="U23" s="156">
        <v>10.029999999999999</v>
      </c>
      <c r="V23" s="208">
        <f t="shared" si="0"/>
        <v>0</v>
      </c>
      <c r="W23" s="207"/>
      <c r="X23" s="207"/>
      <c r="Y23" s="161"/>
      <c r="Z23" s="161"/>
      <c r="AA23" s="161"/>
      <c r="AB23" s="206"/>
      <c r="AC23" s="205"/>
      <c r="AD23" s="204"/>
      <c r="AE23" s="204"/>
      <c r="AF23" s="204"/>
      <c r="AG23" s="204"/>
      <c r="AH23" s="204"/>
      <c r="AI23" s="204"/>
      <c r="AJ23" s="203"/>
      <c r="AK23" s="155"/>
      <c r="AL23" s="155"/>
      <c r="AM23" s="155"/>
    </row>
    <row r="24" spans="2:39" ht="15" customHeight="1">
      <c r="B24" s="176"/>
      <c r="C24" s="226">
        <v>0.35416666666666802</v>
      </c>
      <c r="D24" s="225">
        <v>0</v>
      </c>
      <c r="E24" s="224">
        <v>0</v>
      </c>
      <c r="F24" s="223" t="s">
        <v>377</v>
      </c>
      <c r="G24" s="259"/>
      <c r="H24" s="259"/>
      <c r="I24" s="259"/>
      <c r="J24" s="221"/>
      <c r="K24" s="214"/>
      <c r="L24" s="214"/>
      <c r="M24" s="213"/>
      <c r="N24" s="213"/>
      <c r="O24" s="212"/>
      <c r="P24" s="211"/>
      <c r="Q24" s="211"/>
      <c r="R24" s="211"/>
      <c r="S24" s="210"/>
      <c r="T24" s="209"/>
      <c r="U24" s="156">
        <v>11.15</v>
      </c>
      <c r="V24" s="208">
        <f t="shared" si="0"/>
        <v>0</v>
      </c>
      <c r="W24" s="207"/>
      <c r="X24" s="207"/>
      <c r="Y24" s="161"/>
      <c r="Z24" s="161"/>
      <c r="AA24" s="161"/>
      <c r="AB24" s="206"/>
      <c r="AC24" s="205"/>
      <c r="AD24" s="204"/>
      <c r="AE24" s="204"/>
      <c r="AF24" s="204"/>
      <c r="AG24" s="204"/>
      <c r="AH24" s="204"/>
      <c r="AI24" s="204"/>
      <c r="AJ24" s="203"/>
      <c r="AK24" s="155"/>
      <c r="AL24" s="155"/>
      <c r="AM24" s="155"/>
    </row>
    <row r="25" spans="2:39" ht="15" customHeight="1">
      <c r="B25" s="176"/>
      <c r="C25" s="226">
        <v>0.36111111111111199</v>
      </c>
      <c r="D25" s="262">
        <v>0</v>
      </c>
      <c r="E25" s="261">
        <v>0</v>
      </c>
      <c r="F25" s="260" t="s">
        <v>377</v>
      </c>
      <c r="G25" s="259"/>
      <c r="H25" s="259"/>
      <c r="I25" s="259"/>
      <c r="J25" s="258"/>
      <c r="K25" s="251"/>
      <c r="L25" s="251"/>
      <c r="M25" s="250"/>
      <c r="N25" s="250"/>
      <c r="O25" s="249"/>
      <c r="P25" s="211"/>
      <c r="Q25" s="211"/>
      <c r="R25" s="211"/>
      <c r="S25" s="248"/>
      <c r="T25" s="247"/>
      <c r="U25" s="156">
        <v>12.25</v>
      </c>
      <c r="V25" s="208">
        <f t="shared" si="0"/>
        <v>0</v>
      </c>
      <c r="W25" s="207"/>
      <c r="X25" s="207"/>
      <c r="Y25" s="161"/>
      <c r="Z25" s="161"/>
      <c r="AA25" s="161"/>
      <c r="AB25" s="206"/>
      <c r="AC25" s="205"/>
      <c r="AD25" s="204"/>
      <c r="AE25" s="204"/>
      <c r="AF25" s="204"/>
      <c r="AG25" s="204"/>
      <c r="AH25" s="204"/>
      <c r="AI25" s="204"/>
      <c r="AJ25" s="203"/>
      <c r="AK25" s="155"/>
      <c r="AL25" s="155"/>
      <c r="AM25" s="155"/>
    </row>
    <row r="26" spans="2:39" ht="15" customHeight="1">
      <c r="B26" s="176"/>
      <c r="C26" s="220">
        <v>0.36805555555555702</v>
      </c>
      <c r="D26" s="257">
        <v>0</v>
      </c>
      <c r="E26" s="256">
        <v>0</v>
      </c>
      <c r="F26" s="255" t="s">
        <v>377</v>
      </c>
      <c r="G26" s="254"/>
      <c r="H26" s="254"/>
      <c r="I26" s="254"/>
      <c r="J26" s="253"/>
      <c r="K26" s="214"/>
      <c r="L26" s="214"/>
      <c r="M26" s="213"/>
      <c r="N26" s="213"/>
      <c r="O26" s="212"/>
      <c r="P26" s="211"/>
      <c r="Q26" s="211"/>
      <c r="R26" s="211"/>
      <c r="S26" s="210"/>
      <c r="T26" s="209"/>
      <c r="U26" s="156">
        <v>13.45</v>
      </c>
      <c r="V26" s="208">
        <f t="shared" si="0"/>
        <v>0</v>
      </c>
      <c r="W26" s="207"/>
      <c r="X26" s="207"/>
      <c r="Y26" s="161"/>
      <c r="Z26" s="161"/>
      <c r="AA26" s="161"/>
      <c r="AB26" s="206"/>
      <c r="AC26" s="205"/>
      <c r="AD26" s="204"/>
      <c r="AE26" s="204"/>
      <c r="AF26" s="204"/>
      <c r="AG26" s="204"/>
      <c r="AH26" s="204"/>
      <c r="AI26" s="204"/>
      <c r="AJ26" s="203"/>
      <c r="AK26" s="155"/>
      <c r="AL26" s="155"/>
      <c r="AM26" s="155"/>
    </row>
    <row r="27" spans="2:39" ht="15" customHeight="1">
      <c r="B27" s="176"/>
      <c r="C27" s="240">
        <v>0.375</v>
      </c>
      <c r="D27" s="245">
        <v>5</v>
      </c>
      <c r="E27" s="244">
        <v>0</v>
      </c>
      <c r="F27" s="243">
        <v>3.4722222222222222E-5</v>
      </c>
      <c r="G27" s="242"/>
      <c r="H27" s="242"/>
      <c r="I27" s="242"/>
      <c r="J27" s="241"/>
      <c r="K27" s="214"/>
      <c r="L27" s="214"/>
      <c r="M27" s="213"/>
      <c r="N27" s="213"/>
      <c r="O27" s="212"/>
      <c r="P27" s="252"/>
      <c r="Q27" s="211"/>
      <c r="R27" s="211"/>
      <c r="S27" s="210"/>
      <c r="T27" s="209"/>
      <c r="U27" s="156">
        <v>14.55</v>
      </c>
      <c r="V27" s="208">
        <f t="shared" si="0"/>
        <v>5</v>
      </c>
      <c r="W27" s="207"/>
      <c r="X27" s="207"/>
      <c r="Y27" s="161"/>
      <c r="Z27" s="161"/>
      <c r="AA27" s="161"/>
      <c r="AB27" s="206"/>
      <c r="AC27" s="205"/>
      <c r="AD27" s="204"/>
      <c r="AE27" s="204"/>
      <c r="AF27" s="204"/>
      <c r="AG27" s="204"/>
      <c r="AH27" s="204"/>
      <c r="AI27" s="204"/>
      <c r="AJ27" s="203"/>
      <c r="AK27" s="155"/>
      <c r="AL27" s="155"/>
      <c r="AM27" s="155"/>
    </row>
    <row r="28" spans="2:39" ht="15" customHeight="1">
      <c r="B28" s="176"/>
      <c r="C28" s="240">
        <v>0.41666666666666669</v>
      </c>
      <c r="D28" s="239">
        <v>0</v>
      </c>
      <c r="E28" s="238">
        <v>0</v>
      </c>
      <c r="F28" s="237" t="s">
        <v>377</v>
      </c>
      <c r="G28" s="242"/>
      <c r="H28" s="242"/>
      <c r="I28" s="242"/>
      <c r="J28" s="235"/>
      <c r="K28" s="251"/>
      <c r="L28" s="251"/>
      <c r="M28" s="250"/>
      <c r="N28" s="250"/>
      <c r="O28" s="249"/>
      <c r="P28" s="211"/>
      <c r="Q28" s="211"/>
      <c r="R28" s="211"/>
      <c r="S28" s="248"/>
      <c r="T28" s="247"/>
      <c r="U28" s="156">
        <v>15.65</v>
      </c>
      <c r="V28" s="208">
        <f t="shared" si="0"/>
        <v>0</v>
      </c>
      <c r="W28" s="207"/>
      <c r="X28" s="207"/>
      <c r="Y28" s="161"/>
      <c r="Z28" s="161"/>
      <c r="AA28" s="161"/>
      <c r="AB28" s="206"/>
      <c r="AC28" s="205"/>
      <c r="AD28" s="204"/>
      <c r="AE28" s="204"/>
      <c r="AF28" s="204"/>
      <c r="AG28" s="204"/>
      <c r="AH28" s="204"/>
      <c r="AI28" s="204"/>
      <c r="AJ28" s="203"/>
      <c r="AK28" s="155"/>
      <c r="AL28" s="155"/>
      <c r="AM28" s="155"/>
    </row>
    <row r="29" spans="2:39" ht="15" customHeight="1">
      <c r="B29" s="176"/>
      <c r="C29" s="240">
        <v>0.45833333333333331</v>
      </c>
      <c r="D29" s="245">
        <v>0</v>
      </c>
      <c r="E29" s="244">
        <v>0</v>
      </c>
      <c r="F29" s="243" t="s">
        <v>377</v>
      </c>
      <c r="G29" s="246"/>
      <c r="H29" s="246"/>
      <c r="I29" s="246"/>
      <c r="J29" s="241"/>
      <c r="K29" s="214"/>
      <c r="L29" s="214"/>
      <c r="M29" s="213"/>
      <c r="N29" s="213"/>
      <c r="O29" s="212"/>
      <c r="P29" s="211"/>
      <c r="Q29" s="211"/>
      <c r="R29" s="211"/>
      <c r="S29" s="210"/>
      <c r="T29" s="209"/>
      <c r="U29" s="156">
        <v>16.8</v>
      </c>
      <c r="V29" s="208">
        <f t="shared" si="0"/>
        <v>0</v>
      </c>
      <c r="W29" s="207"/>
      <c r="X29" s="207"/>
      <c r="Y29" s="161"/>
      <c r="Z29" s="161"/>
      <c r="AA29" s="161"/>
      <c r="AB29" s="206"/>
      <c r="AC29" s="205"/>
      <c r="AD29" s="204"/>
      <c r="AE29" s="204"/>
      <c r="AF29" s="204"/>
      <c r="AG29" s="204"/>
      <c r="AH29" s="204"/>
      <c r="AI29" s="204"/>
      <c r="AJ29" s="203"/>
      <c r="AK29" s="155"/>
      <c r="AL29" s="155"/>
      <c r="AM29" s="155"/>
    </row>
    <row r="30" spans="2:39" ht="15" customHeight="1">
      <c r="B30" s="176"/>
      <c r="C30" s="240">
        <v>0.5</v>
      </c>
      <c r="D30" s="245">
        <v>0</v>
      </c>
      <c r="E30" s="244">
        <v>0</v>
      </c>
      <c r="F30" s="243" t="s">
        <v>377</v>
      </c>
      <c r="G30" s="246"/>
      <c r="H30" s="246"/>
      <c r="I30" s="246"/>
      <c r="J30" s="241"/>
      <c r="K30" s="214"/>
      <c r="L30" s="214"/>
      <c r="M30" s="213"/>
      <c r="N30" s="213"/>
      <c r="O30" s="212"/>
      <c r="P30" s="211"/>
      <c r="Q30" s="211"/>
      <c r="R30" s="211"/>
      <c r="S30" s="210"/>
      <c r="T30" s="209"/>
      <c r="U30" s="156">
        <v>17.95</v>
      </c>
      <c r="V30" s="208">
        <f t="shared" si="0"/>
        <v>0</v>
      </c>
      <c r="W30" s="207"/>
      <c r="X30" s="207"/>
      <c r="Y30" s="161"/>
      <c r="Z30" s="161"/>
      <c r="AA30" s="161"/>
      <c r="AB30" s="206"/>
      <c r="AC30" s="205"/>
      <c r="AD30" s="204"/>
      <c r="AE30" s="204"/>
      <c r="AF30" s="204"/>
      <c r="AG30" s="204"/>
      <c r="AH30" s="204"/>
      <c r="AI30" s="204"/>
      <c r="AJ30" s="203"/>
      <c r="AK30" s="155"/>
      <c r="AL30" s="155"/>
      <c r="AM30" s="155"/>
    </row>
    <row r="31" spans="2:39" ht="15" customHeight="1">
      <c r="B31" s="176"/>
      <c r="C31" s="240">
        <v>0.54166666666666663</v>
      </c>
      <c r="D31" s="245">
        <v>5</v>
      </c>
      <c r="E31" s="244">
        <v>0</v>
      </c>
      <c r="F31" s="243">
        <v>4.6296296296296294E-5</v>
      </c>
      <c r="G31" s="246"/>
      <c r="H31" s="246"/>
      <c r="I31" s="246"/>
      <c r="J31" s="241"/>
      <c r="K31" s="214"/>
      <c r="L31" s="214"/>
      <c r="M31" s="213"/>
      <c r="N31" s="213"/>
      <c r="O31" s="212"/>
      <c r="P31" s="211"/>
      <c r="Q31" s="211"/>
      <c r="R31" s="211"/>
      <c r="S31" s="210"/>
      <c r="T31" s="209"/>
      <c r="U31" s="156">
        <v>19.05</v>
      </c>
      <c r="V31" s="208">
        <f t="shared" si="0"/>
        <v>5</v>
      </c>
      <c r="W31" s="207"/>
      <c r="X31" s="207"/>
      <c r="Y31" s="161"/>
      <c r="Z31" s="161"/>
      <c r="AA31" s="161"/>
      <c r="AB31" s="206"/>
      <c r="AC31" s="205"/>
      <c r="AD31" s="204"/>
      <c r="AE31" s="204"/>
      <c r="AF31" s="204"/>
      <c r="AG31" s="204"/>
      <c r="AH31" s="204"/>
      <c r="AI31" s="204"/>
      <c r="AJ31" s="203"/>
      <c r="AK31" s="155"/>
      <c r="AL31" s="155"/>
      <c r="AM31" s="155"/>
    </row>
    <row r="32" spans="2:39" ht="15" customHeight="1">
      <c r="B32" s="176"/>
      <c r="C32" s="240">
        <v>0.58333333333333337</v>
      </c>
      <c r="D32" s="245">
        <v>10</v>
      </c>
      <c r="E32" s="244">
        <v>0</v>
      </c>
      <c r="F32" s="243">
        <v>1.8518518518518518E-4</v>
      </c>
      <c r="G32" s="246"/>
      <c r="H32" s="246"/>
      <c r="I32" s="246"/>
      <c r="J32" s="241"/>
      <c r="K32" s="214"/>
      <c r="L32" s="214"/>
      <c r="M32" s="213"/>
      <c r="N32" s="213"/>
      <c r="O32" s="212"/>
      <c r="P32" s="211"/>
      <c r="Q32" s="211"/>
      <c r="R32" s="211"/>
      <c r="S32" s="210"/>
      <c r="T32" s="209"/>
      <c r="U32" s="156">
        <v>20.149999999999999</v>
      </c>
      <c r="V32" s="208">
        <f t="shared" si="0"/>
        <v>10</v>
      </c>
      <c r="W32" s="207"/>
      <c r="X32" s="207"/>
      <c r="Y32" s="161"/>
      <c r="Z32" s="161"/>
      <c r="AA32" s="161"/>
      <c r="AB32" s="206"/>
      <c r="AC32" s="205"/>
      <c r="AD32" s="204"/>
      <c r="AE32" s="204"/>
      <c r="AF32" s="204"/>
      <c r="AG32" s="204"/>
      <c r="AH32" s="204"/>
      <c r="AI32" s="204"/>
      <c r="AJ32" s="203"/>
      <c r="AK32" s="155"/>
      <c r="AL32" s="155"/>
      <c r="AM32" s="155"/>
    </row>
    <row r="33" spans="2:39" ht="15" customHeight="1">
      <c r="B33" s="176"/>
      <c r="C33" s="240">
        <v>0.625</v>
      </c>
      <c r="D33" s="245">
        <v>5</v>
      </c>
      <c r="E33" s="244">
        <v>0</v>
      </c>
      <c r="F33" s="243">
        <v>8.1018518518518516E-5</v>
      </c>
      <c r="G33" s="242"/>
      <c r="H33" s="242"/>
      <c r="I33" s="242"/>
      <c r="J33" s="241"/>
      <c r="K33" s="214"/>
      <c r="L33" s="214"/>
      <c r="M33" s="213"/>
      <c r="N33" s="213"/>
      <c r="O33" s="212"/>
      <c r="P33" s="211"/>
      <c r="Q33" s="211"/>
      <c r="R33" s="211"/>
      <c r="S33" s="210"/>
      <c r="T33" s="209"/>
      <c r="U33" s="156">
        <v>21.25</v>
      </c>
      <c r="V33" s="208">
        <f t="shared" si="0"/>
        <v>5</v>
      </c>
      <c r="W33" s="207"/>
      <c r="X33" s="207"/>
      <c r="Y33" s="161"/>
      <c r="Z33" s="161"/>
      <c r="AA33" s="161"/>
      <c r="AB33" s="206"/>
      <c r="AC33" s="205"/>
      <c r="AD33" s="204"/>
      <c r="AE33" s="204"/>
      <c r="AF33" s="204"/>
      <c r="AG33" s="204"/>
      <c r="AH33" s="204"/>
      <c r="AI33" s="204"/>
      <c r="AJ33" s="203"/>
      <c r="AK33" s="155"/>
      <c r="AL33" s="155"/>
      <c r="AM33" s="155"/>
    </row>
    <row r="34" spans="2:39" ht="15" customHeight="1">
      <c r="B34" s="176"/>
      <c r="C34" s="240">
        <v>0.66666666666666663</v>
      </c>
      <c r="D34" s="239">
        <v>5</v>
      </c>
      <c r="E34" s="238">
        <v>0</v>
      </c>
      <c r="F34" s="237">
        <v>6.9444444444444444E-5</v>
      </c>
      <c r="G34" s="236"/>
      <c r="H34" s="236"/>
      <c r="I34" s="236"/>
      <c r="J34" s="235"/>
      <c r="K34" s="214"/>
      <c r="L34" s="214"/>
      <c r="M34" s="213"/>
      <c r="N34" s="213"/>
      <c r="O34" s="212"/>
      <c r="P34" s="211"/>
      <c r="Q34" s="211"/>
      <c r="R34" s="211"/>
      <c r="S34" s="210"/>
      <c r="T34" s="209"/>
      <c r="U34" s="156">
        <v>22.4</v>
      </c>
      <c r="V34" s="208">
        <f t="shared" si="0"/>
        <v>5</v>
      </c>
      <c r="W34" s="207"/>
      <c r="X34" s="207"/>
      <c r="Y34" s="161"/>
      <c r="Z34" s="161"/>
      <c r="AA34" s="161"/>
      <c r="AB34" s="206"/>
      <c r="AC34" s="205"/>
      <c r="AD34" s="204"/>
      <c r="AE34" s="204"/>
      <c r="AF34" s="204"/>
      <c r="AG34" s="204"/>
      <c r="AH34" s="204"/>
      <c r="AI34" s="204"/>
      <c r="AJ34" s="203"/>
      <c r="AK34" s="155"/>
      <c r="AL34" s="155"/>
      <c r="AM34" s="155"/>
    </row>
    <row r="35" spans="2:39" ht="15" customHeight="1">
      <c r="B35" s="176"/>
      <c r="C35" s="232">
        <v>0.70833333333333337</v>
      </c>
      <c r="D35" s="231">
        <v>5</v>
      </c>
      <c r="E35" s="230">
        <v>0</v>
      </c>
      <c r="F35" s="229">
        <v>5.7870370370370373E-5</v>
      </c>
      <c r="G35" s="228"/>
      <c r="H35" s="228"/>
      <c r="I35" s="228"/>
      <c r="J35" s="234"/>
      <c r="K35" s="214"/>
      <c r="L35" s="214"/>
      <c r="M35" s="213"/>
      <c r="N35" s="213"/>
      <c r="O35" s="212"/>
      <c r="P35" s="211"/>
      <c r="Q35" s="211"/>
      <c r="R35" s="211"/>
      <c r="S35" s="210"/>
      <c r="T35" s="209"/>
      <c r="U35" s="156">
        <v>23.55</v>
      </c>
      <c r="V35" s="208">
        <f t="shared" si="0"/>
        <v>5</v>
      </c>
      <c r="W35" s="207"/>
      <c r="X35" s="207"/>
      <c r="Y35" s="161"/>
      <c r="Z35" s="161"/>
      <c r="AA35" s="161"/>
      <c r="AB35" s="206"/>
      <c r="AC35" s="205"/>
      <c r="AD35" s="204"/>
      <c r="AE35" s="204"/>
      <c r="AF35" s="204"/>
      <c r="AG35" s="204"/>
      <c r="AH35" s="204"/>
      <c r="AI35" s="204"/>
      <c r="AJ35" s="203"/>
      <c r="AK35" s="155"/>
      <c r="AL35" s="155"/>
      <c r="AM35" s="155"/>
    </row>
    <row r="36" spans="2:39" ht="15" customHeight="1">
      <c r="B36" s="176"/>
      <c r="C36" s="226">
        <v>0.71527777777777779</v>
      </c>
      <c r="D36" s="225">
        <v>0</v>
      </c>
      <c r="E36" s="224">
        <v>0</v>
      </c>
      <c r="F36" s="223"/>
      <c r="G36" s="222"/>
      <c r="H36" s="222"/>
      <c r="I36" s="222"/>
      <c r="J36" s="221"/>
      <c r="K36" s="214"/>
      <c r="L36" s="214"/>
      <c r="M36" s="213"/>
      <c r="N36" s="213"/>
      <c r="O36" s="212"/>
      <c r="P36" s="211"/>
      <c r="Q36" s="211"/>
      <c r="R36" s="211"/>
      <c r="S36" s="210"/>
      <c r="T36" s="209"/>
      <c r="U36" s="156">
        <v>24.65</v>
      </c>
      <c r="V36" s="208">
        <f t="shared" si="0"/>
        <v>0</v>
      </c>
      <c r="W36" s="207"/>
      <c r="X36" s="207"/>
      <c r="Y36" s="161"/>
      <c r="Z36" s="161"/>
      <c r="AA36" s="161"/>
      <c r="AB36" s="206"/>
      <c r="AC36" s="205"/>
      <c r="AD36" s="204"/>
      <c r="AE36" s="204"/>
      <c r="AF36" s="204"/>
      <c r="AG36" s="204"/>
      <c r="AH36" s="204"/>
      <c r="AI36" s="204"/>
      <c r="AJ36" s="203"/>
      <c r="AK36" s="155"/>
      <c r="AL36" s="155"/>
      <c r="AM36" s="155"/>
    </row>
    <row r="37" spans="2:39" ht="15" customHeight="1">
      <c r="B37" s="176"/>
      <c r="C37" s="226">
        <v>0.72222222222222221</v>
      </c>
      <c r="D37" s="225">
        <v>25</v>
      </c>
      <c r="E37" s="224">
        <v>0</v>
      </c>
      <c r="F37" s="223">
        <v>1.5046296296296297E-4</v>
      </c>
      <c r="G37" s="222"/>
      <c r="H37" s="222"/>
      <c r="I37" s="222"/>
      <c r="J37" s="221"/>
      <c r="K37" s="214"/>
      <c r="L37" s="214"/>
      <c r="M37" s="213"/>
      <c r="N37" s="213"/>
      <c r="O37" s="212"/>
      <c r="P37" s="211"/>
      <c r="Q37" s="211"/>
      <c r="R37" s="211"/>
      <c r="S37" s="210"/>
      <c r="T37" s="209"/>
      <c r="U37" s="156">
        <v>25.8</v>
      </c>
      <c r="V37" s="208">
        <f t="shared" si="0"/>
        <v>25</v>
      </c>
      <c r="W37" s="207"/>
      <c r="X37" s="207"/>
      <c r="Y37" s="161"/>
      <c r="Z37" s="161"/>
      <c r="AA37" s="233">
        <f>TIME(0,30,0)</f>
        <v>2.0833333333333332E-2</v>
      </c>
      <c r="AB37" s="206"/>
      <c r="AC37" s="205"/>
      <c r="AD37" s="204"/>
      <c r="AE37" s="204"/>
      <c r="AF37" s="204"/>
      <c r="AG37" s="204"/>
      <c r="AH37" s="204"/>
      <c r="AI37" s="204"/>
      <c r="AJ37" s="203"/>
      <c r="AK37" s="155"/>
      <c r="AL37" s="155"/>
      <c r="AM37" s="155"/>
    </row>
    <row r="38" spans="2:39" ht="15" customHeight="1">
      <c r="B38" s="176"/>
      <c r="C38" s="226">
        <v>0.72916666666666663</v>
      </c>
      <c r="D38" s="225">
        <v>10</v>
      </c>
      <c r="E38" s="224">
        <v>0</v>
      </c>
      <c r="F38" s="223">
        <v>1.1574074074074075E-4</v>
      </c>
      <c r="G38" s="222"/>
      <c r="H38" s="222"/>
      <c r="I38" s="222"/>
      <c r="J38" s="221"/>
      <c r="K38" s="214"/>
      <c r="L38" s="214"/>
      <c r="M38" s="213"/>
      <c r="N38" s="213"/>
      <c r="O38" s="212"/>
      <c r="P38" s="211"/>
      <c r="Q38" s="211"/>
      <c r="R38" s="211"/>
      <c r="S38" s="210"/>
      <c r="T38" s="209"/>
      <c r="U38" s="156">
        <v>26.9</v>
      </c>
      <c r="V38" s="208">
        <f t="shared" si="0"/>
        <v>10</v>
      </c>
      <c r="W38" s="207"/>
      <c r="X38" s="207"/>
      <c r="Y38" s="161"/>
      <c r="Z38" s="161"/>
      <c r="AA38" s="161"/>
      <c r="AB38" s="206"/>
      <c r="AC38" s="205"/>
      <c r="AD38" s="204"/>
      <c r="AE38" s="204"/>
      <c r="AF38" s="204"/>
      <c r="AG38" s="204"/>
      <c r="AH38" s="204"/>
      <c r="AI38" s="204"/>
      <c r="AJ38" s="203"/>
      <c r="AK38" s="155"/>
      <c r="AL38" s="155"/>
      <c r="AM38" s="155"/>
    </row>
    <row r="39" spans="2:39" ht="15" customHeight="1">
      <c r="B39" s="176"/>
      <c r="C39" s="226">
        <v>0.73611111111111116</v>
      </c>
      <c r="D39" s="225">
        <v>5</v>
      </c>
      <c r="E39" s="224">
        <v>0</v>
      </c>
      <c r="F39" s="223">
        <v>1.0416666666666667E-4</v>
      </c>
      <c r="G39" s="222"/>
      <c r="H39" s="222"/>
      <c r="I39" s="222"/>
      <c r="J39" s="221"/>
      <c r="K39" s="214"/>
      <c r="L39" s="214"/>
      <c r="M39" s="213"/>
      <c r="N39" s="213"/>
      <c r="O39" s="212"/>
      <c r="P39" s="211"/>
      <c r="Q39" s="211"/>
      <c r="R39" s="211"/>
      <c r="S39" s="210"/>
      <c r="T39" s="209"/>
      <c r="U39" s="156">
        <v>28.03</v>
      </c>
      <c r="V39" s="208">
        <f t="shared" si="0"/>
        <v>5</v>
      </c>
      <c r="W39" s="207"/>
      <c r="X39" s="207"/>
      <c r="Y39" s="161"/>
      <c r="Z39" s="161"/>
      <c r="AA39" s="161"/>
      <c r="AB39" s="206"/>
      <c r="AC39" s="205"/>
      <c r="AD39" s="204"/>
      <c r="AE39" s="204"/>
      <c r="AF39" s="204"/>
      <c r="AG39" s="204"/>
      <c r="AH39" s="204"/>
      <c r="AI39" s="204"/>
      <c r="AJ39" s="203"/>
      <c r="AK39" s="155"/>
      <c r="AL39" s="155"/>
      <c r="AM39" s="155"/>
    </row>
    <row r="40" spans="2:39" ht="15" customHeight="1">
      <c r="B40" s="176"/>
      <c r="C40" s="220">
        <v>0.74305555555555547</v>
      </c>
      <c r="D40" s="219">
        <v>5</v>
      </c>
      <c r="E40" s="218">
        <v>0</v>
      </c>
      <c r="F40" s="217">
        <v>4.6296296296296294E-5</v>
      </c>
      <c r="G40" s="216"/>
      <c r="H40" s="216"/>
      <c r="I40" s="216"/>
      <c r="J40" s="215"/>
      <c r="K40" s="214"/>
      <c r="L40" s="214"/>
      <c r="M40" s="213"/>
      <c r="N40" s="213"/>
      <c r="O40" s="212"/>
      <c r="P40" s="211"/>
      <c r="Q40" s="211"/>
      <c r="R40" s="211"/>
      <c r="S40" s="210"/>
      <c r="T40" s="209"/>
      <c r="U40" s="156">
        <v>29.13</v>
      </c>
      <c r="V40" s="208">
        <f t="shared" si="0"/>
        <v>5</v>
      </c>
      <c r="W40" s="207"/>
      <c r="X40" s="207"/>
      <c r="Y40" s="161"/>
      <c r="Z40" s="161"/>
      <c r="AA40" s="161"/>
      <c r="AB40" s="206"/>
      <c r="AC40" s="205"/>
      <c r="AD40" s="204"/>
      <c r="AE40" s="204"/>
      <c r="AF40" s="204"/>
      <c r="AG40" s="204"/>
      <c r="AH40" s="204"/>
      <c r="AI40" s="204"/>
      <c r="AJ40" s="203"/>
      <c r="AK40" s="155"/>
      <c r="AL40" s="155"/>
      <c r="AM40" s="155"/>
    </row>
    <row r="41" spans="2:39" ht="15" customHeight="1">
      <c r="B41" s="176"/>
      <c r="C41" s="232">
        <v>0.75</v>
      </c>
      <c r="D41" s="231">
        <v>20</v>
      </c>
      <c r="E41" s="230">
        <v>0</v>
      </c>
      <c r="F41" s="229">
        <v>2.3148148148148149E-4</v>
      </c>
      <c r="G41" s="228"/>
      <c r="H41" s="227"/>
      <c r="I41" s="227"/>
      <c r="J41" s="221"/>
      <c r="K41" s="214"/>
      <c r="L41" s="214"/>
      <c r="M41" s="213"/>
      <c r="N41" s="213"/>
      <c r="O41" s="212"/>
      <c r="P41" s="211"/>
      <c r="Q41" s="211"/>
      <c r="R41" s="211"/>
      <c r="S41" s="210"/>
      <c r="T41" s="209"/>
      <c r="U41" s="156">
        <v>30.28</v>
      </c>
      <c r="V41" s="208">
        <f t="shared" si="0"/>
        <v>20</v>
      </c>
      <c r="W41" s="207"/>
      <c r="X41" s="207"/>
      <c r="Y41" s="161"/>
      <c r="Z41" s="161"/>
      <c r="AA41" s="161"/>
      <c r="AB41" s="206"/>
      <c r="AC41" s="205"/>
      <c r="AD41" s="204"/>
      <c r="AE41" s="204"/>
      <c r="AF41" s="204"/>
      <c r="AG41" s="204"/>
      <c r="AH41" s="204"/>
      <c r="AI41" s="204"/>
      <c r="AJ41" s="203"/>
      <c r="AK41" s="155"/>
      <c r="AL41" s="155"/>
      <c r="AM41" s="155"/>
    </row>
    <row r="42" spans="2:39" ht="15" customHeight="1">
      <c r="B42" s="176"/>
      <c r="C42" s="226">
        <v>0.75694444444444453</v>
      </c>
      <c r="D42" s="225">
        <v>15</v>
      </c>
      <c r="E42" s="224">
        <v>0</v>
      </c>
      <c r="F42" s="223">
        <v>1.3888888888888889E-4</v>
      </c>
      <c r="G42" s="222"/>
      <c r="H42" s="222"/>
      <c r="I42" s="222"/>
      <c r="J42" s="221"/>
      <c r="K42" s="214"/>
      <c r="L42" s="214"/>
      <c r="M42" s="213"/>
      <c r="N42" s="213"/>
      <c r="O42" s="212"/>
      <c r="P42" s="211"/>
      <c r="Q42" s="211"/>
      <c r="R42" s="211"/>
      <c r="S42" s="210"/>
      <c r="T42" s="209"/>
      <c r="U42" s="156">
        <v>31.4</v>
      </c>
      <c r="V42" s="208">
        <f t="shared" si="0"/>
        <v>15</v>
      </c>
      <c r="W42" s="207"/>
      <c r="X42" s="207"/>
      <c r="Y42" s="161"/>
      <c r="Z42" s="161"/>
      <c r="AA42" s="161"/>
      <c r="AB42" s="206"/>
      <c r="AC42" s="205"/>
      <c r="AD42" s="204"/>
      <c r="AE42" s="204"/>
      <c r="AF42" s="204"/>
      <c r="AG42" s="204"/>
      <c r="AH42" s="204"/>
      <c r="AI42" s="204"/>
      <c r="AJ42" s="203"/>
      <c r="AK42" s="155"/>
      <c r="AL42" s="155"/>
      <c r="AM42" s="155"/>
    </row>
    <row r="43" spans="2:39" ht="15" customHeight="1">
      <c r="B43" s="176"/>
      <c r="C43" s="226">
        <v>0.76388888888888884</v>
      </c>
      <c r="D43" s="225">
        <v>25</v>
      </c>
      <c r="E43" s="224">
        <v>0</v>
      </c>
      <c r="F43" s="223">
        <v>1.9675925925925926E-4</v>
      </c>
      <c r="G43" s="222"/>
      <c r="H43" s="222"/>
      <c r="I43" s="222"/>
      <c r="J43" s="221"/>
      <c r="K43" s="214"/>
      <c r="L43" s="214"/>
      <c r="M43" s="213"/>
      <c r="N43" s="213"/>
      <c r="O43" s="212"/>
      <c r="P43" s="211"/>
      <c r="Q43" s="211"/>
      <c r="R43" s="211"/>
      <c r="S43" s="210"/>
      <c r="T43" s="209"/>
      <c r="U43" s="156">
        <v>32.5</v>
      </c>
      <c r="V43" s="208">
        <f t="shared" si="0"/>
        <v>25</v>
      </c>
      <c r="W43" s="207"/>
      <c r="X43" s="207"/>
      <c r="Y43" s="161"/>
      <c r="Z43" s="161"/>
      <c r="AA43" s="161"/>
      <c r="AB43" s="206"/>
      <c r="AC43" s="205"/>
      <c r="AD43" s="204"/>
      <c r="AE43" s="204"/>
      <c r="AF43" s="204"/>
      <c r="AG43" s="204"/>
      <c r="AH43" s="204"/>
      <c r="AI43" s="204"/>
      <c r="AJ43" s="203"/>
      <c r="AK43" s="155"/>
      <c r="AL43" s="155"/>
      <c r="AM43" s="155"/>
    </row>
    <row r="44" spans="2:39" ht="15" customHeight="1">
      <c r="B44" s="176"/>
      <c r="C44" s="226">
        <v>0.77083333333333337</v>
      </c>
      <c r="D44" s="225">
        <v>10</v>
      </c>
      <c r="E44" s="224">
        <v>0</v>
      </c>
      <c r="F44" s="223">
        <v>8.1018518518518516E-5</v>
      </c>
      <c r="G44" s="222"/>
      <c r="H44" s="222"/>
      <c r="I44" s="222"/>
      <c r="J44" s="221"/>
      <c r="K44" s="214"/>
      <c r="L44" s="214"/>
      <c r="M44" s="213"/>
      <c r="N44" s="213"/>
      <c r="O44" s="212"/>
      <c r="P44" s="211"/>
      <c r="Q44" s="211"/>
      <c r="R44" s="211"/>
      <c r="S44" s="210"/>
      <c r="T44" s="209"/>
      <c r="U44" s="156">
        <v>33.700000000000003</v>
      </c>
      <c r="V44" s="208">
        <f t="shared" si="0"/>
        <v>10</v>
      </c>
      <c r="W44" s="207"/>
      <c r="X44" s="207"/>
      <c r="Y44" s="161"/>
      <c r="Z44" s="161"/>
      <c r="AA44" s="161"/>
      <c r="AB44" s="206"/>
      <c r="AC44" s="205"/>
      <c r="AD44" s="204"/>
      <c r="AE44" s="204"/>
      <c r="AF44" s="204"/>
      <c r="AG44" s="204"/>
      <c r="AH44" s="204"/>
      <c r="AI44" s="204"/>
      <c r="AJ44" s="203"/>
      <c r="AK44" s="155"/>
      <c r="AL44" s="155"/>
      <c r="AM44" s="155"/>
    </row>
    <row r="45" spans="2:39" ht="15" customHeight="1">
      <c r="B45" s="176"/>
      <c r="C45" s="226">
        <v>0.77777777777777779</v>
      </c>
      <c r="D45" s="225">
        <v>15</v>
      </c>
      <c r="E45" s="224">
        <v>0</v>
      </c>
      <c r="F45" s="223">
        <v>1.5046296296296297E-4</v>
      </c>
      <c r="G45" s="222"/>
      <c r="H45" s="222"/>
      <c r="I45" s="222"/>
      <c r="J45" s="221"/>
      <c r="K45" s="214"/>
      <c r="L45" s="214"/>
      <c r="M45" s="213"/>
      <c r="N45" s="213"/>
      <c r="O45" s="212"/>
      <c r="P45" s="211"/>
      <c r="Q45" s="211"/>
      <c r="R45" s="211"/>
      <c r="S45" s="210"/>
      <c r="T45" s="209"/>
      <c r="U45" s="156">
        <v>34.770000000000003</v>
      </c>
      <c r="V45" s="208">
        <f t="shared" si="0"/>
        <v>15</v>
      </c>
      <c r="W45" s="207"/>
      <c r="X45" s="207"/>
      <c r="Y45" s="161"/>
      <c r="Z45" s="161"/>
      <c r="AA45" s="161"/>
      <c r="AB45" s="206"/>
      <c r="AC45" s="205"/>
      <c r="AD45" s="204"/>
      <c r="AE45" s="204"/>
      <c r="AF45" s="204"/>
      <c r="AG45" s="204"/>
      <c r="AH45" s="204"/>
      <c r="AI45" s="204"/>
      <c r="AJ45" s="203"/>
      <c r="AK45" s="155"/>
      <c r="AL45" s="155"/>
      <c r="AM45" s="155"/>
    </row>
    <row r="46" spans="2:39" ht="15" customHeight="1">
      <c r="B46" s="176"/>
      <c r="C46" s="220">
        <v>0.78472222222222221</v>
      </c>
      <c r="D46" s="219">
        <v>10</v>
      </c>
      <c r="E46" s="218">
        <v>0</v>
      </c>
      <c r="F46" s="217">
        <v>1.0416666666666667E-4</v>
      </c>
      <c r="G46" s="216"/>
      <c r="H46" s="216"/>
      <c r="I46" s="216"/>
      <c r="J46" s="215"/>
      <c r="K46" s="214"/>
      <c r="L46" s="214"/>
      <c r="M46" s="213"/>
      <c r="N46" s="213"/>
      <c r="O46" s="212"/>
      <c r="P46" s="211"/>
      <c r="Q46" s="211"/>
      <c r="R46" s="211"/>
      <c r="S46" s="210"/>
      <c r="T46" s="209"/>
      <c r="U46" s="156">
        <v>35.9</v>
      </c>
      <c r="V46" s="208">
        <f t="shared" si="0"/>
        <v>10</v>
      </c>
      <c r="W46" s="207"/>
      <c r="X46" s="207"/>
      <c r="Y46" s="161"/>
      <c r="Z46" s="161"/>
      <c r="AA46" s="161"/>
      <c r="AB46" s="206"/>
      <c r="AC46" s="205"/>
      <c r="AD46" s="204"/>
      <c r="AE46" s="204"/>
      <c r="AF46" s="204"/>
      <c r="AG46" s="204"/>
      <c r="AH46" s="204"/>
      <c r="AI46" s="204"/>
      <c r="AJ46" s="203"/>
      <c r="AK46" s="155"/>
      <c r="AL46" s="155"/>
      <c r="AM46" s="155"/>
    </row>
    <row r="47" spans="2:39" ht="25.5" customHeight="1">
      <c r="B47" s="176"/>
      <c r="C47" s="202" t="s">
        <v>347</v>
      </c>
      <c r="D47" s="193"/>
      <c r="E47" s="193"/>
      <c r="F47" s="193"/>
      <c r="G47" s="193"/>
      <c r="H47" s="193"/>
      <c r="I47" s="193"/>
      <c r="J47" s="193"/>
      <c r="K47" s="193"/>
      <c r="L47" s="201"/>
      <c r="M47" s="200"/>
      <c r="N47" s="199"/>
      <c r="O47" s="198"/>
      <c r="P47" s="197"/>
      <c r="Q47" s="197"/>
      <c r="R47" s="197"/>
      <c r="S47" s="196"/>
      <c r="T47" s="168"/>
      <c r="U47" s="160"/>
      <c r="V47" s="161"/>
      <c r="W47" s="161"/>
      <c r="X47" s="161"/>
      <c r="Y47" s="161"/>
      <c r="Z47" s="161"/>
      <c r="AA47" s="161"/>
      <c r="AB47" s="161"/>
      <c r="AC47" s="163"/>
      <c r="AD47" s="162"/>
      <c r="AE47" s="162"/>
      <c r="AF47" s="162"/>
      <c r="AG47" s="162"/>
      <c r="AH47" s="162"/>
      <c r="AI47" s="162"/>
      <c r="AJ47" s="160"/>
    </row>
    <row r="48" spans="2:39" ht="5.0999999999999996" customHeight="1">
      <c r="B48" s="176"/>
      <c r="C48" s="195"/>
      <c r="D48" s="193"/>
      <c r="E48" s="193"/>
      <c r="F48" s="193"/>
      <c r="G48" s="193"/>
      <c r="H48" s="193"/>
      <c r="I48" s="193"/>
      <c r="J48" s="193"/>
      <c r="K48" s="193"/>
      <c r="L48" s="194"/>
      <c r="M48" s="194"/>
      <c r="N48" s="193"/>
      <c r="O48" s="192"/>
      <c r="P48" s="191"/>
      <c r="Q48" s="191"/>
      <c r="R48" s="191"/>
      <c r="S48" s="191"/>
      <c r="T48" s="168"/>
      <c r="U48" s="160"/>
      <c r="V48" s="161"/>
      <c r="W48" s="161"/>
      <c r="X48" s="161"/>
      <c r="Y48" s="161"/>
      <c r="Z48" s="161"/>
      <c r="AA48" s="161"/>
      <c r="AB48" s="161"/>
      <c r="AC48" s="163"/>
      <c r="AD48" s="162"/>
      <c r="AE48" s="162"/>
      <c r="AF48" s="162"/>
      <c r="AG48" s="162"/>
      <c r="AH48" s="162"/>
      <c r="AI48" s="162"/>
      <c r="AJ48" s="160"/>
    </row>
    <row r="49" spans="2:36" ht="15" customHeight="1">
      <c r="B49" s="176"/>
      <c r="C49" s="190"/>
      <c r="D49" s="189" t="s">
        <v>346</v>
      </c>
      <c r="E49" s="187"/>
      <c r="F49" s="187"/>
      <c r="G49" s="187"/>
      <c r="H49" s="187"/>
      <c r="I49" s="187"/>
      <c r="J49" s="187"/>
      <c r="K49" s="187"/>
      <c r="L49" s="188"/>
      <c r="M49" s="188"/>
      <c r="N49" s="187"/>
      <c r="O49" s="186"/>
      <c r="P49" s="185"/>
      <c r="Q49" s="185"/>
      <c r="R49" s="185"/>
      <c r="S49" s="184"/>
      <c r="T49" s="168"/>
      <c r="U49" s="160"/>
      <c r="V49" s="161"/>
      <c r="W49" s="161"/>
      <c r="X49" s="161"/>
      <c r="Y49" s="161"/>
      <c r="Z49" s="161"/>
      <c r="AA49" s="161"/>
      <c r="AB49" s="161"/>
      <c r="AC49" s="163"/>
      <c r="AD49" s="162"/>
      <c r="AE49" s="162"/>
      <c r="AF49" s="162"/>
      <c r="AG49" s="162"/>
      <c r="AH49" s="162"/>
      <c r="AI49" s="162"/>
      <c r="AJ49" s="160"/>
    </row>
    <row r="50" spans="2:36" ht="15" customHeight="1">
      <c r="B50" s="176"/>
      <c r="C50" s="183" t="s">
        <v>345</v>
      </c>
      <c r="D50" s="182" t="s">
        <v>344</v>
      </c>
      <c r="E50" s="180"/>
      <c r="F50" s="180"/>
      <c r="G50" s="180"/>
      <c r="H50" s="180"/>
      <c r="I50" s="180"/>
      <c r="J50" s="180"/>
      <c r="K50" s="180"/>
      <c r="L50" s="181"/>
      <c r="M50" s="181"/>
      <c r="N50" s="180"/>
      <c r="O50" s="179"/>
      <c r="P50" s="178"/>
      <c r="Q50" s="178"/>
      <c r="R50" s="178"/>
      <c r="S50" s="177"/>
      <c r="T50" s="168"/>
      <c r="U50" s="160"/>
      <c r="V50" s="161"/>
      <c r="W50" s="161"/>
      <c r="X50" s="161"/>
      <c r="Y50" s="161"/>
      <c r="Z50" s="161"/>
      <c r="AA50" s="161"/>
      <c r="AB50" s="161"/>
      <c r="AC50" s="163"/>
      <c r="AD50" s="162"/>
      <c r="AE50" s="162"/>
      <c r="AF50" s="162"/>
      <c r="AG50" s="162"/>
      <c r="AH50" s="162"/>
      <c r="AI50" s="162"/>
      <c r="AJ50" s="160"/>
    </row>
    <row r="51" spans="2:36" ht="15" customHeight="1">
      <c r="B51" s="176"/>
      <c r="C51" s="175"/>
      <c r="D51" s="174" t="s">
        <v>343</v>
      </c>
      <c r="E51" s="172"/>
      <c r="F51" s="172"/>
      <c r="G51" s="172"/>
      <c r="H51" s="172"/>
      <c r="I51" s="172"/>
      <c r="J51" s="172"/>
      <c r="K51" s="172"/>
      <c r="L51" s="173"/>
      <c r="M51" s="173"/>
      <c r="N51" s="172"/>
      <c r="O51" s="171"/>
      <c r="P51" s="170"/>
      <c r="Q51" s="170"/>
      <c r="R51" s="170"/>
      <c r="S51" s="169"/>
      <c r="T51" s="168"/>
      <c r="U51" s="160"/>
      <c r="V51" s="161"/>
      <c r="W51" s="161"/>
      <c r="X51" s="161"/>
      <c r="Y51" s="161"/>
      <c r="Z51" s="161"/>
      <c r="AA51" s="161"/>
      <c r="AB51" s="161"/>
      <c r="AC51" s="163"/>
      <c r="AD51" s="162"/>
      <c r="AE51" s="162"/>
      <c r="AF51" s="162"/>
      <c r="AG51" s="162"/>
      <c r="AH51" s="162"/>
      <c r="AI51" s="162"/>
      <c r="AJ51" s="160"/>
    </row>
    <row r="52" spans="2:36" ht="5.0999999999999996" customHeight="1">
      <c r="B52" s="167"/>
      <c r="C52" s="166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4"/>
      <c r="U52" s="160"/>
      <c r="V52" s="161"/>
      <c r="W52" s="161"/>
      <c r="X52" s="161"/>
      <c r="Y52" s="161"/>
      <c r="Z52" s="161"/>
      <c r="AA52" s="161"/>
      <c r="AB52" s="161"/>
      <c r="AC52" s="163"/>
      <c r="AD52" s="162"/>
      <c r="AE52" s="162"/>
      <c r="AF52" s="162"/>
      <c r="AG52" s="162"/>
      <c r="AH52" s="162"/>
      <c r="AI52" s="162"/>
      <c r="AJ52" s="160"/>
    </row>
    <row r="53" spans="2:36">
      <c r="U53" s="160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0"/>
    </row>
    <row r="54" spans="2:36">
      <c r="U54" s="160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0"/>
    </row>
    <row r="55" spans="2:36">
      <c r="U55" s="160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0"/>
    </row>
    <row r="56" spans="2:36">
      <c r="U56" s="160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0"/>
    </row>
    <row r="57" spans="2:36">
      <c r="U57" s="160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0"/>
    </row>
    <row r="58" spans="2:36">
      <c r="U58" s="160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0"/>
    </row>
    <row r="59" spans="2:36">
      <c r="U59" s="160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0"/>
    </row>
    <row r="60" spans="2:36">
      <c r="U60" s="160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0"/>
    </row>
    <row r="61" spans="2:36">
      <c r="U61" s="160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0"/>
    </row>
    <row r="62" spans="2:36">
      <c r="U62" s="160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0"/>
    </row>
    <row r="63" spans="2:36">
      <c r="U63" s="160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0"/>
    </row>
    <row r="64" spans="2:36">
      <c r="U64" s="160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0"/>
    </row>
    <row r="65" spans="21:36">
      <c r="U65" s="160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0"/>
    </row>
    <row r="66" spans="21:36">
      <c r="U66" s="160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0"/>
    </row>
    <row r="67" spans="21:36">
      <c r="U67" s="160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0"/>
    </row>
    <row r="68" spans="21:36">
      <c r="U68" s="160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0"/>
    </row>
    <row r="69" spans="21:36">
      <c r="U69" s="160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0"/>
    </row>
    <row r="70" spans="21:36">
      <c r="U70" s="160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0"/>
    </row>
    <row r="71" spans="21:36">
      <c r="U71" s="160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0"/>
    </row>
    <row r="72" spans="21:36">
      <c r="U72" s="160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0"/>
    </row>
    <row r="73" spans="21:36">
      <c r="U73" s="160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0"/>
    </row>
    <row r="74" spans="21:36">
      <c r="U74" s="160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0"/>
    </row>
    <row r="75" spans="21:36">
      <c r="U75" s="160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0"/>
    </row>
    <row r="76" spans="21:36">
      <c r="U76" s="160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0"/>
    </row>
    <row r="77" spans="21:36">
      <c r="U77" s="160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0"/>
    </row>
    <row r="78" spans="21:36">
      <c r="U78" s="160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0"/>
    </row>
    <row r="79" spans="21:36">
      <c r="U79" s="160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0"/>
    </row>
    <row r="80" spans="21:36">
      <c r="U80" s="160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0"/>
    </row>
    <row r="81" spans="21:36">
      <c r="U81" s="160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0"/>
    </row>
    <row r="82" spans="21:36">
      <c r="U82" s="160"/>
      <c r="V82" s="161"/>
      <c r="W82" s="161"/>
      <c r="X82" s="161"/>
      <c r="Y82" s="161"/>
      <c r="Z82" s="161"/>
      <c r="AA82" s="161"/>
      <c r="AB82" s="161"/>
      <c r="AC82" s="161"/>
      <c r="AD82" s="161"/>
      <c r="AE82" s="161"/>
      <c r="AF82" s="161"/>
      <c r="AG82" s="161"/>
      <c r="AH82" s="161"/>
      <c r="AI82" s="161"/>
      <c r="AJ82" s="160"/>
    </row>
    <row r="83" spans="21:36">
      <c r="U83" s="160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0"/>
    </row>
    <row r="84" spans="21:36">
      <c r="U84" s="160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0"/>
    </row>
    <row r="85" spans="21:36">
      <c r="U85" s="160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0"/>
    </row>
    <row r="86" spans="21:36">
      <c r="U86" s="160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0"/>
    </row>
    <row r="87" spans="21:36">
      <c r="U87" s="160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0"/>
    </row>
    <row r="88" spans="21:36">
      <c r="U88" s="160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0"/>
    </row>
    <row r="89" spans="21:36">
      <c r="U89" s="160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0"/>
    </row>
    <row r="90" spans="21:36">
      <c r="U90" s="160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0"/>
    </row>
    <row r="91" spans="21:36">
      <c r="U91" s="160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0"/>
    </row>
    <row r="92" spans="21:36">
      <c r="U92" s="160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0"/>
    </row>
    <row r="93" spans="21:36">
      <c r="U93" s="160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0"/>
    </row>
    <row r="94" spans="21:36">
      <c r="U94" s="160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0"/>
    </row>
    <row r="95" spans="21:36">
      <c r="U95" s="160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0"/>
    </row>
    <row r="96" spans="21:36">
      <c r="U96" s="160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0"/>
    </row>
    <row r="97" spans="21:36">
      <c r="U97" s="160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0"/>
    </row>
    <row r="98" spans="21:36">
      <c r="U98" s="160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161"/>
      <c r="AG98" s="161"/>
      <c r="AH98" s="161"/>
      <c r="AI98" s="161"/>
      <c r="AJ98" s="160"/>
    </row>
    <row r="99" spans="21:36">
      <c r="U99" s="160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0"/>
    </row>
    <row r="100" spans="21:36">
      <c r="U100" s="160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161"/>
      <c r="AG100" s="161"/>
      <c r="AH100" s="161"/>
      <c r="AI100" s="161"/>
      <c r="AJ100" s="160"/>
    </row>
    <row r="101" spans="21:36">
      <c r="U101" s="160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0"/>
    </row>
    <row r="102" spans="21:36">
      <c r="U102" s="160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161"/>
      <c r="AG102" s="161"/>
      <c r="AH102" s="161"/>
      <c r="AI102" s="161"/>
      <c r="AJ102" s="160"/>
    </row>
    <row r="103" spans="21:36">
      <c r="U103" s="160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0"/>
    </row>
    <row r="104" spans="21:36">
      <c r="U104" s="160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0"/>
    </row>
    <row r="105" spans="21:36">
      <c r="U105" s="160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0"/>
    </row>
    <row r="106" spans="21:36">
      <c r="U106" s="160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0"/>
    </row>
    <row r="107" spans="21:36">
      <c r="U107" s="160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0"/>
    </row>
    <row r="108" spans="21:36">
      <c r="U108" s="160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0"/>
    </row>
    <row r="109" spans="21:36">
      <c r="U109" s="160"/>
      <c r="V109" s="161"/>
      <c r="W109" s="161"/>
      <c r="X109" s="161"/>
      <c r="Y109" s="161"/>
      <c r="Z109" s="161"/>
      <c r="AA109" s="161"/>
      <c r="AB109" s="161"/>
      <c r="AC109" s="161"/>
      <c r="AD109" s="161"/>
      <c r="AE109" s="161"/>
      <c r="AF109" s="161"/>
      <c r="AG109" s="161"/>
      <c r="AH109" s="161"/>
      <c r="AI109" s="161"/>
      <c r="AJ109" s="160"/>
    </row>
    <row r="110" spans="21:36">
      <c r="U110" s="160"/>
      <c r="V110" s="161"/>
      <c r="W110" s="161"/>
      <c r="X110" s="161"/>
      <c r="Y110" s="161"/>
      <c r="Z110" s="161"/>
      <c r="AA110" s="161"/>
      <c r="AB110" s="161"/>
      <c r="AC110" s="161"/>
      <c r="AD110" s="161"/>
      <c r="AE110" s="161"/>
      <c r="AF110" s="161"/>
      <c r="AG110" s="161"/>
      <c r="AH110" s="161"/>
      <c r="AI110" s="161"/>
      <c r="AJ110" s="160"/>
    </row>
    <row r="111" spans="21:36">
      <c r="U111" s="160"/>
      <c r="V111" s="161"/>
      <c r="W111" s="161"/>
      <c r="X111" s="161"/>
      <c r="Y111" s="161"/>
      <c r="Z111" s="161"/>
      <c r="AA111" s="161"/>
      <c r="AB111" s="161"/>
      <c r="AC111" s="161"/>
      <c r="AD111" s="161"/>
      <c r="AE111" s="161"/>
      <c r="AF111" s="161"/>
      <c r="AG111" s="161"/>
      <c r="AH111" s="161"/>
      <c r="AI111" s="161"/>
      <c r="AJ111" s="160"/>
    </row>
    <row r="112" spans="21:36">
      <c r="U112" s="160"/>
      <c r="V112" s="161"/>
      <c r="W112" s="161"/>
      <c r="X112" s="161"/>
      <c r="Y112" s="161"/>
      <c r="Z112" s="161"/>
      <c r="AA112" s="161"/>
      <c r="AB112" s="161"/>
      <c r="AC112" s="161"/>
      <c r="AD112" s="161"/>
      <c r="AE112" s="161"/>
      <c r="AF112" s="161"/>
      <c r="AG112" s="161"/>
      <c r="AH112" s="161"/>
      <c r="AI112" s="161"/>
      <c r="AJ112" s="160"/>
    </row>
    <row r="113" spans="21:36">
      <c r="U113" s="160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61"/>
      <c r="AJ113" s="160"/>
    </row>
    <row r="114" spans="21:36">
      <c r="U114" s="160"/>
      <c r="V114" s="161"/>
      <c r="W114" s="161"/>
      <c r="X114" s="161"/>
      <c r="Y114" s="161"/>
      <c r="Z114" s="161"/>
      <c r="AA114" s="161"/>
      <c r="AB114" s="161"/>
      <c r="AC114" s="161"/>
      <c r="AD114" s="161"/>
      <c r="AE114" s="161"/>
      <c r="AF114" s="161"/>
      <c r="AG114" s="161"/>
      <c r="AH114" s="161"/>
      <c r="AI114" s="161"/>
      <c r="AJ114" s="160"/>
    </row>
    <row r="115" spans="21:36">
      <c r="U115" s="160"/>
      <c r="V115" s="161"/>
      <c r="W115" s="161"/>
      <c r="X115" s="161"/>
      <c r="Y115" s="161"/>
      <c r="Z115" s="161"/>
      <c r="AA115" s="161"/>
      <c r="AB115" s="161"/>
      <c r="AC115" s="161"/>
      <c r="AD115" s="161"/>
      <c r="AE115" s="161"/>
      <c r="AF115" s="161"/>
      <c r="AG115" s="161"/>
      <c r="AH115" s="161"/>
      <c r="AI115" s="161"/>
      <c r="AJ115" s="160"/>
    </row>
    <row r="116" spans="21:36">
      <c r="U116" s="160"/>
      <c r="V116" s="161"/>
      <c r="W116" s="161"/>
      <c r="X116" s="161"/>
      <c r="Y116" s="161"/>
      <c r="Z116" s="161"/>
      <c r="AA116" s="161"/>
      <c r="AB116" s="161"/>
      <c r="AC116" s="161"/>
      <c r="AD116" s="161"/>
      <c r="AE116" s="161"/>
      <c r="AF116" s="161"/>
      <c r="AG116" s="161"/>
      <c r="AH116" s="161"/>
      <c r="AI116" s="161"/>
      <c r="AJ116" s="160"/>
    </row>
    <row r="117" spans="21:36">
      <c r="U117" s="160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0"/>
    </row>
    <row r="118" spans="21:36">
      <c r="U118" s="160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  <c r="AF118" s="161"/>
      <c r="AG118" s="161"/>
      <c r="AH118" s="161"/>
      <c r="AI118" s="161"/>
      <c r="AJ118" s="160"/>
    </row>
  </sheetData>
  <mergeCells count="3">
    <mergeCell ref="K3:K10"/>
    <mergeCell ref="D12:J12"/>
    <mergeCell ref="G13:J14"/>
  </mergeCells>
  <phoneticPr fontId="1"/>
  <conditionalFormatting sqref="P52:T52 C47:O52 T13:T14 S12:T12 S13:S46 T16:T46 K12:R46 E13:F32 V15:V46 J15:J46 C12:C46 D12:D32 D33:F46 AC15:AC52 G29:I32 G34:I46 G13">
    <cfRule type="cellIs" dxfId="0" priority="1" stopIfTrue="1" operator="lessThan">
      <formula>0</formula>
    </cfRule>
  </conditionalFormatting>
  <printOptions horizontalCentered="1" verticalCentered="1"/>
  <pageMargins left="0.70866141732283472" right="0.70866141732283472" top="0.70866141732283472" bottom="0.70866141732283472" header="0" footer="0.19685039370078741"/>
  <pageSetup paperSize="9" scale="97" fitToHeight="0" orientation="portrait" horizontalDpi="4294967292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topLeftCell="A4" zoomScaleNormal="100" zoomScaleSheetLayoutView="100" workbookViewId="0">
      <selection activeCell="G23" sqref="G23"/>
    </sheetView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14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113</v>
      </c>
      <c r="C16" s="120"/>
      <c r="D16" s="119">
        <v>6</v>
      </c>
      <c r="E16" s="118">
        <v>1</v>
      </c>
      <c r="F16" s="118">
        <v>0</v>
      </c>
      <c r="G16" s="118">
        <v>0</v>
      </c>
      <c r="H16" s="118">
        <f t="shared" ref="H16:H21" si="0">SUM(D16:E16)</f>
        <v>7</v>
      </c>
      <c r="I16" s="118">
        <f t="shared" ref="I16:I21" si="1">SUM(F16:G16)</f>
        <v>0</v>
      </c>
      <c r="J16" s="118">
        <f t="shared" ref="J16:J21" si="2">SUM(H16:I16)</f>
        <v>7</v>
      </c>
      <c r="K16" s="117">
        <f t="shared" ref="K16:K52" si="3">IF(J16=0,0,ROUND(I16/J16*100,1))</f>
        <v>0</v>
      </c>
      <c r="L16" s="116">
        <f t="shared" ref="L16:L52" si="4">IF(J16=0,0,ROUND(J16/$J$52*100,1))</f>
        <v>1.6</v>
      </c>
    </row>
    <row r="17" spans="2:12" ht="14.45" customHeight="1">
      <c r="B17" s="115" t="s">
        <v>112</v>
      </c>
      <c r="C17" s="114"/>
      <c r="D17" s="113">
        <v>0</v>
      </c>
      <c r="E17" s="112">
        <v>3</v>
      </c>
      <c r="F17" s="112">
        <v>0</v>
      </c>
      <c r="G17" s="112">
        <v>0</v>
      </c>
      <c r="H17" s="112">
        <f t="shared" si="0"/>
        <v>3</v>
      </c>
      <c r="I17" s="112">
        <f t="shared" si="1"/>
        <v>0</v>
      </c>
      <c r="J17" s="112">
        <f t="shared" si="2"/>
        <v>3</v>
      </c>
      <c r="K17" s="111">
        <f t="shared" si="3"/>
        <v>0</v>
      </c>
      <c r="L17" s="110">
        <f t="shared" si="4"/>
        <v>0.7</v>
      </c>
    </row>
    <row r="18" spans="2:12" ht="14.45" customHeight="1">
      <c r="B18" s="115" t="s">
        <v>111</v>
      </c>
      <c r="C18" s="114"/>
      <c r="D18" s="113">
        <v>5</v>
      </c>
      <c r="E18" s="112">
        <v>5</v>
      </c>
      <c r="F18" s="112">
        <v>1</v>
      </c>
      <c r="G18" s="112">
        <v>0</v>
      </c>
      <c r="H18" s="112">
        <f t="shared" si="0"/>
        <v>10</v>
      </c>
      <c r="I18" s="112">
        <f t="shared" si="1"/>
        <v>1</v>
      </c>
      <c r="J18" s="112">
        <f t="shared" si="2"/>
        <v>11</v>
      </c>
      <c r="K18" s="111">
        <f t="shared" si="3"/>
        <v>9.1</v>
      </c>
      <c r="L18" s="110">
        <f t="shared" si="4"/>
        <v>2.5</v>
      </c>
    </row>
    <row r="19" spans="2:12" ht="14.45" customHeight="1">
      <c r="B19" s="115" t="s">
        <v>110</v>
      </c>
      <c r="C19" s="114"/>
      <c r="D19" s="113">
        <v>1</v>
      </c>
      <c r="E19" s="112">
        <v>5</v>
      </c>
      <c r="F19" s="112">
        <v>1</v>
      </c>
      <c r="G19" s="112">
        <v>0</v>
      </c>
      <c r="H19" s="112">
        <f t="shared" si="0"/>
        <v>6</v>
      </c>
      <c r="I19" s="112">
        <f t="shared" si="1"/>
        <v>1</v>
      </c>
      <c r="J19" s="112">
        <f t="shared" si="2"/>
        <v>7</v>
      </c>
      <c r="K19" s="111">
        <f t="shared" si="3"/>
        <v>14.3</v>
      </c>
      <c r="L19" s="110">
        <f t="shared" si="4"/>
        <v>1.6</v>
      </c>
    </row>
    <row r="20" spans="2:12" ht="14.45" customHeight="1">
      <c r="B20" s="115" t="s">
        <v>109</v>
      </c>
      <c r="C20" s="114"/>
      <c r="D20" s="113">
        <v>1</v>
      </c>
      <c r="E20" s="112">
        <v>0</v>
      </c>
      <c r="F20" s="112">
        <v>0</v>
      </c>
      <c r="G20" s="112">
        <v>0</v>
      </c>
      <c r="H20" s="112">
        <f t="shared" si="0"/>
        <v>1</v>
      </c>
      <c r="I20" s="112">
        <f t="shared" si="1"/>
        <v>0</v>
      </c>
      <c r="J20" s="112">
        <f t="shared" si="2"/>
        <v>1</v>
      </c>
      <c r="K20" s="111">
        <f t="shared" si="3"/>
        <v>0</v>
      </c>
      <c r="L20" s="110">
        <f t="shared" si="4"/>
        <v>0.2</v>
      </c>
    </row>
    <row r="21" spans="2:12" ht="14.45" customHeight="1">
      <c r="B21" s="109" t="s">
        <v>108</v>
      </c>
      <c r="C21" s="108"/>
      <c r="D21" s="107">
        <v>5</v>
      </c>
      <c r="E21" s="106">
        <v>3</v>
      </c>
      <c r="F21" s="106">
        <v>0</v>
      </c>
      <c r="G21" s="106">
        <v>0</v>
      </c>
      <c r="H21" s="106">
        <f t="shared" si="0"/>
        <v>8</v>
      </c>
      <c r="I21" s="106">
        <f t="shared" si="1"/>
        <v>0</v>
      </c>
      <c r="J21" s="106">
        <f t="shared" si="2"/>
        <v>8</v>
      </c>
      <c r="K21" s="105">
        <f t="shared" si="3"/>
        <v>0</v>
      </c>
      <c r="L21" s="104">
        <f t="shared" si="4"/>
        <v>1.8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18</v>
      </c>
      <c r="E22" s="100">
        <f t="shared" si="5"/>
        <v>17</v>
      </c>
      <c r="F22" s="100">
        <f t="shared" si="5"/>
        <v>2</v>
      </c>
      <c r="G22" s="100">
        <f t="shared" si="5"/>
        <v>0</v>
      </c>
      <c r="H22" s="100">
        <f t="shared" si="5"/>
        <v>35</v>
      </c>
      <c r="I22" s="100">
        <f t="shared" si="5"/>
        <v>2</v>
      </c>
      <c r="J22" s="100">
        <f t="shared" si="5"/>
        <v>37</v>
      </c>
      <c r="K22" s="99">
        <f t="shared" si="3"/>
        <v>5.4</v>
      </c>
      <c r="L22" s="98">
        <f t="shared" si="4"/>
        <v>8.4</v>
      </c>
    </row>
    <row r="23" spans="2:12" ht="14.45" customHeight="1" thickTop="1">
      <c r="B23" s="121" t="s">
        <v>106</v>
      </c>
      <c r="C23" s="120"/>
      <c r="D23" s="119">
        <v>8</v>
      </c>
      <c r="E23" s="118">
        <v>4</v>
      </c>
      <c r="F23" s="118">
        <v>0</v>
      </c>
      <c r="G23" s="118">
        <v>0</v>
      </c>
      <c r="H23" s="118">
        <f t="shared" ref="H23:H28" si="6">SUM(D23:E23)</f>
        <v>12</v>
      </c>
      <c r="I23" s="118">
        <f t="shared" ref="I23:I28" si="7">SUM(F23:G23)</f>
        <v>0</v>
      </c>
      <c r="J23" s="118">
        <f t="shared" ref="J23:J28" si="8">SUM(H23:I23)</f>
        <v>12</v>
      </c>
      <c r="K23" s="117">
        <f t="shared" si="3"/>
        <v>0</v>
      </c>
      <c r="L23" s="116">
        <f t="shared" si="4"/>
        <v>2.7</v>
      </c>
    </row>
    <row r="24" spans="2:12" ht="14.45" customHeight="1">
      <c r="B24" s="115" t="s">
        <v>105</v>
      </c>
      <c r="C24" s="114"/>
      <c r="D24" s="113">
        <v>1</v>
      </c>
      <c r="E24" s="112">
        <v>1</v>
      </c>
      <c r="F24" s="112">
        <v>0</v>
      </c>
      <c r="G24" s="112">
        <v>0</v>
      </c>
      <c r="H24" s="112">
        <f t="shared" si="6"/>
        <v>2</v>
      </c>
      <c r="I24" s="112">
        <f t="shared" si="7"/>
        <v>0</v>
      </c>
      <c r="J24" s="112">
        <f t="shared" si="8"/>
        <v>2</v>
      </c>
      <c r="K24" s="111">
        <f t="shared" si="3"/>
        <v>0</v>
      </c>
      <c r="L24" s="110">
        <f t="shared" si="4"/>
        <v>0.5</v>
      </c>
    </row>
    <row r="25" spans="2:12" ht="14.45" customHeight="1">
      <c r="B25" s="115" t="s">
        <v>104</v>
      </c>
      <c r="C25" s="114"/>
      <c r="D25" s="113">
        <v>6</v>
      </c>
      <c r="E25" s="112">
        <v>0</v>
      </c>
      <c r="F25" s="112">
        <v>0</v>
      </c>
      <c r="G25" s="112">
        <v>0</v>
      </c>
      <c r="H25" s="112">
        <f t="shared" si="6"/>
        <v>6</v>
      </c>
      <c r="I25" s="112">
        <f t="shared" si="7"/>
        <v>0</v>
      </c>
      <c r="J25" s="112">
        <f t="shared" si="8"/>
        <v>6</v>
      </c>
      <c r="K25" s="111">
        <f t="shared" si="3"/>
        <v>0</v>
      </c>
      <c r="L25" s="110">
        <f t="shared" si="4"/>
        <v>1.4</v>
      </c>
    </row>
    <row r="26" spans="2:12" ht="14.45" customHeight="1">
      <c r="B26" s="115" t="s">
        <v>103</v>
      </c>
      <c r="C26" s="114"/>
      <c r="D26" s="113">
        <v>4</v>
      </c>
      <c r="E26" s="112">
        <v>3</v>
      </c>
      <c r="F26" s="112">
        <v>0</v>
      </c>
      <c r="G26" s="112">
        <v>0</v>
      </c>
      <c r="H26" s="112">
        <f t="shared" si="6"/>
        <v>7</v>
      </c>
      <c r="I26" s="112">
        <f t="shared" si="7"/>
        <v>0</v>
      </c>
      <c r="J26" s="112">
        <f t="shared" si="8"/>
        <v>7</v>
      </c>
      <c r="K26" s="111">
        <f t="shared" si="3"/>
        <v>0</v>
      </c>
      <c r="L26" s="110">
        <f t="shared" si="4"/>
        <v>1.6</v>
      </c>
    </row>
    <row r="27" spans="2:12" ht="14.45" customHeight="1">
      <c r="B27" s="115" t="s">
        <v>102</v>
      </c>
      <c r="C27" s="114"/>
      <c r="D27" s="113">
        <v>3</v>
      </c>
      <c r="E27" s="112">
        <v>2</v>
      </c>
      <c r="F27" s="112">
        <v>2</v>
      </c>
      <c r="G27" s="112">
        <v>0</v>
      </c>
      <c r="H27" s="112">
        <f t="shared" si="6"/>
        <v>5</v>
      </c>
      <c r="I27" s="112">
        <f t="shared" si="7"/>
        <v>2</v>
      </c>
      <c r="J27" s="112">
        <f t="shared" si="8"/>
        <v>7</v>
      </c>
      <c r="K27" s="111">
        <f t="shared" si="3"/>
        <v>28.6</v>
      </c>
      <c r="L27" s="110">
        <f t="shared" si="4"/>
        <v>1.6</v>
      </c>
    </row>
    <row r="28" spans="2:12" ht="14.45" customHeight="1">
      <c r="B28" s="109" t="s">
        <v>101</v>
      </c>
      <c r="C28" s="108"/>
      <c r="D28" s="107">
        <v>4</v>
      </c>
      <c r="E28" s="106">
        <v>2</v>
      </c>
      <c r="F28" s="106">
        <v>0</v>
      </c>
      <c r="G28" s="106">
        <v>0</v>
      </c>
      <c r="H28" s="106">
        <f t="shared" si="6"/>
        <v>6</v>
      </c>
      <c r="I28" s="106">
        <f t="shared" si="7"/>
        <v>0</v>
      </c>
      <c r="J28" s="106">
        <f t="shared" si="8"/>
        <v>6</v>
      </c>
      <c r="K28" s="105">
        <f t="shared" si="3"/>
        <v>0</v>
      </c>
      <c r="L28" s="104">
        <f t="shared" si="4"/>
        <v>1.4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26</v>
      </c>
      <c r="E29" s="100">
        <f t="shared" si="9"/>
        <v>12</v>
      </c>
      <c r="F29" s="100">
        <f t="shared" si="9"/>
        <v>2</v>
      </c>
      <c r="G29" s="100">
        <f t="shared" si="9"/>
        <v>0</v>
      </c>
      <c r="H29" s="100">
        <f t="shared" si="9"/>
        <v>38</v>
      </c>
      <c r="I29" s="100">
        <f t="shared" si="9"/>
        <v>2</v>
      </c>
      <c r="J29" s="100">
        <f t="shared" si="9"/>
        <v>40</v>
      </c>
      <c r="K29" s="99">
        <f t="shared" si="3"/>
        <v>5</v>
      </c>
      <c r="L29" s="98">
        <f t="shared" si="4"/>
        <v>9.1</v>
      </c>
    </row>
    <row r="30" spans="2:12" ht="14.45" customHeight="1" thickTop="1">
      <c r="B30" s="129" t="s">
        <v>99</v>
      </c>
      <c r="C30" s="128"/>
      <c r="D30" s="95">
        <v>17</v>
      </c>
      <c r="E30" s="94">
        <v>13</v>
      </c>
      <c r="F30" s="94">
        <v>4</v>
      </c>
      <c r="G30" s="94">
        <v>0</v>
      </c>
      <c r="H30" s="94">
        <f t="shared" ref="H30:H43" si="10">SUM(D30:E30)</f>
        <v>30</v>
      </c>
      <c r="I30" s="94">
        <f t="shared" ref="I30:I43" si="11">SUM(F30:G30)</f>
        <v>4</v>
      </c>
      <c r="J30" s="94">
        <f t="shared" ref="J30:J43" si="12">SUM(H30:I30)</f>
        <v>34</v>
      </c>
      <c r="K30" s="93">
        <f t="shared" si="3"/>
        <v>11.8</v>
      </c>
      <c r="L30" s="92">
        <f t="shared" si="4"/>
        <v>7.8</v>
      </c>
    </row>
    <row r="31" spans="2:12" ht="14.45" customHeight="1">
      <c r="B31" s="127" t="s">
        <v>98</v>
      </c>
      <c r="C31" s="126"/>
      <c r="D31" s="125">
        <v>24</v>
      </c>
      <c r="E31" s="124">
        <v>4</v>
      </c>
      <c r="F31" s="124">
        <v>5</v>
      </c>
      <c r="G31" s="124">
        <v>0</v>
      </c>
      <c r="H31" s="124">
        <f t="shared" si="10"/>
        <v>28</v>
      </c>
      <c r="I31" s="124">
        <f t="shared" si="11"/>
        <v>5</v>
      </c>
      <c r="J31" s="124">
        <f t="shared" si="12"/>
        <v>33</v>
      </c>
      <c r="K31" s="123">
        <f t="shared" si="3"/>
        <v>15.2</v>
      </c>
      <c r="L31" s="122">
        <f t="shared" si="4"/>
        <v>7.5</v>
      </c>
    </row>
    <row r="32" spans="2:12" ht="14.45" customHeight="1">
      <c r="B32" s="127" t="s">
        <v>97</v>
      </c>
      <c r="C32" s="126"/>
      <c r="D32" s="125">
        <v>26</v>
      </c>
      <c r="E32" s="124">
        <v>15</v>
      </c>
      <c r="F32" s="124">
        <v>3</v>
      </c>
      <c r="G32" s="124">
        <v>0</v>
      </c>
      <c r="H32" s="124">
        <f t="shared" si="10"/>
        <v>41</v>
      </c>
      <c r="I32" s="124">
        <f t="shared" si="11"/>
        <v>3</v>
      </c>
      <c r="J32" s="124">
        <f t="shared" si="12"/>
        <v>44</v>
      </c>
      <c r="K32" s="123">
        <f t="shared" si="3"/>
        <v>6.8</v>
      </c>
      <c r="L32" s="122">
        <f t="shared" si="4"/>
        <v>10</v>
      </c>
    </row>
    <row r="33" spans="2:12" ht="14.45" customHeight="1">
      <c r="B33" s="127" t="s">
        <v>96</v>
      </c>
      <c r="C33" s="126"/>
      <c r="D33" s="125">
        <v>13</v>
      </c>
      <c r="E33" s="124">
        <v>5</v>
      </c>
      <c r="F33" s="124">
        <v>0</v>
      </c>
      <c r="G33" s="124">
        <v>0</v>
      </c>
      <c r="H33" s="124">
        <f t="shared" si="10"/>
        <v>18</v>
      </c>
      <c r="I33" s="124">
        <f t="shared" si="11"/>
        <v>0</v>
      </c>
      <c r="J33" s="124">
        <f t="shared" si="12"/>
        <v>18</v>
      </c>
      <c r="K33" s="123">
        <f t="shared" si="3"/>
        <v>0</v>
      </c>
      <c r="L33" s="122">
        <f t="shared" si="4"/>
        <v>4.0999999999999996</v>
      </c>
    </row>
    <row r="34" spans="2:12" ht="14.45" customHeight="1">
      <c r="B34" s="127" t="s">
        <v>95</v>
      </c>
      <c r="C34" s="126"/>
      <c r="D34" s="125">
        <v>19</v>
      </c>
      <c r="E34" s="124">
        <v>12</v>
      </c>
      <c r="F34" s="124">
        <v>2</v>
      </c>
      <c r="G34" s="124">
        <v>0</v>
      </c>
      <c r="H34" s="124">
        <f t="shared" si="10"/>
        <v>31</v>
      </c>
      <c r="I34" s="124">
        <f t="shared" si="11"/>
        <v>2</v>
      </c>
      <c r="J34" s="124">
        <f t="shared" si="12"/>
        <v>33</v>
      </c>
      <c r="K34" s="123">
        <f t="shared" si="3"/>
        <v>6.1</v>
      </c>
      <c r="L34" s="122">
        <f t="shared" si="4"/>
        <v>7.5</v>
      </c>
    </row>
    <row r="35" spans="2:12" ht="14.45" customHeight="1">
      <c r="B35" s="127" t="s">
        <v>94</v>
      </c>
      <c r="C35" s="126"/>
      <c r="D35" s="125">
        <v>21</v>
      </c>
      <c r="E35" s="124">
        <v>9</v>
      </c>
      <c r="F35" s="124">
        <v>3</v>
      </c>
      <c r="G35" s="124">
        <v>1</v>
      </c>
      <c r="H35" s="124">
        <f t="shared" si="10"/>
        <v>30</v>
      </c>
      <c r="I35" s="124">
        <f t="shared" si="11"/>
        <v>4</v>
      </c>
      <c r="J35" s="124">
        <f t="shared" si="12"/>
        <v>34</v>
      </c>
      <c r="K35" s="123">
        <f t="shared" si="3"/>
        <v>11.8</v>
      </c>
      <c r="L35" s="122">
        <f t="shared" si="4"/>
        <v>7.8</v>
      </c>
    </row>
    <row r="36" spans="2:12" ht="14.45" customHeight="1">
      <c r="B36" s="127" t="s">
        <v>93</v>
      </c>
      <c r="C36" s="126"/>
      <c r="D36" s="125">
        <v>30</v>
      </c>
      <c r="E36" s="124">
        <v>14</v>
      </c>
      <c r="F36" s="124">
        <v>2</v>
      </c>
      <c r="G36" s="124">
        <v>0</v>
      </c>
      <c r="H36" s="124">
        <f t="shared" si="10"/>
        <v>44</v>
      </c>
      <c r="I36" s="124">
        <f t="shared" si="11"/>
        <v>2</v>
      </c>
      <c r="J36" s="124">
        <f t="shared" si="12"/>
        <v>46</v>
      </c>
      <c r="K36" s="123">
        <f t="shared" si="3"/>
        <v>4.3</v>
      </c>
      <c r="L36" s="122">
        <f t="shared" si="4"/>
        <v>10.5</v>
      </c>
    </row>
    <row r="37" spans="2:12" ht="14.45" customHeight="1">
      <c r="B37" s="127" t="s">
        <v>92</v>
      </c>
      <c r="C37" s="126"/>
      <c r="D37" s="125">
        <v>22</v>
      </c>
      <c r="E37" s="124">
        <v>10</v>
      </c>
      <c r="F37" s="124">
        <v>2</v>
      </c>
      <c r="G37" s="124">
        <v>0</v>
      </c>
      <c r="H37" s="124">
        <f t="shared" si="10"/>
        <v>32</v>
      </c>
      <c r="I37" s="124">
        <f t="shared" si="11"/>
        <v>2</v>
      </c>
      <c r="J37" s="124">
        <f t="shared" si="12"/>
        <v>34</v>
      </c>
      <c r="K37" s="123">
        <f t="shared" si="3"/>
        <v>5.9</v>
      </c>
      <c r="L37" s="122">
        <f t="shared" si="4"/>
        <v>7.8</v>
      </c>
    </row>
    <row r="38" spans="2:12" ht="14.45" customHeight="1">
      <c r="B38" s="121" t="s">
        <v>91</v>
      </c>
      <c r="C38" s="120"/>
      <c r="D38" s="119">
        <v>11</v>
      </c>
      <c r="E38" s="118">
        <v>0</v>
      </c>
      <c r="F38" s="118">
        <v>0</v>
      </c>
      <c r="G38" s="118">
        <v>0</v>
      </c>
      <c r="H38" s="118">
        <f t="shared" si="10"/>
        <v>11</v>
      </c>
      <c r="I38" s="118">
        <f t="shared" si="11"/>
        <v>0</v>
      </c>
      <c r="J38" s="118">
        <f t="shared" si="12"/>
        <v>11</v>
      </c>
      <c r="K38" s="117">
        <f t="shared" si="3"/>
        <v>0</v>
      </c>
      <c r="L38" s="116">
        <f t="shared" si="4"/>
        <v>2.5</v>
      </c>
    </row>
    <row r="39" spans="2:12" ht="14.45" customHeight="1">
      <c r="B39" s="115" t="s">
        <v>90</v>
      </c>
      <c r="C39" s="114"/>
      <c r="D39" s="113">
        <v>9</v>
      </c>
      <c r="E39" s="112">
        <v>3</v>
      </c>
      <c r="F39" s="112">
        <v>0</v>
      </c>
      <c r="G39" s="112">
        <v>0</v>
      </c>
      <c r="H39" s="112">
        <f t="shared" si="10"/>
        <v>12</v>
      </c>
      <c r="I39" s="112">
        <f t="shared" si="11"/>
        <v>0</v>
      </c>
      <c r="J39" s="112">
        <f t="shared" si="12"/>
        <v>12</v>
      </c>
      <c r="K39" s="111">
        <f t="shared" si="3"/>
        <v>0</v>
      </c>
      <c r="L39" s="110">
        <f t="shared" si="4"/>
        <v>2.7</v>
      </c>
    </row>
    <row r="40" spans="2:12" ht="14.45" customHeight="1">
      <c r="B40" s="115" t="s">
        <v>89</v>
      </c>
      <c r="C40" s="114"/>
      <c r="D40" s="113">
        <v>6</v>
      </c>
      <c r="E40" s="112">
        <v>2</v>
      </c>
      <c r="F40" s="112">
        <v>1</v>
      </c>
      <c r="G40" s="112">
        <v>0</v>
      </c>
      <c r="H40" s="112">
        <f t="shared" si="10"/>
        <v>8</v>
      </c>
      <c r="I40" s="112">
        <f t="shared" si="11"/>
        <v>1</v>
      </c>
      <c r="J40" s="112">
        <f t="shared" si="12"/>
        <v>9</v>
      </c>
      <c r="K40" s="111">
        <f t="shared" si="3"/>
        <v>11.1</v>
      </c>
      <c r="L40" s="110">
        <f t="shared" si="4"/>
        <v>2.1</v>
      </c>
    </row>
    <row r="41" spans="2:12" ht="14.45" customHeight="1">
      <c r="B41" s="115" t="s">
        <v>88</v>
      </c>
      <c r="C41" s="114"/>
      <c r="D41" s="113">
        <v>4</v>
      </c>
      <c r="E41" s="112">
        <v>0</v>
      </c>
      <c r="F41" s="112">
        <v>0</v>
      </c>
      <c r="G41" s="112">
        <v>0</v>
      </c>
      <c r="H41" s="112">
        <f t="shared" si="10"/>
        <v>4</v>
      </c>
      <c r="I41" s="112">
        <f t="shared" si="11"/>
        <v>0</v>
      </c>
      <c r="J41" s="112">
        <f t="shared" si="12"/>
        <v>4</v>
      </c>
      <c r="K41" s="111">
        <f t="shared" si="3"/>
        <v>0</v>
      </c>
      <c r="L41" s="110">
        <f t="shared" si="4"/>
        <v>0.9</v>
      </c>
    </row>
    <row r="42" spans="2:12" ht="14.45" customHeight="1">
      <c r="B42" s="115" t="s">
        <v>87</v>
      </c>
      <c r="C42" s="114"/>
      <c r="D42" s="113">
        <v>7</v>
      </c>
      <c r="E42" s="112">
        <v>1</v>
      </c>
      <c r="F42" s="112">
        <v>1</v>
      </c>
      <c r="G42" s="112">
        <v>0</v>
      </c>
      <c r="H42" s="112">
        <f t="shared" si="10"/>
        <v>8</v>
      </c>
      <c r="I42" s="112">
        <f t="shared" si="11"/>
        <v>1</v>
      </c>
      <c r="J42" s="112">
        <f t="shared" si="12"/>
        <v>9</v>
      </c>
      <c r="K42" s="111">
        <f t="shared" si="3"/>
        <v>11.1</v>
      </c>
      <c r="L42" s="110">
        <f t="shared" si="4"/>
        <v>2.1</v>
      </c>
    </row>
    <row r="43" spans="2:12" ht="14.45" customHeight="1">
      <c r="B43" s="109" t="s">
        <v>86</v>
      </c>
      <c r="C43" s="108"/>
      <c r="D43" s="107">
        <v>3</v>
      </c>
      <c r="E43" s="106">
        <v>1</v>
      </c>
      <c r="F43" s="106">
        <v>0</v>
      </c>
      <c r="G43" s="106">
        <v>0</v>
      </c>
      <c r="H43" s="106">
        <f t="shared" si="10"/>
        <v>4</v>
      </c>
      <c r="I43" s="106">
        <f t="shared" si="11"/>
        <v>0</v>
      </c>
      <c r="J43" s="106">
        <f t="shared" si="12"/>
        <v>4</v>
      </c>
      <c r="K43" s="105">
        <f t="shared" si="3"/>
        <v>0</v>
      </c>
      <c r="L43" s="104">
        <f t="shared" si="4"/>
        <v>0.9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40</v>
      </c>
      <c r="E44" s="100">
        <f t="shared" si="13"/>
        <v>7</v>
      </c>
      <c r="F44" s="100">
        <f t="shared" si="13"/>
        <v>2</v>
      </c>
      <c r="G44" s="100">
        <f t="shared" si="13"/>
        <v>0</v>
      </c>
      <c r="H44" s="100">
        <f t="shared" si="13"/>
        <v>47</v>
      </c>
      <c r="I44" s="100">
        <f t="shared" si="13"/>
        <v>2</v>
      </c>
      <c r="J44" s="100">
        <f t="shared" si="13"/>
        <v>49</v>
      </c>
      <c r="K44" s="99">
        <f t="shared" si="3"/>
        <v>4.0999999999999996</v>
      </c>
      <c r="L44" s="98">
        <f t="shared" si="4"/>
        <v>11.2</v>
      </c>
    </row>
    <row r="45" spans="2:12" ht="14.45" customHeight="1" thickTop="1">
      <c r="B45" s="121" t="s">
        <v>84</v>
      </c>
      <c r="C45" s="120"/>
      <c r="D45" s="119">
        <v>6</v>
      </c>
      <c r="E45" s="118">
        <v>1</v>
      </c>
      <c r="F45" s="118">
        <v>0</v>
      </c>
      <c r="G45" s="118">
        <v>0</v>
      </c>
      <c r="H45" s="118">
        <f t="shared" ref="H45:H50" si="14">SUM(D45:E45)</f>
        <v>7</v>
      </c>
      <c r="I45" s="118">
        <f t="shared" ref="I45:I50" si="15">SUM(F45:G45)</f>
        <v>0</v>
      </c>
      <c r="J45" s="118">
        <f t="shared" ref="J45:J50" si="16">SUM(H45:I45)</f>
        <v>7</v>
      </c>
      <c r="K45" s="117">
        <f t="shared" si="3"/>
        <v>0</v>
      </c>
      <c r="L45" s="116">
        <f t="shared" si="4"/>
        <v>1.6</v>
      </c>
    </row>
    <row r="46" spans="2:12" ht="14.45" customHeight="1">
      <c r="B46" s="115" t="s">
        <v>83</v>
      </c>
      <c r="C46" s="114"/>
      <c r="D46" s="113">
        <v>8</v>
      </c>
      <c r="E46" s="112">
        <v>0</v>
      </c>
      <c r="F46" s="112">
        <v>0</v>
      </c>
      <c r="G46" s="112">
        <v>0</v>
      </c>
      <c r="H46" s="112">
        <f t="shared" si="14"/>
        <v>8</v>
      </c>
      <c r="I46" s="112">
        <f t="shared" si="15"/>
        <v>0</v>
      </c>
      <c r="J46" s="112">
        <f t="shared" si="16"/>
        <v>8</v>
      </c>
      <c r="K46" s="111">
        <f t="shared" si="3"/>
        <v>0</v>
      </c>
      <c r="L46" s="110">
        <f t="shared" si="4"/>
        <v>1.8</v>
      </c>
    </row>
    <row r="47" spans="2:12" ht="14.45" customHeight="1">
      <c r="B47" s="115" t="s">
        <v>82</v>
      </c>
      <c r="C47" s="114"/>
      <c r="D47" s="113">
        <v>7</v>
      </c>
      <c r="E47" s="112">
        <v>0</v>
      </c>
      <c r="F47" s="112">
        <v>0</v>
      </c>
      <c r="G47" s="112">
        <v>0</v>
      </c>
      <c r="H47" s="112">
        <f t="shared" si="14"/>
        <v>7</v>
      </c>
      <c r="I47" s="112">
        <f t="shared" si="15"/>
        <v>0</v>
      </c>
      <c r="J47" s="112">
        <f t="shared" si="16"/>
        <v>7</v>
      </c>
      <c r="K47" s="111">
        <f t="shared" si="3"/>
        <v>0</v>
      </c>
      <c r="L47" s="110">
        <f t="shared" si="4"/>
        <v>1.6</v>
      </c>
    </row>
    <row r="48" spans="2:12" ht="14.45" customHeight="1">
      <c r="B48" s="115" t="s">
        <v>81</v>
      </c>
      <c r="C48" s="114"/>
      <c r="D48" s="113">
        <v>3</v>
      </c>
      <c r="E48" s="112">
        <v>0</v>
      </c>
      <c r="F48" s="112">
        <v>1</v>
      </c>
      <c r="G48" s="112">
        <v>0</v>
      </c>
      <c r="H48" s="112">
        <f t="shared" si="14"/>
        <v>3</v>
      </c>
      <c r="I48" s="112">
        <f t="shared" si="15"/>
        <v>1</v>
      </c>
      <c r="J48" s="112">
        <f t="shared" si="16"/>
        <v>4</v>
      </c>
      <c r="K48" s="111">
        <f t="shared" si="3"/>
        <v>25</v>
      </c>
      <c r="L48" s="110">
        <f t="shared" si="4"/>
        <v>0.9</v>
      </c>
    </row>
    <row r="49" spans="2:13" ht="14.45" customHeight="1">
      <c r="B49" s="115" t="s">
        <v>80</v>
      </c>
      <c r="C49" s="114"/>
      <c r="D49" s="113">
        <v>7</v>
      </c>
      <c r="E49" s="112">
        <v>1</v>
      </c>
      <c r="F49" s="112">
        <v>0</v>
      </c>
      <c r="G49" s="112">
        <v>0</v>
      </c>
      <c r="H49" s="112">
        <f t="shared" si="14"/>
        <v>8</v>
      </c>
      <c r="I49" s="112">
        <f t="shared" si="15"/>
        <v>0</v>
      </c>
      <c r="J49" s="112">
        <f t="shared" si="16"/>
        <v>8</v>
      </c>
      <c r="K49" s="111">
        <f t="shared" si="3"/>
        <v>0</v>
      </c>
      <c r="L49" s="110">
        <f t="shared" si="4"/>
        <v>1.8</v>
      </c>
    </row>
    <row r="50" spans="2:13" ht="14.45" customHeight="1">
      <c r="B50" s="109" t="s">
        <v>79</v>
      </c>
      <c r="C50" s="108"/>
      <c r="D50" s="107">
        <v>2</v>
      </c>
      <c r="E50" s="106">
        <v>0</v>
      </c>
      <c r="F50" s="106">
        <v>0</v>
      </c>
      <c r="G50" s="106">
        <v>0</v>
      </c>
      <c r="H50" s="106">
        <f t="shared" si="14"/>
        <v>2</v>
      </c>
      <c r="I50" s="106">
        <f t="shared" si="15"/>
        <v>0</v>
      </c>
      <c r="J50" s="106">
        <f t="shared" si="16"/>
        <v>2</v>
      </c>
      <c r="K50" s="105">
        <f t="shared" si="3"/>
        <v>0</v>
      </c>
      <c r="L50" s="104">
        <f t="shared" si="4"/>
        <v>0.5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33</v>
      </c>
      <c r="E51" s="100">
        <f t="shared" si="17"/>
        <v>2</v>
      </c>
      <c r="F51" s="100">
        <f t="shared" si="17"/>
        <v>1</v>
      </c>
      <c r="G51" s="100">
        <f t="shared" si="17"/>
        <v>0</v>
      </c>
      <c r="H51" s="100">
        <f t="shared" si="17"/>
        <v>35</v>
      </c>
      <c r="I51" s="100">
        <f t="shared" si="17"/>
        <v>1</v>
      </c>
      <c r="J51" s="100">
        <f t="shared" si="17"/>
        <v>36</v>
      </c>
      <c r="K51" s="99">
        <f t="shared" si="3"/>
        <v>2.8</v>
      </c>
      <c r="L51" s="98">
        <f t="shared" si="4"/>
        <v>8.1999999999999993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289</v>
      </c>
      <c r="E52" s="94">
        <f t="shared" si="18"/>
        <v>120</v>
      </c>
      <c r="F52" s="94">
        <f t="shared" si="18"/>
        <v>28</v>
      </c>
      <c r="G52" s="94">
        <f t="shared" si="18"/>
        <v>1</v>
      </c>
      <c r="H52" s="94">
        <f t="shared" si="18"/>
        <v>409</v>
      </c>
      <c r="I52" s="94">
        <f t="shared" si="18"/>
        <v>29</v>
      </c>
      <c r="J52" s="94">
        <f t="shared" si="18"/>
        <v>438</v>
      </c>
      <c r="K52" s="93">
        <f t="shared" si="3"/>
        <v>6.6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15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142</v>
      </c>
      <c r="C16" s="120"/>
      <c r="D16" s="119">
        <v>105</v>
      </c>
      <c r="E16" s="118">
        <v>24</v>
      </c>
      <c r="F16" s="118">
        <v>19</v>
      </c>
      <c r="G16" s="118">
        <v>2</v>
      </c>
      <c r="H16" s="118">
        <f t="shared" ref="H16:H21" si="0">SUM(D16:E16)</f>
        <v>129</v>
      </c>
      <c r="I16" s="118">
        <f t="shared" ref="I16:I21" si="1">SUM(F16:G16)</f>
        <v>21</v>
      </c>
      <c r="J16" s="118">
        <f t="shared" ref="J16:J21" si="2">SUM(H16:I16)</f>
        <v>150</v>
      </c>
      <c r="K16" s="117">
        <f t="shared" ref="K16:K52" si="3">IF(J16=0,0,ROUND(I16/J16*100,1))</f>
        <v>14</v>
      </c>
      <c r="L16" s="116">
        <f t="shared" ref="L16:L52" si="4">IF(J16=0,0,ROUND(J16/$J$52*100,1))</f>
        <v>2.5</v>
      </c>
    </row>
    <row r="17" spans="2:12" ht="14.45" customHeight="1">
      <c r="B17" s="115" t="s">
        <v>141</v>
      </c>
      <c r="C17" s="114"/>
      <c r="D17" s="113">
        <v>102</v>
      </c>
      <c r="E17" s="112">
        <v>26</v>
      </c>
      <c r="F17" s="112">
        <v>10</v>
      </c>
      <c r="G17" s="112">
        <v>1</v>
      </c>
      <c r="H17" s="112">
        <f t="shared" si="0"/>
        <v>128</v>
      </c>
      <c r="I17" s="112">
        <f t="shared" si="1"/>
        <v>11</v>
      </c>
      <c r="J17" s="112">
        <f t="shared" si="2"/>
        <v>139</v>
      </c>
      <c r="K17" s="111">
        <f t="shared" si="3"/>
        <v>7.9</v>
      </c>
      <c r="L17" s="110">
        <f t="shared" si="4"/>
        <v>2.2999999999999998</v>
      </c>
    </row>
    <row r="18" spans="2:12" ht="14.45" customHeight="1">
      <c r="B18" s="115" t="s">
        <v>140</v>
      </c>
      <c r="C18" s="114"/>
      <c r="D18" s="113">
        <v>81</v>
      </c>
      <c r="E18" s="112">
        <v>22</v>
      </c>
      <c r="F18" s="112">
        <v>9</v>
      </c>
      <c r="G18" s="112">
        <v>1</v>
      </c>
      <c r="H18" s="112">
        <f t="shared" si="0"/>
        <v>103</v>
      </c>
      <c r="I18" s="112">
        <f t="shared" si="1"/>
        <v>10</v>
      </c>
      <c r="J18" s="112">
        <f t="shared" si="2"/>
        <v>113</v>
      </c>
      <c r="K18" s="111">
        <f t="shared" si="3"/>
        <v>8.8000000000000007</v>
      </c>
      <c r="L18" s="110">
        <f t="shared" si="4"/>
        <v>1.9</v>
      </c>
    </row>
    <row r="19" spans="2:12" ht="14.45" customHeight="1">
      <c r="B19" s="115" t="s">
        <v>139</v>
      </c>
      <c r="C19" s="114"/>
      <c r="D19" s="113">
        <v>79</v>
      </c>
      <c r="E19" s="112">
        <v>15</v>
      </c>
      <c r="F19" s="112">
        <v>8</v>
      </c>
      <c r="G19" s="112">
        <v>1</v>
      </c>
      <c r="H19" s="112">
        <f t="shared" si="0"/>
        <v>94</v>
      </c>
      <c r="I19" s="112">
        <f t="shared" si="1"/>
        <v>9</v>
      </c>
      <c r="J19" s="112">
        <f t="shared" si="2"/>
        <v>103</v>
      </c>
      <c r="K19" s="111">
        <f t="shared" si="3"/>
        <v>8.6999999999999993</v>
      </c>
      <c r="L19" s="110">
        <f t="shared" si="4"/>
        <v>1.7</v>
      </c>
    </row>
    <row r="20" spans="2:12" ht="14.45" customHeight="1">
      <c r="B20" s="115" t="s">
        <v>138</v>
      </c>
      <c r="C20" s="114"/>
      <c r="D20" s="113">
        <v>92</v>
      </c>
      <c r="E20" s="112">
        <v>17</v>
      </c>
      <c r="F20" s="112">
        <v>6</v>
      </c>
      <c r="G20" s="112">
        <v>2</v>
      </c>
      <c r="H20" s="112">
        <f t="shared" si="0"/>
        <v>109</v>
      </c>
      <c r="I20" s="112">
        <f t="shared" si="1"/>
        <v>8</v>
      </c>
      <c r="J20" s="112">
        <f t="shared" si="2"/>
        <v>117</v>
      </c>
      <c r="K20" s="111">
        <f t="shared" si="3"/>
        <v>6.8</v>
      </c>
      <c r="L20" s="110">
        <f t="shared" si="4"/>
        <v>2</v>
      </c>
    </row>
    <row r="21" spans="2:12" ht="14.45" customHeight="1">
      <c r="B21" s="109" t="s">
        <v>137</v>
      </c>
      <c r="C21" s="108"/>
      <c r="D21" s="107">
        <v>113</v>
      </c>
      <c r="E21" s="106">
        <v>21</v>
      </c>
      <c r="F21" s="106">
        <v>7</v>
      </c>
      <c r="G21" s="106">
        <v>1</v>
      </c>
      <c r="H21" s="106">
        <f t="shared" si="0"/>
        <v>134</v>
      </c>
      <c r="I21" s="106">
        <f t="shared" si="1"/>
        <v>8</v>
      </c>
      <c r="J21" s="106">
        <f t="shared" si="2"/>
        <v>142</v>
      </c>
      <c r="K21" s="105">
        <f t="shared" si="3"/>
        <v>5.6</v>
      </c>
      <c r="L21" s="104">
        <f t="shared" si="4"/>
        <v>2.4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572</v>
      </c>
      <c r="E22" s="100">
        <f t="shared" si="5"/>
        <v>125</v>
      </c>
      <c r="F22" s="100">
        <f t="shared" si="5"/>
        <v>59</v>
      </c>
      <c r="G22" s="100">
        <f t="shared" si="5"/>
        <v>8</v>
      </c>
      <c r="H22" s="100">
        <f t="shared" si="5"/>
        <v>697</v>
      </c>
      <c r="I22" s="100">
        <f t="shared" si="5"/>
        <v>67</v>
      </c>
      <c r="J22" s="100">
        <f t="shared" si="5"/>
        <v>764</v>
      </c>
      <c r="K22" s="99">
        <f t="shared" si="3"/>
        <v>8.8000000000000007</v>
      </c>
      <c r="L22" s="98">
        <f t="shared" si="4"/>
        <v>12.8</v>
      </c>
    </row>
    <row r="23" spans="2:12" ht="14.45" customHeight="1" thickTop="1">
      <c r="B23" s="121" t="s">
        <v>106</v>
      </c>
      <c r="C23" s="120"/>
      <c r="D23" s="119">
        <v>131</v>
      </c>
      <c r="E23" s="118">
        <v>18</v>
      </c>
      <c r="F23" s="118">
        <v>10</v>
      </c>
      <c r="G23" s="118">
        <v>3</v>
      </c>
      <c r="H23" s="118">
        <f t="shared" ref="H23:H28" si="6">SUM(D23:E23)</f>
        <v>149</v>
      </c>
      <c r="I23" s="118">
        <f t="shared" ref="I23:I28" si="7">SUM(F23:G23)</f>
        <v>13</v>
      </c>
      <c r="J23" s="118">
        <f t="shared" ref="J23:J28" si="8">SUM(H23:I23)</f>
        <v>162</v>
      </c>
      <c r="K23" s="117">
        <f t="shared" si="3"/>
        <v>8</v>
      </c>
      <c r="L23" s="116">
        <f t="shared" si="4"/>
        <v>2.7</v>
      </c>
    </row>
    <row r="24" spans="2:12" ht="14.45" customHeight="1">
      <c r="B24" s="115" t="s">
        <v>105</v>
      </c>
      <c r="C24" s="114"/>
      <c r="D24" s="113">
        <v>95</v>
      </c>
      <c r="E24" s="112">
        <v>15</v>
      </c>
      <c r="F24" s="112">
        <v>5</v>
      </c>
      <c r="G24" s="112">
        <v>2</v>
      </c>
      <c r="H24" s="112">
        <f t="shared" si="6"/>
        <v>110</v>
      </c>
      <c r="I24" s="112">
        <f t="shared" si="7"/>
        <v>7</v>
      </c>
      <c r="J24" s="112">
        <f t="shared" si="8"/>
        <v>117</v>
      </c>
      <c r="K24" s="111">
        <f t="shared" si="3"/>
        <v>6</v>
      </c>
      <c r="L24" s="110">
        <f t="shared" si="4"/>
        <v>2</v>
      </c>
    </row>
    <row r="25" spans="2:12" ht="14.45" customHeight="1">
      <c r="B25" s="115" t="s">
        <v>104</v>
      </c>
      <c r="C25" s="114"/>
      <c r="D25" s="113">
        <v>102</v>
      </c>
      <c r="E25" s="112">
        <v>17</v>
      </c>
      <c r="F25" s="112">
        <v>8</v>
      </c>
      <c r="G25" s="112">
        <v>1</v>
      </c>
      <c r="H25" s="112">
        <f t="shared" si="6"/>
        <v>119</v>
      </c>
      <c r="I25" s="112">
        <f t="shared" si="7"/>
        <v>9</v>
      </c>
      <c r="J25" s="112">
        <f t="shared" si="8"/>
        <v>128</v>
      </c>
      <c r="K25" s="111">
        <f t="shared" si="3"/>
        <v>7</v>
      </c>
      <c r="L25" s="110">
        <f t="shared" si="4"/>
        <v>2.1</v>
      </c>
    </row>
    <row r="26" spans="2:12" ht="14.45" customHeight="1">
      <c r="B26" s="115" t="s">
        <v>103</v>
      </c>
      <c r="C26" s="114"/>
      <c r="D26" s="113">
        <v>89</v>
      </c>
      <c r="E26" s="112">
        <v>17</v>
      </c>
      <c r="F26" s="112">
        <v>11</v>
      </c>
      <c r="G26" s="112">
        <v>0</v>
      </c>
      <c r="H26" s="112">
        <f t="shared" si="6"/>
        <v>106</v>
      </c>
      <c r="I26" s="112">
        <f t="shared" si="7"/>
        <v>11</v>
      </c>
      <c r="J26" s="112">
        <f t="shared" si="8"/>
        <v>117</v>
      </c>
      <c r="K26" s="111">
        <f t="shared" si="3"/>
        <v>9.4</v>
      </c>
      <c r="L26" s="110">
        <f t="shared" si="4"/>
        <v>2</v>
      </c>
    </row>
    <row r="27" spans="2:12" ht="14.45" customHeight="1">
      <c r="B27" s="115" t="s">
        <v>102</v>
      </c>
      <c r="C27" s="114"/>
      <c r="D27" s="113">
        <v>88</v>
      </c>
      <c r="E27" s="112">
        <v>12</v>
      </c>
      <c r="F27" s="112">
        <v>5</v>
      </c>
      <c r="G27" s="112">
        <v>1</v>
      </c>
      <c r="H27" s="112">
        <f t="shared" si="6"/>
        <v>100</v>
      </c>
      <c r="I27" s="112">
        <f t="shared" si="7"/>
        <v>6</v>
      </c>
      <c r="J27" s="112">
        <f t="shared" si="8"/>
        <v>106</v>
      </c>
      <c r="K27" s="111">
        <f t="shared" si="3"/>
        <v>5.7</v>
      </c>
      <c r="L27" s="110">
        <f t="shared" si="4"/>
        <v>1.8</v>
      </c>
    </row>
    <row r="28" spans="2:12" ht="14.45" customHeight="1">
      <c r="B28" s="109" t="s">
        <v>136</v>
      </c>
      <c r="C28" s="108"/>
      <c r="D28" s="107">
        <v>68</v>
      </c>
      <c r="E28" s="106">
        <v>13</v>
      </c>
      <c r="F28" s="106">
        <v>7</v>
      </c>
      <c r="G28" s="106">
        <v>2</v>
      </c>
      <c r="H28" s="106">
        <f t="shared" si="6"/>
        <v>81</v>
      </c>
      <c r="I28" s="106">
        <f t="shared" si="7"/>
        <v>9</v>
      </c>
      <c r="J28" s="106">
        <f t="shared" si="8"/>
        <v>90</v>
      </c>
      <c r="K28" s="105">
        <f t="shared" si="3"/>
        <v>10</v>
      </c>
      <c r="L28" s="104">
        <f t="shared" si="4"/>
        <v>1.5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573</v>
      </c>
      <c r="E29" s="100">
        <f t="shared" si="9"/>
        <v>92</v>
      </c>
      <c r="F29" s="100">
        <f t="shared" si="9"/>
        <v>46</v>
      </c>
      <c r="G29" s="100">
        <f t="shared" si="9"/>
        <v>9</v>
      </c>
      <c r="H29" s="100">
        <f t="shared" si="9"/>
        <v>665</v>
      </c>
      <c r="I29" s="100">
        <f t="shared" si="9"/>
        <v>55</v>
      </c>
      <c r="J29" s="100">
        <f t="shared" si="9"/>
        <v>720</v>
      </c>
      <c r="K29" s="99">
        <f t="shared" si="3"/>
        <v>7.6</v>
      </c>
      <c r="L29" s="98">
        <f t="shared" si="4"/>
        <v>12</v>
      </c>
    </row>
    <row r="30" spans="2:12" ht="14.45" customHeight="1" thickTop="1">
      <c r="B30" s="129" t="s">
        <v>135</v>
      </c>
      <c r="C30" s="128"/>
      <c r="D30" s="95">
        <v>351</v>
      </c>
      <c r="E30" s="94">
        <v>78</v>
      </c>
      <c r="F30" s="94">
        <v>56</v>
      </c>
      <c r="G30" s="94">
        <v>3</v>
      </c>
      <c r="H30" s="94">
        <f t="shared" ref="H30:H43" si="10">SUM(D30:E30)</f>
        <v>429</v>
      </c>
      <c r="I30" s="94">
        <f t="shared" ref="I30:I43" si="11">SUM(F30:G30)</f>
        <v>59</v>
      </c>
      <c r="J30" s="94">
        <f t="shared" ref="J30:J43" si="12">SUM(H30:I30)</f>
        <v>488</v>
      </c>
      <c r="K30" s="93">
        <f t="shared" si="3"/>
        <v>12.1</v>
      </c>
      <c r="L30" s="92">
        <f t="shared" si="4"/>
        <v>8.1</v>
      </c>
    </row>
    <row r="31" spans="2:12" ht="14.45" customHeight="1">
      <c r="B31" s="127" t="s">
        <v>134</v>
      </c>
      <c r="C31" s="126"/>
      <c r="D31" s="125">
        <v>373</v>
      </c>
      <c r="E31" s="124">
        <v>65</v>
      </c>
      <c r="F31" s="124">
        <v>57</v>
      </c>
      <c r="G31" s="124">
        <v>3</v>
      </c>
      <c r="H31" s="124">
        <f t="shared" si="10"/>
        <v>438</v>
      </c>
      <c r="I31" s="124">
        <f t="shared" si="11"/>
        <v>60</v>
      </c>
      <c r="J31" s="124">
        <f t="shared" si="12"/>
        <v>498</v>
      </c>
      <c r="K31" s="123">
        <f t="shared" si="3"/>
        <v>12</v>
      </c>
      <c r="L31" s="122">
        <f t="shared" si="4"/>
        <v>8.3000000000000007</v>
      </c>
    </row>
    <row r="32" spans="2:12" ht="14.45" customHeight="1">
      <c r="B32" s="127" t="s">
        <v>133</v>
      </c>
      <c r="C32" s="126"/>
      <c r="D32" s="125">
        <v>318</v>
      </c>
      <c r="E32" s="124">
        <v>62</v>
      </c>
      <c r="F32" s="124">
        <v>39</v>
      </c>
      <c r="G32" s="124">
        <v>2</v>
      </c>
      <c r="H32" s="124">
        <f t="shared" si="10"/>
        <v>380</v>
      </c>
      <c r="I32" s="124">
        <f t="shared" si="11"/>
        <v>41</v>
      </c>
      <c r="J32" s="124">
        <f t="shared" si="12"/>
        <v>421</v>
      </c>
      <c r="K32" s="123">
        <f t="shared" si="3"/>
        <v>9.6999999999999993</v>
      </c>
      <c r="L32" s="122">
        <f t="shared" si="4"/>
        <v>7</v>
      </c>
    </row>
    <row r="33" spans="2:12" ht="14.45" customHeight="1">
      <c r="B33" s="127" t="s">
        <v>132</v>
      </c>
      <c r="C33" s="126"/>
      <c r="D33" s="125">
        <v>357</v>
      </c>
      <c r="E33" s="124">
        <v>79</v>
      </c>
      <c r="F33" s="124">
        <v>53</v>
      </c>
      <c r="G33" s="124">
        <v>4</v>
      </c>
      <c r="H33" s="124">
        <f t="shared" si="10"/>
        <v>436</v>
      </c>
      <c r="I33" s="124">
        <f t="shared" si="11"/>
        <v>57</v>
      </c>
      <c r="J33" s="124">
        <f t="shared" si="12"/>
        <v>493</v>
      </c>
      <c r="K33" s="123">
        <f t="shared" si="3"/>
        <v>11.6</v>
      </c>
      <c r="L33" s="122">
        <f t="shared" si="4"/>
        <v>8.1999999999999993</v>
      </c>
    </row>
    <row r="34" spans="2:12" ht="14.45" customHeight="1">
      <c r="B34" s="127" t="s">
        <v>131</v>
      </c>
      <c r="C34" s="126"/>
      <c r="D34" s="125">
        <v>336</v>
      </c>
      <c r="E34" s="124">
        <v>76</v>
      </c>
      <c r="F34" s="124">
        <v>27</v>
      </c>
      <c r="G34" s="124">
        <v>5</v>
      </c>
      <c r="H34" s="124">
        <f t="shared" si="10"/>
        <v>412</v>
      </c>
      <c r="I34" s="124">
        <f t="shared" si="11"/>
        <v>32</v>
      </c>
      <c r="J34" s="124">
        <f t="shared" si="12"/>
        <v>444</v>
      </c>
      <c r="K34" s="123">
        <f t="shared" si="3"/>
        <v>7.2</v>
      </c>
      <c r="L34" s="122">
        <f t="shared" si="4"/>
        <v>7.4</v>
      </c>
    </row>
    <row r="35" spans="2:12" ht="14.45" customHeight="1">
      <c r="B35" s="127" t="s">
        <v>130</v>
      </c>
      <c r="C35" s="126"/>
      <c r="D35" s="125">
        <v>318</v>
      </c>
      <c r="E35" s="124">
        <v>57</v>
      </c>
      <c r="F35" s="124">
        <v>44</v>
      </c>
      <c r="G35" s="124">
        <v>4</v>
      </c>
      <c r="H35" s="124">
        <f t="shared" si="10"/>
        <v>375</v>
      </c>
      <c r="I35" s="124">
        <f t="shared" si="11"/>
        <v>48</v>
      </c>
      <c r="J35" s="124">
        <f t="shared" si="12"/>
        <v>423</v>
      </c>
      <c r="K35" s="123">
        <f t="shared" si="3"/>
        <v>11.3</v>
      </c>
      <c r="L35" s="122">
        <f t="shared" si="4"/>
        <v>7.1</v>
      </c>
    </row>
    <row r="36" spans="2:12" ht="14.45" customHeight="1">
      <c r="B36" s="127" t="s">
        <v>129</v>
      </c>
      <c r="C36" s="126"/>
      <c r="D36" s="125">
        <v>327</v>
      </c>
      <c r="E36" s="124">
        <v>66</v>
      </c>
      <c r="F36" s="124">
        <v>37</v>
      </c>
      <c r="G36" s="124">
        <v>2</v>
      </c>
      <c r="H36" s="124">
        <f t="shared" si="10"/>
        <v>393</v>
      </c>
      <c r="I36" s="124">
        <f t="shared" si="11"/>
        <v>39</v>
      </c>
      <c r="J36" s="124">
        <f t="shared" si="12"/>
        <v>432</v>
      </c>
      <c r="K36" s="123">
        <f t="shared" si="3"/>
        <v>9</v>
      </c>
      <c r="L36" s="122">
        <f t="shared" si="4"/>
        <v>7.2</v>
      </c>
    </row>
    <row r="37" spans="2:12" ht="14.45" customHeight="1">
      <c r="B37" s="127" t="s">
        <v>128</v>
      </c>
      <c r="C37" s="126"/>
      <c r="D37" s="125">
        <v>388</v>
      </c>
      <c r="E37" s="124">
        <v>67</v>
      </c>
      <c r="F37" s="124">
        <v>17</v>
      </c>
      <c r="G37" s="124">
        <v>3</v>
      </c>
      <c r="H37" s="124">
        <f t="shared" si="10"/>
        <v>455</v>
      </c>
      <c r="I37" s="124">
        <f t="shared" si="11"/>
        <v>20</v>
      </c>
      <c r="J37" s="124">
        <f t="shared" si="12"/>
        <v>475</v>
      </c>
      <c r="K37" s="123">
        <f t="shared" si="3"/>
        <v>4.2</v>
      </c>
      <c r="L37" s="122">
        <f t="shared" si="4"/>
        <v>7.9</v>
      </c>
    </row>
    <row r="38" spans="2:12" ht="14.45" customHeight="1">
      <c r="B38" s="121" t="s">
        <v>91</v>
      </c>
      <c r="C38" s="120"/>
      <c r="D38" s="119">
        <v>49</v>
      </c>
      <c r="E38" s="118">
        <v>12</v>
      </c>
      <c r="F38" s="118">
        <v>26</v>
      </c>
      <c r="G38" s="118">
        <v>1</v>
      </c>
      <c r="H38" s="118">
        <f t="shared" si="10"/>
        <v>61</v>
      </c>
      <c r="I38" s="118">
        <f t="shared" si="11"/>
        <v>27</v>
      </c>
      <c r="J38" s="118">
        <f t="shared" si="12"/>
        <v>88</v>
      </c>
      <c r="K38" s="117">
        <f t="shared" si="3"/>
        <v>30.7</v>
      </c>
      <c r="L38" s="116">
        <f t="shared" si="4"/>
        <v>1.5</v>
      </c>
    </row>
    <row r="39" spans="2:12" ht="14.45" customHeight="1">
      <c r="B39" s="115" t="s">
        <v>90</v>
      </c>
      <c r="C39" s="114"/>
      <c r="D39" s="113">
        <v>41</v>
      </c>
      <c r="E39" s="112">
        <v>3</v>
      </c>
      <c r="F39" s="112">
        <v>3</v>
      </c>
      <c r="G39" s="112">
        <v>0</v>
      </c>
      <c r="H39" s="112">
        <f t="shared" si="10"/>
        <v>44</v>
      </c>
      <c r="I39" s="112">
        <f t="shared" si="11"/>
        <v>3</v>
      </c>
      <c r="J39" s="112">
        <f t="shared" si="12"/>
        <v>47</v>
      </c>
      <c r="K39" s="111">
        <f t="shared" si="3"/>
        <v>6.4</v>
      </c>
      <c r="L39" s="110">
        <f t="shared" si="4"/>
        <v>0.8</v>
      </c>
    </row>
    <row r="40" spans="2:12" ht="14.45" customHeight="1">
      <c r="B40" s="115" t="s">
        <v>89</v>
      </c>
      <c r="C40" s="114"/>
      <c r="D40" s="113">
        <v>60</v>
      </c>
      <c r="E40" s="112">
        <v>16</v>
      </c>
      <c r="F40" s="112">
        <v>2</v>
      </c>
      <c r="G40" s="112">
        <v>2</v>
      </c>
      <c r="H40" s="112">
        <f t="shared" si="10"/>
        <v>76</v>
      </c>
      <c r="I40" s="112">
        <f t="shared" si="11"/>
        <v>4</v>
      </c>
      <c r="J40" s="112">
        <f t="shared" si="12"/>
        <v>80</v>
      </c>
      <c r="K40" s="111">
        <f t="shared" si="3"/>
        <v>5</v>
      </c>
      <c r="L40" s="110">
        <f t="shared" si="4"/>
        <v>1.3</v>
      </c>
    </row>
    <row r="41" spans="2:12" ht="14.45" customHeight="1">
      <c r="B41" s="115" t="s">
        <v>88</v>
      </c>
      <c r="C41" s="114"/>
      <c r="D41" s="113">
        <v>55</v>
      </c>
      <c r="E41" s="112">
        <v>10</v>
      </c>
      <c r="F41" s="112">
        <v>2</v>
      </c>
      <c r="G41" s="112">
        <v>0</v>
      </c>
      <c r="H41" s="112">
        <f t="shared" si="10"/>
        <v>65</v>
      </c>
      <c r="I41" s="112">
        <f t="shared" si="11"/>
        <v>2</v>
      </c>
      <c r="J41" s="112">
        <f t="shared" si="12"/>
        <v>67</v>
      </c>
      <c r="K41" s="111">
        <f t="shared" si="3"/>
        <v>3</v>
      </c>
      <c r="L41" s="110">
        <f t="shared" si="4"/>
        <v>1.1000000000000001</v>
      </c>
    </row>
    <row r="42" spans="2:12" ht="14.45" customHeight="1">
      <c r="B42" s="115" t="s">
        <v>87</v>
      </c>
      <c r="C42" s="114"/>
      <c r="D42" s="113">
        <v>44</v>
      </c>
      <c r="E42" s="112">
        <v>12</v>
      </c>
      <c r="F42" s="112">
        <v>2</v>
      </c>
      <c r="G42" s="112">
        <v>0</v>
      </c>
      <c r="H42" s="112">
        <f t="shared" si="10"/>
        <v>56</v>
      </c>
      <c r="I42" s="112">
        <f t="shared" si="11"/>
        <v>2</v>
      </c>
      <c r="J42" s="112">
        <f t="shared" si="12"/>
        <v>58</v>
      </c>
      <c r="K42" s="111">
        <f t="shared" si="3"/>
        <v>3.4</v>
      </c>
      <c r="L42" s="110">
        <f t="shared" si="4"/>
        <v>1</v>
      </c>
    </row>
    <row r="43" spans="2:12" ht="14.45" customHeight="1">
      <c r="B43" s="109" t="s">
        <v>127</v>
      </c>
      <c r="C43" s="108"/>
      <c r="D43" s="107">
        <v>59</v>
      </c>
      <c r="E43" s="106">
        <v>12</v>
      </c>
      <c r="F43" s="106">
        <v>7</v>
      </c>
      <c r="G43" s="106">
        <v>1</v>
      </c>
      <c r="H43" s="106">
        <f t="shared" si="10"/>
        <v>71</v>
      </c>
      <c r="I43" s="106">
        <f t="shared" si="11"/>
        <v>8</v>
      </c>
      <c r="J43" s="106">
        <f t="shared" si="12"/>
        <v>79</v>
      </c>
      <c r="K43" s="105">
        <f t="shared" si="3"/>
        <v>10.1</v>
      </c>
      <c r="L43" s="104">
        <f t="shared" si="4"/>
        <v>1.3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308</v>
      </c>
      <c r="E44" s="100">
        <f t="shared" si="13"/>
        <v>65</v>
      </c>
      <c r="F44" s="100">
        <f t="shared" si="13"/>
        <v>42</v>
      </c>
      <c r="G44" s="100">
        <f t="shared" si="13"/>
        <v>4</v>
      </c>
      <c r="H44" s="100">
        <f t="shared" si="13"/>
        <v>373</v>
      </c>
      <c r="I44" s="100">
        <f t="shared" si="13"/>
        <v>46</v>
      </c>
      <c r="J44" s="100">
        <f t="shared" si="13"/>
        <v>419</v>
      </c>
      <c r="K44" s="99">
        <f t="shared" si="3"/>
        <v>11</v>
      </c>
      <c r="L44" s="98">
        <f t="shared" si="4"/>
        <v>7</v>
      </c>
    </row>
    <row r="45" spans="2:12" ht="14.45" customHeight="1" thickTop="1">
      <c r="B45" s="121" t="s">
        <v>84</v>
      </c>
      <c r="C45" s="120"/>
      <c r="D45" s="119">
        <v>58</v>
      </c>
      <c r="E45" s="118">
        <v>5</v>
      </c>
      <c r="F45" s="118">
        <v>4</v>
      </c>
      <c r="G45" s="118">
        <v>3</v>
      </c>
      <c r="H45" s="118">
        <f t="shared" ref="H45:H50" si="14">SUM(D45:E45)</f>
        <v>63</v>
      </c>
      <c r="I45" s="118">
        <f t="shared" ref="I45:I50" si="15">SUM(F45:G45)</f>
        <v>7</v>
      </c>
      <c r="J45" s="118">
        <f t="shared" ref="J45:J50" si="16">SUM(H45:I45)</f>
        <v>70</v>
      </c>
      <c r="K45" s="117">
        <f t="shared" si="3"/>
        <v>10</v>
      </c>
      <c r="L45" s="116">
        <f t="shared" si="4"/>
        <v>1.2</v>
      </c>
    </row>
    <row r="46" spans="2:12" ht="14.45" customHeight="1">
      <c r="B46" s="115" t="s">
        <v>83</v>
      </c>
      <c r="C46" s="114"/>
      <c r="D46" s="113">
        <v>61</v>
      </c>
      <c r="E46" s="112">
        <v>9</v>
      </c>
      <c r="F46" s="112">
        <v>3</v>
      </c>
      <c r="G46" s="112">
        <v>1</v>
      </c>
      <c r="H46" s="112">
        <f t="shared" si="14"/>
        <v>70</v>
      </c>
      <c r="I46" s="112">
        <f t="shared" si="15"/>
        <v>4</v>
      </c>
      <c r="J46" s="112">
        <f t="shared" si="16"/>
        <v>74</v>
      </c>
      <c r="K46" s="111">
        <f t="shared" si="3"/>
        <v>5.4</v>
      </c>
      <c r="L46" s="110">
        <f t="shared" si="4"/>
        <v>1.2</v>
      </c>
    </row>
    <row r="47" spans="2:12" ht="14.45" customHeight="1">
      <c r="B47" s="115" t="s">
        <v>82</v>
      </c>
      <c r="C47" s="114"/>
      <c r="D47" s="113">
        <v>63</v>
      </c>
      <c r="E47" s="112">
        <v>13</v>
      </c>
      <c r="F47" s="112">
        <v>0</v>
      </c>
      <c r="G47" s="112">
        <v>0</v>
      </c>
      <c r="H47" s="112">
        <f t="shared" si="14"/>
        <v>76</v>
      </c>
      <c r="I47" s="112">
        <f t="shared" si="15"/>
        <v>0</v>
      </c>
      <c r="J47" s="112">
        <f t="shared" si="16"/>
        <v>76</v>
      </c>
      <c r="K47" s="111">
        <f t="shared" si="3"/>
        <v>0</v>
      </c>
      <c r="L47" s="110">
        <f t="shared" si="4"/>
        <v>1.3</v>
      </c>
    </row>
    <row r="48" spans="2:12" ht="14.45" customHeight="1">
      <c r="B48" s="115" t="s">
        <v>81</v>
      </c>
      <c r="C48" s="114"/>
      <c r="D48" s="113">
        <v>53</v>
      </c>
      <c r="E48" s="112">
        <v>8</v>
      </c>
      <c r="F48" s="112">
        <v>2</v>
      </c>
      <c r="G48" s="112">
        <v>1</v>
      </c>
      <c r="H48" s="112">
        <f t="shared" si="14"/>
        <v>61</v>
      </c>
      <c r="I48" s="112">
        <f t="shared" si="15"/>
        <v>3</v>
      </c>
      <c r="J48" s="112">
        <f t="shared" si="16"/>
        <v>64</v>
      </c>
      <c r="K48" s="111">
        <f t="shared" si="3"/>
        <v>4.7</v>
      </c>
      <c r="L48" s="110">
        <f t="shared" si="4"/>
        <v>1.1000000000000001</v>
      </c>
    </row>
    <row r="49" spans="2:13" ht="14.45" customHeight="1">
      <c r="B49" s="115" t="s">
        <v>80</v>
      </c>
      <c r="C49" s="114"/>
      <c r="D49" s="113">
        <v>54</v>
      </c>
      <c r="E49" s="112">
        <v>6</v>
      </c>
      <c r="F49" s="112">
        <v>1</v>
      </c>
      <c r="G49" s="112">
        <v>0</v>
      </c>
      <c r="H49" s="112">
        <f t="shared" si="14"/>
        <v>60</v>
      </c>
      <c r="I49" s="112">
        <f t="shared" si="15"/>
        <v>1</v>
      </c>
      <c r="J49" s="112">
        <f t="shared" si="16"/>
        <v>61</v>
      </c>
      <c r="K49" s="111">
        <f t="shared" si="3"/>
        <v>1.6</v>
      </c>
      <c r="L49" s="110">
        <f t="shared" si="4"/>
        <v>1</v>
      </c>
    </row>
    <row r="50" spans="2:13" ht="14.45" customHeight="1">
      <c r="B50" s="109" t="s">
        <v>126</v>
      </c>
      <c r="C50" s="108"/>
      <c r="D50" s="107">
        <v>56</v>
      </c>
      <c r="E50" s="106">
        <v>8</v>
      </c>
      <c r="F50" s="106">
        <v>2</v>
      </c>
      <c r="G50" s="106">
        <v>1</v>
      </c>
      <c r="H50" s="106">
        <f t="shared" si="14"/>
        <v>64</v>
      </c>
      <c r="I50" s="106">
        <f t="shared" si="15"/>
        <v>3</v>
      </c>
      <c r="J50" s="106">
        <f t="shared" si="16"/>
        <v>67</v>
      </c>
      <c r="K50" s="105">
        <f t="shared" si="3"/>
        <v>4.5</v>
      </c>
      <c r="L50" s="104">
        <f t="shared" si="4"/>
        <v>1.1000000000000001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345</v>
      </c>
      <c r="E51" s="100">
        <f t="shared" si="17"/>
        <v>49</v>
      </c>
      <c r="F51" s="100">
        <f t="shared" si="17"/>
        <v>12</v>
      </c>
      <c r="G51" s="100">
        <f t="shared" si="17"/>
        <v>6</v>
      </c>
      <c r="H51" s="100">
        <f t="shared" si="17"/>
        <v>394</v>
      </c>
      <c r="I51" s="100">
        <f t="shared" si="17"/>
        <v>18</v>
      </c>
      <c r="J51" s="100">
        <f t="shared" si="17"/>
        <v>412</v>
      </c>
      <c r="K51" s="99">
        <f t="shared" si="3"/>
        <v>4.4000000000000004</v>
      </c>
      <c r="L51" s="98">
        <f t="shared" si="4"/>
        <v>6.9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4566</v>
      </c>
      <c r="E52" s="94">
        <f t="shared" si="18"/>
        <v>881</v>
      </c>
      <c r="F52" s="94">
        <f t="shared" si="18"/>
        <v>489</v>
      </c>
      <c r="G52" s="94">
        <f t="shared" si="18"/>
        <v>53</v>
      </c>
      <c r="H52" s="94">
        <f t="shared" si="18"/>
        <v>5447</v>
      </c>
      <c r="I52" s="94">
        <f t="shared" si="18"/>
        <v>542</v>
      </c>
      <c r="J52" s="94">
        <f t="shared" si="18"/>
        <v>5989</v>
      </c>
      <c r="K52" s="93">
        <f t="shared" si="3"/>
        <v>9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16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159</v>
      </c>
      <c r="C16" s="120"/>
      <c r="D16" s="119">
        <v>12</v>
      </c>
      <c r="E16" s="118">
        <v>3</v>
      </c>
      <c r="F16" s="118">
        <v>0</v>
      </c>
      <c r="G16" s="118">
        <v>0</v>
      </c>
      <c r="H16" s="118">
        <f t="shared" ref="H16:H21" si="0">SUM(D16:E16)</f>
        <v>15</v>
      </c>
      <c r="I16" s="118">
        <f t="shared" ref="I16:I21" si="1">SUM(F16:G16)</f>
        <v>0</v>
      </c>
      <c r="J16" s="118">
        <f t="shared" ref="J16:J21" si="2">SUM(H16:I16)</f>
        <v>15</v>
      </c>
      <c r="K16" s="117">
        <f t="shared" ref="K16:K52" si="3">IF(J16=0,0,ROUND(I16/J16*100,1))</f>
        <v>0</v>
      </c>
      <c r="L16" s="116">
        <f t="shared" ref="L16:L52" si="4">IF(J16=0,0,ROUND(J16/$J$52*100,1))</f>
        <v>0.9</v>
      </c>
    </row>
    <row r="17" spans="2:12" ht="14.45" customHeight="1">
      <c r="B17" s="115" t="s">
        <v>158</v>
      </c>
      <c r="C17" s="114"/>
      <c r="D17" s="113">
        <v>18</v>
      </c>
      <c r="E17" s="112">
        <v>5</v>
      </c>
      <c r="F17" s="112">
        <v>3</v>
      </c>
      <c r="G17" s="112">
        <v>0</v>
      </c>
      <c r="H17" s="112">
        <f t="shared" si="0"/>
        <v>23</v>
      </c>
      <c r="I17" s="112">
        <f t="shared" si="1"/>
        <v>3</v>
      </c>
      <c r="J17" s="112">
        <f t="shared" si="2"/>
        <v>26</v>
      </c>
      <c r="K17" s="111">
        <f t="shared" si="3"/>
        <v>11.5</v>
      </c>
      <c r="L17" s="110">
        <f t="shared" si="4"/>
        <v>1.5</v>
      </c>
    </row>
    <row r="18" spans="2:12" ht="14.45" customHeight="1">
      <c r="B18" s="115" t="s">
        <v>157</v>
      </c>
      <c r="C18" s="114"/>
      <c r="D18" s="113">
        <v>15</v>
      </c>
      <c r="E18" s="112">
        <v>6</v>
      </c>
      <c r="F18" s="112">
        <v>2</v>
      </c>
      <c r="G18" s="112">
        <v>0</v>
      </c>
      <c r="H18" s="112">
        <f t="shared" si="0"/>
        <v>21</v>
      </c>
      <c r="I18" s="112">
        <f t="shared" si="1"/>
        <v>2</v>
      </c>
      <c r="J18" s="112">
        <f t="shared" si="2"/>
        <v>23</v>
      </c>
      <c r="K18" s="111">
        <f t="shared" si="3"/>
        <v>8.6999999999999993</v>
      </c>
      <c r="L18" s="110">
        <f t="shared" si="4"/>
        <v>1.4</v>
      </c>
    </row>
    <row r="19" spans="2:12" ht="14.45" customHeight="1">
      <c r="B19" s="115" t="s">
        <v>156</v>
      </c>
      <c r="C19" s="114"/>
      <c r="D19" s="113">
        <v>16</v>
      </c>
      <c r="E19" s="112">
        <v>10</v>
      </c>
      <c r="F19" s="112">
        <v>0</v>
      </c>
      <c r="G19" s="112">
        <v>0</v>
      </c>
      <c r="H19" s="112">
        <f t="shared" si="0"/>
        <v>26</v>
      </c>
      <c r="I19" s="112">
        <f t="shared" si="1"/>
        <v>0</v>
      </c>
      <c r="J19" s="112">
        <f t="shared" si="2"/>
        <v>26</v>
      </c>
      <c r="K19" s="111">
        <f t="shared" si="3"/>
        <v>0</v>
      </c>
      <c r="L19" s="110">
        <f t="shared" si="4"/>
        <v>1.5</v>
      </c>
    </row>
    <row r="20" spans="2:12" ht="14.45" customHeight="1">
      <c r="B20" s="115" t="s">
        <v>155</v>
      </c>
      <c r="C20" s="114"/>
      <c r="D20" s="113">
        <v>22</v>
      </c>
      <c r="E20" s="112">
        <v>8</v>
      </c>
      <c r="F20" s="112">
        <v>2</v>
      </c>
      <c r="G20" s="112">
        <v>0</v>
      </c>
      <c r="H20" s="112">
        <f t="shared" si="0"/>
        <v>30</v>
      </c>
      <c r="I20" s="112">
        <f t="shared" si="1"/>
        <v>2</v>
      </c>
      <c r="J20" s="112">
        <f t="shared" si="2"/>
        <v>32</v>
      </c>
      <c r="K20" s="111">
        <f t="shared" si="3"/>
        <v>6.3</v>
      </c>
      <c r="L20" s="110">
        <f t="shared" si="4"/>
        <v>1.9</v>
      </c>
    </row>
    <row r="21" spans="2:12" ht="14.45" customHeight="1">
      <c r="B21" s="109" t="s">
        <v>154</v>
      </c>
      <c r="C21" s="108"/>
      <c r="D21" s="107">
        <v>24</v>
      </c>
      <c r="E21" s="106">
        <v>10</v>
      </c>
      <c r="F21" s="106">
        <v>0</v>
      </c>
      <c r="G21" s="106">
        <v>0</v>
      </c>
      <c r="H21" s="106">
        <f t="shared" si="0"/>
        <v>34</v>
      </c>
      <c r="I21" s="106">
        <f t="shared" si="1"/>
        <v>0</v>
      </c>
      <c r="J21" s="106">
        <f t="shared" si="2"/>
        <v>34</v>
      </c>
      <c r="K21" s="105">
        <f t="shared" si="3"/>
        <v>0</v>
      </c>
      <c r="L21" s="104">
        <f t="shared" si="4"/>
        <v>2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107</v>
      </c>
      <c r="E22" s="100">
        <f t="shared" si="5"/>
        <v>42</v>
      </c>
      <c r="F22" s="100">
        <f t="shared" si="5"/>
        <v>7</v>
      </c>
      <c r="G22" s="100">
        <f t="shared" si="5"/>
        <v>0</v>
      </c>
      <c r="H22" s="100">
        <f t="shared" si="5"/>
        <v>149</v>
      </c>
      <c r="I22" s="100">
        <f t="shared" si="5"/>
        <v>7</v>
      </c>
      <c r="J22" s="100">
        <f t="shared" si="5"/>
        <v>156</v>
      </c>
      <c r="K22" s="99">
        <f t="shared" si="3"/>
        <v>4.5</v>
      </c>
      <c r="L22" s="98">
        <f t="shared" si="4"/>
        <v>9.1999999999999993</v>
      </c>
    </row>
    <row r="23" spans="2:12" ht="14.45" customHeight="1" thickTop="1">
      <c r="B23" s="121" t="s">
        <v>106</v>
      </c>
      <c r="C23" s="120"/>
      <c r="D23" s="119">
        <v>18</v>
      </c>
      <c r="E23" s="118">
        <v>12</v>
      </c>
      <c r="F23" s="118">
        <v>2</v>
      </c>
      <c r="G23" s="118">
        <v>0</v>
      </c>
      <c r="H23" s="118">
        <f t="shared" ref="H23:H28" si="6">SUM(D23:E23)</f>
        <v>30</v>
      </c>
      <c r="I23" s="118">
        <f t="shared" ref="I23:I28" si="7">SUM(F23:G23)</f>
        <v>2</v>
      </c>
      <c r="J23" s="118">
        <f t="shared" ref="J23:J28" si="8">SUM(H23:I23)</f>
        <v>32</v>
      </c>
      <c r="K23" s="117">
        <f t="shared" si="3"/>
        <v>6.3</v>
      </c>
      <c r="L23" s="116">
        <f t="shared" si="4"/>
        <v>1.9</v>
      </c>
    </row>
    <row r="24" spans="2:12" ht="14.45" customHeight="1">
      <c r="B24" s="115" t="s">
        <v>105</v>
      </c>
      <c r="C24" s="114"/>
      <c r="D24" s="113">
        <v>13</v>
      </c>
      <c r="E24" s="112">
        <v>3</v>
      </c>
      <c r="F24" s="112">
        <v>0</v>
      </c>
      <c r="G24" s="112">
        <v>0</v>
      </c>
      <c r="H24" s="112">
        <f t="shared" si="6"/>
        <v>16</v>
      </c>
      <c r="I24" s="112">
        <f t="shared" si="7"/>
        <v>0</v>
      </c>
      <c r="J24" s="112">
        <f t="shared" si="8"/>
        <v>16</v>
      </c>
      <c r="K24" s="111">
        <f t="shared" si="3"/>
        <v>0</v>
      </c>
      <c r="L24" s="110">
        <f t="shared" si="4"/>
        <v>0.9</v>
      </c>
    </row>
    <row r="25" spans="2:12" ht="14.45" customHeight="1">
      <c r="B25" s="115" t="s">
        <v>104</v>
      </c>
      <c r="C25" s="114"/>
      <c r="D25" s="113">
        <v>12</v>
      </c>
      <c r="E25" s="112">
        <v>5</v>
      </c>
      <c r="F25" s="112">
        <v>2</v>
      </c>
      <c r="G25" s="112">
        <v>0</v>
      </c>
      <c r="H25" s="112">
        <f t="shared" si="6"/>
        <v>17</v>
      </c>
      <c r="I25" s="112">
        <f t="shared" si="7"/>
        <v>2</v>
      </c>
      <c r="J25" s="112">
        <f t="shared" si="8"/>
        <v>19</v>
      </c>
      <c r="K25" s="111">
        <f t="shared" si="3"/>
        <v>10.5</v>
      </c>
      <c r="L25" s="110">
        <f t="shared" si="4"/>
        <v>1.1000000000000001</v>
      </c>
    </row>
    <row r="26" spans="2:12" ht="14.45" customHeight="1">
      <c r="B26" s="115" t="s">
        <v>103</v>
      </c>
      <c r="C26" s="114"/>
      <c r="D26" s="113">
        <v>27</v>
      </c>
      <c r="E26" s="112">
        <v>11</v>
      </c>
      <c r="F26" s="112">
        <v>9</v>
      </c>
      <c r="G26" s="112">
        <v>0</v>
      </c>
      <c r="H26" s="112">
        <f t="shared" si="6"/>
        <v>38</v>
      </c>
      <c r="I26" s="112">
        <f t="shared" si="7"/>
        <v>9</v>
      </c>
      <c r="J26" s="112">
        <f t="shared" si="8"/>
        <v>47</v>
      </c>
      <c r="K26" s="111">
        <f t="shared" si="3"/>
        <v>19.100000000000001</v>
      </c>
      <c r="L26" s="110">
        <f t="shared" si="4"/>
        <v>2.8</v>
      </c>
    </row>
    <row r="27" spans="2:12" ht="14.45" customHeight="1">
      <c r="B27" s="115" t="s">
        <v>102</v>
      </c>
      <c r="C27" s="114"/>
      <c r="D27" s="113">
        <v>17</v>
      </c>
      <c r="E27" s="112">
        <v>8</v>
      </c>
      <c r="F27" s="112">
        <v>2</v>
      </c>
      <c r="G27" s="112">
        <v>0</v>
      </c>
      <c r="H27" s="112">
        <f t="shared" si="6"/>
        <v>25</v>
      </c>
      <c r="I27" s="112">
        <f t="shared" si="7"/>
        <v>2</v>
      </c>
      <c r="J27" s="112">
        <f t="shared" si="8"/>
        <v>27</v>
      </c>
      <c r="K27" s="111">
        <f t="shared" si="3"/>
        <v>7.4</v>
      </c>
      <c r="L27" s="110">
        <f t="shared" si="4"/>
        <v>1.6</v>
      </c>
    </row>
    <row r="28" spans="2:12" ht="14.45" customHeight="1">
      <c r="B28" s="109" t="s">
        <v>153</v>
      </c>
      <c r="C28" s="108"/>
      <c r="D28" s="107">
        <v>23</v>
      </c>
      <c r="E28" s="106">
        <v>5</v>
      </c>
      <c r="F28" s="106">
        <v>2</v>
      </c>
      <c r="G28" s="106">
        <v>0</v>
      </c>
      <c r="H28" s="106">
        <f t="shared" si="6"/>
        <v>28</v>
      </c>
      <c r="I28" s="106">
        <f t="shared" si="7"/>
        <v>2</v>
      </c>
      <c r="J28" s="106">
        <f t="shared" si="8"/>
        <v>30</v>
      </c>
      <c r="K28" s="105">
        <f t="shared" si="3"/>
        <v>6.7</v>
      </c>
      <c r="L28" s="104">
        <f t="shared" si="4"/>
        <v>1.8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110</v>
      </c>
      <c r="E29" s="100">
        <f t="shared" si="9"/>
        <v>44</v>
      </c>
      <c r="F29" s="100">
        <f t="shared" si="9"/>
        <v>17</v>
      </c>
      <c r="G29" s="100">
        <f t="shared" si="9"/>
        <v>0</v>
      </c>
      <c r="H29" s="100">
        <f t="shared" si="9"/>
        <v>154</v>
      </c>
      <c r="I29" s="100">
        <f t="shared" si="9"/>
        <v>17</v>
      </c>
      <c r="J29" s="100">
        <f t="shared" si="9"/>
        <v>171</v>
      </c>
      <c r="K29" s="99">
        <f t="shared" si="3"/>
        <v>9.9</v>
      </c>
      <c r="L29" s="98">
        <f t="shared" si="4"/>
        <v>10.1</v>
      </c>
    </row>
    <row r="30" spans="2:12" ht="14.45" customHeight="1" thickTop="1">
      <c r="B30" s="129" t="s">
        <v>152</v>
      </c>
      <c r="C30" s="128"/>
      <c r="D30" s="95">
        <v>69</v>
      </c>
      <c r="E30" s="94">
        <v>23</v>
      </c>
      <c r="F30" s="94">
        <v>12</v>
      </c>
      <c r="G30" s="94">
        <v>2</v>
      </c>
      <c r="H30" s="94">
        <f t="shared" ref="H30:H43" si="10">SUM(D30:E30)</f>
        <v>92</v>
      </c>
      <c r="I30" s="94">
        <f t="shared" ref="I30:I43" si="11">SUM(F30:G30)</f>
        <v>14</v>
      </c>
      <c r="J30" s="94">
        <f t="shared" ref="J30:J43" si="12">SUM(H30:I30)</f>
        <v>106</v>
      </c>
      <c r="K30" s="93">
        <f t="shared" si="3"/>
        <v>13.2</v>
      </c>
      <c r="L30" s="92">
        <f t="shared" si="4"/>
        <v>6.3</v>
      </c>
    </row>
    <row r="31" spans="2:12" ht="14.45" customHeight="1">
      <c r="B31" s="127" t="s">
        <v>151</v>
      </c>
      <c r="C31" s="126"/>
      <c r="D31" s="125">
        <v>64</v>
      </c>
      <c r="E31" s="124">
        <v>30</v>
      </c>
      <c r="F31" s="124">
        <v>6</v>
      </c>
      <c r="G31" s="124">
        <v>0</v>
      </c>
      <c r="H31" s="124">
        <f t="shared" si="10"/>
        <v>94</v>
      </c>
      <c r="I31" s="124">
        <f t="shared" si="11"/>
        <v>6</v>
      </c>
      <c r="J31" s="124">
        <f t="shared" si="12"/>
        <v>100</v>
      </c>
      <c r="K31" s="123">
        <f t="shared" si="3"/>
        <v>6</v>
      </c>
      <c r="L31" s="122">
        <f t="shared" si="4"/>
        <v>5.9</v>
      </c>
    </row>
    <row r="32" spans="2:12" ht="14.45" customHeight="1">
      <c r="B32" s="127" t="s">
        <v>150</v>
      </c>
      <c r="C32" s="126"/>
      <c r="D32" s="125">
        <v>84</v>
      </c>
      <c r="E32" s="124">
        <v>25</v>
      </c>
      <c r="F32" s="124">
        <v>7</v>
      </c>
      <c r="G32" s="124">
        <v>0</v>
      </c>
      <c r="H32" s="124">
        <f t="shared" si="10"/>
        <v>109</v>
      </c>
      <c r="I32" s="124">
        <f t="shared" si="11"/>
        <v>7</v>
      </c>
      <c r="J32" s="124">
        <f t="shared" si="12"/>
        <v>116</v>
      </c>
      <c r="K32" s="123">
        <f t="shared" si="3"/>
        <v>6</v>
      </c>
      <c r="L32" s="122">
        <f t="shared" si="4"/>
        <v>6.9</v>
      </c>
    </row>
    <row r="33" spans="2:12" ht="14.45" customHeight="1">
      <c r="B33" s="127" t="s">
        <v>149</v>
      </c>
      <c r="C33" s="126"/>
      <c r="D33" s="125">
        <v>97</v>
      </c>
      <c r="E33" s="124">
        <v>24</v>
      </c>
      <c r="F33" s="124">
        <v>4</v>
      </c>
      <c r="G33" s="124">
        <v>0</v>
      </c>
      <c r="H33" s="124">
        <f t="shared" si="10"/>
        <v>121</v>
      </c>
      <c r="I33" s="124">
        <f t="shared" si="11"/>
        <v>4</v>
      </c>
      <c r="J33" s="124">
        <f t="shared" si="12"/>
        <v>125</v>
      </c>
      <c r="K33" s="123">
        <f t="shared" si="3"/>
        <v>3.2</v>
      </c>
      <c r="L33" s="122">
        <f t="shared" si="4"/>
        <v>7.4</v>
      </c>
    </row>
    <row r="34" spans="2:12" ht="14.45" customHeight="1">
      <c r="B34" s="127" t="s">
        <v>148</v>
      </c>
      <c r="C34" s="126"/>
      <c r="D34" s="125">
        <v>99</v>
      </c>
      <c r="E34" s="124">
        <v>36</v>
      </c>
      <c r="F34" s="124">
        <v>12</v>
      </c>
      <c r="G34" s="124">
        <v>0</v>
      </c>
      <c r="H34" s="124">
        <f t="shared" si="10"/>
        <v>135</v>
      </c>
      <c r="I34" s="124">
        <f t="shared" si="11"/>
        <v>12</v>
      </c>
      <c r="J34" s="124">
        <f t="shared" si="12"/>
        <v>147</v>
      </c>
      <c r="K34" s="123">
        <f t="shared" si="3"/>
        <v>8.1999999999999993</v>
      </c>
      <c r="L34" s="122">
        <f t="shared" si="4"/>
        <v>8.6999999999999993</v>
      </c>
    </row>
    <row r="35" spans="2:12" ht="14.45" customHeight="1">
      <c r="B35" s="127" t="s">
        <v>147</v>
      </c>
      <c r="C35" s="126"/>
      <c r="D35" s="125">
        <v>99</v>
      </c>
      <c r="E35" s="124">
        <v>42</v>
      </c>
      <c r="F35" s="124">
        <v>7</v>
      </c>
      <c r="G35" s="124">
        <v>0</v>
      </c>
      <c r="H35" s="124">
        <f t="shared" si="10"/>
        <v>141</v>
      </c>
      <c r="I35" s="124">
        <f t="shared" si="11"/>
        <v>7</v>
      </c>
      <c r="J35" s="124">
        <f t="shared" si="12"/>
        <v>148</v>
      </c>
      <c r="K35" s="123">
        <f t="shared" si="3"/>
        <v>4.7</v>
      </c>
      <c r="L35" s="122">
        <f t="shared" si="4"/>
        <v>8.8000000000000007</v>
      </c>
    </row>
    <row r="36" spans="2:12" ht="14.45" customHeight="1">
      <c r="B36" s="127" t="s">
        <v>146</v>
      </c>
      <c r="C36" s="126"/>
      <c r="D36" s="125">
        <v>106</v>
      </c>
      <c r="E36" s="124">
        <v>34</v>
      </c>
      <c r="F36" s="124">
        <v>6</v>
      </c>
      <c r="G36" s="124">
        <v>1</v>
      </c>
      <c r="H36" s="124">
        <f t="shared" si="10"/>
        <v>140</v>
      </c>
      <c r="I36" s="124">
        <f t="shared" si="11"/>
        <v>7</v>
      </c>
      <c r="J36" s="124">
        <f t="shared" si="12"/>
        <v>147</v>
      </c>
      <c r="K36" s="123">
        <f t="shared" si="3"/>
        <v>4.8</v>
      </c>
      <c r="L36" s="122">
        <f t="shared" si="4"/>
        <v>8.6999999999999993</v>
      </c>
    </row>
    <row r="37" spans="2:12" ht="14.45" customHeight="1">
      <c r="B37" s="127" t="s">
        <v>145</v>
      </c>
      <c r="C37" s="126"/>
      <c r="D37" s="125">
        <v>106</v>
      </c>
      <c r="E37" s="124">
        <v>40</v>
      </c>
      <c r="F37" s="124">
        <v>6</v>
      </c>
      <c r="G37" s="124">
        <v>0</v>
      </c>
      <c r="H37" s="124">
        <f t="shared" si="10"/>
        <v>146</v>
      </c>
      <c r="I37" s="124">
        <f t="shared" si="11"/>
        <v>6</v>
      </c>
      <c r="J37" s="124">
        <f t="shared" si="12"/>
        <v>152</v>
      </c>
      <c r="K37" s="123">
        <f t="shared" si="3"/>
        <v>3.9</v>
      </c>
      <c r="L37" s="122">
        <f t="shared" si="4"/>
        <v>9</v>
      </c>
    </row>
    <row r="38" spans="2:12" ht="14.45" customHeight="1">
      <c r="B38" s="121" t="s">
        <v>91</v>
      </c>
      <c r="C38" s="120"/>
      <c r="D38" s="119">
        <v>14</v>
      </c>
      <c r="E38" s="118">
        <v>8</v>
      </c>
      <c r="F38" s="118">
        <v>1</v>
      </c>
      <c r="G38" s="118">
        <v>0</v>
      </c>
      <c r="H38" s="118">
        <f t="shared" si="10"/>
        <v>22</v>
      </c>
      <c r="I38" s="118">
        <f t="shared" si="11"/>
        <v>1</v>
      </c>
      <c r="J38" s="118">
        <f t="shared" si="12"/>
        <v>23</v>
      </c>
      <c r="K38" s="117">
        <f t="shared" si="3"/>
        <v>4.3</v>
      </c>
      <c r="L38" s="116">
        <f t="shared" si="4"/>
        <v>1.4</v>
      </c>
    </row>
    <row r="39" spans="2:12" ht="14.45" customHeight="1">
      <c r="B39" s="115" t="s">
        <v>90</v>
      </c>
      <c r="C39" s="114"/>
      <c r="D39" s="113">
        <v>18</v>
      </c>
      <c r="E39" s="112">
        <v>6</v>
      </c>
      <c r="F39" s="112">
        <v>2</v>
      </c>
      <c r="G39" s="112">
        <v>0</v>
      </c>
      <c r="H39" s="112">
        <f t="shared" si="10"/>
        <v>24</v>
      </c>
      <c r="I39" s="112">
        <f t="shared" si="11"/>
        <v>2</v>
      </c>
      <c r="J39" s="112">
        <f t="shared" si="12"/>
        <v>26</v>
      </c>
      <c r="K39" s="111">
        <f t="shared" si="3"/>
        <v>7.7</v>
      </c>
      <c r="L39" s="110">
        <f t="shared" si="4"/>
        <v>1.5</v>
      </c>
    </row>
    <row r="40" spans="2:12" ht="14.45" customHeight="1">
      <c r="B40" s="115" t="s">
        <v>89</v>
      </c>
      <c r="C40" s="114"/>
      <c r="D40" s="113">
        <v>23</v>
      </c>
      <c r="E40" s="112">
        <v>4</v>
      </c>
      <c r="F40" s="112">
        <v>0</v>
      </c>
      <c r="G40" s="112">
        <v>0</v>
      </c>
      <c r="H40" s="112">
        <f t="shared" si="10"/>
        <v>27</v>
      </c>
      <c r="I40" s="112">
        <f t="shared" si="11"/>
        <v>0</v>
      </c>
      <c r="J40" s="112">
        <f t="shared" si="12"/>
        <v>27</v>
      </c>
      <c r="K40" s="111">
        <f t="shared" si="3"/>
        <v>0</v>
      </c>
      <c r="L40" s="110">
        <f t="shared" si="4"/>
        <v>1.6</v>
      </c>
    </row>
    <row r="41" spans="2:12" ht="14.45" customHeight="1">
      <c r="B41" s="115" t="s">
        <v>88</v>
      </c>
      <c r="C41" s="114"/>
      <c r="D41" s="113">
        <v>14</v>
      </c>
      <c r="E41" s="112">
        <v>7</v>
      </c>
      <c r="F41" s="112">
        <v>0</v>
      </c>
      <c r="G41" s="112">
        <v>0</v>
      </c>
      <c r="H41" s="112">
        <f t="shared" si="10"/>
        <v>21</v>
      </c>
      <c r="I41" s="112">
        <f t="shared" si="11"/>
        <v>0</v>
      </c>
      <c r="J41" s="112">
        <f t="shared" si="12"/>
        <v>21</v>
      </c>
      <c r="K41" s="111">
        <f t="shared" si="3"/>
        <v>0</v>
      </c>
      <c r="L41" s="110">
        <f t="shared" si="4"/>
        <v>1.2</v>
      </c>
    </row>
    <row r="42" spans="2:12" ht="14.45" customHeight="1">
      <c r="B42" s="115" t="s">
        <v>87</v>
      </c>
      <c r="C42" s="114"/>
      <c r="D42" s="113">
        <v>11</v>
      </c>
      <c r="E42" s="112">
        <v>1</v>
      </c>
      <c r="F42" s="112">
        <v>0</v>
      </c>
      <c r="G42" s="112">
        <v>0</v>
      </c>
      <c r="H42" s="112">
        <f t="shared" si="10"/>
        <v>12</v>
      </c>
      <c r="I42" s="112">
        <f t="shared" si="11"/>
        <v>0</v>
      </c>
      <c r="J42" s="112">
        <f t="shared" si="12"/>
        <v>12</v>
      </c>
      <c r="K42" s="111">
        <f t="shared" si="3"/>
        <v>0</v>
      </c>
      <c r="L42" s="110">
        <f t="shared" si="4"/>
        <v>0.7</v>
      </c>
    </row>
    <row r="43" spans="2:12" ht="14.45" customHeight="1">
      <c r="B43" s="109" t="s">
        <v>144</v>
      </c>
      <c r="C43" s="108"/>
      <c r="D43" s="107">
        <v>21</v>
      </c>
      <c r="E43" s="106">
        <v>7</v>
      </c>
      <c r="F43" s="106">
        <v>1</v>
      </c>
      <c r="G43" s="106">
        <v>0</v>
      </c>
      <c r="H43" s="106">
        <f t="shared" si="10"/>
        <v>28</v>
      </c>
      <c r="I43" s="106">
        <f t="shared" si="11"/>
        <v>1</v>
      </c>
      <c r="J43" s="106">
        <f t="shared" si="12"/>
        <v>29</v>
      </c>
      <c r="K43" s="105">
        <f t="shared" si="3"/>
        <v>3.4</v>
      </c>
      <c r="L43" s="104">
        <f t="shared" si="4"/>
        <v>1.7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101</v>
      </c>
      <c r="E44" s="100">
        <f t="shared" si="13"/>
        <v>33</v>
      </c>
      <c r="F44" s="100">
        <f t="shared" si="13"/>
        <v>4</v>
      </c>
      <c r="G44" s="100">
        <f t="shared" si="13"/>
        <v>0</v>
      </c>
      <c r="H44" s="100">
        <f t="shared" si="13"/>
        <v>134</v>
      </c>
      <c r="I44" s="100">
        <f t="shared" si="13"/>
        <v>4</v>
      </c>
      <c r="J44" s="100">
        <f t="shared" si="13"/>
        <v>138</v>
      </c>
      <c r="K44" s="99">
        <f t="shared" si="3"/>
        <v>2.9</v>
      </c>
      <c r="L44" s="98">
        <f t="shared" si="4"/>
        <v>8.1999999999999993</v>
      </c>
    </row>
    <row r="45" spans="2:12" ht="14.45" customHeight="1" thickTop="1">
      <c r="B45" s="121" t="s">
        <v>84</v>
      </c>
      <c r="C45" s="120"/>
      <c r="D45" s="119">
        <v>35</v>
      </c>
      <c r="E45" s="118">
        <v>8</v>
      </c>
      <c r="F45" s="118">
        <v>1</v>
      </c>
      <c r="G45" s="118">
        <v>0</v>
      </c>
      <c r="H45" s="118">
        <f t="shared" ref="H45:H50" si="14">SUM(D45:E45)</f>
        <v>43</v>
      </c>
      <c r="I45" s="118">
        <f t="shared" ref="I45:I50" si="15">SUM(F45:G45)</f>
        <v>1</v>
      </c>
      <c r="J45" s="118">
        <f t="shared" ref="J45:J50" si="16">SUM(H45:I45)</f>
        <v>44</v>
      </c>
      <c r="K45" s="117">
        <f t="shared" si="3"/>
        <v>2.2999999999999998</v>
      </c>
      <c r="L45" s="116">
        <f t="shared" si="4"/>
        <v>2.6</v>
      </c>
    </row>
    <row r="46" spans="2:12" ht="14.45" customHeight="1">
      <c r="B46" s="115" t="s">
        <v>83</v>
      </c>
      <c r="C46" s="114"/>
      <c r="D46" s="113">
        <v>11</v>
      </c>
      <c r="E46" s="112">
        <v>6</v>
      </c>
      <c r="F46" s="112">
        <v>1</v>
      </c>
      <c r="G46" s="112">
        <v>0</v>
      </c>
      <c r="H46" s="112">
        <f t="shared" si="14"/>
        <v>17</v>
      </c>
      <c r="I46" s="112">
        <f t="shared" si="15"/>
        <v>1</v>
      </c>
      <c r="J46" s="112">
        <f t="shared" si="16"/>
        <v>18</v>
      </c>
      <c r="K46" s="111">
        <f t="shared" si="3"/>
        <v>5.6</v>
      </c>
      <c r="L46" s="110">
        <f t="shared" si="4"/>
        <v>1.1000000000000001</v>
      </c>
    </row>
    <row r="47" spans="2:12" ht="14.45" customHeight="1">
      <c r="B47" s="115" t="s">
        <v>82</v>
      </c>
      <c r="C47" s="114"/>
      <c r="D47" s="113">
        <v>29</v>
      </c>
      <c r="E47" s="112">
        <v>4</v>
      </c>
      <c r="F47" s="112">
        <v>1</v>
      </c>
      <c r="G47" s="112">
        <v>0</v>
      </c>
      <c r="H47" s="112">
        <f t="shared" si="14"/>
        <v>33</v>
      </c>
      <c r="I47" s="112">
        <f t="shared" si="15"/>
        <v>1</v>
      </c>
      <c r="J47" s="112">
        <f t="shared" si="16"/>
        <v>34</v>
      </c>
      <c r="K47" s="111">
        <f t="shared" si="3"/>
        <v>2.9</v>
      </c>
      <c r="L47" s="110">
        <f t="shared" si="4"/>
        <v>2</v>
      </c>
    </row>
    <row r="48" spans="2:12" ht="14.45" customHeight="1">
      <c r="B48" s="115" t="s">
        <v>81</v>
      </c>
      <c r="C48" s="114"/>
      <c r="D48" s="113">
        <v>26</v>
      </c>
      <c r="E48" s="112">
        <v>7</v>
      </c>
      <c r="F48" s="112">
        <v>1</v>
      </c>
      <c r="G48" s="112">
        <v>0</v>
      </c>
      <c r="H48" s="112">
        <f t="shared" si="14"/>
        <v>33</v>
      </c>
      <c r="I48" s="112">
        <f t="shared" si="15"/>
        <v>1</v>
      </c>
      <c r="J48" s="112">
        <f t="shared" si="16"/>
        <v>34</v>
      </c>
      <c r="K48" s="111">
        <f t="shared" si="3"/>
        <v>2.9</v>
      </c>
      <c r="L48" s="110">
        <f t="shared" si="4"/>
        <v>2</v>
      </c>
    </row>
    <row r="49" spans="2:13" ht="14.45" customHeight="1">
      <c r="B49" s="115" t="s">
        <v>80</v>
      </c>
      <c r="C49" s="114"/>
      <c r="D49" s="113">
        <v>19</v>
      </c>
      <c r="E49" s="112">
        <v>5</v>
      </c>
      <c r="F49" s="112">
        <v>0</v>
      </c>
      <c r="G49" s="112">
        <v>0</v>
      </c>
      <c r="H49" s="112">
        <f t="shared" si="14"/>
        <v>24</v>
      </c>
      <c r="I49" s="112">
        <f t="shared" si="15"/>
        <v>0</v>
      </c>
      <c r="J49" s="112">
        <f t="shared" si="16"/>
        <v>24</v>
      </c>
      <c r="K49" s="111">
        <f t="shared" si="3"/>
        <v>0</v>
      </c>
      <c r="L49" s="110">
        <f t="shared" si="4"/>
        <v>1.4</v>
      </c>
    </row>
    <row r="50" spans="2:13" ht="14.45" customHeight="1">
      <c r="B50" s="109" t="s">
        <v>143</v>
      </c>
      <c r="C50" s="108"/>
      <c r="D50" s="107">
        <v>25</v>
      </c>
      <c r="E50" s="106">
        <v>2</v>
      </c>
      <c r="F50" s="106">
        <v>0</v>
      </c>
      <c r="G50" s="106">
        <v>0</v>
      </c>
      <c r="H50" s="106">
        <f t="shared" si="14"/>
        <v>27</v>
      </c>
      <c r="I50" s="106">
        <f t="shared" si="15"/>
        <v>0</v>
      </c>
      <c r="J50" s="106">
        <f t="shared" si="16"/>
        <v>27</v>
      </c>
      <c r="K50" s="105">
        <f t="shared" si="3"/>
        <v>0</v>
      </c>
      <c r="L50" s="104">
        <f t="shared" si="4"/>
        <v>1.6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145</v>
      </c>
      <c r="E51" s="100">
        <f t="shared" si="17"/>
        <v>32</v>
      </c>
      <c r="F51" s="100">
        <f t="shared" si="17"/>
        <v>4</v>
      </c>
      <c r="G51" s="100">
        <f t="shared" si="17"/>
        <v>0</v>
      </c>
      <c r="H51" s="100">
        <f t="shared" si="17"/>
        <v>177</v>
      </c>
      <c r="I51" s="100">
        <f t="shared" si="17"/>
        <v>4</v>
      </c>
      <c r="J51" s="100">
        <f t="shared" si="17"/>
        <v>181</v>
      </c>
      <c r="K51" s="99">
        <f t="shared" si="3"/>
        <v>2.2000000000000002</v>
      </c>
      <c r="L51" s="98">
        <f t="shared" si="4"/>
        <v>10.7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1187</v>
      </c>
      <c r="E52" s="94">
        <f t="shared" si="18"/>
        <v>405</v>
      </c>
      <c r="F52" s="94">
        <f t="shared" si="18"/>
        <v>92</v>
      </c>
      <c r="G52" s="94">
        <f t="shared" si="18"/>
        <v>3</v>
      </c>
      <c r="H52" s="94">
        <f t="shared" si="18"/>
        <v>1592</v>
      </c>
      <c r="I52" s="94">
        <f t="shared" si="18"/>
        <v>95</v>
      </c>
      <c r="J52" s="94">
        <f t="shared" si="18"/>
        <v>1687</v>
      </c>
      <c r="K52" s="93">
        <f t="shared" si="3"/>
        <v>5.6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17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159</v>
      </c>
      <c r="C16" s="120"/>
      <c r="D16" s="119">
        <v>12</v>
      </c>
      <c r="E16" s="118">
        <v>4</v>
      </c>
      <c r="F16" s="118">
        <v>0</v>
      </c>
      <c r="G16" s="118">
        <v>0</v>
      </c>
      <c r="H16" s="118">
        <f t="shared" ref="H16:H21" si="0">SUM(D16:E16)</f>
        <v>16</v>
      </c>
      <c r="I16" s="118">
        <f t="shared" ref="I16:I21" si="1">SUM(F16:G16)</f>
        <v>0</v>
      </c>
      <c r="J16" s="118">
        <f t="shared" ref="J16:J21" si="2">SUM(H16:I16)</f>
        <v>16</v>
      </c>
      <c r="K16" s="117">
        <f t="shared" ref="K16:K52" si="3">IF(J16=0,0,ROUND(I16/J16*100,1))</f>
        <v>0</v>
      </c>
      <c r="L16" s="116">
        <f t="shared" ref="L16:L52" si="4">IF(J16=0,0,ROUND(J16/$J$52*100,1))</f>
        <v>1.6</v>
      </c>
    </row>
    <row r="17" spans="2:12" ht="14.45" customHeight="1">
      <c r="B17" s="115" t="s">
        <v>158</v>
      </c>
      <c r="C17" s="114"/>
      <c r="D17" s="113">
        <v>13</v>
      </c>
      <c r="E17" s="112">
        <v>4</v>
      </c>
      <c r="F17" s="112">
        <v>0</v>
      </c>
      <c r="G17" s="112">
        <v>0</v>
      </c>
      <c r="H17" s="112">
        <f t="shared" si="0"/>
        <v>17</v>
      </c>
      <c r="I17" s="112">
        <f t="shared" si="1"/>
        <v>0</v>
      </c>
      <c r="J17" s="112">
        <f t="shared" si="2"/>
        <v>17</v>
      </c>
      <c r="K17" s="111">
        <f t="shared" si="3"/>
        <v>0</v>
      </c>
      <c r="L17" s="110">
        <f t="shared" si="4"/>
        <v>1.7</v>
      </c>
    </row>
    <row r="18" spans="2:12" ht="14.45" customHeight="1">
      <c r="B18" s="115" t="s">
        <v>157</v>
      </c>
      <c r="C18" s="114"/>
      <c r="D18" s="113">
        <v>18</v>
      </c>
      <c r="E18" s="112">
        <v>6</v>
      </c>
      <c r="F18" s="112">
        <v>0</v>
      </c>
      <c r="G18" s="112">
        <v>0</v>
      </c>
      <c r="H18" s="112">
        <f t="shared" si="0"/>
        <v>24</v>
      </c>
      <c r="I18" s="112">
        <f t="shared" si="1"/>
        <v>0</v>
      </c>
      <c r="J18" s="112">
        <f t="shared" si="2"/>
        <v>24</v>
      </c>
      <c r="K18" s="111">
        <f t="shared" si="3"/>
        <v>0</v>
      </c>
      <c r="L18" s="110">
        <f t="shared" si="4"/>
        <v>2.4</v>
      </c>
    </row>
    <row r="19" spans="2:12" ht="14.45" customHeight="1">
      <c r="B19" s="115" t="s">
        <v>156</v>
      </c>
      <c r="C19" s="114"/>
      <c r="D19" s="113">
        <v>12</v>
      </c>
      <c r="E19" s="112">
        <v>3</v>
      </c>
      <c r="F19" s="112">
        <v>0</v>
      </c>
      <c r="G19" s="112">
        <v>0</v>
      </c>
      <c r="H19" s="112">
        <f t="shared" si="0"/>
        <v>15</v>
      </c>
      <c r="I19" s="112">
        <f t="shared" si="1"/>
        <v>0</v>
      </c>
      <c r="J19" s="112">
        <f t="shared" si="2"/>
        <v>15</v>
      </c>
      <c r="K19" s="111">
        <f t="shared" si="3"/>
        <v>0</v>
      </c>
      <c r="L19" s="110">
        <f t="shared" si="4"/>
        <v>1.5</v>
      </c>
    </row>
    <row r="20" spans="2:12" ht="14.45" customHeight="1">
      <c r="B20" s="115" t="s">
        <v>155</v>
      </c>
      <c r="C20" s="114"/>
      <c r="D20" s="113">
        <v>14</v>
      </c>
      <c r="E20" s="112">
        <v>3</v>
      </c>
      <c r="F20" s="112">
        <v>0</v>
      </c>
      <c r="G20" s="112">
        <v>0</v>
      </c>
      <c r="H20" s="112">
        <f t="shared" si="0"/>
        <v>17</v>
      </c>
      <c r="I20" s="112">
        <f t="shared" si="1"/>
        <v>0</v>
      </c>
      <c r="J20" s="112">
        <f t="shared" si="2"/>
        <v>17</v>
      </c>
      <c r="K20" s="111">
        <f t="shared" si="3"/>
        <v>0</v>
      </c>
      <c r="L20" s="110">
        <f t="shared" si="4"/>
        <v>1.7</v>
      </c>
    </row>
    <row r="21" spans="2:12" ht="14.45" customHeight="1">
      <c r="B21" s="109" t="s">
        <v>154</v>
      </c>
      <c r="C21" s="108"/>
      <c r="D21" s="107">
        <v>15</v>
      </c>
      <c r="E21" s="106">
        <v>1</v>
      </c>
      <c r="F21" s="106">
        <v>2</v>
      </c>
      <c r="G21" s="106">
        <v>0</v>
      </c>
      <c r="H21" s="106">
        <f t="shared" si="0"/>
        <v>16</v>
      </c>
      <c r="I21" s="106">
        <f t="shared" si="1"/>
        <v>2</v>
      </c>
      <c r="J21" s="106">
        <f t="shared" si="2"/>
        <v>18</v>
      </c>
      <c r="K21" s="105">
        <f t="shared" si="3"/>
        <v>11.1</v>
      </c>
      <c r="L21" s="104">
        <f t="shared" si="4"/>
        <v>1.8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84</v>
      </c>
      <c r="E22" s="100">
        <f t="shared" si="5"/>
        <v>21</v>
      </c>
      <c r="F22" s="100">
        <f t="shared" si="5"/>
        <v>2</v>
      </c>
      <c r="G22" s="100">
        <f t="shared" si="5"/>
        <v>0</v>
      </c>
      <c r="H22" s="100">
        <f t="shared" si="5"/>
        <v>105</v>
      </c>
      <c r="I22" s="100">
        <f t="shared" si="5"/>
        <v>2</v>
      </c>
      <c r="J22" s="100">
        <f t="shared" si="5"/>
        <v>107</v>
      </c>
      <c r="K22" s="99">
        <f t="shared" si="3"/>
        <v>1.9</v>
      </c>
      <c r="L22" s="98">
        <f t="shared" si="4"/>
        <v>10.8</v>
      </c>
    </row>
    <row r="23" spans="2:12" ht="14.45" customHeight="1" thickTop="1">
      <c r="B23" s="121" t="s">
        <v>106</v>
      </c>
      <c r="C23" s="120"/>
      <c r="D23" s="119">
        <v>9</v>
      </c>
      <c r="E23" s="118">
        <v>5</v>
      </c>
      <c r="F23" s="118">
        <v>1</v>
      </c>
      <c r="G23" s="118">
        <v>0</v>
      </c>
      <c r="H23" s="118">
        <f t="shared" ref="H23:H28" si="6">SUM(D23:E23)</f>
        <v>14</v>
      </c>
      <c r="I23" s="118">
        <f t="shared" ref="I23:I28" si="7">SUM(F23:G23)</f>
        <v>1</v>
      </c>
      <c r="J23" s="118">
        <f t="shared" ref="J23:J28" si="8">SUM(H23:I23)</f>
        <v>15</v>
      </c>
      <c r="K23" s="117">
        <f t="shared" si="3"/>
        <v>6.7</v>
      </c>
      <c r="L23" s="116">
        <f t="shared" si="4"/>
        <v>1.5</v>
      </c>
    </row>
    <row r="24" spans="2:12" ht="14.45" customHeight="1">
      <c r="B24" s="115" t="s">
        <v>105</v>
      </c>
      <c r="C24" s="114"/>
      <c r="D24" s="113">
        <v>23</v>
      </c>
      <c r="E24" s="112">
        <v>3</v>
      </c>
      <c r="F24" s="112">
        <v>0</v>
      </c>
      <c r="G24" s="112">
        <v>0</v>
      </c>
      <c r="H24" s="112">
        <f t="shared" si="6"/>
        <v>26</v>
      </c>
      <c r="I24" s="112">
        <f t="shared" si="7"/>
        <v>0</v>
      </c>
      <c r="J24" s="112">
        <f t="shared" si="8"/>
        <v>26</v>
      </c>
      <c r="K24" s="111">
        <f t="shared" si="3"/>
        <v>0</v>
      </c>
      <c r="L24" s="110">
        <f t="shared" si="4"/>
        <v>2.6</v>
      </c>
    </row>
    <row r="25" spans="2:12" ht="14.45" customHeight="1">
      <c r="B25" s="115" t="s">
        <v>104</v>
      </c>
      <c r="C25" s="114"/>
      <c r="D25" s="113">
        <v>8</v>
      </c>
      <c r="E25" s="112">
        <v>1</v>
      </c>
      <c r="F25" s="112">
        <v>1</v>
      </c>
      <c r="G25" s="112">
        <v>0</v>
      </c>
      <c r="H25" s="112">
        <f t="shared" si="6"/>
        <v>9</v>
      </c>
      <c r="I25" s="112">
        <f t="shared" si="7"/>
        <v>1</v>
      </c>
      <c r="J25" s="112">
        <f t="shared" si="8"/>
        <v>10</v>
      </c>
      <c r="K25" s="111">
        <f t="shared" si="3"/>
        <v>10</v>
      </c>
      <c r="L25" s="110">
        <f t="shared" si="4"/>
        <v>1</v>
      </c>
    </row>
    <row r="26" spans="2:12" ht="14.45" customHeight="1">
      <c r="B26" s="115" t="s">
        <v>103</v>
      </c>
      <c r="C26" s="114"/>
      <c r="D26" s="113">
        <v>13</v>
      </c>
      <c r="E26" s="112">
        <v>3</v>
      </c>
      <c r="F26" s="112">
        <v>0</v>
      </c>
      <c r="G26" s="112">
        <v>0</v>
      </c>
      <c r="H26" s="112">
        <f t="shared" si="6"/>
        <v>16</v>
      </c>
      <c r="I26" s="112">
        <f t="shared" si="7"/>
        <v>0</v>
      </c>
      <c r="J26" s="112">
        <f t="shared" si="8"/>
        <v>16</v>
      </c>
      <c r="K26" s="111">
        <f t="shared" si="3"/>
        <v>0</v>
      </c>
      <c r="L26" s="110">
        <f t="shared" si="4"/>
        <v>1.6</v>
      </c>
    </row>
    <row r="27" spans="2:12" ht="14.45" customHeight="1">
      <c r="B27" s="115" t="s">
        <v>102</v>
      </c>
      <c r="C27" s="114"/>
      <c r="D27" s="113">
        <v>8</v>
      </c>
      <c r="E27" s="112">
        <v>3</v>
      </c>
      <c r="F27" s="112">
        <v>1</v>
      </c>
      <c r="G27" s="112">
        <v>0</v>
      </c>
      <c r="H27" s="112">
        <f t="shared" si="6"/>
        <v>11</v>
      </c>
      <c r="I27" s="112">
        <f t="shared" si="7"/>
        <v>1</v>
      </c>
      <c r="J27" s="112">
        <f t="shared" si="8"/>
        <v>12</v>
      </c>
      <c r="K27" s="111">
        <f t="shared" si="3"/>
        <v>8.3000000000000007</v>
      </c>
      <c r="L27" s="110">
        <f t="shared" si="4"/>
        <v>1.2</v>
      </c>
    </row>
    <row r="28" spans="2:12" ht="14.45" customHeight="1">
      <c r="B28" s="109" t="s">
        <v>153</v>
      </c>
      <c r="C28" s="108"/>
      <c r="D28" s="107">
        <v>11</v>
      </c>
      <c r="E28" s="106">
        <v>1</v>
      </c>
      <c r="F28" s="106">
        <v>1</v>
      </c>
      <c r="G28" s="106">
        <v>0</v>
      </c>
      <c r="H28" s="106">
        <f t="shared" si="6"/>
        <v>12</v>
      </c>
      <c r="I28" s="106">
        <f t="shared" si="7"/>
        <v>1</v>
      </c>
      <c r="J28" s="106">
        <f t="shared" si="8"/>
        <v>13</v>
      </c>
      <c r="K28" s="105">
        <f t="shared" si="3"/>
        <v>7.7</v>
      </c>
      <c r="L28" s="104">
        <f t="shared" si="4"/>
        <v>1.3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72</v>
      </c>
      <c r="E29" s="100">
        <f t="shared" si="9"/>
        <v>16</v>
      </c>
      <c r="F29" s="100">
        <f t="shared" si="9"/>
        <v>4</v>
      </c>
      <c r="G29" s="100">
        <f t="shared" si="9"/>
        <v>0</v>
      </c>
      <c r="H29" s="100">
        <f t="shared" si="9"/>
        <v>88</v>
      </c>
      <c r="I29" s="100">
        <f t="shared" si="9"/>
        <v>4</v>
      </c>
      <c r="J29" s="100">
        <f t="shared" si="9"/>
        <v>92</v>
      </c>
      <c r="K29" s="99">
        <f t="shared" si="3"/>
        <v>4.3</v>
      </c>
      <c r="L29" s="98">
        <f t="shared" si="4"/>
        <v>9.3000000000000007</v>
      </c>
    </row>
    <row r="30" spans="2:12" ht="14.45" customHeight="1" thickTop="1">
      <c r="B30" s="129" t="s">
        <v>152</v>
      </c>
      <c r="C30" s="128"/>
      <c r="D30" s="95">
        <v>64</v>
      </c>
      <c r="E30" s="94">
        <v>19</v>
      </c>
      <c r="F30" s="94">
        <v>7</v>
      </c>
      <c r="G30" s="94">
        <v>0</v>
      </c>
      <c r="H30" s="94">
        <f t="shared" ref="H30:H43" si="10">SUM(D30:E30)</f>
        <v>83</v>
      </c>
      <c r="I30" s="94">
        <f t="shared" ref="I30:I43" si="11">SUM(F30:G30)</f>
        <v>7</v>
      </c>
      <c r="J30" s="94">
        <f t="shared" ref="J30:J43" si="12">SUM(H30:I30)</f>
        <v>90</v>
      </c>
      <c r="K30" s="93">
        <f t="shared" si="3"/>
        <v>7.8</v>
      </c>
      <c r="L30" s="92">
        <f t="shared" si="4"/>
        <v>9.1</v>
      </c>
    </row>
    <row r="31" spans="2:12" ht="14.45" customHeight="1">
      <c r="B31" s="127" t="s">
        <v>151</v>
      </c>
      <c r="C31" s="126"/>
      <c r="D31" s="125">
        <v>49</v>
      </c>
      <c r="E31" s="124">
        <v>17</v>
      </c>
      <c r="F31" s="124">
        <v>6</v>
      </c>
      <c r="G31" s="124">
        <v>0</v>
      </c>
      <c r="H31" s="124">
        <f t="shared" si="10"/>
        <v>66</v>
      </c>
      <c r="I31" s="124">
        <f t="shared" si="11"/>
        <v>6</v>
      </c>
      <c r="J31" s="124">
        <f t="shared" si="12"/>
        <v>72</v>
      </c>
      <c r="K31" s="123">
        <f t="shared" si="3"/>
        <v>8.3000000000000007</v>
      </c>
      <c r="L31" s="122">
        <f t="shared" si="4"/>
        <v>7.3</v>
      </c>
    </row>
    <row r="32" spans="2:12" ht="14.45" customHeight="1">
      <c r="B32" s="127" t="s">
        <v>150</v>
      </c>
      <c r="C32" s="126"/>
      <c r="D32" s="125">
        <v>65</v>
      </c>
      <c r="E32" s="124">
        <v>32</v>
      </c>
      <c r="F32" s="124">
        <v>5</v>
      </c>
      <c r="G32" s="124">
        <v>0</v>
      </c>
      <c r="H32" s="124">
        <f t="shared" si="10"/>
        <v>97</v>
      </c>
      <c r="I32" s="124">
        <f t="shared" si="11"/>
        <v>5</v>
      </c>
      <c r="J32" s="124">
        <f t="shared" si="12"/>
        <v>102</v>
      </c>
      <c r="K32" s="123">
        <f t="shared" si="3"/>
        <v>4.9000000000000004</v>
      </c>
      <c r="L32" s="122">
        <f t="shared" si="4"/>
        <v>10.3</v>
      </c>
    </row>
    <row r="33" spans="2:12" ht="14.45" customHeight="1">
      <c r="B33" s="127" t="s">
        <v>149</v>
      </c>
      <c r="C33" s="126"/>
      <c r="D33" s="125">
        <v>59</v>
      </c>
      <c r="E33" s="124">
        <v>18</v>
      </c>
      <c r="F33" s="124">
        <v>8</v>
      </c>
      <c r="G33" s="124">
        <v>0</v>
      </c>
      <c r="H33" s="124">
        <f t="shared" si="10"/>
        <v>77</v>
      </c>
      <c r="I33" s="124">
        <f t="shared" si="11"/>
        <v>8</v>
      </c>
      <c r="J33" s="124">
        <f t="shared" si="12"/>
        <v>85</v>
      </c>
      <c r="K33" s="123">
        <f t="shared" si="3"/>
        <v>9.4</v>
      </c>
      <c r="L33" s="122">
        <f t="shared" si="4"/>
        <v>8.6</v>
      </c>
    </row>
    <row r="34" spans="2:12" ht="14.45" customHeight="1">
      <c r="B34" s="127" t="s">
        <v>148</v>
      </c>
      <c r="C34" s="126"/>
      <c r="D34" s="125">
        <v>47</v>
      </c>
      <c r="E34" s="124">
        <v>11</v>
      </c>
      <c r="F34" s="124">
        <v>2</v>
      </c>
      <c r="G34" s="124">
        <v>0</v>
      </c>
      <c r="H34" s="124">
        <f t="shared" si="10"/>
        <v>58</v>
      </c>
      <c r="I34" s="124">
        <f t="shared" si="11"/>
        <v>2</v>
      </c>
      <c r="J34" s="124">
        <f t="shared" si="12"/>
        <v>60</v>
      </c>
      <c r="K34" s="123">
        <f t="shared" si="3"/>
        <v>3.3</v>
      </c>
      <c r="L34" s="122">
        <f t="shared" si="4"/>
        <v>6</v>
      </c>
    </row>
    <row r="35" spans="2:12" ht="14.45" customHeight="1">
      <c r="B35" s="127" t="s">
        <v>147</v>
      </c>
      <c r="C35" s="126"/>
      <c r="D35" s="125">
        <v>50</v>
      </c>
      <c r="E35" s="124">
        <v>20</v>
      </c>
      <c r="F35" s="124">
        <v>3</v>
      </c>
      <c r="G35" s="124">
        <v>1</v>
      </c>
      <c r="H35" s="124">
        <f t="shared" si="10"/>
        <v>70</v>
      </c>
      <c r="I35" s="124">
        <f t="shared" si="11"/>
        <v>4</v>
      </c>
      <c r="J35" s="124">
        <f t="shared" si="12"/>
        <v>74</v>
      </c>
      <c r="K35" s="123">
        <f t="shared" si="3"/>
        <v>5.4</v>
      </c>
      <c r="L35" s="122">
        <f t="shared" si="4"/>
        <v>7.5</v>
      </c>
    </row>
    <row r="36" spans="2:12" ht="14.45" customHeight="1">
      <c r="B36" s="127" t="s">
        <v>146</v>
      </c>
      <c r="C36" s="126"/>
      <c r="D36" s="125">
        <v>53</v>
      </c>
      <c r="E36" s="124">
        <v>18</v>
      </c>
      <c r="F36" s="124">
        <v>4</v>
      </c>
      <c r="G36" s="124">
        <v>0</v>
      </c>
      <c r="H36" s="124">
        <f t="shared" si="10"/>
        <v>71</v>
      </c>
      <c r="I36" s="124">
        <f t="shared" si="11"/>
        <v>4</v>
      </c>
      <c r="J36" s="124">
        <f t="shared" si="12"/>
        <v>75</v>
      </c>
      <c r="K36" s="123">
        <f t="shared" si="3"/>
        <v>5.3</v>
      </c>
      <c r="L36" s="122">
        <f t="shared" si="4"/>
        <v>7.6</v>
      </c>
    </row>
    <row r="37" spans="2:12" ht="14.45" customHeight="1">
      <c r="B37" s="127" t="s">
        <v>145</v>
      </c>
      <c r="C37" s="126"/>
      <c r="D37" s="125">
        <v>42</v>
      </c>
      <c r="E37" s="124">
        <v>27</v>
      </c>
      <c r="F37" s="124">
        <v>8</v>
      </c>
      <c r="G37" s="124">
        <v>0</v>
      </c>
      <c r="H37" s="124">
        <f t="shared" si="10"/>
        <v>69</v>
      </c>
      <c r="I37" s="124">
        <f t="shared" si="11"/>
        <v>8</v>
      </c>
      <c r="J37" s="124">
        <f t="shared" si="12"/>
        <v>77</v>
      </c>
      <c r="K37" s="123">
        <f t="shared" si="3"/>
        <v>10.4</v>
      </c>
      <c r="L37" s="122">
        <f t="shared" si="4"/>
        <v>7.8</v>
      </c>
    </row>
    <row r="38" spans="2:12" ht="14.45" customHeight="1">
      <c r="B38" s="121" t="s">
        <v>91</v>
      </c>
      <c r="C38" s="120"/>
      <c r="D38" s="119">
        <v>16</v>
      </c>
      <c r="E38" s="118">
        <v>9</v>
      </c>
      <c r="F38" s="118">
        <v>3</v>
      </c>
      <c r="G38" s="118">
        <v>0</v>
      </c>
      <c r="H38" s="118">
        <f t="shared" si="10"/>
        <v>25</v>
      </c>
      <c r="I38" s="118">
        <f t="shared" si="11"/>
        <v>3</v>
      </c>
      <c r="J38" s="118">
        <f t="shared" si="12"/>
        <v>28</v>
      </c>
      <c r="K38" s="117">
        <f t="shared" si="3"/>
        <v>10.7</v>
      </c>
      <c r="L38" s="116">
        <f t="shared" si="4"/>
        <v>2.8</v>
      </c>
    </row>
    <row r="39" spans="2:12" ht="14.45" customHeight="1">
      <c r="B39" s="115" t="s">
        <v>90</v>
      </c>
      <c r="C39" s="114"/>
      <c r="D39" s="113">
        <v>7</v>
      </c>
      <c r="E39" s="112">
        <v>9</v>
      </c>
      <c r="F39" s="112">
        <v>1</v>
      </c>
      <c r="G39" s="112">
        <v>0</v>
      </c>
      <c r="H39" s="112">
        <f t="shared" si="10"/>
        <v>16</v>
      </c>
      <c r="I39" s="112">
        <f t="shared" si="11"/>
        <v>1</v>
      </c>
      <c r="J39" s="112">
        <f t="shared" si="12"/>
        <v>17</v>
      </c>
      <c r="K39" s="111">
        <f t="shared" si="3"/>
        <v>5.9</v>
      </c>
      <c r="L39" s="110">
        <f t="shared" si="4"/>
        <v>1.7</v>
      </c>
    </row>
    <row r="40" spans="2:12" ht="14.45" customHeight="1">
      <c r="B40" s="115" t="s">
        <v>89</v>
      </c>
      <c r="C40" s="114"/>
      <c r="D40" s="113">
        <v>5</v>
      </c>
      <c r="E40" s="112">
        <v>6</v>
      </c>
      <c r="F40" s="112">
        <v>0</v>
      </c>
      <c r="G40" s="112">
        <v>0</v>
      </c>
      <c r="H40" s="112">
        <f t="shared" si="10"/>
        <v>11</v>
      </c>
      <c r="I40" s="112">
        <f t="shared" si="11"/>
        <v>0</v>
      </c>
      <c r="J40" s="112">
        <f t="shared" si="12"/>
        <v>11</v>
      </c>
      <c r="K40" s="111">
        <f t="shared" si="3"/>
        <v>0</v>
      </c>
      <c r="L40" s="110">
        <f t="shared" si="4"/>
        <v>1.1000000000000001</v>
      </c>
    </row>
    <row r="41" spans="2:12" ht="14.45" customHeight="1">
      <c r="B41" s="115" t="s">
        <v>88</v>
      </c>
      <c r="C41" s="114"/>
      <c r="D41" s="113">
        <v>7</v>
      </c>
      <c r="E41" s="112">
        <v>1</v>
      </c>
      <c r="F41" s="112">
        <v>3</v>
      </c>
      <c r="G41" s="112">
        <v>0</v>
      </c>
      <c r="H41" s="112">
        <f t="shared" si="10"/>
        <v>8</v>
      </c>
      <c r="I41" s="112">
        <f t="shared" si="11"/>
        <v>3</v>
      </c>
      <c r="J41" s="112">
        <f t="shared" si="12"/>
        <v>11</v>
      </c>
      <c r="K41" s="111">
        <f t="shared" si="3"/>
        <v>27.3</v>
      </c>
      <c r="L41" s="110">
        <f t="shared" si="4"/>
        <v>1.1000000000000001</v>
      </c>
    </row>
    <row r="42" spans="2:12" ht="14.45" customHeight="1">
      <c r="B42" s="115" t="s">
        <v>87</v>
      </c>
      <c r="C42" s="114"/>
      <c r="D42" s="113">
        <v>7</v>
      </c>
      <c r="E42" s="112">
        <v>7</v>
      </c>
      <c r="F42" s="112">
        <v>0</v>
      </c>
      <c r="G42" s="112">
        <v>0</v>
      </c>
      <c r="H42" s="112">
        <f t="shared" si="10"/>
        <v>14</v>
      </c>
      <c r="I42" s="112">
        <f t="shared" si="11"/>
        <v>0</v>
      </c>
      <c r="J42" s="112">
        <f t="shared" si="12"/>
        <v>14</v>
      </c>
      <c r="K42" s="111">
        <f t="shared" si="3"/>
        <v>0</v>
      </c>
      <c r="L42" s="110">
        <f t="shared" si="4"/>
        <v>1.4</v>
      </c>
    </row>
    <row r="43" spans="2:12" ht="14.45" customHeight="1">
      <c r="B43" s="109" t="s">
        <v>144</v>
      </c>
      <c r="C43" s="108"/>
      <c r="D43" s="107">
        <v>8</v>
      </c>
      <c r="E43" s="106">
        <v>2</v>
      </c>
      <c r="F43" s="106">
        <v>0</v>
      </c>
      <c r="G43" s="106">
        <v>0</v>
      </c>
      <c r="H43" s="106">
        <f t="shared" si="10"/>
        <v>10</v>
      </c>
      <c r="I43" s="106">
        <f t="shared" si="11"/>
        <v>0</v>
      </c>
      <c r="J43" s="106">
        <f t="shared" si="12"/>
        <v>10</v>
      </c>
      <c r="K43" s="105">
        <f t="shared" si="3"/>
        <v>0</v>
      </c>
      <c r="L43" s="104">
        <f t="shared" si="4"/>
        <v>1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50</v>
      </c>
      <c r="E44" s="100">
        <f t="shared" si="13"/>
        <v>34</v>
      </c>
      <c r="F44" s="100">
        <f t="shared" si="13"/>
        <v>7</v>
      </c>
      <c r="G44" s="100">
        <f t="shared" si="13"/>
        <v>0</v>
      </c>
      <c r="H44" s="100">
        <f t="shared" si="13"/>
        <v>84</v>
      </c>
      <c r="I44" s="100">
        <f t="shared" si="13"/>
        <v>7</v>
      </c>
      <c r="J44" s="100">
        <f t="shared" si="13"/>
        <v>91</v>
      </c>
      <c r="K44" s="99">
        <f t="shared" si="3"/>
        <v>7.7</v>
      </c>
      <c r="L44" s="98">
        <f t="shared" si="4"/>
        <v>9.1999999999999993</v>
      </c>
    </row>
    <row r="45" spans="2:12" ht="14.45" customHeight="1" thickTop="1">
      <c r="B45" s="121" t="s">
        <v>84</v>
      </c>
      <c r="C45" s="120"/>
      <c r="D45" s="119">
        <v>8</v>
      </c>
      <c r="E45" s="118">
        <v>2</v>
      </c>
      <c r="F45" s="118">
        <v>1</v>
      </c>
      <c r="G45" s="118">
        <v>0</v>
      </c>
      <c r="H45" s="118">
        <f t="shared" ref="H45:H50" si="14">SUM(D45:E45)</f>
        <v>10</v>
      </c>
      <c r="I45" s="118">
        <f t="shared" ref="I45:I50" si="15">SUM(F45:G45)</f>
        <v>1</v>
      </c>
      <c r="J45" s="118">
        <f t="shared" ref="J45:J50" si="16">SUM(H45:I45)</f>
        <v>11</v>
      </c>
      <c r="K45" s="117">
        <f t="shared" si="3"/>
        <v>9.1</v>
      </c>
      <c r="L45" s="116">
        <f t="shared" si="4"/>
        <v>1.1000000000000001</v>
      </c>
    </row>
    <row r="46" spans="2:12" ht="14.45" customHeight="1">
      <c r="B46" s="115" t="s">
        <v>83</v>
      </c>
      <c r="C46" s="114"/>
      <c r="D46" s="113">
        <v>11</v>
      </c>
      <c r="E46" s="112">
        <v>4</v>
      </c>
      <c r="F46" s="112">
        <v>0</v>
      </c>
      <c r="G46" s="112">
        <v>0</v>
      </c>
      <c r="H46" s="112">
        <f t="shared" si="14"/>
        <v>15</v>
      </c>
      <c r="I46" s="112">
        <f t="shared" si="15"/>
        <v>0</v>
      </c>
      <c r="J46" s="112">
        <f t="shared" si="16"/>
        <v>15</v>
      </c>
      <c r="K46" s="111">
        <f t="shared" si="3"/>
        <v>0</v>
      </c>
      <c r="L46" s="110">
        <f t="shared" si="4"/>
        <v>1.5</v>
      </c>
    </row>
    <row r="47" spans="2:12" ht="14.45" customHeight="1">
      <c r="B47" s="115" t="s">
        <v>82</v>
      </c>
      <c r="C47" s="114"/>
      <c r="D47" s="113">
        <v>9</v>
      </c>
      <c r="E47" s="112">
        <v>2</v>
      </c>
      <c r="F47" s="112">
        <v>0</v>
      </c>
      <c r="G47" s="112">
        <v>0</v>
      </c>
      <c r="H47" s="112">
        <f t="shared" si="14"/>
        <v>11</v>
      </c>
      <c r="I47" s="112">
        <f t="shared" si="15"/>
        <v>0</v>
      </c>
      <c r="J47" s="112">
        <f t="shared" si="16"/>
        <v>11</v>
      </c>
      <c r="K47" s="111">
        <f t="shared" si="3"/>
        <v>0</v>
      </c>
      <c r="L47" s="110">
        <f t="shared" si="4"/>
        <v>1.1000000000000001</v>
      </c>
    </row>
    <row r="48" spans="2:12" ht="14.45" customHeight="1">
      <c r="B48" s="115" t="s">
        <v>81</v>
      </c>
      <c r="C48" s="114"/>
      <c r="D48" s="113">
        <v>9</v>
      </c>
      <c r="E48" s="112">
        <v>2</v>
      </c>
      <c r="F48" s="112">
        <v>0</v>
      </c>
      <c r="G48" s="112">
        <v>0</v>
      </c>
      <c r="H48" s="112">
        <f t="shared" si="14"/>
        <v>11</v>
      </c>
      <c r="I48" s="112">
        <f t="shared" si="15"/>
        <v>0</v>
      </c>
      <c r="J48" s="112">
        <f t="shared" si="16"/>
        <v>11</v>
      </c>
      <c r="K48" s="111">
        <f t="shared" si="3"/>
        <v>0</v>
      </c>
      <c r="L48" s="110">
        <f t="shared" si="4"/>
        <v>1.1000000000000001</v>
      </c>
    </row>
    <row r="49" spans="2:13" ht="14.45" customHeight="1">
      <c r="B49" s="115" t="s">
        <v>80</v>
      </c>
      <c r="C49" s="114"/>
      <c r="D49" s="113">
        <v>5</v>
      </c>
      <c r="E49" s="112">
        <v>2</v>
      </c>
      <c r="F49" s="112">
        <v>2</v>
      </c>
      <c r="G49" s="112">
        <v>0</v>
      </c>
      <c r="H49" s="112">
        <f t="shared" si="14"/>
        <v>7</v>
      </c>
      <c r="I49" s="112">
        <f t="shared" si="15"/>
        <v>2</v>
      </c>
      <c r="J49" s="112">
        <f t="shared" si="16"/>
        <v>9</v>
      </c>
      <c r="K49" s="111">
        <f t="shared" si="3"/>
        <v>22.2</v>
      </c>
      <c r="L49" s="110">
        <f t="shared" si="4"/>
        <v>0.9</v>
      </c>
    </row>
    <row r="50" spans="2:13" ht="14.45" customHeight="1">
      <c r="B50" s="109" t="s">
        <v>143</v>
      </c>
      <c r="C50" s="108"/>
      <c r="D50" s="107">
        <v>7</v>
      </c>
      <c r="E50" s="106">
        <v>3</v>
      </c>
      <c r="F50" s="106">
        <v>0</v>
      </c>
      <c r="G50" s="106">
        <v>0</v>
      </c>
      <c r="H50" s="106">
        <f t="shared" si="14"/>
        <v>10</v>
      </c>
      <c r="I50" s="106">
        <f t="shared" si="15"/>
        <v>0</v>
      </c>
      <c r="J50" s="106">
        <f t="shared" si="16"/>
        <v>10</v>
      </c>
      <c r="K50" s="105">
        <f t="shared" si="3"/>
        <v>0</v>
      </c>
      <c r="L50" s="104">
        <f t="shared" si="4"/>
        <v>1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49</v>
      </c>
      <c r="E51" s="100">
        <f t="shared" si="17"/>
        <v>15</v>
      </c>
      <c r="F51" s="100">
        <f t="shared" si="17"/>
        <v>3</v>
      </c>
      <c r="G51" s="100">
        <f t="shared" si="17"/>
        <v>0</v>
      </c>
      <c r="H51" s="100">
        <f t="shared" si="17"/>
        <v>64</v>
      </c>
      <c r="I51" s="100">
        <f t="shared" si="17"/>
        <v>3</v>
      </c>
      <c r="J51" s="100">
        <f t="shared" si="17"/>
        <v>67</v>
      </c>
      <c r="K51" s="99">
        <f t="shared" si="3"/>
        <v>4.5</v>
      </c>
      <c r="L51" s="98">
        <f t="shared" si="4"/>
        <v>6.8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684</v>
      </c>
      <c r="E52" s="94">
        <f t="shared" si="18"/>
        <v>248</v>
      </c>
      <c r="F52" s="94">
        <f t="shared" si="18"/>
        <v>59</v>
      </c>
      <c r="G52" s="94">
        <f t="shared" si="18"/>
        <v>1</v>
      </c>
      <c r="H52" s="94">
        <f t="shared" si="18"/>
        <v>932</v>
      </c>
      <c r="I52" s="94">
        <f t="shared" si="18"/>
        <v>60</v>
      </c>
      <c r="J52" s="94">
        <f t="shared" si="18"/>
        <v>992</v>
      </c>
      <c r="K52" s="93">
        <f t="shared" si="3"/>
        <v>6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/>
  </sheetViews>
  <sheetFormatPr defaultColWidth="8" defaultRowHeight="16.5" customHeight="1"/>
  <cols>
    <col min="1" max="1" width="2.5" style="85" customWidth="1"/>
    <col min="2" max="2" width="5.5" style="86" customWidth="1"/>
    <col min="3" max="3" width="5.5" style="85" customWidth="1"/>
    <col min="4" max="12" width="8" style="85" customWidth="1"/>
    <col min="13" max="250" width="7.5" style="85" customWidth="1"/>
    <col min="251" max="16384" width="8" style="85"/>
  </cols>
  <sheetData>
    <row r="2" spans="2:14" ht="18" customHeight="1">
      <c r="B2" s="154" t="s">
        <v>125</v>
      </c>
      <c r="G2" s="153"/>
      <c r="H2" s="152"/>
      <c r="I2" s="151"/>
      <c r="J2" s="151"/>
      <c r="K2" s="151"/>
      <c r="L2" s="150"/>
      <c r="M2" s="149"/>
    </row>
    <row r="3" spans="2:14" ht="14.45" customHeight="1">
      <c r="B3" s="85"/>
      <c r="G3" s="148"/>
      <c r="H3" s="144"/>
      <c r="I3" s="87"/>
      <c r="J3" s="87"/>
      <c r="K3" s="87"/>
      <c r="L3" s="143"/>
    </row>
    <row r="4" spans="2:14" ht="14.45" customHeight="1">
      <c r="B4" s="85"/>
      <c r="G4" s="352" t="s">
        <v>124</v>
      </c>
      <c r="H4" s="144"/>
      <c r="I4" s="87"/>
      <c r="J4" s="87"/>
      <c r="K4" s="87"/>
      <c r="L4" s="143"/>
    </row>
    <row r="5" spans="2:14" ht="14.45" customHeight="1">
      <c r="B5" s="142" t="s">
        <v>123</v>
      </c>
      <c r="C5" s="142"/>
      <c r="D5" s="142" t="s">
        <v>122</v>
      </c>
      <c r="G5" s="352"/>
      <c r="H5" s="144"/>
      <c r="I5" s="87"/>
      <c r="J5" s="87"/>
      <c r="K5" s="87"/>
      <c r="L5" s="143"/>
    </row>
    <row r="6" spans="2:14" ht="14.45" customHeight="1">
      <c r="B6" s="142"/>
      <c r="C6" s="142"/>
      <c r="D6" s="146" t="s">
        <v>121</v>
      </c>
      <c r="G6" s="352"/>
      <c r="H6" s="144"/>
      <c r="I6" s="87"/>
      <c r="J6" s="87"/>
      <c r="K6" s="87"/>
      <c r="L6" s="143"/>
    </row>
    <row r="7" spans="2:14" ht="14.45" customHeight="1">
      <c r="B7" s="142"/>
      <c r="C7" s="142"/>
      <c r="D7" s="142"/>
      <c r="G7" s="352"/>
      <c r="H7" s="144"/>
      <c r="I7" s="87"/>
      <c r="J7" s="87"/>
      <c r="K7" s="87"/>
      <c r="L7" s="143"/>
    </row>
    <row r="8" spans="2:14" ht="14.45" customHeight="1">
      <c r="B8" s="142" t="s">
        <v>120</v>
      </c>
      <c r="C8" s="142"/>
      <c r="D8" s="142" t="s">
        <v>26</v>
      </c>
      <c r="G8" s="352"/>
      <c r="H8" s="144"/>
      <c r="I8" s="87"/>
      <c r="J8" s="87"/>
      <c r="K8" s="87"/>
      <c r="L8" s="143"/>
    </row>
    <row r="9" spans="2:14" ht="14.45" customHeight="1">
      <c r="B9" s="147"/>
      <c r="C9" s="142"/>
      <c r="D9" s="146" t="s">
        <v>119</v>
      </c>
      <c r="G9" s="352"/>
      <c r="H9" s="144"/>
      <c r="I9" s="87"/>
      <c r="J9" s="87"/>
      <c r="K9" s="87"/>
      <c r="L9" s="143"/>
    </row>
    <row r="10" spans="2:14" ht="14.45" customHeight="1">
      <c r="B10" s="142"/>
      <c r="C10" s="142"/>
      <c r="D10" s="142"/>
      <c r="G10" s="352"/>
      <c r="H10" s="144"/>
      <c r="I10" s="87"/>
      <c r="J10" s="87"/>
      <c r="K10" s="87"/>
      <c r="L10" s="143"/>
    </row>
    <row r="11" spans="2:14" ht="14.45" customHeight="1">
      <c r="B11" s="142" t="s">
        <v>118</v>
      </c>
      <c r="C11" s="142"/>
      <c r="D11" s="142" t="s">
        <v>28</v>
      </c>
      <c r="G11" s="145"/>
      <c r="H11" s="144"/>
      <c r="I11" s="87"/>
      <c r="J11" s="87"/>
      <c r="K11" s="87"/>
      <c r="L11" s="143"/>
      <c r="N11" s="87"/>
    </row>
    <row r="12" spans="2:14" ht="14.45" customHeight="1">
      <c r="B12" s="142"/>
      <c r="C12" s="142"/>
      <c r="D12" s="142"/>
      <c r="G12" s="141"/>
      <c r="H12" s="140"/>
      <c r="I12" s="139"/>
      <c r="J12" s="139"/>
      <c r="K12" s="139"/>
      <c r="L12" s="138"/>
      <c r="N12" s="87"/>
    </row>
    <row r="13" spans="2:14" ht="14.45" customHeight="1">
      <c r="L13" s="137" t="s">
        <v>117</v>
      </c>
      <c r="N13" s="87"/>
    </row>
    <row r="14" spans="2:14" ht="28.9" customHeight="1">
      <c r="B14" s="136"/>
      <c r="C14" s="135" t="s">
        <v>116</v>
      </c>
      <c r="D14" s="353" t="s">
        <v>38</v>
      </c>
      <c r="E14" s="354"/>
      <c r="F14" s="354"/>
      <c r="G14" s="354"/>
      <c r="H14" s="354"/>
      <c r="I14" s="354"/>
      <c r="J14" s="354"/>
      <c r="K14" s="354"/>
      <c r="L14" s="355"/>
    </row>
    <row r="15" spans="2:14" ht="28.9" customHeight="1">
      <c r="B15" s="134" t="s">
        <v>115</v>
      </c>
      <c r="C15" s="133" t="s">
        <v>114</v>
      </c>
      <c r="D15" s="132" t="s">
        <v>18</v>
      </c>
      <c r="E15" s="131" t="s">
        <v>19</v>
      </c>
      <c r="F15" s="131" t="s">
        <v>20</v>
      </c>
      <c r="G15" s="131" t="s">
        <v>10</v>
      </c>
      <c r="H15" s="131" t="s">
        <v>21</v>
      </c>
      <c r="I15" s="131" t="s">
        <v>22</v>
      </c>
      <c r="J15" s="131" t="s">
        <v>23</v>
      </c>
      <c r="K15" s="131" t="s">
        <v>24</v>
      </c>
      <c r="L15" s="130" t="s">
        <v>25</v>
      </c>
    </row>
    <row r="16" spans="2:14" ht="14.45" customHeight="1">
      <c r="B16" s="121" t="s">
        <v>176</v>
      </c>
      <c r="C16" s="120"/>
      <c r="D16" s="119">
        <v>9</v>
      </c>
      <c r="E16" s="118">
        <v>1</v>
      </c>
      <c r="F16" s="118">
        <v>0</v>
      </c>
      <c r="G16" s="118">
        <v>0</v>
      </c>
      <c r="H16" s="118">
        <f t="shared" ref="H16:H21" si="0">SUM(D16:E16)</f>
        <v>10</v>
      </c>
      <c r="I16" s="118">
        <f t="shared" ref="I16:I21" si="1">SUM(F16:G16)</f>
        <v>0</v>
      </c>
      <c r="J16" s="118">
        <f t="shared" ref="J16:J21" si="2">SUM(H16:I16)</f>
        <v>10</v>
      </c>
      <c r="K16" s="117">
        <f t="shared" ref="K16:K52" si="3">IF(J16=0,0,ROUND(I16/J16*100,1))</f>
        <v>0</v>
      </c>
      <c r="L16" s="116">
        <f t="shared" ref="L16:L52" si="4">IF(J16=0,0,ROUND(J16/$J$52*100,1))</f>
        <v>1.4</v>
      </c>
    </row>
    <row r="17" spans="2:12" ht="14.45" customHeight="1">
      <c r="B17" s="115" t="s">
        <v>175</v>
      </c>
      <c r="C17" s="114"/>
      <c r="D17" s="113">
        <v>12</v>
      </c>
      <c r="E17" s="112">
        <v>1</v>
      </c>
      <c r="F17" s="112">
        <v>1</v>
      </c>
      <c r="G17" s="112">
        <v>0</v>
      </c>
      <c r="H17" s="112">
        <f t="shared" si="0"/>
        <v>13</v>
      </c>
      <c r="I17" s="112">
        <f t="shared" si="1"/>
        <v>1</v>
      </c>
      <c r="J17" s="112">
        <f t="shared" si="2"/>
        <v>14</v>
      </c>
      <c r="K17" s="111">
        <f t="shared" si="3"/>
        <v>7.1</v>
      </c>
      <c r="L17" s="110">
        <f t="shared" si="4"/>
        <v>1.9</v>
      </c>
    </row>
    <row r="18" spans="2:12" ht="14.45" customHeight="1">
      <c r="B18" s="115" t="s">
        <v>174</v>
      </c>
      <c r="C18" s="114"/>
      <c r="D18" s="113">
        <v>10</v>
      </c>
      <c r="E18" s="112">
        <v>2</v>
      </c>
      <c r="F18" s="112">
        <v>0</v>
      </c>
      <c r="G18" s="112">
        <v>0</v>
      </c>
      <c r="H18" s="112">
        <f t="shared" si="0"/>
        <v>12</v>
      </c>
      <c r="I18" s="112">
        <f t="shared" si="1"/>
        <v>0</v>
      </c>
      <c r="J18" s="112">
        <f t="shared" si="2"/>
        <v>12</v>
      </c>
      <c r="K18" s="111">
        <f t="shared" si="3"/>
        <v>0</v>
      </c>
      <c r="L18" s="110">
        <f t="shared" si="4"/>
        <v>1.6</v>
      </c>
    </row>
    <row r="19" spans="2:12" ht="14.45" customHeight="1">
      <c r="B19" s="115" t="s">
        <v>173</v>
      </c>
      <c r="C19" s="114"/>
      <c r="D19" s="113">
        <v>11</v>
      </c>
      <c r="E19" s="112">
        <v>1</v>
      </c>
      <c r="F19" s="112">
        <v>0</v>
      </c>
      <c r="G19" s="112">
        <v>0</v>
      </c>
      <c r="H19" s="112">
        <f t="shared" si="0"/>
        <v>12</v>
      </c>
      <c r="I19" s="112">
        <f t="shared" si="1"/>
        <v>0</v>
      </c>
      <c r="J19" s="112">
        <f t="shared" si="2"/>
        <v>12</v>
      </c>
      <c r="K19" s="111">
        <f t="shared" si="3"/>
        <v>0</v>
      </c>
      <c r="L19" s="110">
        <f t="shared" si="4"/>
        <v>1.6</v>
      </c>
    </row>
    <row r="20" spans="2:12" ht="14.45" customHeight="1">
      <c r="B20" s="115" t="s">
        <v>172</v>
      </c>
      <c r="C20" s="114"/>
      <c r="D20" s="113">
        <v>7</v>
      </c>
      <c r="E20" s="112">
        <v>2</v>
      </c>
      <c r="F20" s="112">
        <v>1</v>
      </c>
      <c r="G20" s="112">
        <v>0</v>
      </c>
      <c r="H20" s="112">
        <f t="shared" si="0"/>
        <v>9</v>
      </c>
      <c r="I20" s="112">
        <f t="shared" si="1"/>
        <v>1</v>
      </c>
      <c r="J20" s="112">
        <f t="shared" si="2"/>
        <v>10</v>
      </c>
      <c r="K20" s="111">
        <f t="shared" si="3"/>
        <v>10</v>
      </c>
      <c r="L20" s="110">
        <f t="shared" si="4"/>
        <v>1.4</v>
      </c>
    </row>
    <row r="21" spans="2:12" ht="14.45" customHeight="1">
      <c r="B21" s="109" t="s">
        <v>171</v>
      </c>
      <c r="C21" s="108"/>
      <c r="D21" s="107">
        <v>7</v>
      </c>
      <c r="E21" s="106">
        <v>2</v>
      </c>
      <c r="F21" s="106">
        <v>0</v>
      </c>
      <c r="G21" s="106">
        <v>0</v>
      </c>
      <c r="H21" s="106">
        <f t="shared" si="0"/>
        <v>9</v>
      </c>
      <c r="I21" s="106">
        <f t="shared" si="1"/>
        <v>0</v>
      </c>
      <c r="J21" s="106">
        <f t="shared" si="2"/>
        <v>9</v>
      </c>
      <c r="K21" s="105">
        <f t="shared" si="3"/>
        <v>0</v>
      </c>
      <c r="L21" s="104">
        <f t="shared" si="4"/>
        <v>1.2</v>
      </c>
    </row>
    <row r="22" spans="2:12" ht="14.45" customHeight="1" thickBot="1">
      <c r="B22" s="103" t="s">
        <v>107</v>
      </c>
      <c r="C22" s="102"/>
      <c r="D22" s="101">
        <f t="shared" ref="D22:J22" si="5">SUBTOTAL(9,D16:D21)</f>
        <v>56</v>
      </c>
      <c r="E22" s="100">
        <f t="shared" si="5"/>
        <v>9</v>
      </c>
      <c r="F22" s="100">
        <f t="shared" si="5"/>
        <v>2</v>
      </c>
      <c r="G22" s="100">
        <f t="shared" si="5"/>
        <v>0</v>
      </c>
      <c r="H22" s="100">
        <f t="shared" si="5"/>
        <v>65</v>
      </c>
      <c r="I22" s="100">
        <f t="shared" si="5"/>
        <v>2</v>
      </c>
      <c r="J22" s="100">
        <f t="shared" si="5"/>
        <v>67</v>
      </c>
      <c r="K22" s="99">
        <f t="shared" si="3"/>
        <v>3</v>
      </c>
      <c r="L22" s="98">
        <f t="shared" si="4"/>
        <v>9.1</v>
      </c>
    </row>
    <row r="23" spans="2:12" ht="14.45" customHeight="1" thickTop="1">
      <c r="B23" s="121" t="s">
        <v>106</v>
      </c>
      <c r="C23" s="120"/>
      <c r="D23" s="119">
        <v>4</v>
      </c>
      <c r="E23" s="118">
        <v>3</v>
      </c>
      <c r="F23" s="118">
        <v>0</v>
      </c>
      <c r="G23" s="118">
        <v>0</v>
      </c>
      <c r="H23" s="118">
        <f t="shared" ref="H23:H28" si="6">SUM(D23:E23)</f>
        <v>7</v>
      </c>
      <c r="I23" s="118">
        <f t="shared" ref="I23:I28" si="7">SUM(F23:G23)</f>
        <v>0</v>
      </c>
      <c r="J23" s="118">
        <f t="shared" ref="J23:J28" si="8">SUM(H23:I23)</f>
        <v>7</v>
      </c>
      <c r="K23" s="117">
        <f t="shared" si="3"/>
        <v>0</v>
      </c>
      <c r="L23" s="116">
        <f t="shared" si="4"/>
        <v>1</v>
      </c>
    </row>
    <row r="24" spans="2:12" ht="14.45" customHeight="1">
      <c r="B24" s="115" t="s">
        <v>105</v>
      </c>
      <c r="C24" s="114"/>
      <c r="D24" s="113">
        <v>7</v>
      </c>
      <c r="E24" s="112">
        <v>3</v>
      </c>
      <c r="F24" s="112">
        <v>0</v>
      </c>
      <c r="G24" s="112">
        <v>0</v>
      </c>
      <c r="H24" s="112">
        <f t="shared" si="6"/>
        <v>10</v>
      </c>
      <c r="I24" s="112">
        <f t="shared" si="7"/>
        <v>0</v>
      </c>
      <c r="J24" s="112">
        <f t="shared" si="8"/>
        <v>10</v>
      </c>
      <c r="K24" s="111">
        <f t="shared" si="3"/>
        <v>0</v>
      </c>
      <c r="L24" s="110">
        <f t="shared" si="4"/>
        <v>1.4</v>
      </c>
    </row>
    <row r="25" spans="2:12" ht="14.45" customHeight="1">
      <c r="B25" s="115" t="s">
        <v>104</v>
      </c>
      <c r="C25" s="114"/>
      <c r="D25" s="113">
        <v>8</v>
      </c>
      <c r="E25" s="112">
        <v>3</v>
      </c>
      <c r="F25" s="112">
        <v>1</v>
      </c>
      <c r="G25" s="112">
        <v>0</v>
      </c>
      <c r="H25" s="112">
        <f t="shared" si="6"/>
        <v>11</v>
      </c>
      <c r="I25" s="112">
        <f t="shared" si="7"/>
        <v>1</v>
      </c>
      <c r="J25" s="112">
        <f t="shared" si="8"/>
        <v>12</v>
      </c>
      <c r="K25" s="111">
        <f t="shared" si="3"/>
        <v>8.3000000000000007</v>
      </c>
      <c r="L25" s="110">
        <f t="shared" si="4"/>
        <v>1.6</v>
      </c>
    </row>
    <row r="26" spans="2:12" ht="14.45" customHeight="1">
      <c r="B26" s="115" t="s">
        <v>103</v>
      </c>
      <c r="C26" s="114"/>
      <c r="D26" s="113">
        <v>17</v>
      </c>
      <c r="E26" s="112">
        <v>2</v>
      </c>
      <c r="F26" s="112">
        <v>1</v>
      </c>
      <c r="G26" s="112">
        <v>1</v>
      </c>
      <c r="H26" s="112">
        <f t="shared" si="6"/>
        <v>19</v>
      </c>
      <c r="I26" s="112">
        <f t="shared" si="7"/>
        <v>2</v>
      </c>
      <c r="J26" s="112">
        <f t="shared" si="8"/>
        <v>21</v>
      </c>
      <c r="K26" s="111">
        <f t="shared" si="3"/>
        <v>9.5</v>
      </c>
      <c r="L26" s="110">
        <f t="shared" si="4"/>
        <v>2.9</v>
      </c>
    </row>
    <row r="27" spans="2:12" ht="14.45" customHeight="1">
      <c r="B27" s="115" t="s">
        <v>102</v>
      </c>
      <c r="C27" s="114"/>
      <c r="D27" s="113">
        <v>3</v>
      </c>
      <c r="E27" s="112">
        <v>0</v>
      </c>
      <c r="F27" s="112">
        <v>1</v>
      </c>
      <c r="G27" s="112">
        <v>0</v>
      </c>
      <c r="H27" s="112">
        <f t="shared" si="6"/>
        <v>3</v>
      </c>
      <c r="I27" s="112">
        <f t="shared" si="7"/>
        <v>1</v>
      </c>
      <c r="J27" s="112">
        <f t="shared" si="8"/>
        <v>4</v>
      </c>
      <c r="K27" s="111">
        <f t="shared" si="3"/>
        <v>25</v>
      </c>
      <c r="L27" s="110">
        <f t="shared" si="4"/>
        <v>0.5</v>
      </c>
    </row>
    <row r="28" spans="2:12" ht="14.45" customHeight="1">
      <c r="B28" s="109" t="s">
        <v>170</v>
      </c>
      <c r="C28" s="108"/>
      <c r="D28" s="107">
        <v>8</v>
      </c>
      <c r="E28" s="106">
        <v>5</v>
      </c>
      <c r="F28" s="106">
        <v>0</v>
      </c>
      <c r="G28" s="106">
        <v>0</v>
      </c>
      <c r="H28" s="106">
        <f t="shared" si="6"/>
        <v>13</v>
      </c>
      <c r="I28" s="106">
        <f t="shared" si="7"/>
        <v>0</v>
      </c>
      <c r="J28" s="106">
        <f t="shared" si="8"/>
        <v>13</v>
      </c>
      <c r="K28" s="105">
        <f t="shared" si="3"/>
        <v>0</v>
      </c>
      <c r="L28" s="104">
        <f t="shared" si="4"/>
        <v>1.8</v>
      </c>
    </row>
    <row r="29" spans="2:12" ht="14.45" customHeight="1" thickBot="1">
      <c r="B29" s="103" t="s">
        <v>100</v>
      </c>
      <c r="C29" s="102"/>
      <c r="D29" s="101">
        <f t="shared" ref="D29:J29" si="9">SUBTOTAL(9,D23:D28)</f>
        <v>47</v>
      </c>
      <c r="E29" s="100">
        <f t="shared" si="9"/>
        <v>16</v>
      </c>
      <c r="F29" s="100">
        <f t="shared" si="9"/>
        <v>3</v>
      </c>
      <c r="G29" s="100">
        <f t="shared" si="9"/>
        <v>1</v>
      </c>
      <c r="H29" s="100">
        <f t="shared" si="9"/>
        <v>63</v>
      </c>
      <c r="I29" s="100">
        <f t="shared" si="9"/>
        <v>4</v>
      </c>
      <c r="J29" s="100">
        <f t="shared" si="9"/>
        <v>67</v>
      </c>
      <c r="K29" s="99">
        <f t="shared" si="3"/>
        <v>6</v>
      </c>
      <c r="L29" s="98">
        <f t="shared" si="4"/>
        <v>9.1</v>
      </c>
    </row>
    <row r="30" spans="2:12" ht="14.45" customHeight="1" thickTop="1">
      <c r="B30" s="129" t="s">
        <v>169</v>
      </c>
      <c r="C30" s="128"/>
      <c r="D30" s="95">
        <v>44</v>
      </c>
      <c r="E30" s="94">
        <v>13</v>
      </c>
      <c r="F30" s="94">
        <v>4</v>
      </c>
      <c r="G30" s="94">
        <v>0</v>
      </c>
      <c r="H30" s="94">
        <f t="shared" ref="H30:H43" si="10">SUM(D30:E30)</f>
        <v>57</v>
      </c>
      <c r="I30" s="94">
        <f t="shared" ref="I30:I43" si="11">SUM(F30:G30)</f>
        <v>4</v>
      </c>
      <c r="J30" s="94">
        <f t="shared" ref="J30:J43" si="12">SUM(H30:I30)</f>
        <v>61</v>
      </c>
      <c r="K30" s="93">
        <f t="shared" si="3"/>
        <v>6.6</v>
      </c>
      <c r="L30" s="92">
        <f t="shared" si="4"/>
        <v>8.3000000000000007</v>
      </c>
    </row>
    <row r="31" spans="2:12" ht="14.45" customHeight="1">
      <c r="B31" s="127" t="s">
        <v>168</v>
      </c>
      <c r="C31" s="126"/>
      <c r="D31" s="125">
        <v>36</v>
      </c>
      <c r="E31" s="124">
        <v>13</v>
      </c>
      <c r="F31" s="124">
        <v>1</v>
      </c>
      <c r="G31" s="124">
        <v>0</v>
      </c>
      <c r="H31" s="124">
        <f t="shared" si="10"/>
        <v>49</v>
      </c>
      <c r="I31" s="124">
        <f t="shared" si="11"/>
        <v>1</v>
      </c>
      <c r="J31" s="124">
        <f t="shared" si="12"/>
        <v>50</v>
      </c>
      <c r="K31" s="123">
        <f t="shared" si="3"/>
        <v>2</v>
      </c>
      <c r="L31" s="122">
        <f t="shared" si="4"/>
        <v>6.8</v>
      </c>
    </row>
    <row r="32" spans="2:12" ht="14.45" customHeight="1">
      <c r="B32" s="127" t="s">
        <v>167</v>
      </c>
      <c r="C32" s="126"/>
      <c r="D32" s="125">
        <v>38</v>
      </c>
      <c r="E32" s="124">
        <v>11</v>
      </c>
      <c r="F32" s="124">
        <v>5</v>
      </c>
      <c r="G32" s="124">
        <v>0</v>
      </c>
      <c r="H32" s="124">
        <f t="shared" si="10"/>
        <v>49</v>
      </c>
      <c r="I32" s="124">
        <f t="shared" si="11"/>
        <v>5</v>
      </c>
      <c r="J32" s="124">
        <f t="shared" si="12"/>
        <v>54</v>
      </c>
      <c r="K32" s="123">
        <f t="shared" si="3"/>
        <v>9.3000000000000007</v>
      </c>
      <c r="L32" s="122">
        <f t="shared" si="4"/>
        <v>7.3</v>
      </c>
    </row>
    <row r="33" spans="2:12" ht="14.45" customHeight="1">
      <c r="B33" s="127" t="s">
        <v>166</v>
      </c>
      <c r="C33" s="126"/>
      <c r="D33" s="125">
        <v>42</v>
      </c>
      <c r="E33" s="124">
        <v>13</v>
      </c>
      <c r="F33" s="124">
        <v>2</v>
      </c>
      <c r="G33" s="124">
        <v>0</v>
      </c>
      <c r="H33" s="124">
        <f t="shared" si="10"/>
        <v>55</v>
      </c>
      <c r="I33" s="124">
        <f t="shared" si="11"/>
        <v>2</v>
      </c>
      <c r="J33" s="124">
        <f t="shared" si="12"/>
        <v>57</v>
      </c>
      <c r="K33" s="123">
        <f t="shared" si="3"/>
        <v>3.5</v>
      </c>
      <c r="L33" s="122">
        <f t="shared" si="4"/>
        <v>7.8</v>
      </c>
    </row>
    <row r="34" spans="2:12" ht="14.45" customHeight="1">
      <c r="B34" s="127" t="s">
        <v>165</v>
      </c>
      <c r="C34" s="126"/>
      <c r="D34" s="125">
        <v>16</v>
      </c>
      <c r="E34" s="124">
        <v>6</v>
      </c>
      <c r="F34" s="124">
        <v>1</v>
      </c>
      <c r="G34" s="124">
        <v>0</v>
      </c>
      <c r="H34" s="124">
        <f t="shared" si="10"/>
        <v>22</v>
      </c>
      <c r="I34" s="124">
        <f t="shared" si="11"/>
        <v>1</v>
      </c>
      <c r="J34" s="124">
        <f t="shared" si="12"/>
        <v>23</v>
      </c>
      <c r="K34" s="123">
        <f t="shared" si="3"/>
        <v>4.3</v>
      </c>
      <c r="L34" s="122">
        <f t="shared" si="4"/>
        <v>3.1</v>
      </c>
    </row>
    <row r="35" spans="2:12" ht="14.45" customHeight="1">
      <c r="B35" s="127" t="s">
        <v>164</v>
      </c>
      <c r="C35" s="126"/>
      <c r="D35" s="125">
        <v>38</v>
      </c>
      <c r="E35" s="124">
        <v>15</v>
      </c>
      <c r="F35" s="124">
        <v>1</v>
      </c>
      <c r="G35" s="124">
        <v>1</v>
      </c>
      <c r="H35" s="124">
        <f t="shared" si="10"/>
        <v>53</v>
      </c>
      <c r="I35" s="124">
        <f t="shared" si="11"/>
        <v>2</v>
      </c>
      <c r="J35" s="124">
        <f t="shared" si="12"/>
        <v>55</v>
      </c>
      <c r="K35" s="123">
        <f t="shared" si="3"/>
        <v>3.6</v>
      </c>
      <c r="L35" s="122">
        <f t="shared" si="4"/>
        <v>7.5</v>
      </c>
    </row>
    <row r="36" spans="2:12" ht="14.45" customHeight="1">
      <c r="B36" s="127" t="s">
        <v>163</v>
      </c>
      <c r="C36" s="126"/>
      <c r="D36" s="125">
        <v>32</v>
      </c>
      <c r="E36" s="124">
        <v>7</v>
      </c>
      <c r="F36" s="124">
        <v>0</v>
      </c>
      <c r="G36" s="124">
        <v>0</v>
      </c>
      <c r="H36" s="124">
        <f t="shared" si="10"/>
        <v>39</v>
      </c>
      <c r="I36" s="124">
        <f t="shared" si="11"/>
        <v>0</v>
      </c>
      <c r="J36" s="124">
        <f t="shared" si="12"/>
        <v>39</v>
      </c>
      <c r="K36" s="123">
        <f t="shared" si="3"/>
        <v>0</v>
      </c>
      <c r="L36" s="122">
        <f t="shared" si="4"/>
        <v>5.3</v>
      </c>
    </row>
    <row r="37" spans="2:12" ht="14.45" customHeight="1">
      <c r="B37" s="127" t="s">
        <v>162</v>
      </c>
      <c r="C37" s="126"/>
      <c r="D37" s="125">
        <v>59</v>
      </c>
      <c r="E37" s="124">
        <v>22</v>
      </c>
      <c r="F37" s="124">
        <v>5</v>
      </c>
      <c r="G37" s="124">
        <v>0</v>
      </c>
      <c r="H37" s="124">
        <f t="shared" si="10"/>
        <v>81</v>
      </c>
      <c r="I37" s="124">
        <f t="shared" si="11"/>
        <v>5</v>
      </c>
      <c r="J37" s="124">
        <f t="shared" si="12"/>
        <v>86</v>
      </c>
      <c r="K37" s="123">
        <f t="shared" si="3"/>
        <v>5.8</v>
      </c>
      <c r="L37" s="122">
        <f t="shared" si="4"/>
        <v>11.7</v>
      </c>
    </row>
    <row r="38" spans="2:12" ht="14.45" customHeight="1">
      <c r="B38" s="121" t="s">
        <v>91</v>
      </c>
      <c r="C38" s="120"/>
      <c r="D38" s="119">
        <v>11</v>
      </c>
      <c r="E38" s="118">
        <v>0</v>
      </c>
      <c r="F38" s="118">
        <v>0</v>
      </c>
      <c r="G38" s="118">
        <v>0</v>
      </c>
      <c r="H38" s="118">
        <f t="shared" si="10"/>
        <v>11</v>
      </c>
      <c r="I38" s="118">
        <f t="shared" si="11"/>
        <v>0</v>
      </c>
      <c r="J38" s="118">
        <f t="shared" si="12"/>
        <v>11</v>
      </c>
      <c r="K38" s="117">
        <f t="shared" si="3"/>
        <v>0</v>
      </c>
      <c r="L38" s="116">
        <f t="shared" si="4"/>
        <v>1.5</v>
      </c>
    </row>
    <row r="39" spans="2:12" ht="14.45" customHeight="1">
      <c r="B39" s="115" t="s">
        <v>90</v>
      </c>
      <c r="C39" s="114"/>
      <c r="D39" s="113">
        <v>11</v>
      </c>
      <c r="E39" s="112">
        <v>2</v>
      </c>
      <c r="F39" s="112">
        <v>0</v>
      </c>
      <c r="G39" s="112">
        <v>0</v>
      </c>
      <c r="H39" s="112">
        <f t="shared" si="10"/>
        <v>13</v>
      </c>
      <c r="I39" s="112">
        <f t="shared" si="11"/>
        <v>0</v>
      </c>
      <c r="J39" s="112">
        <f t="shared" si="12"/>
        <v>13</v>
      </c>
      <c r="K39" s="111">
        <f t="shared" si="3"/>
        <v>0</v>
      </c>
      <c r="L39" s="110">
        <f t="shared" si="4"/>
        <v>1.8</v>
      </c>
    </row>
    <row r="40" spans="2:12" ht="14.45" customHeight="1">
      <c r="B40" s="115" t="s">
        <v>89</v>
      </c>
      <c r="C40" s="114"/>
      <c r="D40" s="113">
        <v>12</v>
      </c>
      <c r="E40" s="112">
        <v>1</v>
      </c>
      <c r="F40" s="112">
        <v>0</v>
      </c>
      <c r="G40" s="112">
        <v>0</v>
      </c>
      <c r="H40" s="112">
        <f t="shared" si="10"/>
        <v>13</v>
      </c>
      <c r="I40" s="112">
        <f t="shared" si="11"/>
        <v>0</v>
      </c>
      <c r="J40" s="112">
        <f t="shared" si="12"/>
        <v>13</v>
      </c>
      <c r="K40" s="111">
        <f t="shared" si="3"/>
        <v>0</v>
      </c>
      <c r="L40" s="110">
        <f t="shared" si="4"/>
        <v>1.8</v>
      </c>
    </row>
    <row r="41" spans="2:12" ht="14.45" customHeight="1">
      <c r="B41" s="115" t="s">
        <v>88</v>
      </c>
      <c r="C41" s="114"/>
      <c r="D41" s="113">
        <v>9</v>
      </c>
      <c r="E41" s="112">
        <v>2</v>
      </c>
      <c r="F41" s="112">
        <v>0</v>
      </c>
      <c r="G41" s="112">
        <v>0</v>
      </c>
      <c r="H41" s="112">
        <f t="shared" si="10"/>
        <v>11</v>
      </c>
      <c r="I41" s="112">
        <f t="shared" si="11"/>
        <v>0</v>
      </c>
      <c r="J41" s="112">
        <f t="shared" si="12"/>
        <v>11</v>
      </c>
      <c r="K41" s="111">
        <f t="shared" si="3"/>
        <v>0</v>
      </c>
      <c r="L41" s="110">
        <f t="shared" si="4"/>
        <v>1.5</v>
      </c>
    </row>
    <row r="42" spans="2:12" ht="14.45" customHeight="1">
      <c r="B42" s="115" t="s">
        <v>87</v>
      </c>
      <c r="C42" s="114"/>
      <c r="D42" s="113">
        <v>7</v>
      </c>
      <c r="E42" s="112">
        <v>0</v>
      </c>
      <c r="F42" s="112">
        <v>0</v>
      </c>
      <c r="G42" s="112">
        <v>0</v>
      </c>
      <c r="H42" s="112">
        <f t="shared" si="10"/>
        <v>7</v>
      </c>
      <c r="I42" s="112">
        <f t="shared" si="11"/>
        <v>0</v>
      </c>
      <c r="J42" s="112">
        <f t="shared" si="12"/>
        <v>7</v>
      </c>
      <c r="K42" s="111">
        <f t="shared" si="3"/>
        <v>0</v>
      </c>
      <c r="L42" s="110">
        <f t="shared" si="4"/>
        <v>1</v>
      </c>
    </row>
    <row r="43" spans="2:12" ht="14.45" customHeight="1">
      <c r="B43" s="109" t="s">
        <v>161</v>
      </c>
      <c r="C43" s="108"/>
      <c r="D43" s="107">
        <v>15</v>
      </c>
      <c r="E43" s="106">
        <v>2</v>
      </c>
      <c r="F43" s="106">
        <v>0</v>
      </c>
      <c r="G43" s="106">
        <v>0</v>
      </c>
      <c r="H43" s="106">
        <f t="shared" si="10"/>
        <v>17</v>
      </c>
      <c r="I43" s="106">
        <f t="shared" si="11"/>
        <v>0</v>
      </c>
      <c r="J43" s="106">
        <f t="shared" si="12"/>
        <v>17</v>
      </c>
      <c r="K43" s="105">
        <f t="shared" si="3"/>
        <v>0</v>
      </c>
      <c r="L43" s="104">
        <f t="shared" si="4"/>
        <v>2.2999999999999998</v>
      </c>
    </row>
    <row r="44" spans="2:12" ht="14.45" customHeight="1" thickBot="1">
      <c r="B44" s="103" t="s">
        <v>85</v>
      </c>
      <c r="C44" s="102"/>
      <c r="D44" s="101">
        <f t="shared" ref="D44:J44" si="13">SUBTOTAL(9,D38:D43)</f>
        <v>65</v>
      </c>
      <c r="E44" s="100">
        <f t="shared" si="13"/>
        <v>7</v>
      </c>
      <c r="F44" s="100">
        <f t="shared" si="13"/>
        <v>0</v>
      </c>
      <c r="G44" s="100">
        <f t="shared" si="13"/>
        <v>0</v>
      </c>
      <c r="H44" s="100">
        <f t="shared" si="13"/>
        <v>72</v>
      </c>
      <c r="I44" s="100">
        <f t="shared" si="13"/>
        <v>0</v>
      </c>
      <c r="J44" s="100">
        <f t="shared" si="13"/>
        <v>72</v>
      </c>
      <c r="K44" s="99">
        <f t="shared" si="3"/>
        <v>0</v>
      </c>
      <c r="L44" s="98">
        <f t="shared" si="4"/>
        <v>9.8000000000000007</v>
      </c>
    </row>
    <row r="45" spans="2:12" ht="14.45" customHeight="1" thickTop="1">
      <c r="B45" s="121" t="s">
        <v>84</v>
      </c>
      <c r="C45" s="120"/>
      <c r="D45" s="119">
        <v>32</v>
      </c>
      <c r="E45" s="118">
        <v>3</v>
      </c>
      <c r="F45" s="118">
        <v>0</v>
      </c>
      <c r="G45" s="118">
        <v>0</v>
      </c>
      <c r="H45" s="118">
        <f t="shared" ref="H45:H50" si="14">SUM(D45:E45)</f>
        <v>35</v>
      </c>
      <c r="I45" s="118">
        <f t="shared" ref="I45:I50" si="15">SUM(F45:G45)</f>
        <v>0</v>
      </c>
      <c r="J45" s="118">
        <f t="shared" ref="J45:J50" si="16">SUM(H45:I45)</f>
        <v>35</v>
      </c>
      <c r="K45" s="117">
        <f t="shared" si="3"/>
        <v>0</v>
      </c>
      <c r="L45" s="116">
        <f t="shared" si="4"/>
        <v>4.8</v>
      </c>
    </row>
    <row r="46" spans="2:12" ht="14.45" customHeight="1">
      <c r="B46" s="115" t="s">
        <v>83</v>
      </c>
      <c r="C46" s="114"/>
      <c r="D46" s="113">
        <v>12</v>
      </c>
      <c r="E46" s="112">
        <v>4</v>
      </c>
      <c r="F46" s="112">
        <v>0</v>
      </c>
      <c r="G46" s="112">
        <v>0</v>
      </c>
      <c r="H46" s="112">
        <f t="shared" si="14"/>
        <v>16</v>
      </c>
      <c r="I46" s="112">
        <f t="shared" si="15"/>
        <v>0</v>
      </c>
      <c r="J46" s="112">
        <f t="shared" si="16"/>
        <v>16</v>
      </c>
      <c r="K46" s="111">
        <f t="shared" si="3"/>
        <v>0</v>
      </c>
      <c r="L46" s="110">
        <f t="shared" si="4"/>
        <v>2.2000000000000002</v>
      </c>
    </row>
    <row r="47" spans="2:12" ht="14.45" customHeight="1">
      <c r="B47" s="115" t="s">
        <v>82</v>
      </c>
      <c r="C47" s="114"/>
      <c r="D47" s="113">
        <v>17</v>
      </c>
      <c r="E47" s="112">
        <v>1</v>
      </c>
      <c r="F47" s="112">
        <v>0</v>
      </c>
      <c r="G47" s="112">
        <v>0</v>
      </c>
      <c r="H47" s="112">
        <f t="shared" si="14"/>
        <v>18</v>
      </c>
      <c r="I47" s="112">
        <f t="shared" si="15"/>
        <v>0</v>
      </c>
      <c r="J47" s="112">
        <f t="shared" si="16"/>
        <v>18</v>
      </c>
      <c r="K47" s="111">
        <f t="shared" si="3"/>
        <v>0</v>
      </c>
      <c r="L47" s="110">
        <f t="shared" si="4"/>
        <v>2.4</v>
      </c>
    </row>
    <row r="48" spans="2:12" ht="14.45" customHeight="1">
      <c r="B48" s="115" t="s">
        <v>81</v>
      </c>
      <c r="C48" s="114"/>
      <c r="D48" s="113">
        <v>13</v>
      </c>
      <c r="E48" s="112">
        <v>1</v>
      </c>
      <c r="F48" s="112">
        <v>0</v>
      </c>
      <c r="G48" s="112">
        <v>0</v>
      </c>
      <c r="H48" s="112">
        <f t="shared" si="14"/>
        <v>14</v>
      </c>
      <c r="I48" s="112">
        <f t="shared" si="15"/>
        <v>0</v>
      </c>
      <c r="J48" s="112">
        <f t="shared" si="16"/>
        <v>14</v>
      </c>
      <c r="K48" s="111">
        <f t="shared" si="3"/>
        <v>0</v>
      </c>
      <c r="L48" s="110">
        <f t="shared" si="4"/>
        <v>1.9</v>
      </c>
    </row>
    <row r="49" spans="2:13" ht="14.45" customHeight="1">
      <c r="B49" s="115" t="s">
        <v>80</v>
      </c>
      <c r="C49" s="114"/>
      <c r="D49" s="113">
        <v>12</v>
      </c>
      <c r="E49" s="112">
        <v>0</v>
      </c>
      <c r="F49" s="112">
        <v>0</v>
      </c>
      <c r="G49" s="112">
        <v>0</v>
      </c>
      <c r="H49" s="112">
        <f t="shared" si="14"/>
        <v>12</v>
      </c>
      <c r="I49" s="112">
        <f t="shared" si="15"/>
        <v>0</v>
      </c>
      <c r="J49" s="112">
        <f t="shared" si="16"/>
        <v>12</v>
      </c>
      <c r="K49" s="111">
        <f t="shared" si="3"/>
        <v>0</v>
      </c>
      <c r="L49" s="110">
        <f t="shared" si="4"/>
        <v>1.6</v>
      </c>
    </row>
    <row r="50" spans="2:13" ht="14.45" customHeight="1">
      <c r="B50" s="109" t="s">
        <v>160</v>
      </c>
      <c r="C50" s="108"/>
      <c r="D50" s="107">
        <v>7</v>
      </c>
      <c r="E50" s="106">
        <v>2</v>
      </c>
      <c r="F50" s="106">
        <v>0</v>
      </c>
      <c r="G50" s="106">
        <v>0</v>
      </c>
      <c r="H50" s="106">
        <f t="shared" si="14"/>
        <v>9</v>
      </c>
      <c r="I50" s="106">
        <f t="shared" si="15"/>
        <v>0</v>
      </c>
      <c r="J50" s="106">
        <f t="shared" si="16"/>
        <v>9</v>
      </c>
      <c r="K50" s="105">
        <f t="shared" si="3"/>
        <v>0</v>
      </c>
      <c r="L50" s="104">
        <f t="shared" si="4"/>
        <v>1.2</v>
      </c>
    </row>
    <row r="51" spans="2:13" ht="14.45" customHeight="1" thickBot="1">
      <c r="B51" s="103" t="s">
        <v>78</v>
      </c>
      <c r="C51" s="102"/>
      <c r="D51" s="101">
        <f t="shared" ref="D51:J51" si="17">SUBTOTAL(9,D45:D50)</f>
        <v>93</v>
      </c>
      <c r="E51" s="100">
        <f t="shared" si="17"/>
        <v>11</v>
      </c>
      <c r="F51" s="100">
        <f t="shared" si="17"/>
        <v>0</v>
      </c>
      <c r="G51" s="100">
        <f t="shared" si="17"/>
        <v>0</v>
      </c>
      <c r="H51" s="100">
        <f t="shared" si="17"/>
        <v>104</v>
      </c>
      <c r="I51" s="100">
        <f t="shared" si="17"/>
        <v>0</v>
      </c>
      <c r="J51" s="100">
        <f t="shared" si="17"/>
        <v>104</v>
      </c>
      <c r="K51" s="99">
        <f t="shared" si="3"/>
        <v>0</v>
      </c>
      <c r="L51" s="98">
        <f t="shared" si="4"/>
        <v>14.1</v>
      </c>
    </row>
    <row r="52" spans="2:13" ht="14.45" customHeight="1" thickTop="1">
      <c r="B52" s="97" t="s">
        <v>13</v>
      </c>
      <c r="C52" s="96"/>
      <c r="D52" s="95">
        <f t="shared" ref="D52:J52" si="18">SUBTOTAL(9,D16:D51)</f>
        <v>566</v>
      </c>
      <c r="E52" s="94">
        <f t="shared" si="18"/>
        <v>143</v>
      </c>
      <c r="F52" s="94">
        <f t="shared" si="18"/>
        <v>24</v>
      </c>
      <c r="G52" s="94">
        <f t="shared" si="18"/>
        <v>2</v>
      </c>
      <c r="H52" s="94">
        <f t="shared" si="18"/>
        <v>709</v>
      </c>
      <c r="I52" s="94">
        <f t="shared" si="18"/>
        <v>26</v>
      </c>
      <c r="J52" s="94">
        <f t="shared" si="18"/>
        <v>735</v>
      </c>
      <c r="K52" s="93">
        <f t="shared" si="3"/>
        <v>3.5</v>
      </c>
      <c r="L52" s="92">
        <f t="shared" si="4"/>
        <v>100</v>
      </c>
    </row>
    <row r="53" spans="2:13" ht="15" customHeight="1">
      <c r="B53" s="91"/>
      <c r="C53" s="91"/>
      <c r="D53" s="90"/>
      <c r="E53" s="90"/>
      <c r="F53" s="90"/>
      <c r="G53" s="90"/>
      <c r="H53" s="90"/>
      <c r="I53" s="90"/>
      <c r="J53" s="90"/>
      <c r="K53" s="89"/>
      <c r="L53" s="89"/>
    </row>
    <row r="54" spans="2:13" ht="16.5" customHeight="1">
      <c r="B54" s="8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47</vt:i4>
      </vt:variant>
      <vt:variant>
        <vt:lpstr>名前付き一覧</vt:lpstr>
      </vt:variant>
      <vt:variant>
        <vt:i4>72</vt:i4>
      </vt:variant>
    </vt:vector>
  </HeadingPairs>
  <TitlesOfParts>
    <vt:vector size="119" baseType="lpstr">
      <vt:lpstr>調査地点図(1)</vt:lpstr>
      <vt:lpstr>自動車交通量(交差点計)</vt:lpstr>
      <vt:lpstr>自動車流量図(1)</vt:lpstr>
      <vt:lpstr>自動車流量図(2)</vt:lpstr>
      <vt:lpstr>【方向別】自動車交通量(1)</vt:lpstr>
      <vt:lpstr>【方向別】自動車交通量(2)</vt:lpstr>
      <vt:lpstr>【方向別】自動車交通量(3)</vt:lpstr>
      <vt:lpstr>【方向別】自動車交通量(4)</vt:lpstr>
      <vt:lpstr>【方向別】自動車交通量(5)</vt:lpstr>
      <vt:lpstr>【方向別】自動車交通量(6)</vt:lpstr>
      <vt:lpstr>【方向別】自動車交通量(7)</vt:lpstr>
      <vt:lpstr>【方向別】自動車交通量(8)</vt:lpstr>
      <vt:lpstr>【方向別】自動車交通量(9)</vt:lpstr>
      <vt:lpstr>【方向別】自動車交通量(10)</vt:lpstr>
      <vt:lpstr>【方向別】自動車交通量(11)</vt:lpstr>
      <vt:lpstr>【方向別】自動車交通量(12)</vt:lpstr>
      <vt:lpstr>【方向別】自動車交通量(13)</vt:lpstr>
      <vt:lpstr>【方向別】自動車交通量(14)</vt:lpstr>
      <vt:lpstr>横断構成図</vt:lpstr>
      <vt:lpstr>階梯図</vt:lpstr>
      <vt:lpstr>【断面別】自動車交通量(A断面流入)</vt:lpstr>
      <vt:lpstr>【断面別】自動車交通量(A断面流出)</vt:lpstr>
      <vt:lpstr>【断面別】自動車交通量(A断面計)</vt:lpstr>
      <vt:lpstr>【断面別】自動車交通量(B断面流入)</vt:lpstr>
      <vt:lpstr>【断面別】自動車交通量(B断面流出)</vt:lpstr>
      <vt:lpstr>【断面別】自動車交通量(B断面計)</vt:lpstr>
      <vt:lpstr>【断面別】自動車交通量（C断面流入)</vt:lpstr>
      <vt:lpstr>【断面別】自動車交通量(C断面流出)</vt:lpstr>
      <vt:lpstr>【断面別】自動車交通量(C断面計)</vt:lpstr>
      <vt:lpstr>【断面別】自動車交通量(D断面流入)</vt:lpstr>
      <vt:lpstr>【断面別】自動車交通量(D断面流出)</vt:lpstr>
      <vt:lpstr>【断面別】自動車交通量(D断面計)</vt:lpstr>
      <vt:lpstr>自動車変動図</vt:lpstr>
      <vt:lpstr>自動車変動図(1)</vt:lpstr>
      <vt:lpstr>自動車変動図(2)</vt:lpstr>
      <vt:lpstr>自動車変動図(3)</vt:lpstr>
      <vt:lpstr>自動車変動図(4)</vt:lpstr>
      <vt:lpstr>自動車変動図(5)</vt:lpstr>
      <vt:lpstr>自動車変動図(6)</vt:lpstr>
      <vt:lpstr>自動車変動図(7)</vt:lpstr>
      <vt:lpstr>渋滞長</vt:lpstr>
      <vt:lpstr>渋滞長(1)</vt:lpstr>
      <vt:lpstr>渋滞長(2)</vt:lpstr>
      <vt:lpstr>渋滞長(3)</vt:lpstr>
      <vt:lpstr>渋滞長(4)</vt:lpstr>
      <vt:lpstr>渋滞長(5)</vt:lpstr>
      <vt:lpstr>渋滞長(6)</vt:lpstr>
      <vt:lpstr>'【断面別】自動車交通量(A断面計)'!Print_Area</vt:lpstr>
      <vt:lpstr>'【断面別】自動車交通量(A断面流出)'!Print_Area</vt:lpstr>
      <vt:lpstr>'【断面別】自動車交通量(A断面流入)'!Print_Area</vt:lpstr>
      <vt:lpstr>'【断面別】自動車交通量(B断面計)'!Print_Area</vt:lpstr>
      <vt:lpstr>'【断面別】自動車交通量(B断面流出)'!Print_Area</vt:lpstr>
      <vt:lpstr>'【断面別】自動車交通量(B断面流入)'!Print_Area</vt:lpstr>
      <vt:lpstr>'【断面別】自動車交通量(C断面計)'!Print_Area</vt:lpstr>
      <vt:lpstr>'【断面別】自動車交通量(C断面流出)'!Print_Area</vt:lpstr>
      <vt:lpstr>'【断面別】自動車交通量（C断面流入)'!Print_Area</vt:lpstr>
      <vt:lpstr>'【断面別】自動車交通量(D断面計)'!Print_Area</vt:lpstr>
      <vt:lpstr>'【断面別】自動車交通量(D断面流出)'!Print_Area</vt:lpstr>
      <vt:lpstr>'【断面別】自動車交通量(D断面流入)'!Print_Area</vt:lpstr>
      <vt:lpstr>'【方向別】自動車交通量(1)'!Print_Area</vt:lpstr>
      <vt:lpstr>'【方向別】自動車交通量(10)'!Print_Area</vt:lpstr>
      <vt:lpstr>'【方向別】自動車交通量(11)'!Print_Area</vt:lpstr>
      <vt:lpstr>'【方向別】自動車交通量(12)'!Print_Area</vt:lpstr>
      <vt:lpstr>'【方向別】自動車交通量(13)'!Print_Area</vt:lpstr>
      <vt:lpstr>'【方向別】自動車交通量(14)'!Print_Area</vt:lpstr>
      <vt:lpstr>'【方向別】自動車交通量(2)'!Print_Area</vt:lpstr>
      <vt:lpstr>'【方向別】自動車交通量(3)'!Print_Area</vt:lpstr>
      <vt:lpstr>'【方向別】自動車交通量(4)'!Print_Area</vt:lpstr>
      <vt:lpstr>'【方向別】自動車交通量(5)'!Print_Area</vt:lpstr>
      <vt:lpstr>'【方向別】自動車交通量(6)'!Print_Area</vt:lpstr>
      <vt:lpstr>'【方向別】自動車交通量(7)'!Print_Area</vt:lpstr>
      <vt:lpstr>'【方向別】自動車交通量(8)'!Print_Area</vt:lpstr>
      <vt:lpstr>'【方向別】自動車交通量(9)'!Print_Area</vt:lpstr>
      <vt:lpstr>横断構成図!Print_Area</vt:lpstr>
      <vt:lpstr>階梯図!Print_Area</vt:lpstr>
      <vt:lpstr>'自動車交通量(交差点計)'!Print_Area</vt:lpstr>
      <vt:lpstr>'自動車変動図(1)'!Print_Area</vt:lpstr>
      <vt:lpstr>'自動車変動図(2)'!Print_Area</vt:lpstr>
      <vt:lpstr>'自動車変動図(3)'!Print_Area</vt:lpstr>
      <vt:lpstr>'自動車変動図(4)'!Print_Area</vt:lpstr>
      <vt:lpstr>'自動車変動図(5)'!Print_Area</vt:lpstr>
      <vt:lpstr>'自動車変動図(6)'!Print_Area</vt:lpstr>
      <vt:lpstr>'自動車変動図(7)'!Print_Area</vt:lpstr>
      <vt:lpstr>'自動車流量図(1)'!Print_Area</vt:lpstr>
      <vt:lpstr>'自動車流量図(2)'!Print_Area</vt:lpstr>
      <vt:lpstr>'渋滞長(1)'!Print_Area</vt:lpstr>
      <vt:lpstr>'渋滞長(2)'!Print_Area</vt:lpstr>
      <vt:lpstr>'渋滞長(3)'!Print_Area</vt:lpstr>
      <vt:lpstr>'渋滞長(4)'!Print_Area</vt:lpstr>
      <vt:lpstr>'渋滞長(5)'!Print_Area</vt:lpstr>
      <vt:lpstr>'渋滞長(6)'!Print_Area</vt:lpstr>
      <vt:lpstr>'調査地点図(1)'!Print_Area</vt:lpstr>
      <vt:lpstr>'【断面別】自動車交通量(A断面計)'!Print_Titles</vt:lpstr>
      <vt:lpstr>'【断面別】自動車交通量(A断面流出)'!Print_Titles</vt:lpstr>
      <vt:lpstr>'【断面別】自動車交通量(A断面流入)'!Print_Titles</vt:lpstr>
      <vt:lpstr>'【断面別】自動車交通量(B断面計)'!Print_Titles</vt:lpstr>
      <vt:lpstr>'【断面別】自動車交通量(B断面流出)'!Print_Titles</vt:lpstr>
      <vt:lpstr>'【断面別】自動車交通量(B断面流入)'!Print_Titles</vt:lpstr>
      <vt:lpstr>'【断面別】自動車交通量(C断面計)'!Print_Titles</vt:lpstr>
      <vt:lpstr>'【断面別】自動車交通量(C断面流出)'!Print_Titles</vt:lpstr>
      <vt:lpstr>'【断面別】自動車交通量（C断面流入)'!Print_Titles</vt:lpstr>
      <vt:lpstr>'【断面別】自動車交通量(D断面計)'!Print_Titles</vt:lpstr>
      <vt:lpstr>'【断面別】自動車交通量(D断面流出)'!Print_Titles</vt:lpstr>
      <vt:lpstr>'【断面別】自動車交通量(D断面流入)'!Print_Titles</vt:lpstr>
      <vt:lpstr>'【方向別】自動車交通量(1)'!Print_Titles</vt:lpstr>
      <vt:lpstr>'【方向別】自動車交通量(10)'!Print_Titles</vt:lpstr>
      <vt:lpstr>'【方向別】自動車交通量(11)'!Print_Titles</vt:lpstr>
      <vt:lpstr>'【方向別】自動車交通量(12)'!Print_Titles</vt:lpstr>
      <vt:lpstr>'【方向別】自動車交通量(13)'!Print_Titles</vt:lpstr>
      <vt:lpstr>'【方向別】自動車交通量(14)'!Print_Titles</vt:lpstr>
      <vt:lpstr>'【方向別】自動車交通量(2)'!Print_Titles</vt:lpstr>
      <vt:lpstr>'【方向別】自動車交通量(3)'!Print_Titles</vt:lpstr>
      <vt:lpstr>'【方向別】自動車交通量(4)'!Print_Titles</vt:lpstr>
      <vt:lpstr>'【方向別】自動車交通量(5)'!Print_Titles</vt:lpstr>
      <vt:lpstr>'【方向別】自動車交通量(6)'!Print_Titles</vt:lpstr>
      <vt:lpstr>'【方向別】自動車交通量(7)'!Print_Titles</vt:lpstr>
      <vt:lpstr>'【方向別】自動車交通量(8)'!Print_Titles</vt:lpstr>
      <vt:lpstr>'【方向別】自動車交通量(9)'!Print_Titles</vt:lpstr>
      <vt:lpstr>'自動車交通量(交差点計)'!Print_Titles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okuyama</dc:creator>
  <cp:lastModifiedBy>長谷川　哲士</cp:lastModifiedBy>
  <cp:lastPrinted>2019-02-10T06:55:10Z</cp:lastPrinted>
  <dcterms:created xsi:type="dcterms:W3CDTF">2015-12-26T12:01:00Z</dcterms:created>
  <dcterms:modified xsi:type="dcterms:W3CDTF">2019-03-18T07:40:07Z</dcterms:modified>
</cp:coreProperties>
</file>