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5" yWindow="-15" windowWidth="20520" windowHeight="3705"/>
  </bookViews>
  <sheets>
    <sheet name="方向別" sheetId="67" r:id="rId1"/>
    <sheet name="断面別" sheetId="68" r:id="rId2"/>
    <sheet name="変動図" sheetId="69" r:id="rId3"/>
    <sheet name="流動図" sheetId="70" r:id="rId4"/>
  </sheets>
  <definedNames>
    <definedName name="\a">#REF!</definedName>
    <definedName name="CT">#REF!</definedName>
    <definedName name="DATA">#REF!</definedName>
    <definedName name="I">#REF!</definedName>
    <definedName name="LOOP">#REF!</definedName>
    <definedName name="PP">#REF!</definedName>
    <definedName name="_xlnm.Print_Area" localSheetId="2">変動図!$A:$AA</definedName>
    <definedName name="_xlnm.Print_Area" localSheetId="0">方向別!$A$1:$O$324</definedName>
    <definedName name="_xlnm.Print_Titles" localSheetId="1">断面別!$1:$7</definedName>
    <definedName name="_xlnm.Print_Titles" localSheetId="2">変動図!$1:$17</definedName>
    <definedName name="_xlnm.Print_Titles" localSheetId="0">方向別!$1:$7</definedName>
    <definedName name="_xlnm.Print_Titles" localSheetId="3">流動図!$1:$2</definedName>
  </definedNames>
  <calcPr calcId="145621"/>
</workbook>
</file>

<file path=xl/calcChain.xml><?xml version="1.0" encoding="utf-8"?>
<calcChain xmlns="http://schemas.openxmlformats.org/spreadsheetml/2006/main">
  <c r="F27" i="67" l="1"/>
  <c r="F28" i="67"/>
  <c r="F29" i="67"/>
  <c r="F30" i="67"/>
  <c r="F31" i="67"/>
  <c r="F32" i="67"/>
  <c r="M27" i="67"/>
  <c r="M28" i="67"/>
  <c r="M29" i="67"/>
  <c r="M30" i="67"/>
  <c r="M31" i="67"/>
  <c r="M32" i="67"/>
  <c r="F34" i="67"/>
  <c r="F35" i="67"/>
  <c r="F36" i="67"/>
  <c r="F37" i="67"/>
  <c r="F38" i="67"/>
  <c r="F39" i="67"/>
  <c r="F40" i="67"/>
  <c r="F41" i="67"/>
  <c r="M34" i="67"/>
  <c r="M35" i="67"/>
  <c r="M36" i="67"/>
  <c r="M37" i="67"/>
  <c r="M38" i="67"/>
  <c r="M39" i="67"/>
  <c r="M40" i="67"/>
  <c r="M41" i="67"/>
  <c r="F42" i="67"/>
  <c r="F43" i="67"/>
  <c r="F44" i="67"/>
  <c r="F45" i="67"/>
  <c r="F46" i="67"/>
  <c r="F47" i="67"/>
  <c r="M42" i="67"/>
  <c r="M43" i="67"/>
  <c r="M44" i="67"/>
  <c r="M45" i="67"/>
  <c r="M46" i="67"/>
  <c r="M47" i="67"/>
  <c r="F49" i="67"/>
  <c r="F50" i="67"/>
  <c r="F51" i="67"/>
  <c r="F52" i="67"/>
  <c r="F53" i="67"/>
  <c r="F54" i="67"/>
  <c r="M49" i="67"/>
  <c r="M50" i="67"/>
  <c r="M51" i="67"/>
  <c r="M52" i="67"/>
  <c r="M53" i="67"/>
  <c r="M54" i="67"/>
  <c r="L276" i="67" l="1"/>
  <c r="K276" i="67"/>
  <c r="J276" i="67"/>
  <c r="N276" i="67" s="1"/>
  <c r="I276" i="67"/>
  <c r="M276" i="67" s="1"/>
  <c r="N270" i="67"/>
  <c r="N269" i="67"/>
  <c r="N268" i="67"/>
  <c r="M270" i="67"/>
  <c r="M269" i="67"/>
  <c r="O269" i="67" s="1"/>
  <c r="M268" i="67"/>
  <c r="O268" i="67" s="1"/>
  <c r="F270" i="67"/>
  <c r="G269" i="67"/>
  <c r="F269" i="67"/>
  <c r="F268" i="67"/>
  <c r="N231" i="67"/>
  <c r="N230" i="67"/>
  <c r="N229" i="67"/>
  <c r="N228" i="67"/>
  <c r="N227" i="67"/>
  <c r="N226" i="67"/>
  <c r="N225" i="67"/>
  <c r="N224" i="67"/>
  <c r="N223" i="67"/>
  <c r="M231" i="67"/>
  <c r="M230" i="67"/>
  <c r="M229" i="67"/>
  <c r="M228" i="67"/>
  <c r="M227" i="67"/>
  <c r="M226" i="67"/>
  <c r="M225" i="67"/>
  <c r="M224" i="67"/>
  <c r="M223" i="67"/>
  <c r="G231" i="67"/>
  <c r="G230" i="67"/>
  <c r="G229" i="67"/>
  <c r="G228" i="67"/>
  <c r="G227" i="67"/>
  <c r="G226" i="67"/>
  <c r="G225" i="67"/>
  <c r="G224" i="67"/>
  <c r="G223" i="67"/>
  <c r="F231" i="67"/>
  <c r="H231" i="67" s="1"/>
  <c r="F230" i="67"/>
  <c r="H230" i="67" s="1"/>
  <c r="F229" i="67"/>
  <c r="F228" i="67"/>
  <c r="H228" i="67" s="1"/>
  <c r="F227" i="67"/>
  <c r="F226" i="67"/>
  <c r="H226" i="67" s="1"/>
  <c r="F225" i="67"/>
  <c r="H225" i="67" s="1"/>
  <c r="F224" i="67"/>
  <c r="F223" i="67"/>
  <c r="J217" i="67"/>
  <c r="J216" i="67"/>
  <c r="J215" i="67"/>
  <c r="I217" i="67"/>
  <c r="I216" i="67"/>
  <c r="I215" i="67"/>
  <c r="I170" i="67"/>
  <c r="L170" i="67"/>
  <c r="K170" i="67"/>
  <c r="J170" i="67"/>
  <c r="M170" i="67" s="1"/>
  <c r="G162" i="67"/>
  <c r="F164" i="67"/>
  <c r="F163" i="67"/>
  <c r="G163" i="67" s="1"/>
  <c r="F162" i="67"/>
  <c r="N126" i="67"/>
  <c r="N125" i="67"/>
  <c r="N124" i="67"/>
  <c r="N122" i="67"/>
  <c r="N121" i="67"/>
  <c r="N120" i="67"/>
  <c r="N119" i="67"/>
  <c r="N118" i="67"/>
  <c r="N117" i="67"/>
  <c r="M127" i="67"/>
  <c r="M126" i="67"/>
  <c r="M125" i="67"/>
  <c r="M124" i="67"/>
  <c r="M123" i="67"/>
  <c r="M122" i="67"/>
  <c r="O122" i="67" s="1"/>
  <c r="M121" i="67"/>
  <c r="M120" i="67"/>
  <c r="O120" i="67" s="1"/>
  <c r="M119" i="67"/>
  <c r="M118" i="67"/>
  <c r="M117" i="67"/>
  <c r="G127" i="67"/>
  <c r="G125" i="67"/>
  <c r="G124" i="67"/>
  <c r="G123" i="67"/>
  <c r="G122" i="67"/>
  <c r="G121" i="67"/>
  <c r="G120" i="67"/>
  <c r="G119" i="67"/>
  <c r="G118" i="67"/>
  <c r="F126" i="67"/>
  <c r="F125" i="67"/>
  <c r="F124" i="67"/>
  <c r="F123" i="67"/>
  <c r="F122" i="67"/>
  <c r="F121" i="67"/>
  <c r="F120" i="67"/>
  <c r="F119" i="67"/>
  <c r="F118" i="67"/>
  <c r="F117" i="67"/>
  <c r="G117" i="67" s="1"/>
  <c r="L64" i="67"/>
  <c r="K64" i="67"/>
  <c r="J64" i="67"/>
  <c r="I64" i="67"/>
  <c r="M64" i="67" s="1"/>
  <c r="N123" i="67" l="1"/>
  <c r="G126" i="67"/>
  <c r="G164" i="67"/>
  <c r="N170" i="67"/>
  <c r="N64" i="67"/>
  <c r="G270" i="67"/>
  <c r="G268" i="67"/>
  <c r="G266" i="67"/>
  <c r="G265" i="67"/>
  <c r="G264" i="67"/>
  <c r="G263" i="67"/>
  <c r="G262" i="67"/>
  <c r="G261" i="67"/>
  <c r="G259" i="67"/>
  <c r="G258" i="67"/>
  <c r="G257" i="67"/>
  <c r="G256" i="67"/>
  <c r="G255" i="67"/>
  <c r="G254" i="67"/>
  <c r="G253" i="67"/>
  <c r="G252" i="67"/>
  <c r="G251" i="67"/>
  <c r="G250" i="67"/>
  <c r="G249" i="67"/>
  <c r="G248" i="67"/>
  <c r="G247" i="67"/>
  <c r="G246" i="67"/>
  <c r="G244" i="67"/>
  <c r="G243" i="67"/>
  <c r="G242" i="67"/>
  <c r="G241" i="67"/>
  <c r="G240" i="67"/>
  <c r="G239" i="67"/>
  <c r="G237" i="67"/>
  <c r="G236" i="67"/>
  <c r="G235" i="67"/>
  <c r="G234" i="67"/>
  <c r="G233" i="67"/>
  <c r="G232" i="67"/>
  <c r="G159" i="67"/>
  <c r="G158" i="67"/>
  <c r="G155" i="67"/>
  <c r="G152" i="67"/>
  <c r="G149" i="67"/>
  <c r="G148" i="67"/>
  <c r="G137" i="67"/>
  <c r="G136" i="67"/>
  <c r="G135" i="67"/>
  <c r="G131" i="67"/>
  <c r="G130" i="67"/>
  <c r="G128" i="67"/>
  <c r="G117" i="68"/>
  <c r="N266" i="67"/>
  <c r="N265" i="67"/>
  <c r="N264" i="67"/>
  <c r="N263" i="67"/>
  <c r="N262" i="67"/>
  <c r="N261" i="67"/>
  <c r="N259" i="67"/>
  <c r="N258" i="67"/>
  <c r="N257" i="67"/>
  <c r="N256" i="67"/>
  <c r="N255" i="67"/>
  <c r="N254" i="67"/>
  <c r="N253" i="67"/>
  <c r="N252" i="67"/>
  <c r="N251" i="67"/>
  <c r="N250" i="67"/>
  <c r="N249" i="67"/>
  <c r="N248" i="67"/>
  <c r="N247" i="67"/>
  <c r="N246" i="67"/>
  <c r="N244" i="67"/>
  <c r="N243" i="67"/>
  <c r="N242" i="67"/>
  <c r="N240" i="67"/>
  <c r="N239" i="67"/>
  <c r="N237" i="67"/>
  <c r="N236" i="67"/>
  <c r="N235" i="67"/>
  <c r="N234" i="67"/>
  <c r="N233" i="67"/>
  <c r="N232" i="67"/>
  <c r="G64" i="68"/>
  <c r="N164" i="67"/>
  <c r="N163" i="67"/>
  <c r="N162" i="67"/>
  <c r="N160" i="67"/>
  <c r="N159" i="67"/>
  <c r="N158" i="67"/>
  <c r="N157" i="67"/>
  <c r="N156" i="67"/>
  <c r="N155" i="67"/>
  <c r="N153" i="67"/>
  <c r="N152" i="67"/>
  <c r="N151" i="67"/>
  <c r="N150" i="67"/>
  <c r="N149" i="67"/>
  <c r="N148" i="67"/>
  <c r="N147" i="67"/>
  <c r="N145" i="67"/>
  <c r="N144" i="67"/>
  <c r="N143" i="67"/>
  <c r="N142" i="67"/>
  <c r="N141" i="67"/>
  <c r="N140" i="67"/>
  <c r="N138" i="67"/>
  <c r="N137" i="67"/>
  <c r="N136" i="67"/>
  <c r="N135" i="67"/>
  <c r="N134" i="67"/>
  <c r="N133" i="67"/>
  <c r="N131" i="67"/>
  <c r="N130" i="67"/>
  <c r="N129" i="67"/>
  <c r="N128" i="67"/>
  <c r="N127" i="67"/>
  <c r="G11" i="68"/>
  <c r="N58" i="67"/>
  <c r="N57" i="67"/>
  <c r="N56" i="67"/>
  <c r="N54" i="67"/>
  <c r="N53" i="67"/>
  <c r="N52" i="67"/>
  <c r="N51" i="67"/>
  <c r="N50" i="67"/>
  <c r="N49" i="67"/>
  <c r="N47" i="67"/>
  <c r="N46" i="67"/>
  <c r="N45" i="67"/>
  <c r="N44" i="67"/>
  <c r="N43" i="67"/>
  <c r="N42" i="67"/>
  <c r="N41" i="67"/>
  <c r="N40" i="67"/>
  <c r="N39" i="67"/>
  <c r="N38" i="67"/>
  <c r="N37" i="67"/>
  <c r="N36" i="67"/>
  <c r="N35" i="67"/>
  <c r="N34" i="67"/>
  <c r="N32" i="67"/>
  <c r="N31" i="67"/>
  <c r="N30" i="67"/>
  <c r="N29" i="67"/>
  <c r="N28" i="67"/>
  <c r="N27" i="67"/>
  <c r="N25" i="67"/>
  <c r="N24" i="67"/>
  <c r="N23" i="67"/>
  <c r="N22" i="67"/>
  <c r="N21" i="67"/>
  <c r="N20" i="67"/>
  <c r="N19" i="67"/>
  <c r="N18" i="67"/>
  <c r="N17" i="67"/>
  <c r="N16" i="67"/>
  <c r="N15" i="67"/>
  <c r="N14" i="67"/>
  <c r="N13" i="67"/>
  <c r="N12" i="67"/>
  <c r="N11" i="67"/>
  <c r="G58" i="67"/>
  <c r="G54" i="67"/>
  <c r="G53" i="67"/>
  <c r="G52" i="67"/>
  <c r="G51" i="67"/>
  <c r="G50" i="67"/>
  <c r="G49" i="67"/>
  <c r="G47" i="67"/>
  <c r="G46" i="67"/>
  <c r="G45" i="67"/>
  <c r="G44" i="67"/>
  <c r="G43" i="67"/>
  <c r="G42" i="67"/>
  <c r="G41" i="67"/>
  <c r="G40" i="67"/>
  <c r="G39" i="67"/>
  <c r="G38" i="67"/>
  <c r="G37" i="67"/>
  <c r="G36" i="67"/>
  <c r="G35" i="67"/>
  <c r="G34" i="67"/>
  <c r="G32" i="67"/>
  <c r="G31" i="67"/>
  <c r="G30" i="67"/>
  <c r="G29" i="67"/>
  <c r="G28" i="67"/>
  <c r="G27" i="67"/>
  <c r="G24" i="67"/>
  <c r="G23" i="67"/>
  <c r="G22" i="67"/>
  <c r="G20" i="67"/>
  <c r="G18" i="67"/>
  <c r="G17" i="67"/>
  <c r="G16" i="67"/>
  <c r="G15" i="67"/>
  <c r="G14" i="67"/>
  <c r="G13" i="67"/>
  <c r="G12" i="67"/>
  <c r="L111" i="68" l="1"/>
  <c r="K111" i="68"/>
  <c r="J111" i="68"/>
  <c r="I111" i="68"/>
  <c r="L110" i="68"/>
  <c r="K110" i="68"/>
  <c r="J110" i="68"/>
  <c r="I110" i="68"/>
  <c r="L109" i="68"/>
  <c r="K109" i="68"/>
  <c r="J109" i="68"/>
  <c r="I109" i="68"/>
  <c r="C111" i="68"/>
  <c r="B111" i="68"/>
  <c r="C110" i="68"/>
  <c r="B110" i="68"/>
  <c r="C109" i="68"/>
  <c r="B109" i="68"/>
  <c r="L58" i="68"/>
  <c r="K58" i="68"/>
  <c r="J58" i="68"/>
  <c r="Y62" i="69" s="1"/>
  <c r="I58" i="68"/>
  <c r="Y61" i="69" s="1"/>
  <c r="L57" i="68"/>
  <c r="K57" i="68"/>
  <c r="J57" i="68"/>
  <c r="I57" i="68"/>
  <c r="X61" i="69" s="1"/>
  <c r="L56" i="68"/>
  <c r="K56" i="68"/>
  <c r="J56" i="68"/>
  <c r="W62" i="69" s="1"/>
  <c r="I56" i="68"/>
  <c r="W61" i="69" s="1"/>
  <c r="L19" i="68"/>
  <c r="K19" i="68"/>
  <c r="J19" i="68"/>
  <c r="N19" i="68" s="1"/>
  <c r="L18" i="68"/>
  <c r="K18" i="68"/>
  <c r="J18" i="68"/>
  <c r="L17" i="68"/>
  <c r="K17" i="68"/>
  <c r="J17" i="68"/>
  <c r="L16" i="68"/>
  <c r="K16" i="68"/>
  <c r="J16" i="68"/>
  <c r="N16" i="68" s="1"/>
  <c r="L15" i="68"/>
  <c r="K15" i="68"/>
  <c r="J15" i="68"/>
  <c r="N15" i="68" s="1"/>
  <c r="L14" i="68"/>
  <c r="K14" i="68"/>
  <c r="J14" i="68"/>
  <c r="L13" i="68"/>
  <c r="K13" i="68"/>
  <c r="J13" i="68"/>
  <c r="L12" i="68"/>
  <c r="K12" i="68"/>
  <c r="J12" i="68"/>
  <c r="N12" i="68" s="1"/>
  <c r="L11" i="68"/>
  <c r="K11" i="68"/>
  <c r="J11" i="68"/>
  <c r="I19" i="68"/>
  <c r="J61" i="69" s="1"/>
  <c r="I18" i="68"/>
  <c r="I61" i="69" s="1"/>
  <c r="I17" i="68"/>
  <c r="I16" i="68"/>
  <c r="G61" i="69" s="1"/>
  <c r="I15" i="68"/>
  <c r="F61" i="69" s="1"/>
  <c r="I14" i="68"/>
  <c r="E61" i="69" s="1"/>
  <c r="I13" i="68"/>
  <c r="I12" i="68"/>
  <c r="C61" i="69" s="1"/>
  <c r="I11" i="68"/>
  <c r="B61" i="69" s="1"/>
  <c r="I285" i="67"/>
  <c r="L285" i="67"/>
  <c r="L284" i="67"/>
  <c r="K284" i="67"/>
  <c r="D125" i="68" s="1"/>
  <c r="J284" i="67"/>
  <c r="I284" i="67"/>
  <c r="F117" i="68"/>
  <c r="D117" i="68"/>
  <c r="B179" i="69" s="1"/>
  <c r="B117" i="68"/>
  <c r="C125" i="68"/>
  <c r="E117" i="68"/>
  <c r="K170" i="68"/>
  <c r="O231" i="67"/>
  <c r="L217" i="67"/>
  <c r="K217" i="67"/>
  <c r="L215" i="67"/>
  <c r="K215" i="67"/>
  <c r="M215" i="67" s="1"/>
  <c r="L178" i="67"/>
  <c r="K178" i="67"/>
  <c r="D72" i="68" s="1"/>
  <c r="J178" i="67"/>
  <c r="I178" i="67"/>
  <c r="E64" i="68"/>
  <c r="M164" i="67"/>
  <c r="M163" i="67"/>
  <c r="M162" i="67"/>
  <c r="L111" i="67"/>
  <c r="E58" i="68" s="1"/>
  <c r="K111" i="67"/>
  <c r="D58" i="68" s="1"/>
  <c r="J111" i="67"/>
  <c r="I111" i="67"/>
  <c r="B58" i="68" s="1"/>
  <c r="L109" i="67"/>
  <c r="E56" i="68" s="1"/>
  <c r="K109" i="67"/>
  <c r="D56" i="68" s="1"/>
  <c r="J109" i="67"/>
  <c r="I109" i="67"/>
  <c r="B56" i="68" s="1"/>
  <c r="L72" i="67"/>
  <c r="L178" i="68" s="1"/>
  <c r="K72" i="67"/>
  <c r="J72" i="67"/>
  <c r="I72" i="67"/>
  <c r="F11" i="68"/>
  <c r="D11" i="68"/>
  <c r="I73" i="67"/>
  <c r="I65" i="67"/>
  <c r="M56" i="67"/>
  <c r="M58" i="67"/>
  <c r="F58" i="67"/>
  <c r="F56" i="67"/>
  <c r="G56" i="67" s="1"/>
  <c r="F19" i="67"/>
  <c r="G19" i="67" s="1"/>
  <c r="M19" i="67"/>
  <c r="M11" i="67"/>
  <c r="F11" i="67"/>
  <c r="G11" i="67" s="1"/>
  <c r="J170" i="68"/>
  <c r="L72" i="68"/>
  <c r="K72" i="68"/>
  <c r="J72" i="68"/>
  <c r="I72" i="68"/>
  <c r="J131" i="69" s="1"/>
  <c r="E72" i="68"/>
  <c r="C72" i="68"/>
  <c r="B72" i="68"/>
  <c r="L71" i="68"/>
  <c r="K71" i="68"/>
  <c r="J71" i="68"/>
  <c r="I71" i="68"/>
  <c r="I131" i="69" s="1"/>
  <c r="L70" i="68"/>
  <c r="K70" i="68"/>
  <c r="J70" i="68"/>
  <c r="I70" i="68"/>
  <c r="H131" i="69" s="1"/>
  <c r="L69" i="68"/>
  <c r="K69" i="68"/>
  <c r="J69" i="68"/>
  <c r="I69" i="68"/>
  <c r="G131" i="69" s="1"/>
  <c r="L68" i="68"/>
  <c r="K68" i="68"/>
  <c r="J68" i="68"/>
  <c r="I68" i="68"/>
  <c r="F131" i="69" s="1"/>
  <c r="L67" i="68"/>
  <c r="K67" i="68"/>
  <c r="J67" i="68"/>
  <c r="I67" i="68"/>
  <c r="E131" i="69" s="1"/>
  <c r="L66" i="68"/>
  <c r="K66" i="68"/>
  <c r="J66" i="68"/>
  <c r="I66" i="68"/>
  <c r="D131" i="69" s="1"/>
  <c r="L65" i="68"/>
  <c r="K65" i="68"/>
  <c r="J65" i="68"/>
  <c r="I65" i="68"/>
  <c r="C131" i="69" s="1"/>
  <c r="L64" i="68"/>
  <c r="K64" i="68"/>
  <c r="J64" i="68"/>
  <c r="I64" i="68"/>
  <c r="B131" i="69" s="1"/>
  <c r="D64" i="68"/>
  <c r="C64" i="68"/>
  <c r="B64" i="68"/>
  <c r="L125" i="68"/>
  <c r="K125" i="68"/>
  <c r="J125" i="68"/>
  <c r="I125" i="68"/>
  <c r="E125" i="68"/>
  <c r="B125" i="68"/>
  <c r="L124" i="68"/>
  <c r="K124" i="68"/>
  <c r="J124" i="68"/>
  <c r="N124" i="68" s="1"/>
  <c r="I124" i="68"/>
  <c r="I202" i="69" s="1"/>
  <c r="L123" i="68"/>
  <c r="K123" i="68"/>
  <c r="J123" i="68"/>
  <c r="I123" i="68"/>
  <c r="H202" i="69" s="1"/>
  <c r="L122" i="68"/>
  <c r="K122" i="68"/>
  <c r="J122" i="68"/>
  <c r="N122" i="68" s="1"/>
  <c r="I122" i="68"/>
  <c r="G202" i="69" s="1"/>
  <c r="L121" i="68"/>
  <c r="K121" i="68"/>
  <c r="J121" i="68"/>
  <c r="N121" i="68" s="1"/>
  <c r="I121" i="68"/>
  <c r="F202" i="69" s="1"/>
  <c r="L120" i="68"/>
  <c r="K120" i="68"/>
  <c r="J120" i="68"/>
  <c r="N120" i="68" s="1"/>
  <c r="I120" i="68"/>
  <c r="E202" i="69" s="1"/>
  <c r="L119" i="68"/>
  <c r="K119" i="68"/>
  <c r="J119" i="68"/>
  <c r="N119" i="68" s="1"/>
  <c r="I119" i="68"/>
  <c r="D202" i="69" s="1"/>
  <c r="L118" i="68"/>
  <c r="K118" i="68"/>
  <c r="J118" i="68"/>
  <c r="N118" i="68" s="1"/>
  <c r="I118" i="68"/>
  <c r="C202" i="69" s="1"/>
  <c r="L117" i="68"/>
  <c r="K117" i="68"/>
  <c r="J117" i="68"/>
  <c r="I117" i="68"/>
  <c r="B202" i="69" s="1"/>
  <c r="C117" i="68"/>
  <c r="B180" i="69" s="1"/>
  <c r="B181" i="69" s="1"/>
  <c r="L164" i="68"/>
  <c r="K164" i="68"/>
  <c r="J164" i="68"/>
  <c r="N164" i="68" s="1"/>
  <c r="I164" i="68"/>
  <c r="L163" i="68"/>
  <c r="K163" i="68"/>
  <c r="J163" i="68"/>
  <c r="I163" i="68"/>
  <c r="L162" i="68"/>
  <c r="K162" i="68"/>
  <c r="J162" i="68"/>
  <c r="I162" i="68"/>
  <c r="O229" i="67"/>
  <c r="O228" i="67"/>
  <c r="O227" i="67"/>
  <c r="O226" i="67"/>
  <c r="O225" i="67"/>
  <c r="K322" i="67"/>
  <c r="D163" i="68" s="1"/>
  <c r="J322" i="67"/>
  <c r="K321" i="67"/>
  <c r="K215" i="68" s="1"/>
  <c r="J321" i="67"/>
  <c r="K283" i="67"/>
  <c r="D124" i="68" s="1"/>
  <c r="J283" i="67"/>
  <c r="K282" i="67"/>
  <c r="D123" i="68" s="1"/>
  <c r="J282" i="67"/>
  <c r="K281" i="67"/>
  <c r="D122" i="68" s="1"/>
  <c r="K280" i="67"/>
  <c r="D121" i="68" s="1"/>
  <c r="J280" i="67"/>
  <c r="C121" i="68" s="1"/>
  <c r="K279" i="67"/>
  <c r="D120" i="68" s="1"/>
  <c r="J279" i="67"/>
  <c r="C120" i="68" s="1"/>
  <c r="K278" i="67"/>
  <c r="D119" i="68" s="1"/>
  <c r="J278" i="67"/>
  <c r="C119" i="68" s="1"/>
  <c r="K277" i="67"/>
  <c r="D118" i="68" s="1"/>
  <c r="L323" i="67"/>
  <c r="E164" i="68" s="1"/>
  <c r="K323" i="67"/>
  <c r="K217" i="68" s="1"/>
  <c r="J323" i="67"/>
  <c r="I323" i="67"/>
  <c r="I217" i="68" s="1"/>
  <c r="L216" i="67"/>
  <c r="K216" i="67"/>
  <c r="I322" i="67"/>
  <c r="B163" i="68" s="1"/>
  <c r="L321" i="67"/>
  <c r="L215" i="68" s="1"/>
  <c r="I321" i="67"/>
  <c r="I215" i="68" s="1"/>
  <c r="L177" i="67"/>
  <c r="L283" i="67" s="1"/>
  <c r="E124" i="68" s="1"/>
  <c r="K177" i="67"/>
  <c r="D71" i="68" s="1"/>
  <c r="J177" i="67"/>
  <c r="I177" i="67"/>
  <c r="I283" i="67" s="1"/>
  <c r="B124" i="68" s="1"/>
  <c r="I179" i="69" s="1"/>
  <c r="L176" i="67"/>
  <c r="L282" i="67" s="1"/>
  <c r="E123" i="68" s="1"/>
  <c r="K176" i="67"/>
  <c r="D70" i="68" s="1"/>
  <c r="J176" i="67"/>
  <c r="I176" i="67"/>
  <c r="I282" i="67" s="1"/>
  <c r="B123" i="68" s="1"/>
  <c r="H179" i="69" s="1"/>
  <c r="L175" i="67"/>
  <c r="L281" i="67" s="1"/>
  <c r="E122" i="68" s="1"/>
  <c r="K175" i="67"/>
  <c r="D69" i="68" s="1"/>
  <c r="J175" i="67"/>
  <c r="I175" i="67"/>
  <c r="I281" i="67" s="1"/>
  <c r="B122" i="68" s="1"/>
  <c r="G179" i="69" s="1"/>
  <c r="L174" i="67"/>
  <c r="L280" i="67" s="1"/>
  <c r="E121" i="68" s="1"/>
  <c r="K174" i="67"/>
  <c r="D68" i="68" s="1"/>
  <c r="J174" i="67"/>
  <c r="I174" i="67"/>
  <c r="I280" i="67" s="1"/>
  <c r="B121" i="68" s="1"/>
  <c r="F179" i="69" s="1"/>
  <c r="L173" i="67"/>
  <c r="L279" i="67" s="1"/>
  <c r="E120" i="68" s="1"/>
  <c r="K173" i="67"/>
  <c r="D67" i="68" s="1"/>
  <c r="J173" i="67"/>
  <c r="I173" i="67"/>
  <c r="I279" i="67" s="1"/>
  <c r="B120" i="68" s="1"/>
  <c r="E179" i="69" s="1"/>
  <c r="L172" i="67"/>
  <c r="L278" i="67" s="1"/>
  <c r="E119" i="68" s="1"/>
  <c r="K172" i="67"/>
  <c r="D66" i="68" s="1"/>
  <c r="J172" i="67"/>
  <c r="I172" i="67"/>
  <c r="I278" i="67" s="1"/>
  <c r="B119" i="68" s="1"/>
  <c r="D179" i="69" s="1"/>
  <c r="L171" i="67"/>
  <c r="L277" i="67" s="1"/>
  <c r="E118" i="68" s="1"/>
  <c r="K171" i="67"/>
  <c r="D65" i="68" s="1"/>
  <c r="J171" i="67"/>
  <c r="I171" i="67"/>
  <c r="I277" i="67" s="1"/>
  <c r="B118" i="68" s="1"/>
  <c r="C179" i="69" s="1"/>
  <c r="L110" i="67"/>
  <c r="E57" i="68" s="1"/>
  <c r="K110" i="67"/>
  <c r="D57" i="68" s="1"/>
  <c r="J110" i="67"/>
  <c r="I110" i="67"/>
  <c r="B57" i="68" s="1"/>
  <c r="X38" i="69" s="1"/>
  <c r="E19" i="68"/>
  <c r="L71" i="67"/>
  <c r="E18" i="68" s="1"/>
  <c r="K71" i="67"/>
  <c r="D18" i="68" s="1"/>
  <c r="J71" i="67"/>
  <c r="N71" i="67" s="1"/>
  <c r="G18" i="68" s="1"/>
  <c r="I71" i="67"/>
  <c r="I177" i="68" s="1"/>
  <c r="L70" i="67"/>
  <c r="E17" i="68" s="1"/>
  <c r="K70" i="67"/>
  <c r="D17" i="68" s="1"/>
  <c r="J70" i="67"/>
  <c r="N70" i="67" s="1"/>
  <c r="G17" i="68" s="1"/>
  <c r="I70" i="67"/>
  <c r="I176" i="68" s="1"/>
  <c r="L69" i="67"/>
  <c r="E16" i="68" s="1"/>
  <c r="K69" i="67"/>
  <c r="D16" i="68" s="1"/>
  <c r="J69" i="67"/>
  <c r="N69" i="67" s="1"/>
  <c r="G16" i="68" s="1"/>
  <c r="I69" i="67"/>
  <c r="I175" i="68" s="1"/>
  <c r="L68" i="67"/>
  <c r="E15" i="68" s="1"/>
  <c r="K68" i="67"/>
  <c r="D15" i="68" s="1"/>
  <c r="J68" i="67"/>
  <c r="N68" i="67" s="1"/>
  <c r="G15" i="68" s="1"/>
  <c r="I68" i="67"/>
  <c r="I174" i="68" s="1"/>
  <c r="L67" i="67"/>
  <c r="E14" i="68" s="1"/>
  <c r="K67" i="67"/>
  <c r="D14" i="68" s="1"/>
  <c r="J67" i="67"/>
  <c r="N67" i="67" s="1"/>
  <c r="G14" i="68" s="1"/>
  <c r="I67" i="67"/>
  <c r="I173" i="68" s="1"/>
  <c r="L66" i="67"/>
  <c r="E13" i="68" s="1"/>
  <c r="K66" i="67"/>
  <c r="D13" i="68" s="1"/>
  <c r="J66" i="67"/>
  <c r="N66" i="67" s="1"/>
  <c r="G13" i="68" s="1"/>
  <c r="I66" i="67"/>
  <c r="I172" i="68" s="1"/>
  <c r="L65" i="67"/>
  <c r="E12" i="68" s="1"/>
  <c r="K65" i="67"/>
  <c r="D12" i="68" s="1"/>
  <c r="J65" i="67"/>
  <c r="N65" i="67" s="1"/>
  <c r="G12" i="68" s="1"/>
  <c r="E11" i="68"/>
  <c r="M57" i="67"/>
  <c r="F57" i="67"/>
  <c r="G57" i="67" s="1"/>
  <c r="M18" i="67"/>
  <c r="F18" i="67"/>
  <c r="M17" i="67"/>
  <c r="O17" i="67" s="1"/>
  <c r="F17" i="67"/>
  <c r="M16" i="67"/>
  <c r="O16" i="67" s="1"/>
  <c r="F16" i="67"/>
  <c r="M15" i="67"/>
  <c r="F15" i="67"/>
  <c r="M14" i="67"/>
  <c r="F14" i="67"/>
  <c r="M13" i="67"/>
  <c r="F13" i="67"/>
  <c r="M12" i="67"/>
  <c r="O12" i="67" s="1"/>
  <c r="F12" i="67"/>
  <c r="N171" i="67" l="1"/>
  <c r="G65" i="68" s="1"/>
  <c r="N172" i="67"/>
  <c r="G66" i="68" s="1"/>
  <c r="N173" i="67"/>
  <c r="G67" i="68" s="1"/>
  <c r="N174" i="67"/>
  <c r="G68" i="68" s="1"/>
  <c r="N175" i="67"/>
  <c r="G69" i="68" s="1"/>
  <c r="N177" i="67"/>
  <c r="G71" i="68" s="1"/>
  <c r="J202" i="69"/>
  <c r="N64" i="68"/>
  <c r="N65" i="68"/>
  <c r="N66" i="68"/>
  <c r="N67" i="68"/>
  <c r="N68" i="68"/>
  <c r="N69" i="68"/>
  <c r="N70" i="68"/>
  <c r="N71" i="68"/>
  <c r="J109" i="69"/>
  <c r="J110" i="69" s="1"/>
  <c r="N72" i="68"/>
  <c r="W38" i="69"/>
  <c r="Y38" i="69"/>
  <c r="M178" i="67"/>
  <c r="M284" i="67"/>
  <c r="F125" i="68" s="1"/>
  <c r="D61" i="69"/>
  <c r="H61" i="69"/>
  <c r="N14" i="68"/>
  <c r="N18" i="68"/>
  <c r="M109" i="68"/>
  <c r="X131" i="69"/>
  <c r="M111" i="68"/>
  <c r="N323" i="67"/>
  <c r="G164" i="68" s="1"/>
  <c r="W202" i="69"/>
  <c r="X202" i="69"/>
  <c r="M164" i="68"/>
  <c r="N111" i="67"/>
  <c r="G58" i="68" s="1"/>
  <c r="N178" i="67"/>
  <c r="G72" i="68" s="1"/>
  <c r="N284" i="67"/>
  <c r="G125" i="68" s="1"/>
  <c r="N13" i="68"/>
  <c r="N17" i="68"/>
  <c r="N109" i="68"/>
  <c r="N110" i="68"/>
  <c r="N111" i="68"/>
  <c r="M216" i="67"/>
  <c r="J179" i="69"/>
  <c r="J108" i="69"/>
  <c r="J180" i="69"/>
  <c r="J181" i="69" s="1"/>
  <c r="X179" i="69"/>
  <c r="D180" i="69"/>
  <c r="D181" i="69" s="1"/>
  <c r="E180" i="69"/>
  <c r="E181" i="69" s="1"/>
  <c r="F180" i="69"/>
  <c r="F181" i="69" s="1"/>
  <c r="C162" i="68"/>
  <c r="N321" i="67"/>
  <c r="G162" i="68" s="1"/>
  <c r="N282" i="67"/>
  <c r="G123" i="68" s="1"/>
  <c r="N283" i="67"/>
  <c r="G124" i="68" s="1"/>
  <c r="B164" i="68"/>
  <c r="D164" i="68"/>
  <c r="C123" i="68"/>
  <c r="H180" i="69" s="1"/>
  <c r="H181" i="69" s="1"/>
  <c r="C124" i="68"/>
  <c r="I180" i="69" s="1"/>
  <c r="I181" i="69" s="1"/>
  <c r="J217" i="68"/>
  <c r="L217" i="68"/>
  <c r="N278" i="67"/>
  <c r="G119" i="68" s="1"/>
  <c r="N279" i="67"/>
  <c r="G120" i="68" s="1"/>
  <c r="N280" i="67"/>
  <c r="G121" i="68" s="1"/>
  <c r="D162" i="68"/>
  <c r="C163" i="68"/>
  <c r="C164" i="68"/>
  <c r="Y180" i="69" s="1"/>
  <c r="Y181" i="69" s="1"/>
  <c r="I178" i="68"/>
  <c r="W60" i="69"/>
  <c r="Y60" i="69"/>
  <c r="Y63" i="69" s="1"/>
  <c r="F72" i="68"/>
  <c r="W63" i="69"/>
  <c r="C65" i="68"/>
  <c r="E65" i="68"/>
  <c r="C66" i="68"/>
  <c r="D109" i="69" s="1"/>
  <c r="D110" i="69" s="1"/>
  <c r="E66" i="68"/>
  <c r="C67" i="68"/>
  <c r="E67" i="68"/>
  <c r="C68" i="68"/>
  <c r="F109" i="69" s="1"/>
  <c r="F110" i="69" s="1"/>
  <c r="E68" i="68"/>
  <c r="C69" i="68"/>
  <c r="E69" i="68"/>
  <c r="C70" i="68"/>
  <c r="H109" i="69" s="1"/>
  <c r="E70" i="68"/>
  <c r="C71" i="68"/>
  <c r="E71" i="68"/>
  <c r="I171" i="68"/>
  <c r="N215" i="67"/>
  <c r="G109" i="68" s="1"/>
  <c r="M217" i="67"/>
  <c r="F111" i="68" s="1"/>
  <c r="M11" i="68"/>
  <c r="N11" i="68" s="1"/>
  <c r="M19" i="68"/>
  <c r="M56" i="68"/>
  <c r="M58" i="68"/>
  <c r="N58" i="68" s="1"/>
  <c r="M57" i="68"/>
  <c r="N57" i="68" s="1"/>
  <c r="E109" i="68"/>
  <c r="D110" i="68"/>
  <c r="X108" i="69" s="1"/>
  <c r="D111" i="68"/>
  <c r="Y108" i="69" s="1"/>
  <c r="C62" i="69"/>
  <c r="C63" i="69" s="1"/>
  <c r="E62" i="69"/>
  <c r="E63" i="69" s="1"/>
  <c r="G62" i="69"/>
  <c r="G63" i="69" s="1"/>
  <c r="I62" i="69"/>
  <c r="I63" i="69" s="1"/>
  <c r="L322" i="67"/>
  <c r="E163" i="68" s="1"/>
  <c r="N216" i="67"/>
  <c r="G110" i="68" s="1"/>
  <c r="B65" i="68"/>
  <c r="C108" i="69" s="1"/>
  <c r="B66" i="68"/>
  <c r="D108" i="69" s="1"/>
  <c r="B67" i="68"/>
  <c r="E108" i="69" s="1"/>
  <c r="B68" i="68"/>
  <c r="F108" i="69" s="1"/>
  <c r="F154" i="69" s="1"/>
  <c r="B69" i="68"/>
  <c r="G108" i="69" s="1"/>
  <c r="B70" i="68"/>
  <c r="H108" i="69" s="1"/>
  <c r="B71" i="68"/>
  <c r="I108" i="69" s="1"/>
  <c r="F109" i="68"/>
  <c r="N217" i="67"/>
  <c r="G111" i="68" s="1"/>
  <c r="N56" i="68"/>
  <c r="D109" i="68"/>
  <c r="W108" i="69" s="1"/>
  <c r="E110" i="68"/>
  <c r="X109" i="69" s="1"/>
  <c r="E111" i="68"/>
  <c r="Y109" i="69" s="1"/>
  <c r="B62" i="69"/>
  <c r="B60" i="69" s="1"/>
  <c r="D62" i="69"/>
  <c r="D63" i="69" s="1"/>
  <c r="F62" i="69"/>
  <c r="F63" i="69" s="1"/>
  <c r="H62" i="69"/>
  <c r="H63" i="69" s="1"/>
  <c r="J62" i="69"/>
  <c r="J63" i="69" s="1"/>
  <c r="X62" i="69"/>
  <c r="D154" i="69"/>
  <c r="H154" i="69"/>
  <c r="J154" i="69"/>
  <c r="W131" i="69"/>
  <c r="Y131" i="69"/>
  <c r="C132" i="69"/>
  <c r="C133" i="69" s="1"/>
  <c r="E132" i="69"/>
  <c r="E133" i="69" s="1"/>
  <c r="G132" i="69"/>
  <c r="G133" i="69" s="1"/>
  <c r="I132" i="69"/>
  <c r="I133" i="69" s="1"/>
  <c r="W132" i="69"/>
  <c r="W133" i="69" s="1"/>
  <c r="Y132" i="69"/>
  <c r="Y133" i="69" s="1"/>
  <c r="M110" i="68"/>
  <c r="B132" i="69"/>
  <c r="B133" i="69" s="1"/>
  <c r="D132" i="69"/>
  <c r="D133" i="69" s="1"/>
  <c r="F132" i="69"/>
  <c r="F133" i="69" s="1"/>
  <c r="H132" i="69"/>
  <c r="J132" i="69"/>
  <c r="J133" i="69" s="1"/>
  <c r="X132" i="69"/>
  <c r="X133" i="69" s="1"/>
  <c r="X84" i="69"/>
  <c r="Y84" i="69"/>
  <c r="J178" i="68"/>
  <c r="L171" i="68"/>
  <c r="J172" i="68"/>
  <c r="L172" i="68"/>
  <c r="J173" i="68"/>
  <c r="M173" i="68" s="1"/>
  <c r="L173" i="68"/>
  <c r="J174" i="68"/>
  <c r="L174" i="68"/>
  <c r="L175" i="68"/>
  <c r="J176" i="68"/>
  <c r="L176" i="68"/>
  <c r="J177" i="68"/>
  <c r="M177" i="68" s="1"/>
  <c r="L177" i="68"/>
  <c r="J216" i="68"/>
  <c r="C56" i="68"/>
  <c r="W39" i="69" s="1"/>
  <c r="C57" i="68"/>
  <c r="X39" i="69" s="1"/>
  <c r="C58" i="68"/>
  <c r="Y39" i="69" s="1"/>
  <c r="Y37" i="69" s="1"/>
  <c r="Y202" i="69"/>
  <c r="C203" i="69"/>
  <c r="C204" i="69" s="1"/>
  <c r="E203" i="69"/>
  <c r="E204" i="69" s="1"/>
  <c r="G203" i="69"/>
  <c r="G204" i="69" s="1"/>
  <c r="I203" i="69"/>
  <c r="I204" i="69" s="1"/>
  <c r="W203" i="69"/>
  <c r="Y203" i="69"/>
  <c r="Y204" i="69" s="1"/>
  <c r="K171" i="68"/>
  <c r="K172" i="68"/>
  <c r="K173" i="68"/>
  <c r="K174" i="68"/>
  <c r="K175" i="68"/>
  <c r="K176" i="68"/>
  <c r="K177" i="68"/>
  <c r="I216" i="68"/>
  <c r="K216" i="68"/>
  <c r="M72" i="67"/>
  <c r="M109" i="67"/>
  <c r="M111" i="67"/>
  <c r="B225" i="69"/>
  <c r="D225" i="69"/>
  <c r="F225" i="69"/>
  <c r="H225" i="69"/>
  <c r="J225" i="69"/>
  <c r="X225" i="69"/>
  <c r="B203" i="69"/>
  <c r="B226" i="69" s="1"/>
  <c r="D203" i="69"/>
  <c r="D204" i="69" s="1"/>
  <c r="F203" i="69"/>
  <c r="F204" i="69" s="1"/>
  <c r="H203" i="69"/>
  <c r="J203" i="69"/>
  <c r="X203" i="69"/>
  <c r="W109" i="69"/>
  <c r="B109" i="69"/>
  <c r="B108" i="69"/>
  <c r="B154" i="69" s="1"/>
  <c r="F64" i="68"/>
  <c r="D107" i="69"/>
  <c r="D155" i="69"/>
  <c r="D156" i="69" s="1"/>
  <c r="H107" i="69"/>
  <c r="B155" i="69"/>
  <c r="I226" i="69"/>
  <c r="I227" i="69" s="1"/>
  <c r="C225" i="69"/>
  <c r="D226" i="69"/>
  <c r="D227" i="69" s="1"/>
  <c r="J107" i="69"/>
  <c r="E178" i="69"/>
  <c r="E225" i="69"/>
  <c r="F226" i="69"/>
  <c r="F227" i="69" s="1"/>
  <c r="G225" i="69"/>
  <c r="H226" i="69"/>
  <c r="F107" i="69"/>
  <c r="D153" i="69"/>
  <c r="I178" i="69"/>
  <c r="I225" i="69"/>
  <c r="F178" i="69"/>
  <c r="J178" i="69"/>
  <c r="B178" i="69"/>
  <c r="W84" i="69"/>
  <c r="D178" i="69"/>
  <c r="H178" i="69"/>
  <c r="K178" i="68"/>
  <c r="L170" i="68"/>
  <c r="E162" i="68"/>
  <c r="J215" i="68"/>
  <c r="B162" i="68"/>
  <c r="W179" i="69" s="1"/>
  <c r="I170" i="68"/>
  <c r="M217" i="68"/>
  <c r="N217" i="68" s="1"/>
  <c r="D19" i="68"/>
  <c r="M162" i="68"/>
  <c r="M163" i="68"/>
  <c r="N163" i="68" s="1"/>
  <c r="M117" i="68"/>
  <c r="M118" i="68"/>
  <c r="M119" i="68"/>
  <c r="M120" i="68"/>
  <c r="M121" i="68"/>
  <c r="M122" i="68"/>
  <c r="M123" i="68"/>
  <c r="N123" i="68" s="1"/>
  <c r="M124" i="68"/>
  <c r="M125" i="68"/>
  <c r="M64" i="68"/>
  <c r="M65" i="68"/>
  <c r="M66" i="68"/>
  <c r="M67" i="68"/>
  <c r="M68" i="68"/>
  <c r="M69" i="68"/>
  <c r="O69" i="68" s="1"/>
  <c r="M70" i="68"/>
  <c r="M71" i="68"/>
  <c r="M72" i="68"/>
  <c r="M321" i="67"/>
  <c r="M322" i="67"/>
  <c r="M323" i="67"/>
  <c r="M278" i="67"/>
  <c r="M279" i="67"/>
  <c r="M280" i="67"/>
  <c r="M282" i="67"/>
  <c r="M283" i="67"/>
  <c r="J277" i="67"/>
  <c r="J281" i="67"/>
  <c r="M171" i="67"/>
  <c r="M172" i="67"/>
  <c r="M173" i="67"/>
  <c r="M174" i="67"/>
  <c r="M175" i="67"/>
  <c r="M176" i="67"/>
  <c r="N176" i="67" s="1"/>
  <c r="G70" i="68" s="1"/>
  <c r="M177" i="67"/>
  <c r="M110" i="67"/>
  <c r="N110" i="67" s="1"/>
  <c r="G57" i="68" s="1"/>
  <c r="C11" i="68"/>
  <c r="C12" i="68"/>
  <c r="C39" i="69" s="1"/>
  <c r="C13" i="68"/>
  <c r="D39" i="69" s="1"/>
  <c r="C14" i="68"/>
  <c r="E39" i="69" s="1"/>
  <c r="C15" i="68"/>
  <c r="F39" i="69" s="1"/>
  <c r="F40" i="69" s="1"/>
  <c r="C16" i="68"/>
  <c r="G39" i="69" s="1"/>
  <c r="C17" i="68"/>
  <c r="H39" i="69" s="1"/>
  <c r="C18" i="68"/>
  <c r="I39" i="69" s="1"/>
  <c r="C19" i="68"/>
  <c r="J39" i="69" s="1"/>
  <c r="M65" i="67"/>
  <c r="M66" i="67"/>
  <c r="M67" i="67"/>
  <c r="M68" i="67"/>
  <c r="M69" i="67"/>
  <c r="M70" i="67"/>
  <c r="M71" i="67"/>
  <c r="B11" i="68"/>
  <c r="B12" i="68"/>
  <c r="C38" i="69" s="1"/>
  <c r="B13" i="68"/>
  <c r="D38" i="69" s="1"/>
  <c r="B14" i="68"/>
  <c r="E38" i="69" s="1"/>
  <c r="B15" i="68"/>
  <c r="F38" i="69" s="1"/>
  <c r="B16" i="68"/>
  <c r="G38" i="69" s="1"/>
  <c r="B17" i="68"/>
  <c r="H38" i="69" s="1"/>
  <c r="H37" i="69" s="1"/>
  <c r="B18" i="68"/>
  <c r="I38" i="69" s="1"/>
  <c r="I37" i="69" s="1"/>
  <c r="B19" i="68"/>
  <c r="M16" i="68"/>
  <c r="M17" i="68"/>
  <c r="M18" i="68"/>
  <c r="L160" i="68"/>
  <c r="K160" i="68"/>
  <c r="J160" i="68"/>
  <c r="I160" i="68"/>
  <c r="L159" i="68"/>
  <c r="K159" i="68"/>
  <c r="J159" i="68"/>
  <c r="N159" i="68" s="1"/>
  <c r="I159" i="68"/>
  <c r="L158" i="68"/>
  <c r="K158" i="68"/>
  <c r="J158" i="68"/>
  <c r="I158" i="68"/>
  <c r="L157" i="68"/>
  <c r="K157" i="68"/>
  <c r="J157" i="68"/>
  <c r="N157" i="68" s="1"/>
  <c r="I157" i="68"/>
  <c r="L156" i="68"/>
  <c r="K156" i="68"/>
  <c r="J156" i="68"/>
  <c r="I156" i="68"/>
  <c r="L155" i="68"/>
  <c r="K155" i="68"/>
  <c r="J155" i="68"/>
  <c r="N155" i="68" s="1"/>
  <c r="I155" i="68"/>
  <c r="L153" i="68"/>
  <c r="K153" i="68"/>
  <c r="J153" i="68"/>
  <c r="I153" i="68"/>
  <c r="L152" i="68"/>
  <c r="K152" i="68"/>
  <c r="J152" i="68"/>
  <c r="I152" i="68"/>
  <c r="L151" i="68"/>
  <c r="K151" i="68"/>
  <c r="J151" i="68"/>
  <c r="I151" i="68"/>
  <c r="L150" i="68"/>
  <c r="K150" i="68"/>
  <c r="J150" i="68"/>
  <c r="I150" i="68"/>
  <c r="L149" i="68"/>
  <c r="K149" i="68"/>
  <c r="J149" i="68"/>
  <c r="I149" i="68"/>
  <c r="L148" i="68"/>
  <c r="K148" i="68"/>
  <c r="J148" i="68"/>
  <c r="I148" i="68"/>
  <c r="I154" i="68" s="1"/>
  <c r="L147" i="68"/>
  <c r="K147" i="68"/>
  <c r="J147" i="68"/>
  <c r="I147" i="68"/>
  <c r="L146" i="68"/>
  <c r="K146" i="68"/>
  <c r="J146" i="68"/>
  <c r="I146" i="68"/>
  <c r="L145" i="68"/>
  <c r="K145" i="68"/>
  <c r="J145" i="68"/>
  <c r="I145" i="68"/>
  <c r="L144" i="68"/>
  <c r="K144" i="68"/>
  <c r="J144" i="68"/>
  <c r="I144" i="68"/>
  <c r="L143" i="68"/>
  <c r="K143" i="68"/>
  <c r="J143" i="68"/>
  <c r="I143" i="68"/>
  <c r="L142" i="68"/>
  <c r="K142" i="68"/>
  <c r="J142" i="68"/>
  <c r="I142" i="68"/>
  <c r="L141" i="68"/>
  <c r="K141" i="68"/>
  <c r="J141" i="68"/>
  <c r="I141" i="68"/>
  <c r="L140" i="68"/>
  <c r="K140" i="68"/>
  <c r="J140" i="68"/>
  <c r="I140" i="68"/>
  <c r="L138" i="68"/>
  <c r="K138" i="68"/>
  <c r="J138" i="68"/>
  <c r="I138" i="68"/>
  <c r="L137" i="68"/>
  <c r="K137" i="68"/>
  <c r="J137" i="68"/>
  <c r="I137" i="68"/>
  <c r="L136" i="68"/>
  <c r="K136" i="68"/>
  <c r="J136" i="68"/>
  <c r="I136" i="68"/>
  <c r="L135" i="68"/>
  <c r="K135" i="68"/>
  <c r="J135" i="68"/>
  <c r="I135" i="68"/>
  <c r="L134" i="68"/>
  <c r="K134" i="68"/>
  <c r="J134" i="68"/>
  <c r="I134" i="68"/>
  <c r="L133" i="68"/>
  <c r="K133" i="68"/>
  <c r="K139" i="68" s="1"/>
  <c r="J133" i="68"/>
  <c r="I133" i="68"/>
  <c r="L131" i="68"/>
  <c r="K131" i="68"/>
  <c r="J131" i="68"/>
  <c r="I131" i="68"/>
  <c r="L130" i="68"/>
  <c r="K130" i="68"/>
  <c r="J130" i="68"/>
  <c r="I130" i="68"/>
  <c r="L129" i="68"/>
  <c r="K129" i="68"/>
  <c r="J129" i="68"/>
  <c r="I129" i="68"/>
  <c r="L128" i="68"/>
  <c r="K128" i="68"/>
  <c r="J128" i="68"/>
  <c r="I128" i="68"/>
  <c r="L127" i="68"/>
  <c r="K127" i="68"/>
  <c r="J127" i="68"/>
  <c r="I127" i="68"/>
  <c r="L126" i="68"/>
  <c r="L132" i="68" s="1"/>
  <c r="K126" i="68"/>
  <c r="J126" i="68"/>
  <c r="I126" i="68"/>
  <c r="I132" i="68" s="1"/>
  <c r="L107" i="68"/>
  <c r="K107" i="68"/>
  <c r="J107" i="68"/>
  <c r="I107" i="68"/>
  <c r="L106" i="68"/>
  <c r="K106" i="68"/>
  <c r="J106" i="68"/>
  <c r="I106" i="68"/>
  <c r="L105" i="68"/>
  <c r="K105" i="68"/>
  <c r="J105" i="68"/>
  <c r="I105" i="68"/>
  <c r="L104" i="68"/>
  <c r="K104" i="68"/>
  <c r="J104" i="68"/>
  <c r="I104" i="68"/>
  <c r="L103" i="68"/>
  <c r="K103" i="68"/>
  <c r="J103" i="68"/>
  <c r="I103" i="68"/>
  <c r="L102" i="68"/>
  <c r="L108" i="68" s="1"/>
  <c r="K102" i="68"/>
  <c r="K108" i="68" s="1"/>
  <c r="J102" i="68"/>
  <c r="I102" i="68"/>
  <c r="I108" i="68" s="1"/>
  <c r="L100" i="68"/>
  <c r="K100" i="68"/>
  <c r="J100" i="68"/>
  <c r="I100" i="68"/>
  <c r="L99" i="68"/>
  <c r="K99" i="68"/>
  <c r="J99" i="68"/>
  <c r="I99" i="68"/>
  <c r="L98" i="68"/>
  <c r="K98" i="68"/>
  <c r="J98" i="68"/>
  <c r="I98" i="68"/>
  <c r="L97" i="68"/>
  <c r="K97" i="68"/>
  <c r="J97" i="68"/>
  <c r="I97" i="68"/>
  <c r="L96" i="68"/>
  <c r="K96" i="68"/>
  <c r="J96" i="68"/>
  <c r="I96" i="68"/>
  <c r="L95" i="68"/>
  <c r="L101" i="68" s="1"/>
  <c r="K95" i="68"/>
  <c r="K101" i="68" s="1"/>
  <c r="J95" i="68"/>
  <c r="I95" i="68"/>
  <c r="I101" i="68" s="1"/>
  <c r="L94" i="68"/>
  <c r="K94" i="68"/>
  <c r="J94" i="68"/>
  <c r="I94" i="68"/>
  <c r="L93" i="68"/>
  <c r="K93" i="68"/>
  <c r="J93" i="68"/>
  <c r="I93" i="68"/>
  <c r="L92" i="68"/>
  <c r="K92" i="68"/>
  <c r="J92" i="68"/>
  <c r="I92" i="68"/>
  <c r="L91" i="68"/>
  <c r="K91" i="68"/>
  <c r="J91" i="68"/>
  <c r="I91" i="68"/>
  <c r="L90" i="68"/>
  <c r="K90" i="68"/>
  <c r="J90" i="68"/>
  <c r="I90" i="68"/>
  <c r="L89" i="68"/>
  <c r="K89" i="68"/>
  <c r="J89" i="68"/>
  <c r="I89" i="68"/>
  <c r="L88" i="68"/>
  <c r="K88" i="68"/>
  <c r="J88" i="68"/>
  <c r="I88" i="68"/>
  <c r="L87" i="68"/>
  <c r="K87" i="68"/>
  <c r="J87" i="68"/>
  <c r="I87" i="68"/>
  <c r="L85" i="68"/>
  <c r="K85" i="68"/>
  <c r="J85" i="68"/>
  <c r="I85" i="68"/>
  <c r="L84" i="68"/>
  <c r="K84" i="68"/>
  <c r="J84" i="68"/>
  <c r="I84" i="68"/>
  <c r="L83" i="68"/>
  <c r="K83" i="68"/>
  <c r="J83" i="68"/>
  <c r="I83" i="68"/>
  <c r="L82" i="68"/>
  <c r="K82" i="68"/>
  <c r="J82" i="68"/>
  <c r="I82" i="68"/>
  <c r="L81" i="68"/>
  <c r="K81" i="68"/>
  <c r="J81" i="68"/>
  <c r="I81" i="68"/>
  <c r="L80" i="68"/>
  <c r="K80" i="68"/>
  <c r="K86" i="68" s="1"/>
  <c r="J80" i="68"/>
  <c r="I80" i="68"/>
  <c r="I86" i="68" s="1"/>
  <c r="L131" i="69" s="1"/>
  <c r="L78" i="68"/>
  <c r="K78" i="68"/>
  <c r="J78" i="68"/>
  <c r="I78" i="68"/>
  <c r="L77" i="68"/>
  <c r="K77" i="68"/>
  <c r="J77" i="68"/>
  <c r="I77" i="68"/>
  <c r="L76" i="68"/>
  <c r="K76" i="68"/>
  <c r="J76" i="68"/>
  <c r="I76" i="68"/>
  <c r="L75" i="68"/>
  <c r="K75" i="68"/>
  <c r="J75" i="68"/>
  <c r="I75" i="68"/>
  <c r="L74" i="68"/>
  <c r="K74" i="68"/>
  <c r="J74" i="68"/>
  <c r="I74" i="68"/>
  <c r="L73" i="68"/>
  <c r="K73" i="68"/>
  <c r="J73" i="68"/>
  <c r="I73" i="68"/>
  <c r="L54" i="68"/>
  <c r="K54" i="68"/>
  <c r="J54" i="68"/>
  <c r="I54" i="68"/>
  <c r="L53" i="68"/>
  <c r="K53" i="68"/>
  <c r="J53" i="68"/>
  <c r="I53" i="68"/>
  <c r="L52" i="68"/>
  <c r="K52" i="68"/>
  <c r="J52" i="68"/>
  <c r="I52" i="68"/>
  <c r="L51" i="68"/>
  <c r="K51" i="68"/>
  <c r="J51" i="68"/>
  <c r="I51" i="68"/>
  <c r="L50" i="68"/>
  <c r="K50" i="68"/>
  <c r="J50" i="68"/>
  <c r="I50" i="68"/>
  <c r="L49" i="68"/>
  <c r="L55" i="68" s="1"/>
  <c r="K49" i="68"/>
  <c r="K55" i="68" s="1"/>
  <c r="J49" i="68"/>
  <c r="I49" i="68"/>
  <c r="I55" i="68" s="1"/>
  <c r="L47" i="68"/>
  <c r="K47" i="68"/>
  <c r="J47" i="68"/>
  <c r="I47" i="68"/>
  <c r="L46" i="68"/>
  <c r="K46" i="68"/>
  <c r="J46" i="68"/>
  <c r="I46" i="68"/>
  <c r="L45" i="68"/>
  <c r="K45" i="68"/>
  <c r="J45" i="68"/>
  <c r="I45" i="68"/>
  <c r="L44" i="68"/>
  <c r="K44" i="68"/>
  <c r="J44" i="68"/>
  <c r="I44" i="68"/>
  <c r="L43" i="68"/>
  <c r="K43" i="68"/>
  <c r="J43" i="68"/>
  <c r="I43" i="68"/>
  <c r="L42" i="68"/>
  <c r="K42" i="68"/>
  <c r="J42" i="68"/>
  <c r="I42" i="68"/>
  <c r="L41" i="68"/>
  <c r="K41" i="68"/>
  <c r="J41" i="68"/>
  <c r="I41" i="68"/>
  <c r="L40" i="68"/>
  <c r="K40" i="68"/>
  <c r="J40" i="68"/>
  <c r="I40" i="68"/>
  <c r="L39" i="68"/>
  <c r="K39" i="68"/>
  <c r="J39" i="68"/>
  <c r="I39" i="68"/>
  <c r="L38" i="68"/>
  <c r="K38" i="68"/>
  <c r="J38" i="68"/>
  <c r="I38" i="68"/>
  <c r="L37" i="68"/>
  <c r="K37" i="68"/>
  <c r="J37" i="68"/>
  <c r="I37" i="68"/>
  <c r="L36" i="68"/>
  <c r="K36" i="68"/>
  <c r="J36" i="68"/>
  <c r="I36" i="68"/>
  <c r="L35" i="68"/>
  <c r="K35" i="68"/>
  <c r="J35" i="68"/>
  <c r="I35" i="68"/>
  <c r="L34" i="68"/>
  <c r="K34" i="68"/>
  <c r="J34" i="68"/>
  <c r="I34" i="68"/>
  <c r="L32" i="68"/>
  <c r="K32" i="68"/>
  <c r="J32" i="68"/>
  <c r="I32" i="68"/>
  <c r="L31" i="68"/>
  <c r="K31" i="68"/>
  <c r="J31" i="68"/>
  <c r="I31" i="68"/>
  <c r="L30" i="68"/>
  <c r="K30" i="68"/>
  <c r="J30" i="68"/>
  <c r="I30" i="68"/>
  <c r="L29" i="68"/>
  <c r="K29" i="68"/>
  <c r="J29" i="68"/>
  <c r="I29" i="68"/>
  <c r="L28" i="68"/>
  <c r="K28" i="68"/>
  <c r="J28" i="68"/>
  <c r="I28" i="68"/>
  <c r="L27" i="68"/>
  <c r="K27" i="68"/>
  <c r="J27" i="68"/>
  <c r="I27" i="68"/>
  <c r="I33" i="68" s="1"/>
  <c r="L25" i="68"/>
  <c r="K25" i="68"/>
  <c r="J25" i="68"/>
  <c r="I25" i="68"/>
  <c r="L24" i="68"/>
  <c r="K24" i="68"/>
  <c r="J24" i="68"/>
  <c r="I24" i="68"/>
  <c r="L23" i="68"/>
  <c r="K23" i="68"/>
  <c r="J23" i="68"/>
  <c r="I23" i="68"/>
  <c r="L22" i="68"/>
  <c r="K22" i="68"/>
  <c r="J22" i="68"/>
  <c r="I22" i="68"/>
  <c r="L21" i="68"/>
  <c r="K21" i="68"/>
  <c r="J21" i="68"/>
  <c r="I21" i="68"/>
  <c r="L20" i="68"/>
  <c r="K20" i="68"/>
  <c r="K26" i="68" s="1"/>
  <c r="J20" i="68"/>
  <c r="I20" i="68"/>
  <c r="L319" i="67"/>
  <c r="E160" i="68" s="1"/>
  <c r="K319" i="67"/>
  <c r="D160" i="68" s="1"/>
  <c r="J319" i="67"/>
  <c r="I319" i="67"/>
  <c r="L318" i="67"/>
  <c r="K318" i="67"/>
  <c r="D159" i="68" s="1"/>
  <c r="J318" i="67"/>
  <c r="I318" i="67"/>
  <c r="B159" i="68" s="1"/>
  <c r="L317" i="67"/>
  <c r="E158" i="68" s="1"/>
  <c r="K317" i="67"/>
  <c r="D158" i="68" s="1"/>
  <c r="J317" i="67"/>
  <c r="I317" i="67"/>
  <c r="B158" i="68" s="1"/>
  <c r="L316" i="67"/>
  <c r="E157" i="68" s="1"/>
  <c r="K316" i="67"/>
  <c r="D157" i="68" s="1"/>
  <c r="J316" i="67"/>
  <c r="I316" i="67"/>
  <c r="L315" i="67"/>
  <c r="E156" i="68" s="1"/>
  <c r="K315" i="67"/>
  <c r="J315" i="67"/>
  <c r="I315" i="67"/>
  <c r="B156" i="68" s="1"/>
  <c r="L314" i="67"/>
  <c r="E155" i="68" s="1"/>
  <c r="K314" i="67"/>
  <c r="D155" i="68" s="1"/>
  <c r="J314" i="67"/>
  <c r="I314" i="67"/>
  <c r="B155" i="68" s="1"/>
  <c r="L312" i="67"/>
  <c r="E153" i="68" s="1"/>
  <c r="K312" i="67"/>
  <c r="J312" i="67"/>
  <c r="I312" i="67"/>
  <c r="B153" i="68" s="1"/>
  <c r="L311" i="67"/>
  <c r="E152" i="68" s="1"/>
  <c r="K311" i="67"/>
  <c r="D152" i="68" s="1"/>
  <c r="J311" i="67"/>
  <c r="I311" i="67"/>
  <c r="L310" i="67"/>
  <c r="E151" i="68" s="1"/>
  <c r="K310" i="67"/>
  <c r="D151" i="68" s="1"/>
  <c r="J310" i="67"/>
  <c r="I310" i="67"/>
  <c r="B151" i="68" s="1"/>
  <c r="L309" i="67"/>
  <c r="E150" i="68" s="1"/>
  <c r="K309" i="67"/>
  <c r="D150" i="68" s="1"/>
  <c r="J309" i="67"/>
  <c r="I309" i="67"/>
  <c r="L308" i="67"/>
  <c r="K308" i="67"/>
  <c r="D149" i="68" s="1"/>
  <c r="J308" i="67"/>
  <c r="I308" i="67"/>
  <c r="B149" i="68" s="1"/>
  <c r="L307" i="67"/>
  <c r="E148" i="68" s="1"/>
  <c r="K307" i="67"/>
  <c r="D148" i="68" s="1"/>
  <c r="J307" i="67"/>
  <c r="I307" i="67"/>
  <c r="B148" i="68" s="1"/>
  <c r="L306" i="67"/>
  <c r="E147" i="68" s="1"/>
  <c r="K306" i="67"/>
  <c r="D147" i="68" s="1"/>
  <c r="J306" i="67"/>
  <c r="I306" i="67"/>
  <c r="B147" i="68" s="1"/>
  <c r="L305" i="67"/>
  <c r="K305" i="67"/>
  <c r="D146" i="68" s="1"/>
  <c r="J305" i="67"/>
  <c r="I305" i="67"/>
  <c r="L304" i="67"/>
  <c r="K304" i="67"/>
  <c r="J304" i="67"/>
  <c r="I304" i="67"/>
  <c r="B145" i="68" s="1"/>
  <c r="L303" i="67"/>
  <c r="E144" i="68" s="1"/>
  <c r="K303" i="67"/>
  <c r="D144" i="68" s="1"/>
  <c r="J303" i="67"/>
  <c r="I303" i="67"/>
  <c r="B144" i="68" s="1"/>
  <c r="L302" i="67"/>
  <c r="E143" i="68" s="1"/>
  <c r="K302" i="67"/>
  <c r="D143" i="68" s="1"/>
  <c r="J302" i="67"/>
  <c r="I302" i="67"/>
  <c r="L301" i="67"/>
  <c r="K301" i="67"/>
  <c r="D142" i="68" s="1"/>
  <c r="J301" i="67"/>
  <c r="I301" i="67"/>
  <c r="B142" i="68" s="1"/>
  <c r="L300" i="67"/>
  <c r="K300" i="67"/>
  <c r="D141" i="68" s="1"/>
  <c r="J300" i="67"/>
  <c r="I300" i="67"/>
  <c r="L299" i="67"/>
  <c r="E140" i="68" s="1"/>
  <c r="K299" i="67"/>
  <c r="D140" i="68" s="1"/>
  <c r="J299" i="67"/>
  <c r="I299" i="67"/>
  <c r="B140" i="68" s="1"/>
  <c r="L297" i="67"/>
  <c r="E138" i="68" s="1"/>
  <c r="K297" i="67"/>
  <c r="D138" i="68" s="1"/>
  <c r="J297" i="67"/>
  <c r="I297" i="67"/>
  <c r="B138" i="68" s="1"/>
  <c r="L296" i="67"/>
  <c r="E137" i="68" s="1"/>
  <c r="K296" i="67"/>
  <c r="D137" i="68" s="1"/>
  <c r="J296" i="67"/>
  <c r="I296" i="67"/>
  <c r="B137" i="68" s="1"/>
  <c r="L295" i="67"/>
  <c r="E136" i="68" s="1"/>
  <c r="K295" i="67"/>
  <c r="D136" i="68" s="1"/>
  <c r="J295" i="67"/>
  <c r="I295" i="67"/>
  <c r="B136" i="68" s="1"/>
  <c r="L294" i="67"/>
  <c r="K294" i="67"/>
  <c r="D135" i="68" s="1"/>
  <c r="J294" i="67"/>
  <c r="I294" i="67"/>
  <c r="B135" i="68" s="1"/>
  <c r="L293" i="67"/>
  <c r="K293" i="67"/>
  <c r="D134" i="68" s="1"/>
  <c r="J293" i="67"/>
  <c r="I293" i="67"/>
  <c r="B134" i="68" s="1"/>
  <c r="L292" i="67"/>
  <c r="K292" i="67"/>
  <c r="D133" i="68" s="1"/>
  <c r="J292" i="67"/>
  <c r="I292" i="67"/>
  <c r="B133" i="68" s="1"/>
  <c r="L290" i="67"/>
  <c r="K290" i="67"/>
  <c r="D131" i="68" s="1"/>
  <c r="J290" i="67"/>
  <c r="I290" i="67"/>
  <c r="B131" i="68" s="1"/>
  <c r="L289" i="67"/>
  <c r="E130" i="68" s="1"/>
  <c r="K289" i="67"/>
  <c r="D130" i="68" s="1"/>
  <c r="J289" i="67"/>
  <c r="I289" i="67"/>
  <c r="L288" i="67"/>
  <c r="E129" i="68" s="1"/>
  <c r="K288" i="67"/>
  <c r="D129" i="68" s="1"/>
  <c r="J288" i="67"/>
  <c r="I288" i="67"/>
  <c r="B129" i="68" s="1"/>
  <c r="L287" i="67"/>
  <c r="K287" i="67"/>
  <c r="D128" i="68" s="1"/>
  <c r="J287" i="67"/>
  <c r="I287" i="67"/>
  <c r="B128" i="68" s="1"/>
  <c r="L286" i="67"/>
  <c r="E127" i="68" s="1"/>
  <c r="K286" i="67"/>
  <c r="D127" i="68" s="1"/>
  <c r="J286" i="67"/>
  <c r="I286" i="67"/>
  <c r="B127" i="68" s="1"/>
  <c r="K285" i="67"/>
  <c r="D126" i="68" s="1"/>
  <c r="J285" i="67"/>
  <c r="N285" i="67" s="1"/>
  <c r="G126" i="68" s="1"/>
  <c r="B126" i="68"/>
  <c r="L267" i="67"/>
  <c r="K267" i="67"/>
  <c r="J267" i="67"/>
  <c r="I267" i="67"/>
  <c r="E267" i="67"/>
  <c r="D267" i="67"/>
  <c r="C267" i="67"/>
  <c r="B267" i="67"/>
  <c r="M266" i="67"/>
  <c r="O266" i="67" s="1"/>
  <c r="F266" i="67"/>
  <c r="H266" i="67" s="1"/>
  <c r="M265" i="67"/>
  <c r="F265" i="67"/>
  <c r="M264" i="67"/>
  <c r="F264" i="67"/>
  <c r="H264" i="67" s="1"/>
  <c r="M263" i="67"/>
  <c r="F263" i="67"/>
  <c r="H263" i="67" s="1"/>
  <c r="M262" i="67"/>
  <c r="O262" i="67" s="1"/>
  <c r="F262" i="67"/>
  <c r="H262" i="67" s="1"/>
  <c r="M261" i="67"/>
  <c r="O261" i="67" s="1"/>
  <c r="F261" i="67"/>
  <c r="L260" i="67"/>
  <c r="K260" i="67"/>
  <c r="J260" i="67"/>
  <c r="I260" i="67"/>
  <c r="E260" i="67"/>
  <c r="D260" i="67"/>
  <c r="C260" i="67"/>
  <c r="B260" i="67"/>
  <c r="M259" i="67"/>
  <c r="O259" i="67" s="1"/>
  <c r="F259" i="67"/>
  <c r="H259" i="67" s="1"/>
  <c r="M258" i="67"/>
  <c r="F258" i="67"/>
  <c r="H258" i="67" s="1"/>
  <c r="M257" i="67"/>
  <c r="F257" i="67"/>
  <c r="H257" i="67" s="1"/>
  <c r="M256" i="67"/>
  <c r="O256" i="67" s="1"/>
  <c r="F256" i="67"/>
  <c r="M255" i="67"/>
  <c r="O255" i="67" s="1"/>
  <c r="F255" i="67"/>
  <c r="M254" i="67"/>
  <c r="O254" i="67" s="1"/>
  <c r="F254" i="67"/>
  <c r="M253" i="67"/>
  <c r="F253" i="67"/>
  <c r="M252" i="67"/>
  <c r="F252" i="67"/>
  <c r="M251" i="67"/>
  <c r="F251" i="67"/>
  <c r="M250" i="67"/>
  <c r="F250" i="67"/>
  <c r="M249" i="67"/>
  <c r="F249" i="67"/>
  <c r="M248" i="67"/>
  <c r="F248" i="67"/>
  <c r="M247" i="67"/>
  <c r="F247" i="67"/>
  <c r="M246" i="67"/>
  <c r="F246" i="67"/>
  <c r="L245" i="67"/>
  <c r="K245" i="67"/>
  <c r="J245" i="67"/>
  <c r="I245" i="67"/>
  <c r="E245" i="67"/>
  <c r="D245" i="67"/>
  <c r="C245" i="67"/>
  <c r="B245" i="67"/>
  <c r="M244" i="67"/>
  <c r="O244" i="67" s="1"/>
  <c r="F244" i="67"/>
  <c r="H244" i="67" s="1"/>
  <c r="M243" i="67"/>
  <c r="F243" i="67"/>
  <c r="H243" i="67"/>
  <c r="M242" i="67"/>
  <c r="F242" i="67"/>
  <c r="M241" i="67"/>
  <c r="F241" i="67"/>
  <c r="M240" i="67"/>
  <c r="O240" i="67"/>
  <c r="F240" i="67"/>
  <c r="M239" i="67"/>
  <c r="O239" i="67" s="1"/>
  <c r="F239" i="67"/>
  <c r="L238" i="67"/>
  <c r="K238" i="67"/>
  <c r="J238" i="67"/>
  <c r="I238" i="67"/>
  <c r="E238" i="67"/>
  <c r="D238" i="67"/>
  <c r="C238" i="67"/>
  <c r="B238" i="67"/>
  <c r="M237" i="67"/>
  <c r="O237" i="67" s="1"/>
  <c r="F237" i="67"/>
  <c r="M236" i="67"/>
  <c r="O236" i="67" s="1"/>
  <c r="F236" i="67"/>
  <c r="H236" i="67" s="1"/>
  <c r="M235" i="67"/>
  <c r="O235" i="67"/>
  <c r="F235" i="67"/>
  <c r="M234" i="67"/>
  <c r="O234" i="67" s="1"/>
  <c r="F234" i="67"/>
  <c r="H234" i="67" s="1"/>
  <c r="M233" i="67"/>
  <c r="F233" i="67"/>
  <c r="M232" i="67"/>
  <c r="O232" i="67" s="1"/>
  <c r="F232" i="67"/>
  <c r="H232" i="67" s="1"/>
  <c r="L213" i="67"/>
  <c r="K213" i="67"/>
  <c r="J213" i="67"/>
  <c r="I213" i="67"/>
  <c r="L212" i="67"/>
  <c r="K212" i="67"/>
  <c r="J212" i="67"/>
  <c r="I212" i="67"/>
  <c r="L211" i="67"/>
  <c r="K211" i="67"/>
  <c r="J211" i="67"/>
  <c r="I211" i="67"/>
  <c r="L210" i="67"/>
  <c r="K210" i="67"/>
  <c r="D104" i="68" s="1"/>
  <c r="J210" i="67"/>
  <c r="I210" i="67"/>
  <c r="B104" i="68" s="1"/>
  <c r="L209" i="67"/>
  <c r="E103" i="68" s="1"/>
  <c r="K209" i="67"/>
  <c r="D103" i="68" s="1"/>
  <c r="J209" i="67"/>
  <c r="I209" i="67"/>
  <c r="L208" i="67"/>
  <c r="E102" i="68" s="1"/>
  <c r="K208" i="67"/>
  <c r="D102" i="68" s="1"/>
  <c r="J208" i="67"/>
  <c r="I208" i="67"/>
  <c r="L206" i="67"/>
  <c r="K206" i="67"/>
  <c r="J206" i="67"/>
  <c r="I206" i="67"/>
  <c r="B100" i="68" s="1"/>
  <c r="L205" i="67"/>
  <c r="E99" i="68" s="1"/>
  <c r="K205" i="67"/>
  <c r="D99" i="68" s="1"/>
  <c r="J205" i="67"/>
  <c r="I205" i="67"/>
  <c r="L204" i="67"/>
  <c r="E98" i="68" s="1"/>
  <c r="K204" i="67"/>
  <c r="D98" i="68" s="1"/>
  <c r="J204" i="67"/>
  <c r="I204" i="67"/>
  <c r="L203" i="67"/>
  <c r="E97" i="68" s="1"/>
  <c r="K203" i="67"/>
  <c r="J203" i="67"/>
  <c r="I203" i="67"/>
  <c r="B97" i="68" s="1"/>
  <c r="L202" i="67"/>
  <c r="K202" i="67"/>
  <c r="D96" i="68" s="1"/>
  <c r="J202" i="67"/>
  <c r="I202" i="67"/>
  <c r="L201" i="67"/>
  <c r="E95" i="68" s="1"/>
  <c r="K201" i="67"/>
  <c r="D95" i="68" s="1"/>
  <c r="J201" i="67"/>
  <c r="I201" i="67"/>
  <c r="B95" i="68" s="1"/>
  <c r="L200" i="67"/>
  <c r="E94" i="68" s="1"/>
  <c r="K200" i="67"/>
  <c r="J200" i="67"/>
  <c r="I200" i="67"/>
  <c r="B94" i="68" s="1"/>
  <c r="L199" i="67"/>
  <c r="E93" i="68" s="1"/>
  <c r="K199" i="67"/>
  <c r="D93" i="68" s="1"/>
  <c r="J199" i="67"/>
  <c r="I199" i="67"/>
  <c r="B93" i="68" s="1"/>
  <c r="L198" i="67"/>
  <c r="E92" i="68" s="1"/>
  <c r="K198" i="67"/>
  <c r="D92" i="68" s="1"/>
  <c r="J198" i="67"/>
  <c r="I198" i="67"/>
  <c r="L197" i="67"/>
  <c r="E91" i="68" s="1"/>
  <c r="K197" i="67"/>
  <c r="D91" i="68" s="1"/>
  <c r="J197" i="67"/>
  <c r="I197" i="67"/>
  <c r="B91" i="68" s="1"/>
  <c r="L196" i="67"/>
  <c r="E90" i="68" s="1"/>
  <c r="K196" i="67"/>
  <c r="D90" i="68" s="1"/>
  <c r="J196" i="67"/>
  <c r="I196" i="67"/>
  <c r="L195" i="67"/>
  <c r="E89" i="68" s="1"/>
  <c r="K195" i="67"/>
  <c r="D89" i="68" s="1"/>
  <c r="J195" i="67"/>
  <c r="I195" i="67"/>
  <c r="B89" i="68" s="1"/>
  <c r="L194" i="67"/>
  <c r="E88" i="68" s="1"/>
  <c r="K194" i="67"/>
  <c r="D88" i="68" s="1"/>
  <c r="J194" i="67"/>
  <c r="I194" i="67"/>
  <c r="B88" i="68" s="1"/>
  <c r="L193" i="67"/>
  <c r="E87" i="68" s="1"/>
  <c r="K193" i="67"/>
  <c r="D87" i="68" s="1"/>
  <c r="J193" i="67"/>
  <c r="I193" i="67"/>
  <c r="B87" i="68" s="1"/>
  <c r="L191" i="67"/>
  <c r="E85" i="68" s="1"/>
  <c r="K191" i="67"/>
  <c r="D85" i="68" s="1"/>
  <c r="J191" i="67"/>
  <c r="I191" i="67"/>
  <c r="B85" i="68" s="1"/>
  <c r="L190" i="67"/>
  <c r="E84" i="68" s="1"/>
  <c r="K190" i="67"/>
  <c r="D84" i="68" s="1"/>
  <c r="J190" i="67"/>
  <c r="I190" i="67"/>
  <c r="B84" i="68" s="1"/>
  <c r="L189" i="67"/>
  <c r="E83" i="68" s="1"/>
  <c r="K189" i="67"/>
  <c r="D83" i="68" s="1"/>
  <c r="J189" i="67"/>
  <c r="I189" i="67"/>
  <c r="B83" i="68" s="1"/>
  <c r="L188" i="67"/>
  <c r="E82" i="68" s="1"/>
  <c r="K188" i="67"/>
  <c r="J188" i="67"/>
  <c r="I188" i="67"/>
  <c r="L187" i="67"/>
  <c r="E81" i="68" s="1"/>
  <c r="K187" i="67"/>
  <c r="J187" i="67"/>
  <c r="I187" i="67"/>
  <c r="B81" i="68" s="1"/>
  <c r="L186" i="67"/>
  <c r="E80" i="68" s="1"/>
  <c r="K186" i="67"/>
  <c r="D80" i="68" s="1"/>
  <c r="J186" i="67"/>
  <c r="I186" i="67"/>
  <c r="L184" i="67"/>
  <c r="E78" i="68" s="1"/>
  <c r="K184" i="67"/>
  <c r="D78" i="68" s="1"/>
  <c r="J184" i="67"/>
  <c r="I184" i="67"/>
  <c r="B78" i="68" s="1"/>
  <c r="L183" i="67"/>
  <c r="K183" i="67"/>
  <c r="J183" i="67"/>
  <c r="I183" i="67"/>
  <c r="L182" i="67"/>
  <c r="E76" i="68" s="1"/>
  <c r="K182" i="67"/>
  <c r="D76" i="68" s="1"/>
  <c r="J182" i="67"/>
  <c r="I182" i="67"/>
  <c r="B76" i="68" s="1"/>
  <c r="L181" i="67"/>
  <c r="E75" i="68" s="1"/>
  <c r="K181" i="67"/>
  <c r="D75" i="68" s="1"/>
  <c r="J181" i="67"/>
  <c r="I181" i="67"/>
  <c r="B75" i="68" s="1"/>
  <c r="L180" i="67"/>
  <c r="K180" i="67"/>
  <c r="D74" i="68" s="1"/>
  <c r="J180" i="67"/>
  <c r="I180" i="67"/>
  <c r="B74" i="68" s="1"/>
  <c r="L179" i="67"/>
  <c r="K179" i="67"/>
  <c r="D73" i="68" s="1"/>
  <c r="J179" i="67"/>
  <c r="I179" i="67"/>
  <c r="B73" i="68" s="1"/>
  <c r="L161" i="67"/>
  <c r="K161" i="67"/>
  <c r="J161" i="67"/>
  <c r="I161" i="67"/>
  <c r="E161" i="67"/>
  <c r="D161" i="67"/>
  <c r="C161" i="67"/>
  <c r="B161" i="67"/>
  <c r="M160" i="67"/>
  <c r="F160" i="67"/>
  <c r="G160" i="67" s="1"/>
  <c r="M159" i="67"/>
  <c r="F159" i="67"/>
  <c r="M158" i="67"/>
  <c r="F158" i="67"/>
  <c r="M157" i="67"/>
  <c r="F157" i="67"/>
  <c r="G157" i="67" s="1"/>
  <c r="M156" i="67"/>
  <c r="F156" i="67"/>
  <c r="G156" i="67" s="1"/>
  <c r="M155" i="67"/>
  <c r="F155" i="67"/>
  <c r="L154" i="67"/>
  <c r="K154" i="67"/>
  <c r="J154" i="67"/>
  <c r="I154" i="67"/>
  <c r="E154" i="67"/>
  <c r="D154" i="67"/>
  <c r="C154" i="67"/>
  <c r="B154" i="67"/>
  <c r="M153" i="67"/>
  <c r="F153" i="67"/>
  <c r="G153" i="67" s="1"/>
  <c r="M152" i="67"/>
  <c r="F152" i="67"/>
  <c r="M151" i="67"/>
  <c r="F151" i="67"/>
  <c r="G151" i="67" s="1"/>
  <c r="M150" i="67"/>
  <c r="F150" i="67"/>
  <c r="G150" i="67" s="1"/>
  <c r="M149" i="67"/>
  <c r="F149" i="67"/>
  <c r="M148" i="67"/>
  <c r="F148" i="67"/>
  <c r="M147" i="67"/>
  <c r="F147" i="67"/>
  <c r="G147" i="67" s="1"/>
  <c r="M146" i="67"/>
  <c r="N146" i="67" s="1"/>
  <c r="F146" i="67"/>
  <c r="G146" i="67" s="1"/>
  <c r="M145" i="67"/>
  <c r="F145" i="67"/>
  <c r="G145" i="67" s="1"/>
  <c r="M144" i="67"/>
  <c r="F144" i="67"/>
  <c r="G144" i="67" s="1"/>
  <c r="M143" i="67"/>
  <c r="F143" i="67"/>
  <c r="G143" i="67" s="1"/>
  <c r="M142" i="67"/>
  <c r="F142" i="67"/>
  <c r="G142" i="67" s="1"/>
  <c r="M141" i="67"/>
  <c r="F141" i="67"/>
  <c r="G141" i="67" s="1"/>
  <c r="M140" i="67"/>
  <c r="F140" i="67"/>
  <c r="G140" i="67" s="1"/>
  <c r="L139" i="67"/>
  <c r="K139" i="67"/>
  <c r="J139" i="67"/>
  <c r="I139" i="67"/>
  <c r="E139" i="67"/>
  <c r="D139" i="67"/>
  <c r="C139" i="67"/>
  <c r="B139" i="67"/>
  <c r="M138" i="67"/>
  <c r="F138" i="67"/>
  <c r="G138" i="67" s="1"/>
  <c r="M137" i="67"/>
  <c r="F137" i="67"/>
  <c r="M136" i="67"/>
  <c r="F136" i="67"/>
  <c r="M135" i="67"/>
  <c r="F135" i="67"/>
  <c r="M134" i="67"/>
  <c r="F134" i="67"/>
  <c r="G134" i="67" s="1"/>
  <c r="M133" i="67"/>
  <c r="F133" i="67"/>
  <c r="G133" i="67" s="1"/>
  <c r="L132" i="67"/>
  <c r="L165" i="67" s="1"/>
  <c r="K132" i="67"/>
  <c r="K165" i="67" s="1"/>
  <c r="J132" i="67"/>
  <c r="I132" i="67"/>
  <c r="I165" i="67" s="1"/>
  <c r="E132" i="67"/>
  <c r="E165" i="67" s="1"/>
  <c r="D132" i="67"/>
  <c r="D165" i="67" s="1"/>
  <c r="C132" i="67"/>
  <c r="B132" i="67"/>
  <c r="B165" i="67" s="1"/>
  <c r="M131" i="67"/>
  <c r="F131" i="67"/>
  <c r="M130" i="67"/>
  <c r="F130" i="67"/>
  <c r="M129" i="67"/>
  <c r="F129" i="67"/>
  <c r="M128" i="67"/>
  <c r="O128" i="67" s="1"/>
  <c r="F128" i="67"/>
  <c r="F127" i="67"/>
  <c r="L107" i="67"/>
  <c r="K107" i="67"/>
  <c r="J107" i="67"/>
  <c r="I107" i="67"/>
  <c r="B54" i="68" s="1"/>
  <c r="L106" i="67"/>
  <c r="E53" i="68" s="1"/>
  <c r="K106" i="67"/>
  <c r="J106" i="67"/>
  <c r="I106" i="67"/>
  <c r="B53" i="68" s="1"/>
  <c r="L105" i="67"/>
  <c r="E52" i="68" s="1"/>
  <c r="K105" i="67"/>
  <c r="J105" i="67"/>
  <c r="I105" i="67"/>
  <c r="B52" i="68" s="1"/>
  <c r="L104" i="67"/>
  <c r="E51" i="68" s="1"/>
  <c r="K104" i="67"/>
  <c r="D51" i="68" s="1"/>
  <c r="J104" i="67"/>
  <c r="I104" i="67"/>
  <c r="L103" i="67"/>
  <c r="K103" i="67"/>
  <c r="D50" i="68" s="1"/>
  <c r="J103" i="67"/>
  <c r="I103" i="67"/>
  <c r="L102" i="67"/>
  <c r="K102" i="67"/>
  <c r="J102" i="67"/>
  <c r="I102" i="67"/>
  <c r="L100" i="67"/>
  <c r="E47" i="68" s="1"/>
  <c r="K100" i="67"/>
  <c r="D47" i="68" s="1"/>
  <c r="J100" i="67"/>
  <c r="I100" i="67"/>
  <c r="B47" i="68" s="1"/>
  <c r="L99" i="67"/>
  <c r="E46" i="68" s="1"/>
  <c r="K99" i="67"/>
  <c r="J99" i="67"/>
  <c r="I99" i="67"/>
  <c r="B46" i="68" s="1"/>
  <c r="L98" i="67"/>
  <c r="E45" i="68" s="1"/>
  <c r="K98" i="67"/>
  <c r="D45" i="68" s="1"/>
  <c r="J98" i="67"/>
  <c r="I98" i="67"/>
  <c r="B45" i="68" s="1"/>
  <c r="L97" i="67"/>
  <c r="E44" i="68" s="1"/>
  <c r="K97" i="67"/>
  <c r="D44" i="68" s="1"/>
  <c r="J97" i="67"/>
  <c r="I97" i="67"/>
  <c r="L96" i="67"/>
  <c r="K96" i="67"/>
  <c r="D43" i="68" s="1"/>
  <c r="J96" i="67"/>
  <c r="I96" i="67"/>
  <c r="L95" i="67"/>
  <c r="E42" i="68" s="1"/>
  <c r="K95" i="67"/>
  <c r="J95" i="67"/>
  <c r="I95" i="67"/>
  <c r="B42" i="68" s="1"/>
  <c r="L94" i="67"/>
  <c r="E41" i="68" s="1"/>
  <c r="K94" i="67"/>
  <c r="D41" i="68" s="1"/>
  <c r="J94" i="67"/>
  <c r="I94" i="67"/>
  <c r="B41" i="68" s="1"/>
  <c r="T38" i="69" s="1"/>
  <c r="L93" i="67"/>
  <c r="E40" i="68" s="1"/>
  <c r="K93" i="67"/>
  <c r="J93" i="67"/>
  <c r="I93" i="67"/>
  <c r="B40" i="68" s="1"/>
  <c r="L92" i="67"/>
  <c r="E39" i="68" s="1"/>
  <c r="K92" i="67"/>
  <c r="J92" i="67"/>
  <c r="I92" i="67"/>
  <c r="L91" i="67"/>
  <c r="E38" i="68" s="1"/>
  <c r="K91" i="67"/>
  <c r="D38" i="68" s="1"/>
  <c r="J91" i="67"/>
  <c r="I91" i="67"/>
  <c r="B38" i="68" s="1"/>
  <c r="Q38" i="69" s="1"/>
  <c r="L90" i="67"/>
  <c r="K90" i="67"/>
  <c r="D37" i="68" s="1"/>
  <c r="J90" i="67"/>
  <c r="I90" i="67"/>
  <c r="B37" i="68" s="1"/>
  <c r="P38" i="69" s="1"/>
  <c r="L89" i="67"/>
  <c r="E36" i="68" s="1"/>
  <c r="K89" i="67"/>
  <c r="J89" i="67"/>
  <c r="I89" i="67"/>
  <c r="B36" i="68" s="1"/>
  <c r="L88" i="67"/>
  <c r="E35" i="68" s="1"/>
  <c r="K88" i="67"/>
  <c r="J88" i="67"/>
  <c r="I88" i="67"/>
  <c r="B35" i="68" s="1"/>
  <c r="L87" i="67"/>
  <c r="K87" i="67"/>
  <c r="J87" i="67"/>
  <c r="I87" i="67"/>
  <c r="L85" i="67"/>
  <c r="E32" i="68" s="1"/>
  <c r="K85" i="67"/>
  <c r="J85" i="67"/>
  <c r="I85" i="67"/>
  <c r="B32" i="68" s="1"/>
  <c r="L84" i="67"/>
  <c r="E31" i="68" s="1"/>
  <c r="K84" i="67"/>
  <c r="J84" i="67"/>
  <c r="I84" i="67"/>
  <c r="L83" i="67"/>
  <c r="K83" i="67"/>
  <c r="D30" i="68" s="1"/>
  <c r="J83" i="67"/>
  <c r="I83" i="67"/>
  <c r="B30" i="68" s="1"/>
  <c r="L82" i="67"/>
  <c r="K82" i="67"/>
  <c r="D29" i="68" s="1"/>
  <c r="J82" i="67"/>
  <c r="I82" i="67"/>
  <c r="L81" i="67"/>
  <c r="E28" i="68" s="1"/>
  <c r="K81" i="67"/>
  <c r="D28" i="68" s="1"/>
  <c r="J81" i="67"/>
  <c r="I81" i="67"/>
  <c r="L80" i="67"/>
  <c r="E27" i="68" s="1"/>
  <c r="K80" i="67"/>
  <c r="D27" i="68" s="1"/>
  <c r="J80" i="67"/>
  <c r="I80" i="67"/>
  <c r="B27" i="68" s="1"/>
  <c r="L78" i="67"/>
  <c r="E25" i="68" s="1"/>
  <c r="K78" i="67"/>
  <c r="J78" i="67"/>
  <c r="I78" i="67"/>
  <c r="L77" i="67"/>
  <c r="E24" i="68" s="1"/>
  <c r="K77" i="67"/>
  <c r="D24" i="68" s="1"/>
  <c r="J77" i="67"/>
  <c r="I77" i="67"/>
  <c r="L76" i="67"/>
  <c r="K76" i="67"/>
  <c r="D23" i="68" s="1"/>
  <c r="J76" i="67"/>
  <c r="I76" i="67"/>
  <c r="B23" i="68" s="1"/>
  <c r="L75" i="67"/>
  <c r="K75" i="67"/>
  <c r="D22" i="68" s="1"/>
  <c r="J75" i="67"/>
  <c r="I75" i="67"/>
  <c r="B22" i="68" s="1"/>
  <c r="L74" i="67"/>
  <c r="E21" i="68" s="1"/>
  <c r="K74" i="67"/>
  <c r="J74" i="67"/>
  <c r="I74" i="67"/>
  <c r="B21" i="68" s="1"/>
  <c r="L73" i="67"/>
  <c r="E20" i="68" s="1"/>
  <c r="K73" i="67"/>
  <c r="J73" i="67"/>
  <c r="L55" i="67"/>
  <c r="K55" i="67"/>
  <c r="J55" i="67"/>
  <c r="I55" i="67"/>
  <c r="E55" i="67"/>
  <c r="D55" i="67"/>
  <c r="C55" i="67"/>
  <c r="B55" i="67"/>
  <c r="L48" i="67"/>
  <c r="K48" i="67"/>
  <c r="J48" i="67"/>
  <c r="I48" i="67"/>
  <c r="E48" i="67"/>
  <c r="D48" i="67"/>
  <c r="C48" i="67"/>
  <c r="B48" i="67"/>
  <c r="L33" i="67"/>
  <c r="K33" i="67"/>
  <c r="J33" i="67"/>
  <c r="I33" i="67"/>
  <c r="E33" i="67"/>
  <c r="D33" i="67"/>
  <c r="C33" i="67"/>
  <c r="B33" i="67"/>
  <c r="L26" i="67"/>
  <c r="L59" i="67" s="1"/>
  <c r="K26" i="67"/>
  <c r="K59" i="67" s="1"/>
  <c r="J26" i="67"/>
  <c r="I26" i="67"/>
  <c r="I59" i="67" s="1"/>
  <c r="E26" i="67"/>
  <c r="D26" i="67"/>
  <c r="C26" i="67"/>
  <c r="B26" i="67"/>
  <c r="M25" i="67"/>
  <c r="F25" i="67"/>
  <c r="G25" i="67" s="1"/>
  <c r="M24" i="67"/>
  <c r="F24" i="67"/>
  <c r="M23" i="67"/>
  <c r="F23" i="67"/>
  <c r="M22" i="67"/>
  <c r="F22" i="67"/>
  <c r="M21" i="67"/>
  <c r="F21" i="67"/>
  <c r="G21" i="67" s="1"/>
  <c r="M20" i="67"/>
  <c r="F20" i="67"/>
  <c r="M260" i="67"/>
  <c r="L271" i="67" l="1"/>
  <c r="G245" i="67"/>
  <c r="N260" i="67"/>
  <c r="G267" i="67"/>
  <c r="N267" i="67"/>
  <c r="Y201" i="69"/>
  <c r="L216" i="68"/>
  <c r="I109" i="69"/>
  <c r="G109" i="69"/>
  <c r="E109" i="69"/>
  <c r="O284" i="67"/>
  <c r="H125" i="68" s="1"/>
  <c r="N139" i="67"/>
  <c r="N154" i="67"/>
  <c r="N180" i="67"/>
  <c r="G74" i="68" s="1"/>
  <c r="N183" i="67"/>
  <c r="G77" i="68" s="1"/>
  <c r="B271" i="67"/>
  <c r="J38" i="69"/>
  <c r="J37" i="69" s="1"/>
  <c r="E226" i="69"/>
  <c r="E227" i="69" s="1"/>
  <c r="G107" i="69"/>
  <c r="Y179" i="69"/>
  <c r="E224" i="69"/>
  <c r="I107" i="69"/>
  <c r="E107" i="69"/>
  <c r="M176" i="68"/>
  <c r="M174" i="68"/>
  <c r="M172" i="68"/>
  <c r="I60" i="69"/>
  <c r="N241" i="67"/>
  <c r="E60" i="69"/>
  <c r="N277" i="67"/>
  <c r="G118" i="68" s="1"/>
  <c r="C118" i="68"/>
  <c r="C180" i="69" s="1"/>
  <c r="F123" i="68"/>
  <c r="O279" i="67"/>
  <c r="H120" i="68" s="1"/>
  <c r="F120" i="68"/>
  <c r="F164" i="68"/>
  <c r="F162" i="68"/>
  <c r="F260" i="67"/>
  <c r="N322" i="67"/>
  <c r="G163" i="68" s="1"/>
  <c r="W180" i="69"/>
  <c r="N281" i="67"/>
  <c r="G122" i="68" s="1"/>
  <c r="C122" i="68"/>
  <c r="G180" i="69" s="1"/>
  <c r="F124" i="68"/>
  <c r="F121" i="68"/>
  <c r="O278" i="67"/>
  <c r="H119" i="68" s="1"/>
  <c r="F119" i="68"/>
  <c r="F163" i="68"/>
  <c r="W225" i="69"/>
  <c r="J175" i="68"/>
  <c r="M175" i="68" s="1"/>
  <c r="J171" i="68"/>
  <c r="M171" i="68" s="1"/>
  <c r="X180" i="69"/>
  <c r="Y155" i="69"/>
  <c r="Y107" i="69"/>
  <c r="Y110" i="69" s="1"/>
  <c r="X155" i="69"/>
  <c r="X154" i="69"/>
  <c r="X153" i="69" s="1"/>
  <c r="X107" i="69"/>
  <c r="X110" i="69" s="1"/>
  <c r="H110" i="69"/>
  <c r="C109" i="69"/>
  <c r="M178" i="68"/>
  <c r="C107" i="69"/>
  <c r="W154" i="69"/>
  <c r="W107" i="69"/>
  <c r="G129" i="67"/>
  <c r="F70" i="68"/>
  <c r="F68" i="68"/>
  <c r="F66" i="68"/>
  <c r="F161" i="67"/>
  <c r="E154" i="69"/>
  <c r="I154" i="69"/>
  <c r="G154" i="69"/>
  <c r="C154" i="69"/>
  <c r="Y154" i="69"/>
  <c r="Y153" i="69" s="1"/>
  <c r="N177" i="68"/>
  <c r="N176" i="68"/>
  <c r="N175" i="68"/>
  <c r="N174" i="68"/>
  <c r="N173" i="68"/>
  <c r="N172" i="68"/>
  <c r="G60" i="69"/>
  <c r="C60" i="69"/>
  <c r="H60" i="69"/>
  <c r="D60" i="69"/>
  <c r="F71" i="68"/>
  <c r="F69" i="68"/>
  <c r="F67" i="68"/>
  <c r="F65" i="68"/>
  <c r="G161" i="67"/>
  <c r="X156" i="69"/>
  <c r="B63" i="69"/>
  <c r="X60" i="69"/>
  <c r="X63" i="69" s="1"/>
  <c r="J60" i="69"/>
  <c r="F60" i="69"/>
  <c r="H155" i="69"/>
  <c r="H133" i="69"/>
  <c r="N171" i="68"/>
  <c r="J155" i="69"/>
  <c r="W130" i="69"/>
  <c r="J130" i="69"/>
  <c r="H130" i="69"/>
  <c r="F130" i="69"/>
  <c r="D130" i="69"/>
  <c r="B130" i="69"/>
  <c r="X130" i="69"/>
  <c r="M216" i="68"/>
  <c r="N216" i="68" s="1"/>
  <c r="F155" i="69"/>
  <c r="Y130" i="69"/>
  <c r="I130" i="69"/>
  <c r="G130" i="69"/>
  <c r="E130" i="69"/>
  <c r="C130" i="69"/>
  <c r="F84" i="69"/>
  <c r="F37" i="69"/>
  <c r="D84" i="69"/>
  <c r="D37" i="69"/>
  <c r="F17" i="68"/>
  <c r="F15" i="68"/>
  <c r="F13" i="68"/>
  <c r="J85" i="69"/>
  <c r="J40" i="69"/>
  <c r="H85" i="69"/>
  <c r="H86" i="69" s="1"/>
  <c r="H40" i="69"/>
  <c r="D85" i="69"/>
  <c r="D86" i="69" s="1"/>
  <c r="D40" i="69"/>
  <c r="F56" i="68"/>
  <c r="X85" i="69"/>
  <c r="J84" i="69"/>
  <c r="J83" i="69" s="1"/>
  <c r="N117" i="68"/>
  <c r="Y226" i="69"/>
  <c r="Y227" i="69" s="1"/>
  <c r="J226" i="69"/>
  <c r="N109" i="67"/>
  <c r="G56" i="68" s="1"/>
  <c r="N178" i="68"/>
  <c r="J201" i="69"/>
  <c r="J204" i="69" s="1"/>
  <c r="H201" i="69"/>
  <c r="H204" i="69" s="1"/>
  <c r="F201" i="69"/>
  <c r="D201" i="69"/>
  <c r="W201" i="69"/>
  <c r="W204" i="69" s="1"/>
  <c r="C201" i="69"/>
  <c r="G37" i="69"/>
  <c r="G84" i="69"/>
  <c r="E84" i="69"/>
  <c r="E37" i="69"/>
  <c r="C37" i="69"/>
  <c r="C84" i="69"/>
  <c r="F18" i="68"/>
  <c r="F16" i="68"/>
  <c r="F14" i="68"/>
  <c r="F12" i="68"/>
  <c r="I85" i="69"/>
  <c r="I86" i="69" s="1"/>
  <c r="I40" i="69"/>
  <c r="G85" i="69"/>
  <c r="G86" i="69" s="1"/>
  <c r="G40" i="69"/>
  <c r="E85" i="69"/>
  <c r="E86" i="69" s="1"/>
  <c r="E40" i="69"/>
  <c r="C85" i="69"/>
  <c r="C86" i="69" s="1"/>
  <c r="C40" i="69"/>
  <c r="F57" i="68"/>
  <c r="F58" i="68"/>
  <c r="F19" i="68"/>
  <c r="Y85" i="69"/>
  <c r="Y40" i="69"/>
  <c r="W85" i="69"/>
  <c r="W83" i="69" s="1"/>
  <c r="F85" i="69"/>
  <c r="F86" i="69" s="1"/>
  <c r="H84" i="69"/>
  <c r="I84" i="69"/>
  <c r="N125" i="68"/>
  <c r="X226" i="69"/>
  <c r="N162" i="68"/>
  <c r="N72" i="67"/>
  <c r="G19" i="68" s="1"/>
  <c r="W37" i="69"/>
  <c r="W40" i="69" s="1"/>
  <c r="I201" i="69"/>
  <c r="G201" i="69"/>
  <c r="E201" i="69"/>
  <c r="B201" i="69"/>
  <c r="B204" i="69" s="1"/>
  <c r="X201" i="69"/>
  <c r="X204" i="69" s="1"/>
  <c r="X37" i="69"/>
  <c r="X40" i="69" s="1"/>
  <c r="I224" i="69"/>
  <c r="F224" i="69"/>
  <c r="V131" i="69"/>
  <c r="C155" i="68"/>
  <c r="N314" i="67"/>
  <c r="G155" i="68" s="1"/>
  <c r="N315" i="67"/>
  <c r="G156" i="68" s="1"/>
  <c r="C157" i="68"/>
  <c r="N316" i="67"/>
  <c r="G157" i="68" s="1"/>
  <c r="C158" i="68"/>
  <c r="N318" i="67"/>
  <c r="G159" i="68" s="1"/>
  <c r="C160" i="68"/>
  <c r="N319" i="67"/>
  <c r="G160" i="68" s="1"/>
  <c r="M179" i="69"/>
  <c r="O179" i="69"/>
  <c r="Q179" i="69"/>
  <c r="T179" i="69"/>
  <c r="M61" i="69"/>
  <c r="N61" i="69"/>
  <c r="O61" i="69"/>
  <c r="P61" i="69"/>
  <c r="Q61" i="69"/>
  <c r="Q84" i="69" s="1"/>
  <c r="R61" i="69"/>
  <c r="S61" i="69"/>
  <c r="T61" i="69"/>
  <c r="N43" i="68"/>
  <c r="N46" i="68"/>
  <c r="C140" i="68"/>
  <c r="M180" i="69" s="1"/>
  <c r="M181" i="69" s="1"/>
  <c r="N299" i="67"/>
  <c r="G140" i="68" s="1"/>
  <c r="C141" i="68"/>
  <c r="N300" i="67"/>
  <c r="G141" i="68" s="1"/>
  <c r="N301" i="67"/>
  <c r="G142" i="68" s="1"/>
  <c r="N302" i="67"/>
  <c r="G143" i="68" s="1"/>
  <c r="C144" i="68"/>
  <c r="Q180" i="69" s="1"/>
  <c r="Q181" i="69" s="1"/>
  <c r="N303" i="67"/>
  <c r="G144" i="68" s="1"/>
  <c r="N304" i="67"/>
  <c r="G145" i="68" s="1"/>
  <c r="C146" i="68"/>
  <c r="N305" i="67"/>
  <c r="G146" i="68" s="1"/>
  <c r="C147" i="68"/>
  <c r="T180" i="69" s="1"/>
  <c r="N306" i="67"/>
  <c r="G147" i="68" s="1"/>
  <c r="N307" i="67"/>
  <c r="G148" i="68" s="1"/>
  <c r="N308" i="67"/>
  <c r="G149" i="68" s="1"/>
  <c r="N309" i="67"/>
  <c r="G150" i="68" s="1"/>
  <c r="C151" i="68"/>
  <c r="N310" i="67"/>
  <c r="G151" i="68" s="1"/>
  <c r="C152" i="68"/>
  <c r="N311" i="67"/>
  <c r="G152" i="68" s="1"/>
  <c r="N312" i="67"/>
  <c r="G153" i="68" s="1"/>
  <c r="N96" i="68"/>
  <c r="N97" i="68"/>
  <c r="N98" i="68"/>
  <c r="N99" i="68"/>
  <c r="N100" i="68"/>
  <c r="G260" i="67"/>
  <c r="I271" i="67"/>
  <c r="N30" i="68"/>
  <c r="N31" i="68"/>
  <c r="K271" i="67"/>
  <c r="C133" i="68"/>
  <c r="N292" i="67"/>
  <c r="G133" i="68" s="1"/>
  <c r="C136" i="68"/>
  <c r="N295" i="67"/>
  <c r="G136" i="68" s="1"/>
  <c r="C138" i="68"/>
  <c r="N297" i="67"/>
  <c r="G138" i="68" s="1"/>
  <c r="D271" i="67"/>
  <c r="C134" i="68"/>
  <c r="N293" i="67"/>
  <c r="G134" i="68" s="1"/>
  <c r="C135" i="68"/>
  <c r="C137" i="68"/>
  <c r="N296" i="67"/>
  <c r="G137" i="68" s="1"/>
  <c r="E271" i="67"/>
  <c r="M238" i="67"/>
  <c r="N238" i="67"/>
  <c r="J271" i="67"/>
  <c r="G238" i="67"/>
  <c r="C271" i="67"/>
  <c r="N286" i="67"/>
  <c r="G127" i="68" s="1"/>
  <c r="C128" i="68"/>
  <c r="N287" i="67"/>
  <c r="G128" i="68" s="1"/>
  <c r="N288" i="67"/>
  <c r="G129" i="68" s="1"/>
  <c r="C130" i="68"/>
  <c r="N289" i="67"/>
  <c r="G130" i="68" s="1"/>
  <c r="N290" i="67"/>
  <c r="G131" i="68" s="1"/>
  <c r="N73" i="68"/>
  <c r="N74" i="68"/>
  <c r="N75" i="68"/>
  <c r="N76" i="68"/>
  <c r="N77" i="68"/>
  <c r="N78" i="68"/>
  <c r="F238" i="67"/>
  <c r="M285" i="67"/>
  <c r="F126" i="68" s="1"/>
  <c r="N161" i="67"/>
  <c r="N211" i="67"/>
  <c r="G105" i="68" s="1"/>
  <c r="N212" i="67"/>
  <c r="G106" i="68" s="1"/>
  <c r="C104" i="68"/>
  <c r="V61" i="69"/>
  <c r="C102" i="68"/>
  <c r="N208" i="67"/>
  <c r="G102" i="68" s="1"/>
  <c r="N49" i="68"/>
  <c r="N52" i="68"/>
  <c r="N53" i="68"/>
  <c r="J48" i="68"/>
  <c r="N42" i="68"/>
  <c r="C95" i="68"/>
  <c r="N201" i="67"/>
  <c r="G95" i="68" s="1"/>
  <c r="C96" i="68"/>
  <c r="N202" i="67"/>
  <c r="G96" i="68" s="1"/>
  <c r="C97" i="68"/>
  <c r="N205" i="67"/>
  <c r="G99" i="68" s="1"/>
  <c r="C100" i="68"/>
  <c r="N62" i="69"/>
  <c r="P62" i="69"/>
  <c r="R62" i="69"/>
  <c r="S62" i="69"/>
  <c r="M108" i="69"/>
  <c r="N108" i="69"/>
  <c r="O108" i="69"/>
  <c r="Q108" i="69"/>
  <c r="S108" i="69"/>
  <c r="P84" i="69"/>
  <c r="M62" i="69"/>
  <c r="O62" i="69"/>
  <c r="Q62" i="69"/>
  <c r="T62" i="69"/>
  <c r="C88" i="68"/>
  <c r="N109" i="69" s="1"/>
  <c r="C89" i="68"/>
  <c r="O109" i="69" s="1"/>
  <c r="C90" i="68"/>
  <c r="P109" i="69" s="1"/>
  <c r="C92" i="68"/>
  <c r="R109" i="69" s="1"/>
  <c r="C93" i="68"/>
  <c r="S109" i="69" s="1"/>
  <c r="C94" i="68"/>
  <c r="T109" i="69" s="1"/>
  <c r="N190" i="67"/>
  <c r="G84" i="68" s="1"/>
  <c r="C81" i="68"/>
  <c r="C82" i="68"/>
  <c r="J165" i="67"/>
  <c r="N132" i="67"/>
  <c r="N128" i="68"/>
  <c r="N129" i="68"/>
  <c r="N130" i="68"/>
  <c r="C165" i="67"/>
  <c r="F165" i="67" s="1"/>
  <c r="H129" i="67" s="1"/>
  <c r="C73" i="68"/>
  <c r="C75" i="68"/>
  <c r="N181" i="67"/>
  <c r="G75" i="68" s="1"/>
  <c r="C76" i="68"/>
  <c r="C78" i="68"/>
  <c r="N184" i="67"/>
  <c r="G78" i="68" s="1"/>
  <c r="I26" i="68"/>
  <c r="N21" i="68"/>
  <c r="N22" i="68"/>
  <c r="N24" i="68"/>
  <c r="N25" i="68"/>
  <c r="I108" i="67"/>
  <c r="N33" i="67"/>
  <c r="M55" i="67"/>
  <c r="N55" i="67"/>
  <c r="N102" i="68"/>
  <c r="N103" i="68"/>
  <c r="N104" i="68"/>
  <c r="N105" i="68"/>
  <c r="N106" i="68"/>
  <c r="N107" i="68"/>
  <c r="N102" i="67"/>
  <c r="G49" i="68" s="1"/>
  <c r="C50" i="68"/>
  <c r="C51" i="68"/>
  <c r="N104" i="67"/>
  <c r="G51" i="68" s="1"/>
  <c r="C53" i="68"/>
  <c r="N106" i="67"/>
  <c r="G53" i="68" s="1"/>
  <c r="N48" i="67"/>
  <c r="J101" i="68"/>
  <c r="N95" i="68"/>
  <c r="M48" i="67"/>
  <c r="U131" i="69"/>
  <c r="N149" i="68"/>
  <c r="D59" i="67"/>
  <c r="C43" i="68"/>
  <c r="N96" i="67"/>
  <c r="G43" i="68" s="1"/>
  <c r="C44" i="68"/>
  <c r="N97" i="67"/>
  <c r="G44" i="68" s="1"/>
  <c r="C45" i="68"/>
  <c r="C47" i="68"/>
  <c r="E59" i="67"/>
  <c r="N132" i="69"/>
  <c r="N90" i="68"/>
  <c r="P132" i="69"/>
  <c r="R132" i="69"/>
  <c r="T132" i="69"/>
  <c r="N87" i="68"/>
  <c r="M132" i="69"/>
  <c r="N89" i="68"/>
  <c r="O132" i="69"/>
  <c r="Q132" i="69"/>
  <c r="S132" i="69"/>
  <c r="M131" i="69"/>
  <c r="N131" i="69"/>
  <c r="O131" i="69"/>
  <c r="P131" i="69"/>
  <c r="Q131" i="69"/>
  <c r="R131" i="69"/>
  <c r="S131" i="69"/>
  <c r="T131" i="69"/>
  <c r="M203" i="69"/>
  <c r="O203" i="69"/>
  <c r="Q203" i="69"/>
  <c r="T203" i="69"/>
  <c r="C34" i="68"/>
  <c r="C35" i="68"/>
  <c r="N39" i="69" s="1"/>
  <c r="C36" i="68"/>
  <c r="O39" i="69" s="1"/>
  <c r="C40" i="68"/>
  <c r="S39" i="69" s="1"/>
  <c r="T84" i="69"/>
  <c r="N203" i="69"/>
  <c r="P203" i="69"/>
  <c r="R203" i="69"/>
  <c r="S203" i="69"/>
  <c r="C38" i="68"/>
  <c r="Q39" i="69" s="1"/>
  <c r="M202" i="69"/>
  <c r="N202" i="69"/>
  <c r="O202" i="69"/>
  <c r="P202" i="69"/>
  <c r="Q202" i="69"/>
  <c r="R202" i="69"/>
  <c r="S202" i="69"/>
  <c r="T202" i="69"/>
  <c r="N80" i="68"/>
  <c r="N81" i="68"/>
  <c r="N83" i="68"/>
  <c r="N84" i="68"/>
  <c r="N85" i="68"/>
  <c r="C28" i="68"/>
  <c r="C32" i="68"/>
  <c r="N85" i="67"/>
  <c r="G32" i="68" s="1"/>
  <c r="C27" i="68"/>
  <c r="C31" i="68"/>
  <c r="B59" i="67"/>
  <c r="N138" i="68"/>
  <c r="J59" i="67"/>
  <c r="N26" i="67"/>
  <c r="C20" i="68"/>
  <c r="N73" i="67"/>
  <c r="G20" i="68" s="1"/>
  <c r="C59" i="67"/>
  <c r="J132" i="68"/>
  <c r="N126" i="68"/>
  <c r="C21" i="68"/>
  <c r="C22" i="68"/>
  <c r="N75" i="67"/>
  <c r="G22" i="68" s="1"/>
  <c r="C23" i="68"/>
  <c r="N76" i="67"/>
  <c r="G23" i="68" s="1"/>
  <c r="C24" i="68"/>
  <c r="N77" i="67"/>
  <c r="G24" i="68" s="1"/>
  <c r="B224" i="69"/>
  <c r="B227" i="69" s="1"/>
  <c r="M215" i="68"/>
  <c r="N215" i="68" s="1"/>
  <c r="W155" i="69"/>
  <c r="W110" i="69"/>
  <c r="F110" i="68"/>
  <c r="B153" i="69"/>
  <c r="B156" i="69" s="1"/>
  <c r="B107" i="69"/>
  <c r="B110" i="69" s="1"/>
  <c r="B39" i="69"/>
  <c r="B38" i="69"/>
  <c r="M170" i="68"/>
  <c r="N170" i="68" s="1"/>
  <c r="D224" i="69"/>
  <c r="H224" i="69"/>
  <c r="H227" i="69" s="1"/>
  <c r="J26" i="68"/>
  <c r="M281" i="67"/>
  <c r="M277" i="67"/>
  <c r="J33" i="68"/>
  <c r="J108" i="68"/>
  <c r="M108" i="68" s="1"/>
  <c r="I190" i="68"/>
  <c r="L192" i="67"/>
  <c r="K202" i="68"/>
  <c r="M146" i="68"/>
  <c r="N146" i="68" s="1"/>
  <c r="M13" i="68"/>
  <c r="L201" i="68"/>
  <c r="I194" i="68"/>
  <c r="I211" i="68"/>
  <c r="J195" i="68"/>
  <c r="L101" i="67"/>
  <c r="K193" i="68"/>
  <c r="B106" i="68"/>
  <c r="M12" i="68"/>
  <c r="M39" i="68"/>
  <c r="N39" i="68" s="1"/>
  <c r="M85" i="68"/>
  <c r="M92" i="68"/>
  <c r="N92" i="68" s="1"/>
  <c r="M97" i="68"/>
  <c r="M100" i="68"/>
  <c r="M145" i="68"/>
  <c r="N145" i="68" s="1"/>
  <c r="M156" i="68"/>
  <c r="N156" i="68" s="1"/>
  <c r="M126" i="68"/>
  <c r="M157" i="68"/>
  <c r="D34" i="68"/>
  <c r="J208" i="68"/>
  <c r="M160" i="68"/>
  <c r="N160" i="68" s="1"/>
  <c r="M299" i="67"/>
  <c r="F140" i="68" s="1"/>
  <c r="I196" i="68"/>
  <c r="I189" i="68"/>
  <c r="J199" i="68"/>
  <c r="L204" i="68"/>
  <c r="I214" i="67"/>
  <c r="M288" i="67"/>
  <c r="F129" i="68" s="1"/>
  <c r="L180" i="68"/>
  <c r="M198" i="67"/>
  <c r="F92" i="68" s="1"/>
  <c r="L179" i="68"/>
  <c r="I207" i="67"/>
  <c r="K201" i="68"/>
  <c r="K208" i="68"/>
  <c r="K209" i="68"/>
  <c r="M296" i="67"/>
  <c r="M20" i="68"/>
  <c r="N20" i="68" s="1"/>
  <c r="M23" i="68"/>
  <c r="N23" i="68" s="1"/>
  <c r="M27" i="68"/>
  <c r="N27" i="68" s="1"/>
  <c r="M29" i="68"/>
  <c r="N29" i="68" s="1"/>
  <c r="M30" i="68"/>
  <c r="M148" i="68"/>
  <c r="N148" i="68" s="1"/>
  <c r="I203" i="68"/>
  <c r="I210" i="68"/>
  <c r="I212" i="68"/>
  <c r="M315" i="67"/>
  <c r="M21" i="68"/>
  <c r="M93" i="68"/>
  <c r="N93" i="68" s="1"/>
  <c r="M95" i="68"/>
  <c r="M96" i="68"/>
  <c r="M105" i="68"/>
  <c r="M134" i="68"/>
  <c r="N134" i="68" s="1"/>
  <c r="M140" i="68"/>
  <c r="N140" i="68" s="1"/>
  <c r="E106" i="68"/>
  <c r="E107" i="68"/>
  <c r="I298" i="67"/>
  <c r="M141" i="68"/>
  <c r="N141" i="68" s="1"/>
  <c r="K298" i="67"/>
  <c r="J181" i="68"/>
  <c r="M314" i="67"/>
  <c r="F155" i="68" s="1"/>
  <c r="B105" i="68"/>
  <c r="I197" i="68"/>
  <c r="J179" i="68"/>
  <c r="J209" i="68"/>
  <c r="E74" i="68"/>
  <c r="M289" i="67"/>
  <c r="J194" i="68"/>
  <c r="M153" i="68"/>
  <c r="N153" i="68" s="1"/>
  <c r="D105" i="68"/>
  <c r="M98" i="68"/>
  <c r="J210" i="68"/>
  <c r="L191" i="68"/>
  <c r="D106" i="68"/>
  <c r="D107" i="68"/>
  <c r="L195" i="68"/>
  <c r="M50" i="68"/>
  <c r="N50" i="68" s="1"/>
  <c r="M53" i="68"/>
  <c r="M73" i="68"/>
  <c r="M78" i="68"/>
  <c r="M82" i="68"/>
  <c r="N82" i="68" s="1"/>
  <c r="E142" i="68"/>
  <c r="M142" i="68"/>
  <c r="N142" i="68" s="1"/>
  <c r="D21" i="68"/>
  <c r="K180" i="68"/>
  <c r="C91" i="68"/>
  <c r="Q109" i="69" s="1"/>
  <c r="M197" i="67"/>
  <c r="F91" i="68" s="1"/>
  <c r="I198" i="68"/>
  <c r="C106" i="68"/>
  <c r="C107" i="68"/>
  <c r="J154" i="68"/>
  <c r="M151" i="68"/>
  <c r="N151" i="68" s="1"/>
  <c r="J161" i="68"/>
  <c r="M312" i="67"/>
  <c r="M179" i="67"/>
  <c r="F73" i="68" s="1"/>
  <c r="M205" i="67"/>
  <c r="F99" i="68" s="1"/>
  <c r="L320" i="67"/>
  <c r="M201" i="67"/>
  <c r="F95" i="68" s="1"/>
  <c r="F26" i="67"/>
  <c r="L208" i="68"/>
  <c r="E49" i="68"/>
  <c r="L108" i="67"/>
  <c r="E54" i="68"/>
  <c r="L213" i="68"/>
  <c r="M180" i="67"/>
  <c r="F74" i="68" s="1"/>
  <c r="C74" i="68"/>
  <c r="E145" i="68"/>
  <c r="L198" i="68"/>
  <c r="E146" i="68"/>
  <c r="L199" i="68"/>
  <c r="E149" i="68"/>
  <c r="E154" i="68" s="1"/>
  <c r="L313" i="67"/>
  <c r="K48" i="68"/>
  <c r="M75" i="68"/>
  <c r="B152" i="68"/>
  <c r="M311" i="67"/>
  <c r="D42" i="68"/>
  <c r="I201" i="68"/>
  <c r="M317" i="67"/>
  <c r="F158" i="68" s="1"/>
  <c r="M184" i="67"/>
  <c r="F78" i="68" s="1"/>
  <c r="B92" i="68"/>
  <c r="R108" i="69" s="1"/>
  <c r="R107" i="69" s="1"/>
  <c r="K197" i="68"/>
  <c r="F33" i="67"/>
  <c r="G33" i="67" s="1"/>
  <c r="C30" i="68"/>
  <c r="J189" i="68"/>
  <c r="J212" i="68"/>
  <c r="C98" i="68"/>
  <c r="J207" i="67"/>
  <c r="F245" i="67"/>
  <c r="M37" i="68"/>
  <c r="N37" i="68" s="1"/>
  <c r="M128" i="68"/>
  <c r="M135" i="68"/>
  <c r="N135" i="68" s="1"/>
  <c r="M136" i="68"/>
  <c r="N136" i="68" s="1"/>
  <c r="M149" i="68"/>
  <c r="M150" i="68"/>
  <c r="N150" i="68" s="1"/>
  <c r="M181" i="67"/>
  <c r="F75" i="68" s="1"/>
  <c r="D132" i="68"/>
  <c r="C142" i="68"/>
  <c r="O180" i="69" s="1"/>
  <c r="O181" i="69" s="1"/>
  <c r="C145" i="68"/>
  <c r="R180" i="69" s="1"/>
  <c r="R181" i="69" s="1"/>
  <c r="C150" i="68"/>
  <c r="J203" i="68"/>
  <c r="M40" i="68"/>
  <c r="N40" i="68" s="1"/>
  <c r="M41" i="68"/>
  <c r="N41" i="68" s="1"/>
  <c r="M292" i="67"/>
  <c r="F133" i="68" s="1"/>
  <c r="M194" i="67"/>
  <c r="F88" i="68" s="1"/>
  <c r="I180" i="68"/>
  <c r="I181" i="68"/>
  <c r="B25" i="68"/>
  <c r="I184" i="68"/>
  <c r="B34" i="68"/>
  <c r="I193" i="68"/>
  <c r="B39" i="68"/>
  <c r="M92" i="67"/>
  <c r="F39" i="68" s="1"/>
  <c r="I200" i="68"/>
  <c r="I202" i="68"/>
  <c r="C156" i="68"/>
  <c r="M318" i="67"/>
  <c r="F159" i="68" s="1"/>
  <c r="M22" i="68"/>
  <c r="M24" i="68"/>
  <c r="M28" i="68"/>
  <c r="N28" i="68" s="1"/>
  <c r="M32" i="68"/>
  <c r="N32" i="68" s="1"/>
  <c r="K79" i="67"/>
  <c r="L193" i="68"/>
  <c r="F139" i="67"/>
  <c r="G139" i="67" s="1"/>
  <c r="M306" i="67"/>
  <c r="F147" i="68" s="1"/>
  <c r="M309" i="67"/>
  <c r="K320" i="67"/>
  <c r="M31" i="68"/>
  <c r="M34" i="68"/>
  <c r="N34" i="68" s="1"/>
  <c r="M35" i="68"/>
  <c r="N35" i="68" s="1"/>
  <c r="M36" i="68"/>
  <c r="N36" i="68" s="1"/>
  <c r="M91" i="68"/>
  <c r="N91" i="68" s="1"/>
  <c r="M94" i="68"/>
  <c r="N94" i="68" s="1"/>
  <c r="M102" i="68"/>
  <c r="M104" i="68"/>
  <c r="M107" i="68"/>
  <c r="M130" i="68"/>
  <c r="M131" i="68"/>
  <c r="N131" i="68" s="1"/>
  <c r="L139" i="68"/>
  <c r="I161" i="68"/>
  <c r="L161" i="68"/>
  <c r="M159" i="68"/>
  <c r="F55" i="67"/>
  <c r="G55" i="67" s="1"/>
  <c r="M103" i="67"/>
  <c r="F50" i="68" s="1"/>
  <c r="M161" i="67"/>
  <c r="J183" i="68"/>
  <c r="L205" i="68"/>
  <c r="M316" i="67"/>
  <c r="M144" i="68"/>
  <c r="N144" i="68" s="1"/>
  <c r="L154" i="68"/>
  <c r="B146" i="68"/>
  <c r="S179" i="69" s="1"/>
  <c r="M305" i="67"/>
  <c r="F146" i="68" s="1"/>
  <c r="J202" i="68"/>
  <c r="C149" i="68"/>
  <c r="M308" i="67"/>
  <c r="I313" i="67"/>
  <c r="M84" i="68"/>
  <c r="M77" i="68"/>
  <c r="J201" i="68"/>
  <c r="M307" i="67"/>
  <c r="F148" i="68" s="1"/>
  <c r="M73" i="67"/>
  <c r="F20" i="68" s="1"/>
  <c r="B20" i="68"/>
  <c r="I179" i="68"/>
  <c r="K191" i="68"/>
  <c r="D32" i="68"/>
  <c r="J197" i="68"/>
  <c r="C39" i="68"/>
  <c r="R39" i="69" s="1"/>
  <c r="J198" i="68"/>
  <c r="M102" i="67"/>
  <c r="F49" i="68" s="1"/>
  <c r="C49" i="68"/>
  <c r="C85" i="68"/>
  <c r="M191" i="67"/>
  <c r="F85" i="68" s="1"/>
  <c r="L206" i="68"/>
  <c r="E100" i="68"/>
  <c r="C129" i="68"/>
  <c r="J182" i="68"/>
  <c r="C131" i="68"/>
  <c r="B31" i="68"/>
  <c r="B143" i="68"/>
  <c r="P179" i="69" s="1"/>
  <c r="M302" i="67"/>
  <c r="F143" i="68" s="1"/>
  <c r="D145" i="68"/>
  <c r="R179" i="69" s="1"/>
  <c r="R178" i="69" s="1"/>
  <c r="M304" i="67"/>
  <c r="F145" i="68" s="1"/>
  <c r="D153" i="68"/>
  <c r="D154" i="68" s="1"/>
  <c r="K313" i="67"/>
  <c r="E159" i="68"/>
  <c r="E161" i="68" s="1"/>
  <c r="L212" i="68"/>
  <c r="M44" i="68"/>
  <c r="N44" i="68" s="1"/>
  <c r="I48" i="68"/>
  <c r="M46" i="68"/>
  <c r="M54" i="68"/>
  <c r="N54" i="68" s="1"/>
  <c r="L79" i="68"/>
  <c r="L86" i="68"/>
  <c r="M87" i="68"/>
  <c r="M88" i="68"/>
  <c r="N88" i="68" s="1"/>
  <c r="M89" i="68"/>
  <c r="M310" i="67"/>
  <c r="C159" i="68"/>
  <c r="M76" i="68"/>
  <c r="M49" i="68"/>
  <c r="J79" i="68"/>
  <c r="M80" i="68"/>
  <c r="K186" i="68"/>
  <c r="B150" i="68"/>
  <c r="J320" i="67"/>
  <c r="M303" i="67"/>
  <c r="F144" i="68" s="1"/>
  <c r="C25" i="68"/>
  <c r="J184" i="68"/>
  <c r="J187" i="68"/>
  <c r="J188" i="68"/>
  <c r="C29" i="68"/>
  <c r="E37" i="68"/>
  <c r="L196" i="68"/>
  <c r="D54" i="68"/>
  <c r="K213" i="68"/>
  <c r="M107" i="67"/>
  <c r="F54" i="68" s="1"/>
  <c r="E77" i="68"/>
  <c r="L183" i="68"/>
  <c r="M195" i="67"/>
  <c r="F89" i="68" s="1"/>
  <c r="I195" i="68"/>
  <c r="E96" i="68"/>
  <c r="L202" i="68"/>
  <c r="E128" i="68"/>
  <c r="L184" i="68"/>
  <c r="E131" i="68"/>
  <c r="E135" i="68"/>
  <c r="M294" i="67"/>
  <c r="F135" i="68" s="1"/>
  <c r="E141" i="68"/>
  <c r="K132" i="68"/>
  <c r="M138" i="68"/>
  <c r="J139" i="68"/>
  <c r="M103" i="68"/>
  <c r="M106" i="68"/>
  <c r="M127" i="68"/>
  <c r="N127" i="68" s="1"/>
  <c r="M129" i="68"/>
  <c r="M133" i="68"/>
  <c r="N133" i="68" s="1"/>
  <c r="I139" i="68"/>
  <c r="L202" i="69" s="1"/>
  <c r="M100" i="67"/>
  <c r="F47" i="68" s="1"/>
  <c r="D35" i="68"/>
  <c r="N38" i="69" s="1"/>
  <c r="K194" i="68"/>
  <c r="D39" i="68"/>
  <c r="K198" i="68"/>
  <c r="K204" i="68"/>
  <c r="M106" i="67"/>
  <c r="F53" i="68" s="1"/>
  <c r="E73" i="68"/>
  <c r="L185" i="67"/>
  <c r="E126" i="68"/>
  <c r="L291" i="67"/>
  <c r="D139" i="68"/>
  <c r="M297" i="67"/>
  <c r="M301" i="67"/>
  <c r="F142" i="68" s="1"/>
  <c r="C153" i="68"/>
  <c r="J206" i="68"/>
  <c r="L33" i="68"/>
  <c r="M38" i="68"/>
  <c r="N38" i="68" s="1"/>
  <c r="B157" i="68"/>
  <c r="E86" i="68"/>
  <c r="M98" i="67"/>
  <c r="F45" i="68" s="1"/>
  <c r="I204" i="68"/>
  <c r="B49" i="68"/>
  <c r="I208" i="68"/>
  <c r="J185" i="67"/>
  <c r="C83" i="68"/>
  <c r="M189" i="67"/>
  <c r="F83" i="68" s="1"/>
  <c r="M209" i="67"/>
  <c r="F103" i="68" s="1"/>
  <c r="B103" i="68"/>
  <c r="L210" i="68"/>
  <c r="B141" i="68"/>
  <c r="N179" i="69" s="1"/>
  <c r="M300" i="67"/>
  <c r="F141" i="68" s="1"/>
  <c r="C143" i="68"/>
  <c r="P180" i="69" s="1"/>
  <c r="P181" i="69" s="1"/>
  <c r="B160" i="68"/>
  <c r="M319" i="67"/>
  <c r="M295" i="67"/>
  <c r="L26" i="68"/>
  <c r="M42" i="68"/>
  <c r="M51" i="68"/>
  <c r="N51" i="68" s="1"/>
  <c r="K79" i="68"/>
  <c r="K112" i="68" s="1"/>
  <c r="M143" i="68"/>
  <c r="N143" i="68" s="1"/>
  <c r="M147" i="68"/>
  <c r="N147" i="68" s="1"/>
  <c r="M152" i="68"/>
  <c r="N152" i="68" s="1"/>
  <c r="M155" i="68"/>
  <c r="M158" i="68"/>
  <c r="N158" i="68" s="1"/>
  <c r="M88" i="67"/>
  <c r="F35" i="68" s="1"/>
  <c r="M104" i="67"/>
  <c r="F51" i="68" s="1"/>
  <c r="K196" i="68"/>
  <c r="M199" i="67"/>
  <c r="F93" i="68" s="1"/>
  <c r="K291" i="67"/>
  <c r="K33" i="68"/>
  <c r="L61" i="69" s="1"/>
  <c r="M99" i="68"/>
  <c r="J86" i="68"/>
  <c r="M83" i="68"/>
  <c r="M139" i="67"/>
  <c r="M43" i="68"/>
  <c r="L48" i="68"/>
  <c r="M33" i="67"/>
  <c r="M293" i="67"/>
  <c r="F134" i="68" s="1"/>
  <c r="E134" i="68"/>
  <c r="L187" i="68"/>
  <c r="K184" i="68"/>
  <c r="M78" i="67"/>
  <c r="F25" i="68" s="1"/>
  <c r="E133" i="68"/>
  <c r="L186" i="68"/>
  <c r="L298" i="67"/>
  <c r="E30" i="68"/>
  <c r="L189" i="68"/>
  <c r="M83" i="67"/>
  <c r="F30" i="68" s="1"/>
  <c r="M26" i="67"/>
  <c r="M186" i="67"/>
  <c r="F80" i="68" s="1"/>
  <c r="I186" i="68"/>
  <c r="I192" i="67"/>
  <c r="B80" i="68"/>
  <c r="M93" i="67"/>
  <c r="F40" i="68" s="1"/>
  <c r="K199" i="68"/>
  <c r="D40" i="68"/>
  <c r="S38" i="69" s="1"/>
  <c r="M105" i="67"/>
  <c r="F52" i="68" s="1"/>
  <c r="J211" i="68"/>
  <c r="C52" i="68"/>
  <c r="E105" i="68"/>
  <c r="L211" i="68"/>
  <c r="I188" i="68"/>
  <c r="M82" i="67"/>
  <c r="F29" i="68" s="1"/>
  <c r="I86" i="67"/>
  <c r="I192" i="68" s="1"/>
  <c r="B29" i="68"/>
  <c r="C37" i="68"/>
  <c r="P39" i="69" s="1"/>
  <c r="P37" i="69" s="1"/>
  <c r="J196" i="68"/>
  <c r="M90" i="67"/>
  <c r="F37" i="68" s="1"/>
  <c r="J205" i="68"/>
  <c r="C46" i="68"/>
  <c r="M99" i="67"/>
  <c r="F46" i="68" s="1"/>
  <c r="K108" i="67"/>
  <c r="K211" i="68"/>
  <c r="D52" i="68"/>
  <c r="F132" i="67"/>
  <c r="G132" i="67" s="1"/>
  <c r="I205" i="68"/>
  <c r="B99" i="68"/>
  <c r="D100" i="68"/>
  <c r="K206" i="68"/>
  <c r="M206" i="67"/>
  <c r="F100" i="68" s="1"/>
  <c r="D36" i="68"/>
  <c r="O38" i="69" s="1"/>
  <c r="M89" i="67"/>
  <c r="F36" i="68" s="1"/>
  <c r="K195" i="68"/>
  <c r="E34" i="68"/>
  <c r="I183" i="68"/>
  <c r="I79" i="67"/>
  <c r="M77" i="67"/>
  <c r="F24" i="68" s="1"/>
  <c r="B24" i="68"/>
  <c r="M85" i="67"/>
  <c r="F32" i="68" s="1"/>
  <c r="J191" i="68"/>
  <c r="M182" i="67"/>
  <c r="F76" i="68" s="1"/>
  <c r="I182" i="68"/>
  <c r="C54" i="68"/>
  <c r="J213" i="68"/>
  <c r="F154" i="67"/>
  <c r="G154" i="67" s="1"/>
  <c r="D82" i="68"/>
  <c r="K192" i="67"/>
  <c r="K188" i="68"/>
  <c r="M190" i="67"/>
  <c r="F84" i="68" s="1"/>
  <c r="J190" i="68"/>
  <c r="C84" i="68"/>
  <c r="J192" i="67"/>
  <c r="D97" i="68"/>
  <c r="K203" i="68"/>
  <c r="M203" i="67"/>
  <c r="F97" i="68" s="1"/>
  <c r="C99" i="68"/>
  <c r="K210" i="68"/>
  <c r="M210" i="67"/>
  <c r="F104" i="68" s="1"/>
  <c r="K214" i="67"/>
  <c r="M132" i="67"/>
  <c r="B139" i="68"/>
  <c r="L179" i="69" s="1"/>
  <c r="C127" i="68"/>
  <c r="M286" i="67"/>
  <c r="F127" i="68" s="1"/>
  <c r="J291" i="67"/>
  <c r="L197" i="68"/>
  <c r="M91" i="67"/>
  <c r="F38" i="68" s="1"/>
  <c r="M287" i="67"/>
  <c r="F128" i="68" s="1"/>
  <c r="K181" i="68"/>
  <c r="L79" i="67"/>
  <c r="M75" i="67"/>
  <c r="F22" i="68" s="1"/>
  <c r="E22" i="68"/>
  <c r="I191" i="68"/>
  <c r="J101" i="67"/>
  <c r="L181" i="68"/>
  <c r="D25" i="68"/>
  <c r="M74" i="67"/>
  <c r="F21" i="68" s="1"/>
  <c r="J79" i="67"/>
  <c r="J180" i="68"/>
  <c r="I199" i="68"/>
  <c r="I185" i="67"/>
  <c r="I187" i="68"/>
  <c r="M81" i="67"/>
  <c r="F28" i="68" s="1"/>
  <c r="B28" i="68"/>
  <c r="B33" i="68" s="1"/>
  <c r="E43" i="68"/>
  <c r="D77" i="68"/>
  <c r="D79" i="68" s="1"/>
  <c r="K183" i="68"/>
  <c r="D81" i="68"/>
  <c r="K187" i="68"/>
  <c r="J55" i="68"/>
  <c r="I79" i="68"/>
  <c r="M74" i="68"/>
  <c r="B43" i="68"/>
  <c r="M96" i="67"/>
  <c r="F43" i="68" s="1"/>
  <c r="I101" i="67"/>
  <c r="I207" i="68" s="1"/>
  <c r="D46" i="68"/>
  <c r="K205" i="68"/>
  <c r="L209" i="68"/>
  <c r="M200" i="67"/>
  <c r="F94" i="68" s="1"/>
  <c r="M202" i="67"/>
  <c r="F96" i="68" s="1"/>
  <c r="B96" i="68"/>
  <c r="E104" i="68"/>
  <c r="L214" i="67"/>
  <c r="L86" i="67"/>
  <c r="C41" i="68"/>
  <c r="T39" i="69" s="1"/>
  <c r="J200" i="68"/>
  <c r="M94" i="67"/>
  <c r="F41" i="68" s="1"/>
  <c r="B77" i="68"/>
  <c r="M183" i="67"/>
  <c r="F77" i="68" s="1"/>
  <c r="C87" i="68"/>
  <c r="M109" i="69" s="1"/>
  <c r="M193" i="67"/>
  <c r="F87" i="68" s="1"/>
  <c r="J193" i="68"/>
  <c r="D94" i="68"/>
  <c r="T108" i="69" s="1"/>
  <c r="T107" i="69" s="1"/>
  <c r="K200" i="68"/>
  <c r="L203" i="68"/>
  <c r="M208" i="67"/>
  <c r="F102" i="68" s="1"/>
  <c r="B102" i="68"/>
  <c r="C103" i="68"/>
  <c r="J214" i="67"/>
  <c r="J108" i="67"/>
  <c r="M187" i="67"/>
  <c r="F81" i="68" s="1"/>
  <c r="L190" i="68"/>
  <c r="E50" i="68"/>
  <c r="K101" i="67"/>
  <c r="E23" i="68"/>
  <c r="L182" i="68"/>
  <c r="M80" i="67"/>
  <c r="F27" i="68" s="1"/>
  <c r="E29" i="68"/>
  <c r="L188" i="68"/>
  <c r="D31" i="68"/>
  <c r="M84" i="67"/>
  <c r="F31" i="68" s="1"/>
  <c r="K190" i="68"/>
  <c r="M87" i="67"/>
  <c r="F34" i="68" s="1"/>
  <c r="K185" i="67"/>
  <c r="C77" i="68"/>
  <c r="M211" i="67"/>
  <c r="F105" i="68" s="1"/>
  <c r="B51" i="68"/>
  <c r="J204" i="68"/>
  <c r="C42" i="68"/>
  <c r="M81" i="68"/>
  <c r="D49" i="68"/>
  <c r="I206" i="68"/>
  <c r="K161" i="68"/>
  <c r="D20" i="68"/>
  <c r="K179" i="68"/>
  <c r="K86" i="67"/>
  <c r="K189" i="68"/>
  <c r="M95" i="67"/>
  <c r="F42" i="68" s="1"/>
  <c r="I209" i="68"/>
  <c r="I213" i="68"/>
  <c r="B107" i="68"/>
  <c r="M213" i="67"/>
  <c r="F107" i="68" s="1"/>
  <c r="M45" i="68"/>
  <c r="N45" i="68" s="1"/>
  <c r="M52" i="68"/>
  <c r="M137" i="68"/>
  <c r="N137" i="68" s="1"/>
  <c r="F48" i="67"/>
  <c r="G48" i="67" s="1"/>
  <c r="M196" i="67"/>
  <c r="F90" i="68" s="1"/>
  <c r="B90" i="68"/>
  <c r="P108" i="69" s="1"/>
  <c r="P107" i="69" s="1"/>
  <c r="K207" i="67"/>
  <c r="B98" i="68"/>
  <c r="M204" i="67"/>
  <c r="F98" i="68" s="1"/>
  <c r="C105" i="68"/>
  <c r="C126" i="68"/>
  <c r="C80" i="68"/>
  <c r="M97" i="67"/>
  <c r="F44" i="68" s="1"/>
  <c r="B44" i="68"/>
  <c r="M188" i="67"/>
  <c r="F82" i="68" s="1"/>
  <c r="C148" i="68"/>
  <c r="J313" i="67"/>
  <c r="B82" i="68"/>
  <c r="L194" i="68"/>
  <c r="J186" i="68"/>
  <c r="K182" i="68"/>
  <c r="J86" i="67"/>
  <c r="D53" i="68"/>
  <c r="K212" i="68"/>
  <c r="L207" i="67"/>
  <c r="M245" i="67"/>
  <c r="M47" i="68"/>
  <c r="N47" i="68" s="1"/>
  <c r="B50" i="68"/>
  <c r="L200" i="68"/>
  <c r="I291" i="67"/>
  <c r="J298" i="67"/>
  <c r="K154" i="68"/>
  <c r="U202" i="69" s="1"/>
  <c r="M76" i="67"/>
  <c r="F23" i="68" s="1"/>
  <c r="M154" i="67"/>
  <c r="F267" i="67"/>
  <c r="M25" i="68"/>
  <c r="M90" i="68"/>
  <c r="M267" i="67"/>
  <c r="M290" i="67"/>
  <c r="F131" i="68" s="1"/>
  <c r="M212" i="67"/>
  <c r="F106" i="68" s="1"/>
  <c r="I320" i="67"/>
  <c r="B130" i="68"/>
  <c r="D156" i="68"/>
  <c r="Y225" i="69" l="1"/>
  <c r="Y178" i="69"/>
  <c r="I110" i="69"/>
  <c r="I155" i="69"/>
  <c r="I156" i="69" s="1"/>
  <c r="I83" i="69"/>
  <c r="I153" i="69"/>
  <c r="E110" i="69"/>
  <c r="E155" i="69"/>
  <c r="E156" i="69" s="1"/>
  <c r="G110" i="69"/>
  <c r="G155" i="69"/>
  <c r="G156" i="69" s="1"/>
  <c r="N294" i="67"/>
  <c r="G135" i="68" s="1"/>
  <c r="N245" i="67"/>
  <c r="F118" i="68"/>
  <c r="X181" i="69"/>
  <c r="X178" i="69"/>
  <c r="G181" i="69"/>
  <c r="G178" i="69"/>
  <c r="G226" i="69"/>
  <c r="W181" i="69"/>
  <c r="W226" i="69"/>
  <c r="W224" i="69" s="1"/>
  <c r="C181" i="69"/>
  <c r="C178" i="69"/>
  <c r="C226" i="69"/>
  <c r="M178" i="69"/>
  <c r="W178" i="69"/>
  <c r="O281" i="67"/>
  <c r="H122" i="68" s="1"/>
  <c r="F122" i="68"/>
  <c r="C139" i="68"/>
  <c r="O178" i="69"/>
  <c r="Y156" i="69"/>
  <c r="C110" i="69"/>
  <c r="C155" i="69"/>
  <c r="C156" i="69" s="1"/>
  <c r="L214" i="68"/>
  <c r="N186" i="67"/>
  <c r="G80" i="68" s="1"/>
  <c r="T110" i="69"/>
  <c r="N198" i="67"/>
  <c r="G92" i="68" s="1"/>
  <c r="N197" i="67"/>
  <c r="G91" i="68" s="1"/>
  <c r="P110" i="69"/>
  <c r="N206" i="67"/>
  <c r="G100" i="68" s="1"/>
  <c r="N203" i="67"/>
  <c r="G97" i="68" s="1"/>
  <c r="N210" i="67"/>
  <c r="G104" i="68" s="1"/>
  <c r="N213" i="67"/>
  <c r="G107" i="68" s="1"/>
  <c r="M60" i="69"/>
  <c r="H83" i="69"/>
  <c r="H128" i="67"/>
  <c r="H165" i="67"/>
  <c r="H121" i="67"/>
  <c r="H118" i="67"/>
  <c r="H122" i="67"/>
  <c r="H162" i="67"/>
  <c r="H123" i="67"/>
  <c r="H119" i="67"/>
  <c r="H125" i="67"/>
  <c r="H120" i="67"/>
  <c r="H124" i="67"/>
  <c r="H164" i="67"/>
  <c r="H126" i="67"/>
  <c r="H117" i="67"/>
  <c r="H163" i="67"/>
  <c r="N182" i="67"/>
  <c r="G76" i="68" s="1"/>
  <c r="N179" i="67"/>
  <c r="G73" i="68" s="1"/>
  <c r="N191" i="67"/>
  <c r="G85" i="68" s="1"/>
  <c r="N187" i="67"/>
  <c r="G81" i="68" s="1"/>
  <c r="N200" i="67"/>
  <c r="G94" i="68" s="1"/>
  <c r="R110" i="69"/>
  <c r="N196" i="67"/>
  <c r="G90" i="68" s="1"/>
  <c r="N195" i="67"/>
  <c r="G89" i="68" s="1"/>
  <c r="N194" i="67"/>
  <c r="G88" i="68" s="1"/>
  <c r="M63" i="69"/>
  <c r="P60" i="69"/>
  <c r="P63" i="69" s="1"/>
  <c r="N204" i="67"/>
  <c r="G98" i="68" s="1"/>
  <c r="N209" i="67"/>
  <c r="G103" i="68" s="1"/>
  <c r="H127" i="67"/>
  <c r="H130" i="67"/>
  <c r="H153" i="69"/>
  <c r="H156" i="69" s="1"/>
  <c r="E83" i="69"/>
  <c r="F156" i="69"/>
  <c r="F153" i="69"/>
  <c r="J156" i="69"/>
  <c r="J153" i="69"/>
  <c r="X224" i="69"/>
  <c r="X227" i="69" s="1"/>
  <c r="Y83" i="69"/>
  <c r="Y86" i="69" s="1"/>
  <c r="J224" i="69"/>
  <c r="J227" i="69" s="1"/>
  <c r="G26" i="67"/>
  <c r="N100" i="67"/>
  <c r="G47" i="68" s="1"/>
  <c r="N99" i="67"/>
  <c r="G46" i="68" s="1"/>
  <c r="N103" i="67"/>
  <c r="G50" i="68" s="1"/>
  <c r="F83" i="69"/>
  <c r="W86" i="69"/>
  <c r="C83" i="69"/>
  <c r="G83" i="69"/>
  <c r="Y224" i="69"/>
  <c r="X83" i="69"/>
  <c r="X86" i="69" s="1"/>
  <c r="N74" i="67"/>
  <c r="G21" i="68" s="1"/>
  <c r="N82" i="67"/>
  <c r="G29" i="68" s="1"/>
  <c r="J86" i="69"/>
  <c r="D83" i="69"/>
  <c r="O319" i="67"/>
  <c r="H160" i="68" s="1"/>
  <c r="F160" i="68"/>
  <c r="N317" i="67"/>
  <c r="G158" i="68" s="1"/>
  <c r="O315" i="67"/>
  <c r="H156" i="68" s="1"/>
  <c r="F156" i="68"/>
  <c r="I324" i="67"/>
  <c r="F157" i="68"/>
  <c r="M271" i="67"/>
  <c r="S180" i="69"/>
  <c r="S181" i="69" s="1"/>
  <c r="L324" i="67"/>
  <c r="T181" i="69"/>
  <c r="T178" i="69"/>
  <c r="F151" i="68"/>
  <c r="F152" i="68"/>
  <c r="N313" i="67"/>
  <c r="G154" i="68" s="1"/>
  <c r="P178" i="69"/>
  <c r="F149" i="68"/>
  <c r="F150" i="68"/>
  <c r="O312" i="67"/>
  <c r="H153" i="68" s="1"/>
  <c r="F153" i="68"/>
  <c r="N180" i="69"/>
  <c r="N181" i="69" s="1"/>
  <c r="Q178" i="69"/>
  <c r="K59" i="68"/>
  <c r="K324" i="67"/>
  <c r="O297" i="67"/>
  <c r="H138" i="68" s="1"/>
  <c r="F138" i="68"/>
  <c r="F137" i="68"/>
  <c r="F136" i="68"/>
  <c r="N271" i="67"/>
  <c r="F271" i="67"/>
  <c r="J324" i="67"/>
  <c r="N291" i="67"/>
  <c r="G132" i="68" s="1"/>
  <c r="O289" i="67"/>
  <c r="H130" i="68" s="1"/>
  <c r="F130" i="68"/>
  <c r="I214" i="68"/>
  <c r="K214" i="68"/>
  <c r="L218" i="67"/>
  <c r="V62" i="69"/>
  <c r="V60" i="69" s="1"/>
  <c r="U61" i="69"/>
  <c r="U62" i="69"/>
  <c r="N107" i="69"/>
  <c r="N110" i="69" s="1"/>
  <c r="M107" i="69"/>
  <c r="M110" i="69" s="1"/>
  <c r="N193" i="67"/>
  <c r="G87" i="68" s="1"/>
  <c r="Q107" i="69"/>
  <c r="Q110" i="69" s="1"/>
  <c r="T60" i="69"/>
  <c r="T63" i="69" s="1"/>
  <c r="O60" i="69"/>
  <c r="O63" i="69" s="1"/>
  <c r="R60" i="69"/>
  <c r="R63" i="69" s="1"/>
  <c r="S107" i="69"/>
  <c r="S110" i="69" s="1"/>
  <c r="Q60" i="69"/>
  <c r="Q63" i="69" s="1"/>
  <c r="N199" i="67"/>
  <c r="G93" i="68" s="1"/>
  <c r="O107" i="69"/>
  <c r="O110" i="69" s="1"/>
  <c r="S60" i="69"/>
  <c r="S63" i="69" s="1"/>
  <c r="N60" i="69"/>
  <c r="N63" i="69" s="1"/>
  <c r="L62" i="69"/>
  <c r="N188" i="67"/>
  <c r="G82" i="68" s="1"/>
  <c r="K218" i="67"/>
  <c r="I218" i="67"/>
  <c r="N189" i="67"/>
  <c r="G83" i="68" s="1"/>
  <c r="M165" i="67"/>
  <c r="K61" i="69"/>
  <c r="I59" i="68"/>
  <c r="M26" i="68"/>
  <c r="N26" i="68" s="1"/>
  <c r="L59" i="68"/>
  <c r="J218" i="67"/>
  <c r="K62" i="69"/>
  <c r="J59" i="68"/>
  <c r="G165" i="67"/>
  <c r="N89" i="67"/>
  <c r="G36" i="68" s="1"/>
  <c r="L112" i="68"/>
  <c r="N84" i="67"/>
  <c r="G31" i="68" s="1"/>
  <c r="N80" i="67"/>
  <c r="G27" i="68" s="1"/>
  <c r="N81" i="67"/>
  <c r="G28" i="68" s="1"/>
  <c r="N83" i="67"/>
  <c r="G30" i="68" s="1"/>
  <c r="N94" i="67"/>
  <c r="G41" i="68" s="1"/>
  <c r="N87" i="67"/>
  <c r="G34" i="68" s="1"/>
  <c r="N92" i="67"/>
  <c r="G39" i="68" s="1"/>
  <c r="N98" i="67"/>
  <c r="G45" i="68" s="1"/>
  <c r="N95" i="67"/>
  <c r="G42" i="68" s="1"/>
  <c r="N208" i="68"/>
  <c r="N107" i="67"/>
  <c r="G54" i="68" s="1"/>
  <c r="N108" i="68"/>
  <c r="V132" i="69"/>
  <c r="V203" i="69"/>
  <c r="N105" i="67"/>
  <c r="G52" i="68" s="1"/>
  <c r="V202" i="69"/>
  <c r="I165" i="68"/>
  <c r="J214" i="68"/>
  <c r="L165" i="68"/>
  <c r="N212" i="68"/>
  <c r="N101" i="68"/>
  <c r="U132" i="69"/>
  <c r="U130" i="69" s="1"/>
  <c r="M101" i="68"/>
  <c r="K165" i="68"/>
  <c r="U203" i="69"/>
  <c r="U201" i="69" s="1"/>
  <c r="R130" i="69"/>
  <c r="R133" i="69" s="1"/>
  <c r="R154" i="69"/>
  <c r="N130" i="69"/>
  <c r="N154" i="69"/>
  <c r="Q155" i="69"/>
  <c r="M133" i="69"/>
  <c r="M155" i="69"/>
  <c r="R155" i="69"/>
  <c r="Q130" i="69"/>
  <c r="Q133" i="69" s="1"/>
  <c r="Q154" i="69"/>
  <c r="M154" i="69"/>
  <c r="M130" i="69"/>
  <c r="M38" i="69"/>
  <c r="T154" i="69"/>
  <c r="T130" i="69"/>
  <c r="T133" i="69" s="1"/>
  <c r="P154" i="69"/>
  <c r="P130" i="69"/>
  <c r="P133" i="69" s="1"/>
  <c r="S155" i="69"/>
  <c r="O155" i="69"/>
  <c r="T155" i="69"/>
  <c r="P155" i="69"/>
  <c r="N133" i="69"/>
  <c r="N155" i="69"/>
  <c r="S154" i="69"/>
  <c r="S130" i="69"/>
  <c r="S133" i="69" s="1"/>
  <c r="O130" i="69"/>
  <c r="O133" i="69" s="1"/>
  <c r="O154" i="69"/>
  <c r="O37" i="69"/>
  <c r="O40" i="69" s="1"/>
  <c r="O84" i="69"/>
  <c r="S37" i="69"/>
  <c r="S40" i="69" s="1"/>
  <c r="S84" i="69"/>
  <c r="S225" i="69"/>
  <c r="S201" i="69"/>
  <c r="S204" i="69" s="1"/>
  <c r="N90" i="67"/>
  <c r="G37" i="68" s="1"/>
  <c r="M226" i="69"/>
  <c r="Q225" i="69"/>
  <c r="Q201" i="69"/>
  <c r="M225" i="69"/>
  <c r="M201" i="69"/>
  <c r="M204" i="69" s="1"/>
  <c r="P226" i="69"/>
  <c r="N93" i="67"/>
  <c r="G40" i="68" s="1"/>
  <c r="O85" i="69"/>
  <c r="M39" i="69"/>
  <c r="R85" i="69"/>
  <c r="O225" i="69"/>
  <c r="O201" i="69"/>
  <c r="Q85" i="69"/>
  <c r="R226" i="69"/>
  <c r="N226" i="69"/>
  <c r="N37" i="69"/>
  <c r="N40" i="69" s="1"/>
  <c r="N84" i="69"/>
  <c r="N85" i="69"/>
  <c r="Q37" i="69"/>
  <c r="Q40" i="69" s="1"/>
  <c r="R225" i="69"/>
  <c r="R201" i="69"/>
  <c r="R204" i="69" s="1"/>
  <c r="N225" i="69"/>
  <c r="N201" i="69"/>
  <c r="N204" i="69" s="1"/>
  <c r="Q204" i="69"/>
  <c r="Q226" i="69"/>
  <c r="T85" i="69"/>
  <c r="R38" i="69"/>
  <c r="T201" i="69"/>
  <c r="T204" i="69" s="1"/>
  <c r="T225" i="69"/>
  <c r="P201" i="69"/>
  <c r="P204" i="69" s="1"/>
  <c r="P225" i="69"/>
  <c r="N91" i="67"/>
  <c r="G38" i="68" s="1"/>
  <c r="S85" i="69"/>
  <c r="N88" i="67"/>
  <c r="G35" i="68" s="1"/>
  <c r="T226" i="69"/>
  <c r="O204" i="69"/>
  <c r="O226" i="69"/>
  <c r="T37" i="69"/>
  <c r="T40" i="69" s="1"/>
  <c r="L132" i="69"/>
  <c r="N190" i="68"/>
  <c r="L225" i="69"/>
  <c r="L112" i="67"/>
  <c r="L203" i="69"/>
  <c r="K112" i="67"/>
  <c r="M59" i="67"/>
  <c r="K131" i="69"/>
  <c r="I112" i="68"/>
  <c r="N79" i="68"/>
  <c r="J112" i="68"/>
  <c r="K132" i="69"/>
  <c r="J112" i="67"/>
  <c r="N78" i="67"/>
  <c r="G25" i="68" s="1"/>
  <c r="K202" i="69"/>
  <c r="N132" i="68"/>
  <c r="J165" i="68"/>
  <c r="K203" i="69"/>
  <c r="M132" i="68"/>
  <c r="I112" i="67"/>
  <c r="I185" i="68"/>
  <c r="C26" i="68"/>
  <c r="N183" i="68"/>
  <c r="F59" i="67"/>
  <c r="H26" i="67" s="1"/>
  <c r="W153" i="69"/>
  <c r="W156" i="69" s="1"/>
  <c r="B85" i="69"/>
  <c r="B37" i="69"/>
  <c r="B40" i="69" s="1"/>
  <c r="B84" i="69"/>
  <c r="L207" i="68"/>
  <c r="M14" i="68"/>
  <c r="C33" i="68"/>
  <c r="M33" i="68"/>
  <c r="N33" i="68" s="1"/>
  <c r="M208" i="68"/>
  <c r="D108" i="68"/>
  <c r="M201" i="68"/>
  <c r="N201" i="68" s="1"/>
  <c r="M210" i="68"/>
  <c r="N210" i="68" s="1"/>
  <c r="M212" i="68"/>
  <c r="M184" i="68"/>
  <c r="N184" i="68" s="1"/>
  <c r="E79" i="68"/>
  <c r="M191" i="68"/>
  <c r="N191" i="68" s="1"/>
  <c r="D33" i="68"/>
  <c r="L38" i="69" s="1"/>
  <c r="M195" i="68"/>
  <c r="N195" i="68" s="1"/>
  <c r="M320" i="67"/>
  <c r="F161" i="68" s="1"/>
  <c r="M298" i="67"/>
  <c r="F139" i="68" s="1"/>
  <c r="M108" i="67"/>
  <c r="F55" i="68" s="1"/>
  <c r="M214" i="67"/>
  <c r="F108" i="68" s="1"/>
  <c r="M193" i="68"/>
  <c r="N193" i="68" s="1"/>
  <c r="D48" i="68"/>
  <c r="M202" i="68"/>
  <c r="N202" i="68" s="1"/>
  <c r="E26" i="68"/>
  <c r="C101" i="68"/>
  <c r="M186" i="68"/>
  <c r="N186" i="68" s="1"/>
  <c r="B48" i="68"/>
  <c r="C55" i="68"/>
  <c r="M197" i="68"/>
  <c r="N197" i="68" s="1"/>
  <c r="B26" i="68"/>
  <c r="M154" i="68"/>
  <c r="N154" i="68" s="1"/>
  <c r="M161" i="68"/>
  <c r="N161" i="68" s="1"/>
  <c r="M181" i="68"/>
  <c r="N181" i="68" s="1"/>
  <c r="H253" i="67"/>
  <c r="M179" i="68"/>
  <c r="N179" i="68" s="1"/>
  <c r="M198" i="68"/>
  <c r="N198" i="68" s="1"/>
  <c r="M139" i="68"/>
  <c r="N139" i="68" s="1"/>
  <c r="B161" i="68"/>
  <c r="M200" i="68"/>
  <c r="N200" i="68" s="1"/>
  <c r="M182" i="68"/>
  <c r="N182" i="68" s="1"/>
  <c r="C161" i="68"/>
  <c r="V180" i="69" s="1"/>
  <c r="M189" i="68"/>
  <c r="N189" i="68" s="1"/>
  <c r="D101" i="68"/>
  <c r="B154" i="68"/>
  <c r="U179" i="69" s="1"/>
  <c r="M213" i="68"/>
  <c r="N213" i="68" s="1"/>
  <c r="K192" i="68"/>
  <c r="M206" i="68"/>
  <c r="N206" i="68" s="1"/>
  <c r="L192" i="68"/>
  <c r="C79" i="68"/>
  <c r="M86" i="68"/>
  <c r="N86" i="68" s="1"/>
  <c r="E132" i="68"/>
  <c r="E101" i="68"/>
  <c r="H237" i="67"/>
  <c r="H235" i="67"/>
  <c r="H260" i="67"/>
  <c r="H238" i="67"/>
  <c r="H21" i="67"/>
  <c r="H38" i="67"/>
  <c r="M101" i="67"/>
  <c r="F48" i="68" s="1"/>
  <c r="J207" i="68"/>
  <c r="C48" i="68"/>
  <c r="H132" i="67"/>
  <c r="M204" i="68"/>
  <c r="N204" i="68" s="1"/>
  <c r="M211" i="68"/>
  <c r="N211" i="68" s="1"/>
  <c r="M207" i="67"/>
  <c r="F101" i="68" s="1"/>
  <c r="M79" i="67"/>
  <c r="F26" i="68" s="1"/>
  <c r="B132" i="68"/>
  <c r="M55" i="68"/>
  <c r="N55" i="68" s="1"/>
  <c r="J185" i="68"/>
  <c r="M194" i="68"/>
  <c r="N194" i="68" s="1"/>
  <c r="M209" i="68"/>
  <c r="N209" i="68" s="1"/>
  <c r="D55" i="68"/>
  <c r="E55" i="68"/>
  <c r="B108" i="68"/>
  <c r="V108" i="69" s="1"/>
  <c r="B101" i="68"/>
  <c r="U108" i="69" s="1"/>
  <c r="M190" i="68"/>
  <c r="B79" i="68"/>
  <c r="M205" i="68"/>
  <c r="N205" i="68" s="1"/>
  <c r="M196" i="68"/>
  <c r="N196" i="68" s="1"/>
  <c r="E139" i="68"/>
  <c r="L180" i="69" s="1"/>
  <c r="E48" i="68"/>
  <c r="D86" i="68"/>
  <c r="D112" i="68" s="1"/>
  <c r="M48" i="68"/>
  <c r="N48" i="68" s="1"/>
  <c r="B86" i="68"/>
  <c r="M203" i="68"/>
  <c r="N203" i="68" s="1"/>
  <c r="H156" i="67"/>
  <c r="H134" i="67"/>
  <c r="H140" i="67"/>
  <c r="H155" i="67"/>
  <c r="H158" i="67"/>
  <c r="M291" i="67"/>
  <c r="F132" i="68" s="1"/>
  <c r="O139" i="67"/>
  <c r="D161" i="68"/>
  <c r="D165" i="68" s="1"/>
  <c r="C86" i="68"/>
  <c r="L109" i="69" s="1"/>
  <c r="D26" i="68"/>
  <c r="M183" i="68"/>
  <c r="M188" i="68"/>
  <c r="N188" i="68" s="1"/>
  <c r="H161" i="67"/>
  <c r="E33" i="68"/>
  <c r="M187" i="68"/>
  <c r="N187" i="68" s="1"/>
  <c r="M86" i="67"/>
  <c r="F33" i="68" s="1"/>
  <c r="J192" i="68"/>
  <c r="M185" i="67"/>
  <c r="F79" i="68" s="1"/>
  <c r="H24" i="67"/>
  <c r="L185" i="68"/>
  <c r="M192" i="67"/>
  <c r="F86" i="68" s="1"/>
  <c r="M79" i="68"/>
  <c r="M313" i="67"/>
  <c r="F154" i="68" s="1"/>
  <c r="B55" i="68"/>
  <c r="C154" i="68"/>
  <c r="U180" i="69" s="1"/>
  <c r="U181" i="69" s="1"/>
  <c r="C132" i="68"/>
  <c r="K207" i="68"/>
  <c r="C108" i="68"/>
  <c r="E108" i="68"/>
  <c r="M199" i="68"/>
  <c r="N199" i="68" s="1"/>
  <c r="H139" i="67"/>
  <c r="M180" i="68"/>
  <c r="N180" i="68" s="1"/>
  <c r="K185" i="68"/>
  <c r="L108" i="69" l="1"/>
  <c r="E153" i="69"/>
  <c r="G153" i="69"/>
  <c r="O271" i="67"/>
  <c r="O270" i="67"/>
  <c r="O223" i="67"/>
  <c r="O230" i="67"/>
  <c r="O224" i="67"/>
  <c r="O258" i="67"/>
  <c r="O241" i="67"/>
  <c r="O260" i="67"/>
  <c r="O243" i="67"/>
  <c r="O257" i="67"/>
  <c r="O263" i="67"/>
  <c r="O242" i="67"/>
  <c r="N298" i="67"/>
  <c r="G139" i="68" s="1"/>
  <c r="O245" i="67"/>
  <c r="C227" i="69"/>
  <c r="C224" i="69"/>
  <c r="U178" i="69"/>
  <c r="H271" i="67"/>
  <c r="H227" i="67"/>
  <c r="H269" i="67"/>
  <c r="H224" i="67"/>
  <c r="H223" i="67"/>
  <c r="H229" i="67"/>
  <c r="H270" i="67"/>
  <c r="H268" i="67"/>
  <c r="H242" i="67"/>
  <c r="H255" i="67"/>
  <c r="H233" i="67"/>
  <c r="H256" i="67"/>
  <c r="G227" i="69"/>
  <c r="G224" i="69"/>
  <c r="W227" i="69"/>
  <c r="C153" i="69"/>
  <c r="O165" i="67"/>
  <c r="O124" i="67"/>
  <c r="O118" i="67"/>
  <c r="O119" i="67"/>
  <c r="O125" i="67"/>
  <c r="O117" i="67"/>
  <c r="O121" i="67"/>
  <c r="O123" i="67"/>
  <c r="O164" i="67"/>
  <c r="O163" i="67"/>
  <c r="O162" i="67"/>
  <c r="O127" i="67"/>
  <c r="O126" i="67"/>
  <c r="O130" i="67"/>
  <c r="O131" i="67"/>
  <c r="O129" i="67"/>
  <c r="O132" i="67"/>
  <c r="N192" i="67"/>
  <c r="G86" i="68" s="1"/>
  <c r="L60" i="69"/>
  <c r="L63" i="69" s="1"/>
  <c r="N207" i="67"/>
  <c r="G101" i="68" s="1"/>
  <c r="U109" i="69"/>
  <c r="U107" i="69" s="1"/>
  <c r="E112" i="68"/>
  <c r="N185" i="67"/>
  <c r="G79" i="68" s="1"/>
  <c r="U60" i="69"/>
  <c r="U63" i="69" s="1"/>
  <c r="N214" i="67"/>
  <c r="G108" i="68" s="1"/>
  <c r="O59" i="67"/>
  <c r="O19" i="67"/>
  <c r="O11" i="67"/>
  <c r="O13" i="67"/>
  <c r="O56" i="67"/>
  <c r="O15" i="67"/>
  <c r="O57" i="67"/>
  <c r="O58" i="67"/>
  <c r="O14" i="67"/>
  <c r="O18" i="67"/>
  <c r="V39" i="69"/>
  <c r="H59" i="67"/>
  <c r="H58" i="67"/>
  <c r="H57" i="67"/>
  <c r="H18" i="67"/>
  <c r="H11" i="67"/>
  <c r="H56" i="67"/>
  <c r="H14" i="67"/>
  <c r="H15" i="67"/>
  <c r="H17" i="67"/>
  <c r="H19" i="67"/>
  <c r="H16" i="67"/>
  <c r="H12" i="67"/>
  <c r="H13" i="67"/>
  <c r="H20" i="67"/>
  <c r="V179" i="69"/>
  <c r="V178" i="69" s="1"/>
  <c r="V181" i="69"/>
  <c r="N320" i="67"/>
  <c r="G161" i="68" s="1"/>
  <c r="S226" i="69"/>
  <c r="S224" i="69" s="1"/>
  <c r="S227" i="69" s="1"/>
  <c r="U225" i="69"/>
  <c r="N178" i="69"/>
  <c r="S178" i="69"/>
  <c r="E165" i="68"/>
  <c r="L178" i="69"/>
  <c r="L181" i="69" s="1"/>
  <c r="K180" i="69"/>
  <c r="C165" i="68"/>
  <c r="K179" i="69"/>
  <c r="B165" i="68"/>
  <c r="H250" i="67"/>
  <c r="H252" i="67"/>
  <c r="H265" i="67"/>
  <c r="G271" i="67"/>
  <c r="H251" i="67"/>
  <c r="H254" i="67"/>
  <c r="H246" i="67"/>
  <c r="M324" i="67"/>
  <c r="I218" i="68"/>
  <c r="V63" i="69"/>
  <c r="V154" i="69"/>
  <c r="V109" i="69"/>
  <c r="U154" i="69"/>
  <c r="M218" i="67"/>
  <c r="L107" i="69"/>
  <c r="L110" i="69" s="1"/>
  <c r="L154" i="69"/>
  <c r="N165" i="67"/>
  <c r="Z62" i="69"/>
  <c r="K109" i="69"/>
  <c r="C112" i="68"/>
  <c r="F112" i="68"/>
  <c r="M59" i="68"/>
  <c r="K108" i="69"/>
  <c r="B112" i="68"/>
  <c r="Z61" i="69"/>
  <c r="K60" i="69"/>
  <c r="K63" i="69" s="1"/>
  <c r="S153" i="69"/>
  <c r="N86" i="67"/>
  <c r="G33" i="68" s="1"/>
  <c r="H30" i="67"/>
  <c r="D59" i="68"/>
  <c r="M224" i="69"/>
  <c r="N224" i="69"/>
  <c r="N227" i="69" s="1"/>
  <c r="O224" i="69"/>
  <c r="O227" i="69" s="1"/>
  <c r="M37" i="69"/>
  <c r="M40" i="69" s="1"/>
  <c r="M84" i="69"/>
  <c r="P153" i="69"/>
  <c r="P156" i="69" s="1"/>
  <c r="M153" i="69"/>
  <c r="M156" i="69" s="1"/>
  <c r="O153" i="69"/>
  <c r="N101" i="67"/>
  <c r="G48" i="68" s="1"/>
  <c r="N108" i="67"/>
  <c r="G55" i="68" s="1"/>
  <c r="V38" i="69"/>
  <c r="V84" i="69" s="1"/>
  <c r="V133" i="69"/>
  <c r="V155" i="69"/>
  <c r="V130" i="69"/>
  <c r="V201" i="69"/>
  <c r="V204" i="69" s="1"/>
  <c r="V226" i="69"/>
  <c r="V85" i="69"/>
  <c r="U133" i="69"/>
  <c r="U155" i="69"/>
  <c r="K218" i="68"/>
  <c r="J218" i="68"/>
  <c r="U39" i="69"/>
  <c r="U38" i="69"/>
  <c r="U204" i="69"/>
  <c r="U226" i="69"/>
  <c r="R153" i="69"/>
  <c r="R156" i="69" s="1"/>
  <c r="S156" i="69"/>
  <c r="T153" i="69"/>
  <c r="T156" i="69" s="1"/>
  <c r="Q153" i="69"/>
  <c r="Q156" i="69" s="1"/>
  <c r="N153" i="69"/>
  <c r="N156" i="69" s="1"/>
  <c r="O156" i="69"/>
  <c r="M227" i="69"/>
  <c r="P85" i="69"/>
  <c r="P40" i="69"/>
  <c r="Q83" i="69"/>
  <c r="Q86" i="69" s="1"/>
  <c r="H47" i="67"/>
  <c r="P224" i="69"/>
  <c r="P227" i="69" s="1"/>
  <c r="R224" i="69"/>
  <c r="R227" i="69" s="1"/>
  <c r="Q224" i="69"/>
  <c r="Q227" i="69" s="1"/>
  <c r="S83" i="69"/>
  <c r="T224" i="69"/>
  <c r="T227" i="69" s="1"/>
  <c r="O83" i="69"/>
  <c r="O86" i="69" s="1"/>
  <c r="H52" i="67"/>
  <c r="S86" i="69"/>
  <c r="R37" i="69"/>
  <c r="R40" i="69" s="1"/>
  <c r="R84" i="69"/>
  <c r="R83" i="69" s="1"/>
  <c r="R86" i="69" s="1"/>
  <c r="T83" i="69"/>
  <c r="T86" i="69" s="1"/>
  <c r="N83" i="69"/>
  <c r="N86" i="69" s="1"/>
  <c r="M85" i="69"/>
  <c r="L39" i="69"/>
  <c r="E59" i="68"/>
  <c r="L155" i="69"/>
  <c r="L130" i="69"/>
  <c r="L133" i="69" s="1"/>
  <c r="L218" i="68"/>
  <c r="M112" i="67"/>
  <c r="H49" i="67"/>
  <c r="H50" i="67"/>
  <c r="L226" i="69"/>
  <c r="L224" i="69" s="1"/>
  <c r="L201" i="69"/>
  <c r="L204" i="69" s="1"/>
  <c r="L84" i="69"/>
  <c r="H44" i="67"/>
  <c r="M112" i="68"/>
  <c r="N59" i="67"/>
  <c r="K133" i="69"/>
  <c r="K155" i="69"/>
  <c r="Z132" i="69"/>
  <c r="K130" i="69"/>
  <c r="Z131" i="69"/>
  <c r="G59" i="67"/>
  <c r="H45" i="67"/>
  <c r="H32" i="67"/>
  <c r="H51" i="67"/>
  <c r="H35" i="67"/>
  <c r="K225" i="69"/>
  <c r="Z202" i="69"/>
  <c r="K201" i="69"/>
  <c r="N79" i="67"/>
  <c r="G26" i="68" s="1"/>
  <c r="M165" i="68"/>
  <c r="H41" i="67"/>
  <c r="H39" i="67"/>
  <c r="H43" i="67"/>
  <c r="H27" i="67"/>
  <c r="H40" i="67"/>
  <c r="H28" i="67"/>
  <c r="K38" i="69"/>
  <c r="B59" i="68"/>
  <c r="K39" i="69"/>
  <c r="C59" i="68"/>
  <c r="K204" i="69"/>
  <c r="K226" i="69"/>
  <c r="Z203" i="69"/>
  <c r="B83" i="69"/>
  <c r="B86" i="69" s="1"/>
  <c r="O285" i="67"/>
  <c r="H126" i="68" s="1"/>
  <c r="O265" i="67"/>
  <c r="H248" i="67"/>
  <c r="H239" i="67"/>
  <c r="H247" i="67"/>
  <c r="H240" i="67"/>
  <c r="H267" i="67"/>
  <c r="H245" i="67"/>
  <c r="H261" i="67"/>
  <c r="H241" i="67"/>
  <c r="H249" i="67"/>
  <c r="O154" i="67"/>
  <c r="H146" i="67"/>
  <c r="H136" i="67"/>
  <c r="H153" i="67"/>
  <c r="H147" i="67"/>
  <c r="H135" i="67"/>
  <c r="H143" i="67"/>
  <c r="H138" i="67"/>
  <c r="H151" i="67"/>
  <c r="H148" i="67"/>
  <c r="H133" i="67"/>
  <c r="H145" i="67"/>
  <c r="H159" i="67"/>
  <c r="H141" i="67"/>
  <c r="H137" i="67"/>
  <c r="H154" i="67"/>
  <c r="H131" i="67"/>
  <c r="H149" i="67"/>
  <c r="H144" i="67"/>
  <c r="H160" i="67"/>
  <c r="H157" i="67"/>
  <c r="H152" i="67"/>
  <c r="O33" i="67"/>
  <c r="O54" i="67"/>
  <c r="O49" i="68"/>
  <c r="M192" i="68"/>
  <c r="N192" i="68" s="1"/>
  <c r="H22" i="67"/>
  <c r="H53" i="67"/>
  <c r="H46" i="67"/>
  <c r="H54" i="67"/>
  <c r="H34" i="67"/>
  <c r="H25" i="67"/>
  <c r="H55" i="67"/>
  <c r="H142" i="67"/>
  <c r="H150" i="67"/>
  <c r="H48" i="67"/>
  <c r="H29" i="67"/>
  <c r="H42" i="67"/>
  <c r="H36" i="67"/>
  <c r="H31" i="67"/>
  <c r="H23" i="67"/>
  <c r="H37" i="67"/>
  <c r="H33" i="67"/>
  <c r="M214" i="68"/>
  <c r="N214" i="68" s="1"/>
  <c r="O267" i="67"/>
  <c r="M185" i="68"/>
  <c r="N185" i="68" s="1"/>
  <c r="O249" i="67"/>
  <c r="O250" i="67"/>
  <c r="O248" i="67"/>
  <c r="O251" i="67"/>
  <c r="O252" i="67"/>
  <c r="O247" i="67"/>
  <c r="O233" i="67"/>
  <c r="O246" i="67"/>
  <c r="O253" i="67"/>
  <c r="O264" i="67"/>
  <c r="O238" i="67"/>
  <c r="M207" i="68"/>
  <c r="N207" i="68" s="1"/>
  <c r="O27" i="67"/>
  <c r="O23" i="67"/>
  <c r="O32" i="67"/>
  <c r="O40" i="67"/>
  <c r="O53" i="67"/>
  <c r="O49" i="67"/>
  <c r="O51" i="67"/>
  <c r="O21" i="67"/>
  <c r="O37" i="67"/>
  <c r="O46" i="67"/>
  <c r="O28" i="67"/>
  <c r="O34" i="67"/>
  <c r="O35" i="67"/>
  <c r="O31" i="67"/>
  <c r="O50" i="67"/>
  <c r="O24" i="67"/>
  <c r="O43" i="67"/>
  <c r="O36" i="67"/>
  <c r="O42" i="67"/>
  <c r="O52" i="67"/>
  <c r="O48" i="67"/>
  <c r="O25" i="67"/>
  <c r="O30" i="67"/>
  <c r="O20" i="67"/>
  <c r="O44" i="67"/>
  <c r="O29" i="67"/>
  <c r="O22" i="67"/>
  <c r="O39" i="67"/>
  <c r="O38" i="67"/>
  <c r="O41" i="67"/>
  <c r="O45" i="67"/>
  <c r="O47" i="67"/>
  <c r="O55" i="67"/>
  <c r="O26" i="67"/>
  <c r="O143" i="67"/>
  <c r="O156" i="67"/>
  <c r="O145" i="67"/>
  <c r="O135" i="67"/>
  <c r="O159" i="67"/>
  <c r="O144" i="67"/>
  <c r="O157" i="67"/>
  <c r="O137" i="67"/>
  <c r="O133" i="67"/>
  <c r="O152" i="67"/>
  <c r="O138" i="67"/>
  <c r="O151" i="67"/>
  <c r="O140" i="67"/>
  <c r="O158" i="67"/>
  <c r="O150" i="67"/>
  <c r="O149" i="67"/>
  <c r="O147" i="67"/>
  <c r="O141" i="67"/>
  <c r="O142" i="67"/>
  <c r="O146" i="67"/>
  <c r="O155" i="67"/>
  <c r="O136" i="67"/>
  <c r="O153" i="67"/>
  <c r="O160" i="67"/>
  <c r="O161" i="67"/>
  <c r="O134" i="67"/>
  <c r="O148" i="67"/>
  <c r="O86" i="67"/>
  <c r="H33" i="68" s="1"/>
  <c r="O283" i="67" l="1"/>
  <c r="H124" i="68" s="1"/>
  <c r="O310" i="67"/>
  <c r="H151" i="68" s="1"/>
  <c r="O311" i="67"/>
  <c r="H152" i="68" s="1"/>
  <c r="O316" i="67"/>
  <c r="H157" i="68" s="1"/>
  <c r="O296" i="67"/>
  <c r="H137" i="68" s="1"/>
  <c r="O291" i="67"/>
  <c r="H132" i="68" s="1"/>
  <c r="O65" i="68"/>
  <c r="O70" i="68"/>
  <c r="O324" i="67"/>
  <c r="H165" i="68" s="1"/>
  <c r="O276" i="67"/>
  <c r="H117" i="68" s="1"/>
  <c r="O282" i="67"/>
  <c r="H123" i="68" s="1"/>
  <c r="O323" i="67"/>
  <c r="H164" i="68" s="1"/>
  <c r="O321" i="67"/>
  <c r="H162" i="68" s="1"/>
  <c r="O280" i="67"/>
  <c r="H121" i="68" s="1"/>
  <c r="O322" i="67"/>
  <c r="H163" i="68" s="1"/>
  <c r="O277" i="67"/>
  <c r="H118" i="68" s="1"/>
  <c r="O308" i="67"/>
  <c r="H149" i="68" s="1"/>
  <c r="O309" i="67"/>
  <c r="H150" i="68" s="1"/>
  <c r="O295" i="67"/>
  <c r="H136" i="68" s="1"/>
  <c r="N218" i="67"/>
  <c r="G112" i="68" s="1"/>
  <c r="O170" i="67"/>
  <c r="H64" i="68" s="1"/>
  <c r="O178" i="67"/>
  <c r="H72" i="68" s="1"/>
  <c r="O215" i="67"/>
  <c r="H109" i="68" s="1"/>
  <c r="O217" i="67"/>
  <c r="H111" i="68" s="1"/>
  <c r="O216" i="67"/>
  <c r="H110" i="68" s="1"/>
  <c r="O177" i="67"/>
  <c r="H71" i="68" s="1"/>
  <c r="O175" i="67"/>
  <c r="H69" i="68" s="1"/>
  <c r="O173" i="67"/>
  <c r="H67" i="68" s="1"/>
  <c r="O171" i="67"/>
  <c r="H65" i="68" s="1"/>
  <c r="O176" i="67"/>
  <c r="H70" i="68" s="1"/>
  <c r="O174" i="67"/>
  <c r="H68" i="68" s="1"/>
  <c r="O172" i="67"/>
  <c r="H66" i="68" s="1"/>
  <c r="O59" i="68"/>
  <c r="O16" i="68"/>
  <c r="O58" i="68"/>
  <c r="O17" i="68"/>
  <c r="O56" i="68"/>
  <c r="O19" i="68"/>
  <c r="O57" i="68"/>
  <c r="O11" i="68"/>
  <c r="U110" i="69"/>
  <c r="O112" i="68"/>
  <c r="O109" i="68"/>
  <c r="O111" i="68"/>
  <c r="O67" i="68"/>
  <c r="O68" i="68"/>
  <c r="O64" i="68"/>
  <c r="O71" i="68"/>
  <c r="O110" i="68"/>
  <c r="O72" i="68"/>
  <c r="O66" i="68"/>
  <c r="O165" i="68"/>
  <c r="O164" i="68"/>
  <c r="O123" i="68"/>
  <c r="O119" i="68"/>
  <c r="O162" i="68"/>
  <c r="O122" i="68"/>
  <c r="O118" i="68"/>
  <c r="O125" i="68"/>
  <c r="O121" i="68"/>
  <c r="O117" i="68"/>
  <c r="O124" i="68"/>
  <c r="O120" i="68"/>
  <c r="O163" i="68"/>
  <c r="F59" i="68"/>
  <c r="O64" i="67"/>
  <c r="H11" i="68" s="1"/>
  <c r="O70" i="67"/>
  <c r="H17" i="68" s="1"/>
  <c r="O68" i="67"/>
  <c r="H15" i="68" s="1"/>
  <c r="O66" i="67"/>
  <c r="H13" i="68" s="1"/>
  <c r="O71" i="67"/>
  <c r="H18" i="68" s="1"/>
  <c r="O69" i="67"/>
  <c r="H16" i="68" s="1"/>
  <c r="O67" i="67"/>
  <c r="H14" i="68" s="1"/>
  <c r="O111" i="67"/>
  <c r="H58" i="68" s="1"/>
  <c r="O72" i="67"/>
  <c r="H19" i="68" s="1"/>
  <c r="O109" i="67"/>
  <c r="H56" i="68" s="1"/>
  <c r="O65" i="67"/>
  <c r="H12" i="68" s="1"/>
  <c r="O110" i="67"/>
  <c r="H57" i="68" s="1"/>
  <c r="V225" i="69"/>
  <c r="Z225" i="69" s="1"/>
  <c r="K181" i="69"/>
  <c r="Z180" i="69"/>
  <c r="F165" i="68"/>
  <c r="N324" i="67"/>
  <c r="G165" i="68" s="1"/>
  <c r="K178" i="69"/>
  <c r="Z179" i="69"/>
  <c r="V107" i="69"/>
  <c r="V110" i="69" s="1"/>
  <c r="U153" i="69"/>
  <c r="O218" i="67"/>
  <c r="H112" i="68" s="1"/>
  <c r="N59" i="68"/>
  <c r="AH22" i="69" a="1"/>
  <c r="Z60" i="69"/>
  <c r="Z63" i="69" s="1"/>
  <c r="K107" i="69"/>
  <c r="K110" i="69" s="1"/>
  <c r="Z108" i="69"/>
  <c r="K154" i="69"/>
  <c r="K153" i="69" s="1"/>
  <c r="Z109" i="69"/>
  <c r="V83" i="69"/>
  <c r="V86" i="69" s="1"/>
  <c r="L85" i="69"/>
  <c r="L83" i="69" s="1"/>
  <c r="L86" i="69" s="1"/>
  <c r="L37" i="69"/>
  <c r="L40" i="69" s="1"/>
  <c r="O88" i="68"/>
  <c r="O107" i="68"/>
  <c r="N112" i="68"/>
  <c r="O92" i="68"/>
  <c r="V37" i="69"/>
  <c r="V40" i="69" s="1"/>
  <c r="V153" i="69"/>
  <c r="V156" i="69" s="1"/>
  <c r="O112" i="67"/>
  <c r="H59" i="68" s="1"/>
  <c r="M218" i="68"/>
  <c r="U156" i="69"/>
  <c r="U37" i="69"/>
  <c r="U40" i="69" s="1"/>
  <c r="U84" i="69"/>
  <c r="U85" i="69"/>
  <c r="U224" i="69"/>
  <c r="U227" i="69" s="1"/>
  <c r="O136" i="68"/>
  <c r="N165" i="68"/>
  <c r="N112" i="67"/>
  <c r="G59" i="68" s="1"/>
  <c r="P83" i="69"/>
  <c r="P86" i="69" s="1"/>
  <c r="M83" i="69"/>
  <c r="M86" i="69" s="1"/>
  <c r="L153" i="69"/>
  <c r="L156" i="69" s="1"/>
  <c r="L227" i="69"/>
  <c r="Z155" i="69"/>
  <c r="AH92" i="69" a="1"/>
  <c r="Z130" i="69"/>
  <c r="Z133" i="69" s="1"/>
  <c r="O76" i="68"/>
  <c r="O89" i="68"/>
  <c r="K84" i="69"/>
  <c r="K37" i="69"/>
  <c r="Z38" i="69"/>
  <c r="K224" i="69"/>
  <c r="K227" i="69" s="1"/>
  <c r="K85" i="69"/>
  <c r="Z39" i="69"/>
  <c r="AH163" i="69" a="1"/>
  <c r="Z201" i="69"/>
  <c r="Z204" i="69" s="1"/>
  <c r="Z226" i="69"/>
  <c r="O75" i="68"/>
  <c r="O104" i="68"/>
  <c r="O85" i="68"/>
  <c r="O94" i="68"/>
  <c r="O78" i="68"/>
  <c r="O101" i="68"/>
  <c r="O105" i="68"/>
  <c r="O86" i="68"/>
  <c r="O83" i="68"/>
  <c r="O97" i="68"/>
  <c r="O87" i="68"/>
  <c r="O99" i="68"/>
  <c r="M15" i="68"/>
  <c r="O93" i="68"/>
  <c r="O106" i="68"/>
  <c r="O73" i="68"/>
  <c r="O91" i="68"/>
  <c r="O80" i="68"/>
  <c r="O100" i="68"/>
  <c r="O84" i="68"/>
  <c r="O103" i="68"/>
  <c r="O79" i="68"/>
  <c r="O154" i="68"/>
  <c r="O108" i="68"/>
  <c r="O102" i="68"/>
  <c r="O96" i="68"/>
  <c r="O95" i="68"/>
  <c r="O98" i="68"/>
  <c r="O77" i="68"/>
  <c r="O82" i="68"/>
  <c r="O81" i="68"/>
  <c r="O35" i="68"/>
  <c r="O74" i="68"/>
  <c r="O22" i="68"/>
  <c r="O55" i="68"/>
  <c r="O90" i="68"/>
  <c r="O52" i="68"/>
  <c r="O27" i="68"/>
  <c r="O47" i="68"/>
  <c r="O45" i="68"/>
  <c r="O53" i="68"/>
  <c r="O130" i="68"/>
  <c r="O40" i="68"/>
  <c r="O42" i="68"/>
  <c r="O20" i="68"/>
  <c r="O31" i="68"/>
  <c r="O144" i="68"/>
  <c r="O21" i="68"/>
  <c r="O28" i="68"/>
  <c r="O41" i="68"/>
  <c r="O36" i="68"/>
  <c r="O25" i="68"/>
  <c r="O160" i="68"/>
  <c r="O139" i="68"/>
  <c r="O140" i="68"/>
  <c r="O152" i="68"/>
  <c r="O138" i="68"/>
  <c r="O150" i="68"/>
  <c r="O148" i="68"/>
  <c r="O153" i="68"/>
  <c r="O159" i="68"/>
  <c r="O147" i="68"/>
  <c r="O143" i="68"/>
  <c r="O131" i="68"/>
  <c r="O137" i="68"/>
  <c r="O18" i="68"/>
  <c r="O13" i="68"/>
  <c r="O14" i="68"/>
  <c r="O12" i="68"/>
  <c r="O43" i="68"/>
  <c r="O23" i="68"/>
  <c r="O33" i="68"/>
  <c r="O39" i="68"/>
  <c r="O46" i="68"/>
  <c r="O32" i="68"/>
  <c r="O24" i="68"/>
  <c r="O29" i="68"/>
  <c r="O50" i="68"/>
  <c r="O38" i="68"/>
  <c r="O54" i="68"/>
  <c r="O44" i="68"/>
  <c r="O34" i="68"/>
  <c r="O51" i="68"/>
  <c r="O37" i="68"/>
  <c r="O30" i="68"/>
  <c r="O48" i="68"/>
  <c r="O158" i="68"/>
  <c r="O156" i="68"/>
  <c r="O157" i="68"/>
  <c r="O126" i="68"/>
  <c r="O129" i="68"/>
  <c r="O141" i="68"/>
  <c r="O26" i="68"/>
  <c r="O313" i="67"/>
  <c r="H154" i="68" s="1"/>
  <c r="O146" i="68"/>
  <c r="O151" i="68"/>
  <c r="O127" i="68"/>
  <c r="O133" i="68"/>
  <c r="O145" i="68"/>
  <c r="O128" i="68"/>
  <c r="O134" i="68"/>
  <c r="O135" i="68"/>
  <c r="O149" i="68"/>
  <c r="O132" i="68"/>
  <c r="O161" i="68"/>
  <c r="O155" i="68"/>
  <c r="O142" i="68"/>
  <c r="O207" i="67"/>
  <c r="H101" i="68" s="1"/>
  <c r="O185" i="67"/>
  <c r="H79" i="68" s="1"/>
  <c r="O192" i="67"/>
  <c r="H86" i="68" s="1"/>
  <c r="O198" i="67"/>
  <c r="H92" i="68" s="1"/>
  <c r="O179" i="67"/>
  <c r="H73" i="68" s="1"/>
  <c r="O195" i="67"/>
  <c r="H89" i="68" s="1"/>
  <c r="O209" i="67"/>
  <c r="H103" i="68" s="1"/>
  <c r="O189" i="67"/>
  <c r="H83" i="68" s="1"/>
  <c r="O199" i="67"/>
  <c r="H93" i="68" s="1"/>
  <c r="O205" i="67"/>
  <c r="H99" i="68" s="1"/>
  <c r="O191" i="67"/>
  <c r="H85" i="68" s="1"/>
  <c r="O197" i="67"/>
  <c r="H91" i="68" s="1"/>
  <c r="O180" i="67"/>
  <c r="H74" i="68" s="1"/>
  <c r="O194" i="67"/>
  <c r="H88" i="68" s="1"/>
  <c r="O181" i="67"/>
  <c r="H75" i="68" s="1"/>
  <c r="O201" i="67"/>
  <c r="H95" i="68" s="1"/>
  <c r="O184" i="67"/>
  <c r="H78" i="68" s="1"/>
  <c r="O182" i="67"/>
  <c r="H76" i="68" s="1"/>
  <c r="O196" i="67"/>
  <c r="H90" i="68" s="1"/>
  <c r="O208" i="67"/>
  <c r="H102" i="68" s="1"/>
  <c r="O206" i="67"/>
  <c r="H100" i="68" s="1"/>
  <c r="O200" i="67"/>
  <c r="H94" i="68" s="1"/>
  <c r="O183" i="67"/>
  <c r="H77" i="68" s="1"/>
  <c r="O210" i="67"/>
  <c r="H104" i="68" s="1"/>
  <c r="O187" i="67"/>
  <c r="H81" i="68" s="1"/>
  <c r="O212" i="67"/>
  <c r="H106" i="68" s="1"/>
  <c r="O193" i="67"/>
  <c r="H87" i="68" s="1"/>
  <c r="O203" i="67"/>
  <c r="H97" i="68" s="1"/>
  <c r="O188" i="67"/>
  <c r="H82" i="68" s="1"/>
  <c r="O186" i="67"/>
  <c r="H80" i="68" s="1"/>
  <c r="O202" i="67"/>
  <c r="H96" i="68" s="1"/>
  <c r="O214" i="67"/>
  <c r="H108" i="68" s="1"/>
  <c r="O211" i="67"/>
  <c r="H105" i="68" s="1"/>
  <c r="O213" i="67"/>
  <c r="H107" i="68" s="1"/>
  <c r="O204" i="67"/>
  <c r="H98" i="68" s="1"/>
  <c r="O190" i="67"/>
  <c r="H84" i="68" s="1"/>
  <c r="O73" i="67"/>
  <c r="H20" i="68" s="1"/>
  <c r="O98" i="67"/>
  <c r="H45" i="68" s="1"/>
  <c r="O100" i="67"/>
  <c r="H47" i="68" s="1"/>
  <c r="O106" i="67"/>
  <c r="H53" i="68" s="1"/>
  <c r="O102" i="67"/>
  <c r="H49" i="68" s="1"/>
  <c r="O104" i="67"/>
  <c r="H51" i="68" s="1"/>
  <c r="O103" i="67"/>
  <c r="H50" i="68" s="1"/>
  <c r="O92" i="67"/>
  <c r="H39" i="68" s="1"/>
  <c r="O107" i="67"/>
  <c r="H54" i="68" s="1"/>
  <c r="O88" i="67"/>
  <c r="H35" i="68" s="1"/>
  <c r="O108" i="67"/>
  <c r="H55" i="68" s="1"/>
  <c r="O96" i="67"/>
  <c r="H43" i="68" s="1"/>
  <c r="O87" i="67"/>
  <c r="H34" i="68" s="1"/>
  <c r="O75" i="67"/>
  <c r="H22" i="68" s="1"/>
  <c r="O78" i="67"/>
  <c r="H25" i="68" s="1"/>
  <c r="O94" i="67"/>
  <c r="H41" i="68" s="1"/>
  <c r="O80" i="67"/>
  <c r="H27" i="68" s="1"/>
  <c r="O99" i="67"/>
  <c r="H46" i="68" s="1"/>
  <c r="O93" i="67"/>
  <c r="H40" i="68" s="1"/>
  <c r="O84" i="67"/>
  <c r="H31" i="68" s="1"/>
  <c r="O76" i="67"/>
  <c r="H23" i="68" s="1"/>
  <c r="O91" i="67"/>
  <c r="H38" i="68" s="1"/>
  <c r="O74" i="67"/>
  <c r="H21" i="68" s="1"/>
  <c r="O81" i="67"/>
  <c r="H28" i="68" s="1"/>
  <c r="O83" i="67"/>
  <c r="H30" i="68" s="1"/>
  <c r="O95" i="67"/>
  <c r="H42" i="68" s="1"/>
  <c r="O90" i="67"/>
  <c r="H37" i="68" s="1"/>
  <c r="O85" i="67"/>
  <c r="H32" i="68" s="1"/>
  <c r="O82" i="67"/>
  <c r="H29" i="68" s="1"/>
  <c r="O97" i="67"/>
  <c r="H44" i="68" s="1"/>
  <c r="O89" i="67"/>
  <c r="H36" i="68" s="1"/>
  <c r="O77" i="67"/>
  <c r="H24" i="68" s="1"/>
  <c r="O105" i="67"/>
  <c r="H52" i="68" s="1"/>
  <c r="O79" i="67"/>
  <c r="H26" i="68" s="1"/>
  <c r="O101" i="67"/>
  <c r="H48" i="68" s="1"/>
  <c r="O299" i="67"/>
  <c r="H140" i="68" s="1"/>
  <c r="O303" i="67"/>
  <c r="H144" i="68" s="1"/>
  <c r="O302" i="67"/>
  <c r="H143" i="68" s="1"/>
  <c r="O306" i="67"/>
  <c r="H147" i="68" s="1"/>
  <c r="O305" i="67"/>
  <c r="H146" i="68" s="1"/>
  <c r="O301" i="67"/>
  <c r="H142" i="68" s="1"/>
  <c r="O294" i="67"/>
  <c r="H135" i="68" s="1"/>
  <c r="O292" i="67"/>
  <c r="H133" i="68" s="1"/>
  <c r="O300" i="67"/>
  <c r="H141" i="68" s="1"/>
  <c r="O304" i="67"/>
  <c r="H145" i="68" s="1"/>
  <c r="O288" i="67"/>
  <c r="H129" i="68" s="1"/>
  <c r="O314" i="67"/>
  <c r="H155" i="68" s="1"/>
  <c r="O318" i="67"/>
  <c r="H159" i="68" s="1"/>
  <c r="O317" i="67"/>
  <c r="H158" i="68" s="1"/>
  <c r="O307" i="67"/>
  <c r="H148" i="68" s="1"/>
  <c r="O286" i="67"/>
  <c r="H127" i="68" s="1"/>
  <c r="O293" i="67"/>
  <c r="H134" i="68" s="1"/>
  <c r="O287" i="67"/>
  <c r="H128" i="68" s="1"/>
  <c r="O298" i="67"/>
  <c r="H139" i="68" s="1"/>
  <c r="O290" i="67"/>
  <c r="H131" i="68" s="1"/>
  <c r="O320" i="67"/>
  <c r="H161" i="68" s="1"/>
  <c r="N218" i="68" l="1"/>
  <c r="O175" i="68"/>
  <c r="O171" i="68"/>
  <c r="O178" i="68"/>
  <c r="O174" i="68"/>
  <c r="O216" i="68"/>
  <c r="O177" i="68"/>
  <c r="O173" i="68"/>
  <c r="O217" i="68"/>
  <c r="O176" i="68"/>
  <c r="O172" i="68"/>
  <c r="O215" i="68"/>
  <c r="O170" i="68"/>
  <c r="Z154" i="69"/>
  <c r="V224" i="69"/>
  <c r="V227" i="69" s="1"/>
  <c r="AD163" i="69" a="1"/>
  <c r="Z178" i="69"/>
  <c r="Z181" i="69" s="1"/>
  <c r="AH22" i="69"/>
  <c r="AJ41" i="69"/>
  <c r="AJ32" i="69"/>
  <c r="AJ24" i="69"/>
  <c r="AI43" i="69"/>
  <c r="AI39" i="69"/>
  <c r="AI35" i="69"/>
  <c r="AI31" i="69"/>
  <c r="AI27" i="69"/>
  <c r="AI23" i="69"/>
  <c r="AK43" i="69"/>
  <c r="AK39" i="69"/>
  <c r="AK35" i="69"/>
  <c r="AK31" i="69"/>
  <c r="AK27" i="69"/>
  <c r="AK23" i="69"/>
  <c r="AJ40" i="69"/>
  <c r="AJ33" i="69"/>
  <c r="AJ25" i="69"/>
  <c r="AH43" i="69"/>
  <c r="AH39" i="69"/>
  <c r="AH35" i="69"/>
  <c r="AH31" i="69"/>
  <c r="AH27" i="69"/>
  <c r="AH23" i="69"/>
  <c r="AJ36" i="69"/>
  <c r="AJ43" i="69"/>
  <c r="AJ26" i="69"/>
  <c r="AI44" i="69"/>
  <c r="AI40" i="69"/>
  <c r="AI36" i="69"/>
  <c r="AI32" i="69"/>
  <c r="AI28" i="69"/>
  <c r="AI24" i="69"/>
  <c r="AK44" i="69"/>
  <c r="AK40" i="69"/>
  <c r="AK36" i="69"/>
  <c r="AK32" i="69"/>
  <c r="AK28" i="69"/>
  <c r="AK24" i="69"/>
  <c r="AJ42" i="69"/>
  <c r="AJ27" i="69"/>
  <c r="AH44" i="69"/>
  <c r="AH40" i="69"/>
  <c r="AH32" i="69"/>
  <c r="AH28" i="69"/>
  <c r="AJ39" i="69"/>
  <c r="AJ30" i="69"/>
  <c r="AJ22" i="69"/>
  <c r="AI42" i="69"/>
  <c r="AI38" i="69"/>
  <c r="AI34" i="69"/>
  <c r="AI30" i="69"/>
  <c r="AI26" i="69"/>
  <c r="AI22" i="69"/>
  <c r="AK42" i="69"/>
  <c r="AK38" i="69"/>
  <c r="AK34" i="69"/>
  <c r="AK30" i="69"/>
  <c r="AK26" i="69"/>
  <c r="AK22" i="69"/>
  <c r="AJ38" i="69"/>
  <c r="AJ31" i="69"/>
  <c r="AJ23" i="69"/>
  <c r="AH42" i="69"/>
  <c r="AH38" i="69"/>
  <c r="AH34" i="69"/>
  <c r="AH30" i="69"/>
  <c r="AH26" i="69"/>
  <c r="AJ45" i="69"/>
  <c r="AJ28" i="69"/>
  <c r="AI45" i="69"/>
  <c r="AI41" i="69"/>
  <c r="AI37" i="69"/>
  <c r="AI33" i="69"/>
  <c r="AI29" i="69"/>
  <c r="AI25" i="69"/>
  <c r="AK45" i="69"/>
  <c r="AK41" i="69"/>
  <c r="AK37" i="69"/>
  <c r="AK33" i="69"/>
  <c r="AK29" i="69"/>
  <c r="AK25" i="69"/>
  <c r="AJ44" i="69"/>
  <c r="AJ37" i="69"/>
  <c r="AJ29" i="69"/>
  <c r="AH45" i="69"/>
  <c r="AH41" i="69"/>
  <c r="AH37" i="69"/>
  <c r="AH33" i="69"/>
  <c r="AH29" i="69"/>
  <c r="AH25" i="69"/>
  <c r="AJ34" i="69"/>
  <c r="AJ35" i="69"/>
  <c r="AH36" i="69"/>
  <c r="AH24" i="69"/>
  <c r="AD92" i="69" a="1"/>
  <c r="Z107" i="69"/>
  <c r="Z110" i="69" s="1"/>
  <c r="U83" i="69"/>
  <c r="U86" i="69" s="1"/>
  <c r="O218" i="68"/>
  <c r="O185" i="68"/>
  <c r="O214" i="68"/>
  <c r="Z84" i="69"/>
  <c r="AI92" i="69"/>
  <c r="AH108" i="69"/>
  <c r="AH112" i="69"/>
  <c r="AH105" i="69"/>
  <c r="AH113" i="69"/>
  <c r="AH109" i="69"/>
  <c r="AH107" i="69"/>
  <c r="AH104" i="69"/>
  <c r="AH100" i="69"/>
  <c r="AH96" i="69"/>
  <c r="AH92" i="69"/>
  <c r="AK112" i="69"/>
  <c r="AK108" i="69"/>
  <c r="AK104" i="69"/>
  <c r="AK100" i="69"/>
  <c r="AK96" i="69"/>
  <c r="AK92" i="69"/>
  <c r="AJ112" i="69"/>
  <c r="AJ108" i="69"/>
  <c r="AJ104" i="69"/>
  <c r="AJ100" i="69"/>
  <c r="AJ96" i="69"/>
  <c r="AJ92" i="69"/>
  <c r="AI112" i="69"/>
  <c r="AI108" i="69"/>
  <c r="AI104" i="69"/>
  <c r="AI100" i="69"/>
  <c r="AI96" i="69"/>
  <c r="AH115" i="69"/>
  <c r="AH102" i="69"/>
  <c r="AH98" i="69"/>
  <c r="AH94" i="69"/>
  <c r="AK114" i="69"/>
  <c r="AK110" i="69"/>
  <c r="AK106" i="69"/>
  <c r="AK102" i="69"/>
  <c r="AK98" i="69"/>
  <c r="AK94" i="69"/>
  <c r="AJ114" i="69"/>
  <c r="AJ110" i="69"/>
  <c r="AJ106" i="69"/>
  <c r="AJ102" i="69"/>
  <c r="AJ98" i="69"/>
  <c r="AJ94" i="69"/>
  <c r="AI114" i="69"/>
  <c r="AI110" i="69"/>
  <c r="AI106" i="69"/>
  <c r="AI102" i="69"/>
  <c r="AI98" i="69"/>
  <c r="AI94" i="69"/>
  <c r="AH111" i="69"/>
  <c r="AH101" i="69"/>
  <c r="AH97" i="69"/>
  <c r="AH93" i="69"/>
  <c r="AK113" i="69"/>
  <c r="AK105" i="69"/>
  <c r="AK97" i="69"/>
  <c r="AJ113" i="69"/>
  <c r="AJ105" i="69"/>
  <c r="AJ97" i="69"/>
  <c r="AI113" i="69"/>
  <c r="AI105" i="69"/>
  <c r="AI97" i="69"/>
  <c r="AH114" i="69"/>
  <c r="AH103" i="69"/>
  <c r="AH99" i="69"/>
  <c r="AH95" i="69"/>
  <c r="AK115" i="69"/>
  <c r="AK111" i="69"/>
  <c r="AK107" i="69"/>
  <c r="AK103" i="69"/>
  <c r="AK99" i="69"/>
  <c r="AK95" i="69"/>
  <c r="AJ115" i="69"/>
  <c r="AJ111" i="69"/>
  <c r="AJ107" i="69"/>
  <c r="AJ103" i="69"/>
  <c r="AJ99" i="69"/>
  <c r="AJ95" i="69"/>
  <c r="AI115" i="69"/>
  <c r="AI111" i="69"/>
  <c r="AI107" i="69"/>
  <c r="AI103" i="69"/>
  <c r="AI99" i="69"/>
  <c r="AI95" i="69"/>
  <c r="AH110" i="69"/>
  <c r="AH106" i="69"/>
  <c r="AK109" i="69"/>
  <c r="AK101" i="69"/>
  <c r="AK93" i="69"/>
  <c r="AJ109" i="69"/>
  <c r="AJ101" i="69"/>
  <c r="AJ93" i="69"/>
  <c r="AI109" i="69"/>
  <c r="AI101" i="69"/>
  <c r="AI93" i="69"/>
  <c r="Z153" i="69"/>
  <c r="Z156" i="69" s="1"/>
  <c r="K156" i="69"/>
  <c r="AL92" i="69" s="1" a="1"/>
  <c r="AI163" i="69"/>
  <c r="AH176" i="69"/>
  <c r="AH177" i="69"/>
  <c r="AH181" i="69"/>
  <c r="AH185" i="69"/>
  <c r="AH182" i="69"/>
  <c r="AH186" i="69"/>
  <c r="AH179" i="69"/>
  <c r="AH183" i="69"/>
  <c r="AH180" i="69"/>
  <c r="AH184" i="69"/>
  <c r="AH178" i="69"/>
  <c r="AH173" i="69"/>
  <c r="AH169" i="69"/>
  <c r="AH165" i="69"/>
  <c r="AK185" i="69"/>
  <c r="AK181" i="69"/>
  <c r="AK177" i="69"/>
  <c r="AK173" i="69"/>
  <c r="AK169" i="69"/>
  <c r="AK165" i="69"/>
  <c r="AJ185" i="69"/>
  <c r="AJ181" i="69"/>
  <c r="AJ177" i="69"/>
  <c r="AJ173" i="69"/>
  <c r="AJ169" i="69"/>
  <c r="AJ165" i="69"/>
  <c r="AI185" i="69"/>
  <c r="AI181" i="69"/>
  <c r="AI177" i="69"/>
  <c r="AI173" i="69"/>
  <c r="AI169" i="69"/>
  <c r="AI165" i="69"/>
  <c r="AH172" i="69"/>
  <c r="AH168" i="69"/>
  <c r="AH164" i="69"/>
  <c r="AK184" i="69"/>
  <c r="AK180" i="69"/>
  <c r="AK176" i="69"/>
  <c r="AK172" i="69"/>
  <c r="AK168" i="69"/>
  <c r="AK164" i="69"/>
  <c r="AJ184" i="69"/>
  <c r="AJ180" i="69"/>
  <c r="AJ176" i="69"/>
  <c r="AJ172" i="69"/>
  <c r="AJ168" i="69"/>
  <c r="AJ164" i="69"/>
  <c r="AI184" i="69"/>
  <c r="AI180" i="69"/>
  <c r="AI176" i="69"/>
  <c r="AI172" i="69"/>
  <c r="AI168" i="69"/>
  <c r="AI164" i="69"/>
  <c r="AH175" i="69"/>
  <c r="AH171" i="69"/>
  <c r="AH167" i="69"/>
  <c r="AH163" i="69"/>
  <c r="AK183" i="69"/>
  <c r="AK179" i="69"/>
  <c r="AK175" i="69"/>
  <c r="AK171" i="69"/>
  <c r="AK167" i="69"/>
  <c r="AK163" i="69"/>
  <c r="AJ183" i="69"/>
  <c r="AJ179" i="69"/>
  <c r="AJ175" i="69"/>
  <c r="AJ171" i="69"/>
  <c r="AJ167" i="69"/>
  <c r="AJ163" i="69"/>
  <c r="AI183" i="69"/>
  <c r="AI179" i="69"/>
  <c r="AI175" i="69"/>
  <c r="AI171" i="69"/>
  <c r="AI167" i="69"/>
  <c r="AH174" i="69"/>
  <c r="AH170" i="69"/>
  <c r="AH166" i="69"/>
  <c r="AK186" i="69"/>
  <c r="AK182" i="69"/>
  <c r="AK178" i="69"/>
  <c r="AK174" i="69"/>
  <c r="AK170" i="69"/>
  <c r="AK166" i="69"/>
  <c r="AJ186" i="69"/>
  <c r="AJ182" i="69"/>
  <c r="AJ178" i="69"/>
  <c r="AJ174" i="69"/>
  <c r="AJ170" i="69"/>
  <c r="AJ166" i="69"/>
  <c r="AI186" i="69"/>
  <c r="AI182" i="69"/>
  <c r="AI178" i="69"/>
  <c r="AI174" i="69"/>
  <c r="AI170" i="69"/>
  <c r="AI166" i="69"/>
  <c r="K83" i="69"/>
  <c r="Z85" i="69"/>
  <c r="AL163" i="69" a="1"/>
  <c r="Z37" i="69"/>
  <c r="Z40" i="69" s="1"/>
  <c r="K40" i="69"/>
  <c r="AD22" i="69" s="1" a="1"/>
  <c r="O15" i="68"/>
  <c r="O207" i="68"/>
  <c r="O198" i="68"/>
  <c r="O213" i="68"/>
  <c r="O189" i="68"/>
  <c r="O206" i="68"/>
  <c r="O191" i="68"/>
  <c r="O179" i="68"/>
  <c r="O181" i="68"/>
  <c r="O195" i="68"/>
  <c r="O193" i="68"/>
  <c r="O184" i="68"/>
  <c r="O212" i="68"/>
  <c r="O200" i="68"/>
  <c r="O210" i="68"/>
  <c r="O186" i="68"/>
  <c r="O202" i="68"/>
  <c r="O208" i="68"/>
  <c r="O201" i="68"/>
  <c r="O182" i="68"/>
  <c r="O197" i="68"/>
  <c r="O190" i="68"/>
  <c r="O196" i="68"/>
  <c r="O187" i="68"/>
  <c r="O199" i="68"/>
  <c r="O192" i="68"/>
  <c r="O194" i="68"/>
  <c r="O188" i="68"/>
  <c r="O211" i="68"/>
  <c r="O180" i="68"/>
  <c r="O209" i="68"/>
  <c r="O204" i="68"/>
  <c r="O203" i="68"/>
  <c r="O205" i="68"/>
  <c r="O183" i="68"/>
  <c r="Z224" i="69" l="1"/>
  <c r="Z227" i="69" s="1"/>
  <c r="AJ188" i="69"/>
  <c r="AH188" i="69"/>
  <c r="AJ117" i="69"/>
  <c r="AH117" i="69"/>
  <c r="AI47" i="69"/>
  <c r="AI188" i="69"/>
  <c r="AI117" i="69"/>
  <c r="AJ47" i="69"/>
  <c r="AH47" i="69"/>
  <c r="AD179" i="69"/>
  <c r="AD180" i="69"/>
  <c r="AD170" i="69"/>
  <c r="AG177" i="69"/>
  <c r="AF185" i="69"/>
  <c r="AF169" i="69"/>
  <c r="AE177" i="69"/>
  <c r="AD182" i="69"/>
  <c r="AD165" i="69"/>
  <c r="AG172" i="69"/>
  <c r="AF180" i="69"/>
  <c r="AF164" i="69"/>
  <c r="AE172" i="69"/>
  <c r="AD185" i="69"/>
  <c r="AG170" i="69"/>
  <c r="AE186" i="69"/>
  <c r="AD167" i="69"/>
  <c r="AF182" i="69"/>
  <c r="AE174" i="69"/>
  <c r="AG179" i="69"/>
  <c r="AF171" i="69"/>
  <c r="AD176" i="69"/>
  <c r="AG175" i="69"/>
  <c r="AF175" i="69"/>
  <c r="AF173" i="69"/>
  <c r="AG176" i="69"/>
  <c r="AE176" i="69"/>
  <c r="AG178" i="69"/>
  <c r="AD175" i="69"/>
  <c r="AE182" i="69"/>
  <c r="AF179" i="69"/>
  <c r="AG183" i="69"/>
  <c r="AD183" i="69"/>
  <c r="AD186" i="69"/>
  <c r="AD166" i="69"/>
  <c r="AG173" i="69"/>
  <c r="AF181" i="69"/>
  <c r="AF165" i="69"/>
  <c r="AE173" i="69"/>
  <c r="AD177" i="69"/>
  <c r="AG184" i="69"/>
  <c r="AG168" i="69"/>
  <c r="AF176" i="69"/>
  <c r="AE184" i="69"/>
  <c r="AE168" i="69"/>
  <c r="AD171" i="69"/>
  <c r="AF186" i="69"/>
  <c r="AE178" i="69"/>
  <c r="AG182" i="69"/>
  <c r="AF174" i="69"/>
  <c r="AE166" i="69"/>
  <c r="AG171" i="69"/>
  <c r="AF163" i="69"/>
  <c r="AD168" i="69"/>
  <c r="AF183" i="69"/>
  <c r="AE167" i="69"/>
  <c r="AD163" i="69"/>
  <c r="AD181" i="69"/>
  <c r="AG185" i="69"/>
  <c r="AG169" i="69"/>
  <c r="AF177" i="69"/>
  <c r="AE185" i="69"/>
  <c r="AE169" i="69"/>
  <c r="AD173" i="69"/>
  <c r="AG180" i="69"/>
  <c r="AG164" i="69"/>
  <c r="AF172" i="69"/>
  <c r="AE180" i="69"/>
  <c r="AE164" i="69"/>
  <c r="AG186" i="69"/>
  <c r="AF178" i="69"/>
  <c r="AE170" i="69"/>
  <c r="AG174" i="69"/>
  <c r="AF166" i="69"/>
  <c r="AD172" i="69"/>
  <c r="AG163" i="69"/>
  <c r="AE179" i="69"/>
  <c r="AG167" i="69"/>
  <c r="AE175" i="69"/>
  <c r="AF167" i="69"/>
  <c r="AE163" i="69"/>
  <c r="AD184" i="69"/>
  <c r="AD174" i="69"/>
  <c r="AG181" i="69"/>
  <c r="AG165" i="69"/>
  <c r="AE181" i="69"/>
  <c r="AE165" i="69"/>
  <c r="AD169" i="69"/>
  <c r="AF184" i="69"/>
  <c r="AF168" i="69"/>
  <c r="AD178" i="69"/>
  <c r="AF170" i="69"/>
  <c r="AG166" i="69"/>
  <c r="AD164" i="69"/>
  <c r="AE171" i="69"/>
  <c r="AE183" i="69"/>
  <c r="AF112" i="69"/>
  <c r="AF96" i="69"/>
  <c r="AE104" i="69"/>
  <c r="AD112" i="69"/>
  <c r="AD96" i="69"/>
  <c r="AG104" i="69"/>
  <c r="AF110" i="69"/>
  <c r="AF94" i="69"/>
  <c r="AE102" i="69"/>
  <c r="AD110" i="69"/>
  <c r="AD94" i="69"/>
  <c r="AG102" i="69"/>
  <c r="AF109" i="69"/>
  <c r="AF93" i="69"/>
  <c r="AE101" i="69"/>
  <c r="AE95" i="69"/>
  <c r="AG111" i="69"/>
  <c r="AF95" i="69"/>
  <c r="AD99" i="69"/>
  <c r="AF107" i="69"/>
  <c r="AD105" i="69"/>
  <c r="AG97" i="69"/>
  <c r="AE93" i="69"/>
  <c r="AG109" i="69"/>
  <c r="AF104" i="69"/>
  <c r="AE112" i="69"/>
  <c r="AE96" i="69"/>
  <c r="AD104" i="69"/>
  <c r="AG112" i="69"/>
  <c r="AG96" i="69"/>
  <c r="AF102" i="69"/>
  <c r="AE110" i="69"/>
  <c r="AE94" i="69"/>
  <c r="AD102" i="69"/>
  <c r="AG110" i="69"/>
  <c r="AG94" i="69"/>
  <c r="AF101" i="69"/>
  <c r="AE109" i="69"/>
  <c r="AD103" i="69"/>
  <c r="AG95" i="69"/>
  <c r="AD115" i="69"/>
  <c r="AG107" i="69"/>
  <c r="AE99" i="69"/>
  <c r="AG113" i="69"/>
  <c r="AF99" i="69"/>
  <c r="AD101" i="69"/>
  <c r="AG93" i="69"/>
  <c r="AF108" i="69"/>
  <c r="AF92" i="69"/>
  <c r="AE100" i="69"/>
  <c r="AD108" i="69"/>
  <c r="AD92" i="69"/>
  <c r="AG100" i="69"/>
  <c r="AF106" i="69"/>
  <c r="AE114" i="69"/>
  <c r="AE98" i="69"/>
  <c r="AD106" i="69"/>
  <c r="AG114" i="69"/>
  <c r="AG98" i="69"/>
  <c r="AF105" i="69"/>
  <c r="AE113" i="69"/>
  <c r="AE97" i="69"/>
  <c r="AD111" i="69"/>
  <c r="AG103" i="69"/>
  <c r="AE103" i="69"/>
  <c r="AG115" i="69"/>
  <c r="AE115" i="69"/>
  <c r="AD97" i="69"/>
  <c r="AF115" i="69"/>
  <c r="AD109" i="69"/>
  <c r="AG101" i="69"/>
  <c r="AF103" i="69"/>
  <c r="AG92" i="69"/>
  <c r="AF100" i="69"/>
  <c r="AE108" i="69"/>
  <c r="AE92" i="69"/>
  <c r="AD100" i="69"/>
  <c r="AG108" i="69"/>
  <c r="AF114" i="69"/>
  <c r="AF98" i="69"/>
  <c r="AE106" i="69"/>
  <c r="AD114" i="69"/>
  <c r="AD98" i="69"/>
  <c r="AG106" i="69"/>
  <c r="AF113" i="69"/>
  <c r="AF97" i="69"/>
  <c r="AE105" i="69"/>
  <c r="AE111" i="69"/>
  <c r="AD95" i="69"/>
  <c r="AF111" i="69"/>
  <c r="AD107" i="69"/>
  <c r="AG99" i="69"/>
  <c r="AD113" i="69"/>
  <c r="AG105" i="69"/>
  <c r="AE107" i="69"/>
  <c r="AD93" i="69"/>
  <c r="AN113" i="69"/>
  <c r="AO104" i="69"/>
  <c r="AL94" i="69"/>
  <c r="AN110" i="69"/>
  <c r="AM103" i="69"/>
  <c r="AO101" i="69"/>
  <c r="AN93" i="69"/>
  <c r="AL112" i="69"/>
  <c r="AL102" i="69"/>
  <c r="AO95" i="69"/>
  <c r="AM111" i="69"/>
  <c r="AO109" i="69"/>
  <c r="AN101" i="69"/>
  <c r="AN92" i="69"/>
  <c r="AO114" i="69"/>
  <c r="AN106" i="69"/>
  <c r="AM99" i="69"/>
  <c r="AO97" i="69"/>
  <c r="AM113" i="69"/>
  <c r="AL96" i="69"/>
  <c r="AL98" i="69"/>
  <c r="AN114" i="69"/>
  <c r="AM107" i="69"/>
  <c r="AO105" i="69"/>
  <c r="AN97" i="69"/>
  <c r="AN111" i="69"/>
  <c r="AO94" i="69"/>
  <c r="AL103" i="69"/>
  <c r="AO108" i="69"/>
  <c r="AM98" i="69"/>
  <c r="AL105" i="69"/>
  <c r="AM112" i="69"/>
  <c r="AL99" i="69"/>
  <c r="AL113" i="69"/>
  <c r="AN96" i="69"/>
  <c r="AL110" i="69"/>
  <c r="AO103" i="69"/>
  <c r="AN95" i="69"/>
  <c r="AL93" i="69"/>
  <c r="AN109" i="69"/>
  <c r="AO112" i="69"/>
  <c r="AM94" i="69"/>
  <c r="AO111" i="69"/>
  <c r="AN103" i="69"/>
  <c r="AL101" i="69"/>
  <c r="AO92" i="69"/>
  <c r="AM104" i="69"/>
  <c r="AL106" i="69"/>
  <c r="AO99" i="69"/>
  <c r="AM115" i="69"/>
  <c r="AO113" i="69"/>
  <c r="AN105" i="69"/>
  <c r="AO96" i="69"/>
  <c r="AL114" i="69"/>
  <c r="AO107" i="69"/>
  <c r="AN99" i="69"/>
  <c r="AL97" i="69"/>
  <c r="AL100" i="69"/>
  <c r="AM96" i="69"/>
  <c r="AM102" i="69"/>
  <c r="AL95" i="69"/>
  <c r="AL109" i="69"/>
  <c r="AM108" i="69"/>
  <c r="AM110" i="69"/>
  <c r="AN100" i="69"/>
  <c r="AM93" i="69"/>
  <c r="AL104" i="69"/>
  <c r="AO115" i="69"/>
  <c r="AN107" i="69"/>
  <c r="AM92" i="69"/>
  <c r="AM106" i="69"/>
  <c r="AN115" i="69"/>
  <c r="AL92" i="69"/>
  <c r="AO102" i="69"/>
  <c r="AN94" i="69"/>
  <c r="AL111" i="69"/>
  <c r="AN108" i="69"/>
  <c r="AM101" i="69"/>
  <c r="AM100" i="69"/>
  <c r="AO110" i="69"/>
  <c r="AN102" i="69"/>
  <c r="AM95" i="69"/>
  <c r="AO93" i="69"/>
  <c r="AM109" i="69"/>
  <c r="AO100" i="69"/>
  <c r="AO98" i="69"/>
  <c r="AM114" i="69"/>
  <c r="AL107" i="69"/>
  <c r="AN104" i="69"/>
  <c r="AM97" i="69"/>
  <c r="AL108" i="69"/>
  <c r="AO106" i="69"/>
  <c r="AN98" i="69"/>
  <c r="AL115" i="69"/>
  <c r="AN112" i="69"/>
  <c r="AM105" i="69"/>
  <c r="AD38" i="69"/>
  <c r="AF33" i="69"/>
  <c r="AF27" i="69"/>
  <c r="AF36" i="69"/>
  <c r="AF23" i="69"/>
  <c r="AG30" i="69"/>
  <c r="AD42" i="69"/>
  <c r="AF29" i="69"/>
  <c r="AE43" i="69"/>
  <c r="AF32" i="69"/>
  <c r="AE39" i="69"/>
  <c r="AF38" i="69"/>
  <c r="AD35" i="69"/>
  <c r="AF25" i="69"/>
  <c r="AE35" i="69"/>
  <c r="AF28" i="69"/>
  <c r="AE31" i="69"/>
  <c r="AF22" i="69"/>
  <c r="AD39" i="69"/>
  <c r="AE45" i="69"/>
  <c r="AE27" i="69"/>
  <c r="AF24" i="69"/>
  <c r="AE23" i="69"/>
  <c r="AE30" i="69"/>
  <c r="AD44" i="69"/>
  <c r="AG25" i="69"/>
  <c r="AG35" i="69"/>
  <c r="AG28" i="69"/>
  <c r="AG31" i="69"/>
  <c r="AD30" i="69"/>
  <c r="AD37" i="69"/>
  <c r="AF45" i="69"/>
  <c r="AG27" i="69"/>
  <c r="AG24" i="69"/>
  <c r="AG23" i="69"/>
  <c r="AG22" i="69"/>
  <c r="AD41" i="69"/>
  <c r="AF41" i="69"/>
  <c r="AF43" i="69"/>
  <c r="AF44" i="69"/>
  <c r="AF39" i="69"/>
  <c r="AE38" i="69"/>
  <c r="AD45" i="69"/>
  <c r="AF37" i="69"/>
  <c r="AF35" i="69"/>
  <c r="AF40" i="69"/>
  <c r="AF31" i="69"/>
  <c r="AD22" i="69"/>
  <c r="AD33" i="69"/>
  <c r="AE41" i="69"/>
  <c r="AD34" i="69"/>
  <c r="AE44" i="69"/>
  <c r="AD26" i="69"/>
  <c r="AG42" i="69"/>
  <c r="AD29" i="69"/>
  <c r="AE37" i="69"/>
  <c r="AD32" i="69"/>
  <c r="AE40" i="69"/>
  <c r="AG34" i="69"/>
  <c r="AE42" i="69"/>
  <c r="AD25" i="69"/>
  <c r="AE33" i="69"/>
  <c r="AD28" i="69"/>
  <c r="AE36" i="69"/>
  <c r="AF42" i="69"/>
  <c r="AG38" i="69"/>
  <c r="AG45" i="69"/>
  <c r="AE29" i="69"/>
  <c r="AD24" i="69"/>
  <c r="AE32" i="69"/>
  <c r="AF26" i="69"/>
  <c r="AF30" i="69"/>
  <c r="AE22" i="69"/>
  <c r="AG41" i="69"/>
  <c r="AE25" i="69"/>
  <c r="AG44" i="69"/>
  <c r="AE28" i="69"/>
  <c r="AE34" i="69"/>
  <c r="AD43" i="69"/>
  <c r="AG37" i="69"/>
  <c r="AD31" i="69"/>
  <c r="AG40" i="69"/>
  <c r="AE24" i="69"/>
  <c r="AG26" i="69"/>
  <c r="AD36" i="69"/>
  <c r="AG33" i="69"/>
  <c r="AD23" i="69"/>
  <c r="AG36" i="69"/>
  <c r="AD27" i="69"/>
  <c r="AF34" i="69"/>
  <c r="AD40" i="69"/>
  <c r="AG29" i="69"/>
  <c r="AG39" i="69"/>
  <c r="AG32" i="69"/>
  <c r="AG43" i="69"/>
  <c r="AE26" i="69"/>
  <c r="Z83" i="69"/>
  <c r="Z86" i="69" s="1"/>
  <c r="AN166" i="69"/>
  <c r="AO174" i="69"/>
  <c r="AL181" i="69"/>
  <c r="AN164" i="69"/>
  <c r="AN171" i="69"/>
  <c r="AO168" i="69"/>
  <c r="AM186" i="69"/>
  <c r="AO170" i="69"/>
  <c r="AL177" i="69"/>
  <c r="AM184" i="69"/>
  <c r="AM179" i="69"/>
  <c r="AN175" i="69"/>
  <c r="AN174" i="69"/>
  <c r="AO182" i="69"/>
  <c r="AM165" i="69"/>
  <c r="AN172" i="69"/>
  <c r="AO175" i="69"/>
  <c r="AO184" i="69"/>
  <c r="AN170" i="69"/>
  <c r="AO178" i="69"/>
  <c r="AL185" i="69"/>
  <c r="AN168" i="69"/>
  <c r="AO167" i="69"/>
  <c r="AO176" i="69"/>
  <c r="AN163" i="69"/>
  <c r="AM185" i="69"/>
  <c r="AM171" i="69"/>
  <c r="AO164" i="69"/>
  <c r="AN173" i="69"/>
  <c r="AM164" i="69"/>
  <c r="AL164" i="69"/>
  <c r="AN169" i="69"/>
  <c r="AN179" i="69"/>
  <c r="AO180" i="69"/>
  <c r="AN182" i="69"/>
  <c r="AL166" i="69"/>
  <c r="AN180" i="69"/>
  <c r="AL167" i="69"/>
  <c r="AN178" i="69"/>
  <c r="AM169" i="69"/>
  <c r="AO183" i="69"/>
  <c r="AL168" i="69"/>
  <c r="AL174" i="69"/>
  <c r="AO165" i="69"/>
  <c r="AM175" i="69"/>
  <c r="AL170" i="69"/>
  <c r="AN184" i="69"/>
  <c r="AL184" i="69"/>
  <c r="AM174" i="69"/>
  <c r="AN181" i="69"/>
  <c r="AL165" i="69"/>
  <c r="AM172" i="69"/>
  <c r="AL171" i="69"/>
  <c r="AL180" i="69"/>
  <c r="AM170" i="69"/>
  <c r="AN177" i="69"/>
  <c r="AO185" i="69"/>
  <c r="AM168" i="69"/>
  <c r="AL163" i="69"/>
  <c r="AL172" i="69"/>
  <c r="AM182" i="69"/>
  <c r="AO166" i="69"/>
  <c r="AL173" i="69"/>
  <c r="AM180" i="69"/>
  <c r="AM163" i="69"/>
  <c r="AM183" i="69"/>
  <c r="AM178" i="69"/>
  <c r="AN185" i="69"/>
  <c r="AL169" i="69"/>
  <c r="AM176" i="69"/>
  <c r="AL179" i="69"/>
  <c r="AM167" i="69"/>
  <c r="AL182" i="69"/>
  <c r="AN165" i="69"/>
  <c r="AO173" i="69"/>
  <c r="AN183" i="69"/>
  <c r="AO172" i="69"/>
  <c r="AL178" i="69"/>
  <c r="AO169" i="69"/>
  <c r="AN167" i="69"/>
  <c r="AM166" i="69"/>
  <c r="AO181" i="69"/>
  <c r="AO179" i="69"/>
  <c r="AL186" i="69"/>
  <c r="AO177" i="69"/>
  <c r="AO171" i="69"/>
  <c r="AM173" i="69"/>
  <c r="AL176" i="69"/>
  <c r="AO186" i="69"/>
  <c r="AN176" i="69"/>
  <c r="AO163" i="69"/>
  <c r="AM181" i="69"/>
  <c r="AL183" i="69"/>
  <c r="AN186" i="69"/>
  <c r="AM177" i="69"/>
  <c r="AL175" i="69"/>
  <c r="K86" i="69"/>
  <c r="AL22" i="69" s="1" a="1"/>
  <c r="AK47" i="69" l="1"/>
  <c r="AK188" i="69"/>
  <c r="AD188" i="69"/>
  <c r="AF188" i="69"/>
  <c r="AM117" i="69"/>
  <c r="AD117" i="69"/>
  <c r="AK117" i="69"/>
  <c r="AL188" i="69"/>
  <c r="AM188" i="69"/>
  <c r="AN188" i="69"/>
  <c r="AL117" i="69"/>
  <c r="AN117" i="69"/>
  <c r="AF117" i="69"/>
  <c r="AE188" i="69"/>
  <c r="AE117" i="69"/>
  <c r="AD47" i="69"/>
  <c r="AE47" i="69"/>
  <c r="AF47" i="69"/>
  <c r="AL36" i="69"/>
  <c r="AO22" i="69"/>
  <c r="AO24" i="69"/>
  <c r="AN43" i="69"/>
  <c r="AO37" i="69"/>
  <c r="AL28" i="69"/>
  <c r="AL40" i="69"/>
  <c r="AN42" i="69"/>
  <c r="AN44" i="69"/>
  <c r="AN39" i="69"/>
  <c r="AO33" i="69"/>
  <c r="AO44" i="69"/>
  <c r="AL44" i="69"/>
  <c r="AN38" i="69"/>
  <c r="AN36" i="69"/>
  <c r="AN35" i="69"/>
  <c r="AO29" i="69"/>
  <c r="AO36" i="69"/>
  <c r="AL43" i="69"/>
  <c r="AO26" i="69"/>
  <c r="AO32" i="69"/>
  <c r="AO23" i="69"/>
  <c r="AO41" i="69"/>
  <c r="AM25" i="69"/>
  <c r="AL41" i="69"/>
  <c r="AN30" i="69"/>
  <c r="AM44" i="69"/>
  <c r="AN23" i="69"/>
  <c r="AN45" i="69"/>
  <c r="AN40" i="69"/>
  <c r="AL45" i="69"/>
  <c r="AN26" i="69"/>
  <c r="AM36" i="69"/>
  <c r="AM43" i="69"/>
  <c r="AN41" i="69"/>
  <c r="AN32" i="69"/>
  <c r="AL42" i="69"/>
  <c r="AN22" i="69"/>
  <c r="AM28" i="69"/>
  <c r="AM39" i="69"/>
  <c r="AN37" i="69"/>
  <c r="AN24" i="69"/>
  <c r="AL37" i="69"/>
  <c r="AN34" i="69"/>
  <c r="AN28" i="69"/>
  <c r="AN27" i="69"/>
  <c r="AO25" i="69"/>
  <c r="AO28" i="69"/>
  <c r="AL30" i="69"/>
  <c r="AM38" i="69"/>
  <c r="AL27" i="69"/>
  <c r="AM31" i="69"/>
  <c r="AN29" i="69"/>
  <c r="AM32" i="69"/>
  <c r="AL26" i="69"/>
  <c r="AM34" i="69"/>
  <c r="AL23" i="69"/>
  <c r="AM27" i="69"/>
  <c r="AN25" i="69"/>
  <c r="AM24" i="69"/>
  <c r="AL22" i="69"/>
  <c r="AM30" i="69"/>
  <c r="AO43" i="69"/>
  <c r="AM23" i="69"/>
  <c r="AM45" i="69"/>
  <c r="AN31" i="69"/>
  <c r="AL34" i="69"/>
  <c r="AM42" i="69"/>
  <c r="AL31" i="69"/>
  <c r="AM35" i="69"/>
  <c r="AN33" i="69"/>
  <c r="AM40" i="69"/>
  <c r="AL38" i="69"/>
  <c r="AO38" i="69"/>
  <c r="AL32" i="69"/>
  <c r="AO35" i="69"/>
  <c r="AL29" i="69"/>
  <c r="AM37" i="69"/>
  <c r="AL35" i="69"/>
  <c r="AO34" i="69"/>
  <c r="AL24" i="69"/>
  <c r="AO31" i="69"/>
  <c r="AL25" i="69"/>
  <c r="AM33" i="69"/>
  <c r="AL39" i="69"/>
  <c r="AO30" i="69"/>
  <c r="AO40" i="69"/>
  <c r="AO27" i="69"/>
  <c r="AO45" i="69"/>
  <c r="AM29" i="69"/>
  <c r="AM22" i="69"/>
  <c r="AO42" i="69"/>
  <c r="AM26" i="69"/>
  <c r="AO39" i="69"/>
  <c r="AL33" i="69"/>
  <c r="AM41" i="69"/>
  <c r="AO188" i="69" l="1"/>
  <c r="AG117" i="69"/>
  <c r="AO117" i="69"/>
  <c r="AG188" i="69"/>
  <c r="AN47" i="69"/>
  <c r="AL47" i="69"/>
  <c r="AM47" i="69"/>
  <c r="AG47" i="69"/>
  <c r="AO47" i="69" l="1"/>
</calcChain>
</file>

<file path=xl/sharedStrings.xml><?xml version="1.0" encoding="utf-8"?>
<sst xmlns="http://schemas.openxmlformats.org/spreadsheetml/2006/main" count="790" uniqueCount="126">
  <si>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</si>
  <si>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</si>
  <si>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</si>
  <si>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</si>
  <si>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</si>
  <si>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</si>
  <si>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</si>
  <si>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</si>
  <si>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</si>
  <si>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</si>
  <si>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</si>
  <si>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</si>
  <si>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</si>
  <si>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</si>
  <si>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</si>
  <si>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</si>
  <si>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</si>
  <si>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</si>
  <si>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</si>
  <si>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</si>
  <si>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</si>
  <si>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</si>
  <si>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</si>
  <si>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</si>
  <si>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</si>
  <si>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</si>
  <si>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</si>
  <si>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</si>
  <si>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</si>
  <si>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</si>
  <si>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</si>
  <si>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</si>
  <si>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</si>
  <si>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</si>
  <si>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</si>
  <si>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</si>
  <si>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</si>
  <si>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</si>
  <si>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</si>
  <si>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</si>
  <si>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</si>
  <si>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</si>
  <si>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</si>
  <si>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</si>
  <si>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</si>
  <si>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</si>
  <si>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</si>
  <si>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</si>
  <si>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</si>
  <si>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</si>
  <si>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天　候　　:　晴れ</t>
    <rPh sb="7" eb="8">
      <t>ハ</t>
    </rPh>
    <phoneticPr fontId="1"/>
  </si>
  <si>
    <t>16:00-17:00</t>
  </si>
  <si>
    <t>A 流入部( 1+ 2)</t>
  </si>
  <si>
    <r>
      <t>調査地点　：№２ 
　（仮称）真砂大橋東側</t>
    </r>
    <r>
      <rPr>
        <sz val="10"/>
        <rFont val="ＭＳ 明朝"/>
        <family val="1"/>
        <charset val="128"/>
      </rPr>
      <t>　　　　</t>
    </r>
    <rPh sb="12" eb="14">
      <t>カショウ</t>
    </rPh>
    <rPh sb="15" eb="17">
      <t>マスナ</t>
    </rPh>
    <rPh sb="17" eb="19">
      <t>オオハシ</t>
    </rPh>
    <rPh sb="19" eb="21">
      <t>ヒガシガワ</t>
    </rPh>
    <phoneticPr fontId="12"/>
  </si>
  <si>
    <t>A 合計 ( 1+ 2)</t>
    <phoneticPr fontId="12"/>
  </si>
  <si>
    <t>B 合計 ( 3+ 4)</t>
    <phoneticPr fontId="12"/>
  </si>
  <si>
    <t>C 合計 ( 5+ 6)</t>
    <phoneticPr fontId="12"/>
  </si>
  <si>
    <t>自動車類交通量集計表</t>
    <phoneticPr fontId="12"/>
  </si>
  <si>
    <t>調査方向案内図</t>
    <phoneticPr fontId="12"/>
  </si>
  <si>
    <t>自動車類交通量集計表</t>
    <phoneticPr fontId="12"/>
  </si>
  <si>
    <t>調査方向案内図</t>
    <phoneticPr fontId="12"/>
  </si>
  <si>
    <t>A 流入部( 1+ 2)</t>
    <phoneticPr fontId="12"/>
  </si>
  <si>
    <t>A 流出部( 3+ 6)</t>
    <phoneticPr fontId="12"/>
  </si>
  <si>
    <t>B 流入部( 3+ 4)</t>
    <phoneticPr fontId="12"/>
  </si>
  <si>
    <t>B 流出部( 2+ 5)</t>
    <phoneticPr fontId="12"/>
  </si>
  <si>
    <t>C 流入部( 5+ 6)</t>
    <phoneticPr fontId="12"/>
  </si>
  <si>
    <t>C 流出部( 1+ 4)</t>
    <phoneticPr fontId="12"/>
  </si>
  <si>
    <t>合計</t>
    <phoneticPr fontId="12"/>
  </si>
  <si>
    <t>調査地点：№２ （仮称）真砂大橋東側</t>
    <rPh sb="9" eb="11">
      <t>カショウ</t>
    </rPh>
    <rPh sb="12" eb="14">
      <t>マサゴ</t>
    </rPh>
    <rPh sb="14" eb="16">
      <t>オオハシ</t>
    </rPh>
    <rPh sb="16" eb="18">
      <t>ヒガシガワ</t>
    </rPh>
    <phoneticPr fontId="12"/>
  </si>
  <si>
    <t>A 流出部( 3+ 6)</t>
  </si>
  <si>
    <t>A 合計 ( 1+ 2+ 3+ 6)</t>
  </si>
  <si>
    <t>B 流入部( 3+ 4)</t>
  </si>
  <si>
    <t>B 流出部( 2+ 5)</t>
  </si>
  <si>
    <t>B 合計 ( 2+ 3+ 4+ 5)</t>
  </si>
  <si>
    <t>C 流入部( 5+ 6)</t>
  </si>
  <si>
    <t>C 流出部( 1+ 4)</t>
  </si>
  <si>
    <t>C 合計 ( 1+ 4+ 5+ 6)</t>
  </si>
  <si>
    <t>天　候　　:　晴れ</t>
  </si>
  <si>
    <t>調査地点　：№２ 
　（仮称）真砂大橋東側　　　　</t>
  </si>
  <si>
    <t>22:00-23:00</t>
  </si>
  <si>
    <t>22:00-23:00</t>
    <phoneticPr fontId="1"/>
  </si>
  <si>
    <t>23:00-24:00</t>
    <phoneticPr fontId="1"/>
  </si>
  <si>
    <t>24:00- 1:00</t>
    <phoneticPr fontId="1"/>
  </si>
  <si>
    <t>1:00- 2:00</t>
  </si>
  <si>
    <t>1:00- 2:00</t>
    <phoneticPr fontId="1"/>
  </si>
  <si>
    <t>1:00- 2:00</t>
    <phoneticPr fontId="1"/>
  </si>
  <si>
    <t>2:00- 3:00</t>
  </si>
  <si>
    <t>2:00- 3:00</t>
    <phoneticPr fontId="1"/>
  </si>
  <si>
    <t>2:00- 3:00</t>
    <phoneticPr fontId="1"/>
  </si>
  <si>
    <t>3:00- 4:00</t>
  </si>
  <si>
    <t>3:00- 4:00</t>
    <phoneticPr fontId="1"/>
  </si>
  <si>
    <t>3:00- 4:00</t>
    <phoneticPr fontId="1"/>
  </si>
  <si>
    <t>4:00- 5:00</t>
  </si>
  <si>
    <t>4:00- 5:00</t>
    <phoneticPr fontId="1"/>
  </si>
  <si>
    <t>4:00- 5:00</t>
    <phoneticPr fontId="1"/>
  </si>
  <si>
    <t>5:00- 6:00</t>
  </si>
  <si>
    <t>5:00- 6:00</t>
    <phoneticPr fontId="1"/>
  </si>
  <si>
    <t>5:00- 6:00</t>
    <phoneticPr fontId="1"/>
  </si>
  <si>
    <t>6:00- 7:00</t>
  </si>
  <si>
    <t>6:00- 7:00</t>
    <phoneticPr fontId="1"/>
  </si>
  <si>
    <t>6:00- 7:00</t>
    <phoneticPr fontId="1"/>
  </si>
  <si>
    <t>19:00-20:00</t>
  </si>
  <si>
    <t>19:00-20:00</t>
    <phoneticPr fontId="1"/>
  </si>
  <si>
    <t>19:00-20:00</t>
    <phoneticPr fontId="1"/>
  </si>
  <si>
    <t>20:00-21:00</t>
  </si>
  <si>
    <t>20:00-21:00</t>
    <phoneticPr fontId="1"/>
  </si>
  <si>
    <t>20:00-21:00</t>
    <phoneticPr fontId="1"/>
  </si>
  <si>
    <t>21:00-22:00</t>
  </si>
  <si>
    <t>21:00-22:00</t>
    <phoneticPr fontId="1"/>
  </si>
  <si>
    <t>21:00-22:00</t>
    <phoneticPr fontId="1"/>
  </si>
  <si>
    <t>23:00- 0:00</t>
    <phoneticPr fontId="1"/>
  </si>
  <si>
    <t xml:space="preserve"> 0:00- 1:00</t>
    <phoneticPr fontId="1"/>
  </si>
  <si>
    <t>全車合計</t>
    <phoneticPr fontId="1"/>
  </si>
  <si>
    <t>調査年月日：平成29年9月30日(土)
　　　　　　　　 ～10月 1日(日)</t>
    <rPh sb="17" eb="18">
      <t>ツチ</t>
    </rPh>
    <rPh sb="32" eb="33">
      <t>ガツ</t>
    </rPh>
    <rPh sb="35" eb="36">
      <t>ニチ</t>
    </rPh>
    <rPh sb="37" eb="38">
      <t>ニチ</t>
    </rPh>
    <phoneticPr fontId="12"/>
  </si>
  <si>
    <t>調査年月日：平成29年9月30日(土)～10月1日(日) 天候:晴れ</t>
    <rPh sb="17" eb="18">
      <t>ツチ</t>
    </rPh>
    <rPh sb="22" eb="23">
      <t>ガツ</t>
    </rPh>
    <rPh sb="24" eb="25">
      <t>ニチ</t>
    </rPh>
    <rPh sb="26" eb="27">
      <t>ニチ</t>
    </rPh>
    <rPh sb="32" eb="33">
      <t>ハ</t>
    </rPh>
    <phoneticPr fontId="12"/>
  </si>
  <si>
    <t>12時間計</t>
    <rPh sb="2" eb="4">
      <t>ジカン</t>
    </rPh>
    <rPh sb="4" eb="5">
      <t>ケイ</t>
    </rPh>
    <phoneticPr fontId="1"/>
  </si>
  <si>
    <t>調査時間　: 22時～翌22時</t>
    <rPh sb="9" eb="10">
      <t>ジ</t>
    </rPh>
    <rPh sb="11" eb="12">
      <t>ヨク</t>
    </rPh>
    <rPh sb="14" eb="15">
      <t>ジ</t>
    </rPh>
    <phoneticPr fontId="1"/>
  </si>
  <si>
    <t>［ピーク時（17：00～18：00）］</t>
    <rPh sb="4" eb="5">
      <t>ジ</t>
    </rPh>
    <phoneticPr fontId="1"/>
  </si>
  <si>
    <t>［24時間合計（22：00～翌22：00）］</t>
    <rPh sb="3" eb="5">
      <t>ジカン</t>
    </rPh>
    <rPh sb="5" eb="7">
      <t>ゴウケイ</t>
    </rPh>
    <rPh sb="14" eb="15">
      <t>ヨク</t>
    </rPh>
    <phoneticPr fontId="1"/>
  </si>
  <si>
    <t xml:space="preserve"> №２ （仮称）真砂大橋東側</t>
    <rPh sb="5" eb="7">
      <t>カショウ</t>
    </rPh>
    <rPh sb="8" eb="10">
      <t>マスナ</t>
    </rPh>
    <rPh sb="10" eb="12">
      <t>オオハシ</t>
    </rPh>
    <rPh sb="12" eb="14">
      <t>ヒガシガワ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</si>
  <si>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</si>
  <si>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　22:00～翌22:00（24時間）</t>
    <rPh sb="7" eb="8">
      <t>ヨク</t>
    </rPh>
    <phoneticPr fontId="1"/>
  </si>
  <si>
    <t>調査時間</t>
    <rPh sb="0" eb="2">
      <t>チョウサ</t>
    </rPh>
    <rPh sb="2" eb="4">
      <t>ジカン</t>
    </rPh>
    <phoneticPr fontId="1"/>
  </si>
  <si>
    <t xml:space="preserve"> 平成29年9月30日（土） 天候：晴れ</t>
    <rPh sb="1" eb="3">
      <t>ヘイセイ</t>
    </rPh>
    <rPh sb="5" eb="6">
      <t>ネン</t>
    </rPh>
    <rPh sb="7" eb="8">
      <t>ガツ</t>
    </rPh>
    <rPh sb="10" eb="11">
      <t>ニチ</t>
    </rPh>
    <rPh sb="12" eb="13">
      <t>ド</t>
    </rPh>
    <rPh sb="15" eb="17">
      <t>テンコウ</t>
    </rPh>
    <rPh sb="18" eb="19">
      <t>ハ</t>
    </rPh>
    <phoneticPr fontId="1"/>
  </si>
  <si>
    <t>調査年月日</t>
    <rPh sb="0" eb="2">
      <t>チョウサ</t>
    </rPh>
    <rPh sb="2" eb="5">
      <t>ネンガッピ</t>
    </rPh>
    <phoneticPr fontId="1"/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</si>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</sst>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___;"/>
    <numFmt numFmtId="178" formatCode="0.0%"/>
  </numFmts>
  <fonts count="24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  <font>
      <sz val="10"/>
      <name val="ＭＳ 明朝"/>
      <family val="1"/>
      <charset val="128"/>
    </font>
    <font>
      <sz val="8"/>
      <name val="明朝"/>
      <family val="1"/>
      <charset val="128"/>
    </font>
    <font>
      <b/>
      <sz val="8"/>
      <name val="ＭＳ 明朝"/>
      <family val="1"/>
      <charset val="128"/>
    </font>
    <font>
      <b/>
      <sz val="11"/>
      <name val="明朝"/>
      <family val="1"/>
      <charset val="128"/>
    </font>
    <font>
      <b/>
      <sz val="9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2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15" fillId="0" borderId="0"/>
  </cellStyleXfs>
  <cellXfs count="179">
    <xf numFmtId="0" fontId="0" fillId="0" borderId="0" xfId="0"/>
    <xf numFmtId="0" fontId="5" fillId="0" borderId="0" xfId="1" applyFont="1" applyAlignment="1">
      <alignment horizontal="centerContinuous" vertical="top"/>
    </xf>
    <xf numFmtId="0" fontId="6" fillId="0" borderId="0" xfId="1" applyFont="1" applyAlignment="1">
      <alignment vertical="top"/>
    </xf>
    <xf numFmtId="49" fontId="4" fillId="0" borderId="0" xfId="1" applyNumberFormat="1"/>
    <xf numFmtId="0" fontId="4" fillId="0" borderId="0" xfId="1"/>
    <xf numFmtId="0" fontId="7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10" fillId="0" borderId="0" xfId="1" quotePrefix="1" applyFont="1" applyAlignment="1">
      <alignment horizontal="left" vertical="center"/>
    </xf>
    <xf numFmtId="0" fontId="9" fillId="0" borderId="0" xfId="1" applyFont="1" applyBorder="1" applyAlignment="1">
      <alignment horizontal="centerContinuous" vertical="center"/>
    </xf>
    <xf numFmtId="0" fontId="9" fillId="0" borderId="0" xfId="1" applyFont="1" applyBorder="1" applyAlignment="1">
      <alignment vertical="center"/>
    </xf>
    <xf numFmtId="0" fontId="9" fillId="0" borderId="0" xfId="1" applyFont="1" applyBorder="1" applyAlignment="1">
      <alignment horizontal="left" vertical="center"/>
    </xf>
    <xf numFmtId="0" fontId="2" fillId="0" borderId="0" xfId="1" applyFont="1" applyAlignment="1">
      <alignment vertical="center"/>
    </xf>
    <xf numFmtId="177" fontId="2" fillId="0" borderId="0" xfId="1" applyNumberFormat="1" applyFont="1" applyAlignment="1">
      <alignment vertical="center"/>
    </xf>
    <xf numFmtId="177" fontId="2" fillId="0" borderId="0" xfId="1" applyNumberFormat="1" applyFont="1" applyAlignment="1">
      <alignment horizontal="right" vertical="center"/>
    </xf>
    <xf numFmtId="0" fontId="9" fillId="0" borderId="0" xfId="1" applyNumberFormat="1" applyFont="1" applyAlignment="1">
      <alignment vertical="center"/>
    </xf>
    <xf numFmtId="0" fontId="2" fillId="0" borderId="0" xfId="1" applyNumberFormat="1" applyFont="1" applyBorder="1" applyAlignment="1">
      <alignment vertical="center"/>
    </xf>
    <xf numFmtId="0" fontId="2" fillId="0" borderId="0" xfId="1" applyNumberFormat="1" applyFont="1" applyBorder="1" applyAlignment="1">
      <alignment horizontal="right" vertical="center"/>
    </xf>
    <xf numFmtId="0" fontId="2" fillId="0" borderId="0" xfId="1" applyNumberFormat="1" applyFont="1" applyAlignment="1">
      <alignment vertical="center"/>
    </xf>
    <xf numFmtId="0" fontId="11" fillId="0" borderId="1" xfId="1" applyNumberFormat="1" applyFont="1" applyBorder="1" applyAlignment="1">
      <alignment horizontal="distributed" vertical="center"/>
    </xf>
    <xf numFmtId="0" fontId="9" fillId="0" borderId="0" xfId="1" applyNumberFormat="1" applyFont="1"/>
    <xf numFmtId="0" fontId="9" fillId="0" borderId="0" xfId="1" applyFont="1"/>
    <xf numFmtId="0" fontId="2" fillId="0" borderId="0" xfId="2" applyNumberFormat="1" applyFont="1" applyAlignment="1">
      <alignment horizontal="right"/>
    </xf>
    <xf numFmtId="0" fontId="3" fillId="0" borderId="0" xfId="2" applyNumberFormat="1" applyFont="1" applyAlignment="1">
      <alignment horizontal="right"/>
    </xf>
    <xf numFmtId="0" fontId="11" fillId="0" borderId="0" xfId="2" applyNumberFormat="1" applyFont="1" applyAlignment="1">
      <alignment horizontal="right"/>
    </xf>
    <xf numFmtId="0" fontId="11" fillId="0" borderId="0" xfId="2" applyNumberFormat="1" applyFont="1" applyAlignment="1">
      <alignment horizontal="right" vertical="center"/>
    </xf>
    <xf numFmtId="0" fontId="11" fillId="0" borderId="0" xfId="2" applyNumberFormat="1" applyFont="1"/>
    <xf numFmtId="0" fontId="11" fillId="0" borderId="0" xfId="2" applyNumberFormat="1" applyFont="1" applyAlignment="1">
      <alignment horizontal="center" wrapText="1"/>
    </xf>
    <xf numFmtId="176" fontId="11" fillId="0" borderId="11" xfId="2" applyNumberFormat="1" applyFont="1" applyBorder="1" applyAlignment="1">
      <alignment horizontal="right" vertical="center"/>
    </xf>
    <xf numFmtId="176" fontId="11" fillId="0" borderId="12" xfId="2" applyNumberFormat="1" applyFont="1" applyBorder="1" applyAlignment="1">
      <alignment horizontal="right" vertical="center"/>
    </xf>
    <xf numFmtId="0" fontId="11" fillId="0" borderId="12" xfId="2" applyNumberFormat="1" applyFont="1" applyBorder="1" applyAlignment="1">
      <alignment horizontal="right" vertical="center"/>
    </xf>
    <xf numFmtId="0" fontId="11" fillId="0" borderId="13" xfId="2" applyNumberFormat="1" applyFont="1" applyBorder="1" applyAlignment="1">
      <alignment horizontal="right" vertical="center"/>
    </xf>
    <xf numFmtId="176" fontId="11" fillId="0" borderId="14" xfId="2" applyNumberFormat="1" applyFont="1" applyBorder="1" applyAlignment="1">
      <alignment horizontal="right" vertical="center"/>
    </xf>
    <xf numFmtId="176" fontId="11" fillId="0" borderId="15" xfId="2" applyNumberFormat="1" applyFont="1" applyBorder="1" applyAlignment="1">
      <alignment horizontal="right" vertical="center"/>
    </xf>
    <xf numFmtId="0" fontId="11" fillId="0" borderId="15" xfId="2" applyNumberFormat="1" applyFont="1" applyBorder="1" applyAlignment="1">
      <alignment horizontal="right" vertical="center"/>
    </xf>
    <xf numFmtId="0" fontId="11" fillId="0" borderId="16" xfId="2" applyNumberFormat="1" applyFont="1" applyBorder="1" applyAlignment="1">
      <alignment horizontal="right" vertical="center"/>
    </xf>
    <xf numFmtId="176" fontId="11" fillId="0" borderId="17" xfId="2" applyNumberFormat="1" applyFont="1" applyBorder="1" applyAlignment="1">
      <alignment horizontal="right" vertical="center"/>
    </xf>
    <xf numFmtId="176" fontId="11" fillId="0" borderId="18" xfId="2" applyNumberFormat="1" applyFont="1" applyBorder="1" applyAlignment="1">
      <alignment horizontal="right" vertical="center"/>
    </xf>
    <xf numFmtId="0" fontId="11" fillId="0" borderId="18" xfId="2" applyNumberFormat="1" applyFont="1" applyBorder="1" applyAlignment="1">
      <alignment horizontal="right" vertical="center"/>
    </xf>
    <xf numFmtId="0" fontId="11" fillId="0" borderId="19" xfId="2" applyNumberFormat="1" applyFont="1" applyBorder="1" applyAlignment="1">
      <alignment horizontal="right" vertical="center"/>
    </xf>
    <xf numFmtId="0" fontId="11" fillId="0" borderId="0" xfId="2" applyNumberFormat="1" applyFont="1" applyBorder="1" applyAlignment="1">
      <alignment horizontal="center" wrapText="1"/>
    </xf>
    <xf numFmtId="0" fontId="11" fillId="0" borderId="11" xfId="2" applyNumberFormat="1" applyFont="1" applyBorder="1" applyAlignment="1">
      <alignment horizontal="center" wrapText="1"/>
    </xf>
    <xf numFmtId="0" fontId="11" fillId="0" borderId="12" xfId="2" applyNumberFormat="1" applyFont="1" applyBorder="1" applyAlignment="1">
      <alignment horizontal="center" wrapText="1"/>
    </xf>
    <xf numFmtId="0" fontId="11" fillId="0" borderId="12" xfId="2" quotePrefix="1" applyNumberFormat="1" applyFont="1" applyBorder="1" applyAlignment="1">
      <alignment horizontal="center" wrapText="1"/>
    </xf>
    <xf numFmtId="0" fontId="11" fillId="0" borderId="20" xfId="2" quotePrefix="1" applyNumberFormat="1" applyFont="1" applyBorder="1" applyAlignment="1">
      <alignment horizontal="center" wrapText="1"/>
    </xf>
    <xf numFmtId="0" fontId="11" fillId="0" borderId="11" xfId="2" quotePrefix="1" applyNumberFormat="1" applyFont="1" applyBorder="1" applyAlignment="1">
      <alignment horizontal="center" wrapText="1"/>
    </xf>
    <xf numFmtId="0" fontId="11" fillId="0" borderId="0" xfId="2" applyFont="1"/>
    <xf numFmtId="0" fontId="11" fillId="0" borderId="22" xfId="2" applyFont="1" applyBorder="1" applyAlignment="1">
      <alignment horizontal="centerContinuous" vertical="center"/>
    </xf>
    <xf numFmtId="0" fontId="11" fillId="0" borderId="23" xfId="2" applyFont="1" applyBorder="1" applyAlignment="1">
      <alignment horizontal="centerContinuous" vertical="center"/>
    </xf>
    <xf numFmtId="0" fontId="11" fillId="0" borderId="24" xfId="2" applyFont="1" applyBorder="1" applyAlignment="1">
      <alignment horizontal="centerContinuous" vertical="center"/>
    </xf>
    <xf numFmtId="0" fontId="11" fillId="0" borderId="25" xfId="2" applyNumberFormat="1" applyFont="1" applyBorder="1" applyAlignment="1">
      <alignment horizontal="right" vertical="center"/>
    </xf>
    <xf numFmtId="0" fontId="11" fillId="0" borderId="26" xfId="2" applyNumberFormat="1" applyFont="1" applyBorder="1" applyAlignment="1">
      <alignment horizontal="right"/>
    </xf>
    <xf numFmtId="0" fontId="11" fillId="0" borderId="7" xfId="2" applyNumberFormat="1" applyFont="1" applyBorder="1" applyAlignment="1">
      <alignment horizontal="right"/>
    </xf>
    <xf numFmtId="0" fontId="11" fillId="0" borderId="27" xfId="2" applyNumberFormat="1" applyFont="1" applyBorder="1" applyAlignment="1">
      <alignment horizontal="right"/>
    </xf>
    <xf numFmtId="0" fontId="11" fillId="0" borderId="28" xfId="2" applyNumberFormat="1" applyFont="1" applyBorder="1" applyAlignment="1">
      <alignment horizontal="right"/>
    </xf>
    <xf numFmtId="0" fontId="11" fillId="0" borderId="0" xfId="2" applyNumberFormat="1" applyFont="1" applyBorder="1" applyAlignment="1">
      <alignment horizontal="right"/>
    </xf>
    <xf numFmtId="0" fontId="11" fillId="0" borderId="29" xfId="2" applyNumberFormat="1" applyFont="1" applyBorder="1" applyAlignment="1">
      <alignment horizontal="right"/>
    </xf>
    <xf numFmtId="0" fontId="11" fillId="0" borderId="0" xfId="2" applyNumberFormat="1" applyFont="1" applyAlignment="1">
      <alignment horizontal="left"/>
    </xf>
    <xf numFmtId="0" fontId="11" fillId="0" borderId="28" xfId="2" applyNumberFormat="1" applyFont="1" applyBorder="1" applyAlignment="1">
      <alignment horizontal="left"/>
    </xf>
    <xf numFmtId="0" fontId="11" fillId="0" borderId="0" xfId="2" applyNumberFormat="1" applyFont="1" applyBorder="1" applyAlignment="1">
      <alignment horizontal="left"/>
    </xf>
    <xf numFmtId="0" fontId="11" fillId="0" borderId="29" xfId="2" applyNumberFormat="1" applyFont="1" applyBorder="1" applyAlignment="1">
      <alignment horizontal="left"/>
    </xf>
    <xf numFmtId="0" fontId="14" fillId="0" borderId="0" xfId="2" applyNumberFormat="1" applyFont="1" applyAlignment="1">
      <alignment vertical="center"/>
    </xf>
    <xf numFmtId="0" fontId="14" fillId="0" borderId="28" xfId="2" applyNumberFormat="1" applyFont="1" applyBorder="1" applyAlignment="1">
      <alignment vertical="center"/>
    </xf>
    <xf numFmtId="0" fontId="14" fillId="0" borderId="0" xfId="2" applyNumberFormat="1" applyFont="1" applyBorder="1" applyAlignment="1">
      <alignment vertical="center"/>
    </xf>
    <xf numFmtId="0" fontId="14" fillId="0" borderId="29" xfId="2" applyNumberFormat="1" applyFont="1" applyBorder="1" applyAlignment="1">
      <alignment vertical="center"/>
    </xf>
    <xf numFmtId="0" fontId="14" fillId="0" borderId="30" xfId="2" applyNumberFormat="1" applyFont="1" applyBorder="1" applyAlignment="1">
      <alignment vertical="center"/>
    </xf>
    <xf numFmtId="0" fontId="14" fillId="0" borderId="31" xfId="2" applyNumberFormat="1" applyFont="1" applyBorder="1" applyAlignment="1">
      <alignment vertical="center"/>
    </xf>
    <xf numFmtId="0" fontId="14" fillId="0" borderId="32" xfId="2" applyNumberFormat="1" applyFont="1" applyBorder="1" applyAlignment="1">
      <alignment vertical="center"/>
    </xf>
    <xf numFmtId="0" fontId="2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0" fontId="11" fillId="0" borderId="0" xfId="2" applyNumberFormat="1" applyFont="1" applyAlignment="1">
      <alignment vertical="center"/>
    </xf>
    <xf numFmtId="0" fontId="11" fillId="0" borderId="35" xfId="1" applyNumberFormat="1" applyFont="1" applyBorder="1" applyAlignment="1">
      <alignment horizontal="distributed" vertical="center"/>
    </xf>
    <xf numFmtId="0" fontId="2" fillId="0" borderId="0" xfId="1" applyNumberFormat="1" applyFont="1" applyBorder="1" applyAlignment="1">
      <alignment horizontal="center" vertical="center"/>
    </xf>
    <xf numFmtId="0" fontId="11" fillId="0" borderId="20" xfId="1" applyNumberFormat="1" applyFont="1" applyBorder="1" applyAlignment="1">
      <alignment horizontal="distributed" vertical="center"/>
    </xf>
    <xf numFmtId="0" fontId="2" fillId="0" borderId="10" xfId="1" applyFont="1" applyBorder="1" applyAlignment="1">
      <alignment vertical="center"/>
    </xf>
    <xf numFmtId="0" fontId="2" fillId="0" borderId="9" xfId="1" applyFont="1" applyBorder="1" applyAlignment="1">
      <alignment vertical="center"/>
    </xf>
    <xf numFmtId="0" fontId="2" fillId="0" borderId="8" xfId="1" applyFont="1" applyBorder="1" applyAlignment="1">
      <alignment vertical="center"/>
    </xf>
    <xf numFmtId="0" fontId="9" fillId="0" borderId="6" xfId="1" applyFont="1" applyBorder="1" applyAlignment="1">
      <alignment vertical="center"/>
    </xf>
    <xf numFmtId="0" fontId="9" fillId="0" borderId="5" xfId="1" applyFont="1" applyBorder="1" applyAlignment="1">
      <alignment vertical="center"/>
    </xf>
    <xf numFmtId="0" fontId="9" fillId="0" borderId="0" xfId="1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7" fillId="0" borderId="4" xfId="1" applyFont="1" applyBorder="1" applyAlignment="1">
      <alignment horizontal="right" vertical="center"/>
    </xf>
    <xf numFmtId="0" fontId="7" fillId="0" borderId="3" xfId="1" applyFont="1" applyBorder="1" applyAlignment="1">
      <alignment horizontal="right" vertical="center"/>
    </xf>
    <xf numFmtId="0" fontId="7" fillId="0" borderId="2" xfId="1" applyFont="1" applyBorder="1" applyAlignment="1">
      <alignment vertical="center"/>
    </xf>
    <xf numFmtId="0" fontId="5" fillId="0" borderId="0" xfId="1" applyFont="1" applyAlignment="1">
      <alignment vertical="top"/>
    </xf>
    <xf numFmtId="0" fontId="7" fillId="0" borderId="0" xfId="1" applyFont="1" applyAlignment="1">
      <alignment horizontal="right" vertical="center"/>
    </xf>
    <xf numFmtId="176" fontId="2" fillId="0" borderId="0" xfId="1" applyNumberFormat="1" applyFont="1" applyAlignment="1">
      <alignment vertical="center"/>
    </xf>
    <xf numFmtId="1" fontId="2" fillId="0" borderId="0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20" fontId="9" fillId="0" borderId="0" xfId="1" applyNumberFormat="1" applyFont="1"/>
    <xf numFmtId="20" fontId="4" fillId="0" borderId="0" xfId="1" applyNumberFormat="1"/>
    <xf numFmtId="0" fontId="11" fillId="0" borderId="21" xfId="2" applyNumberFormat="1" applyFont="1" applyBorder="1" applyAlignment="1">
      <alignment horizontal="right" vertical="center"/>
    </xf>
    <xf numFmtId="0" fontId="11" fillId="0" borderId="37" xfId="2" quotePrefix="1" applyNumberFormat="1" applyFont="1" applyBorder="1" applyAlignment="1">
      <alignment wrapText="1"/>
    </xf>
    <xf numFmtId="0" fontId="11" fillId="0" borderId="38" xfId="1" applyNumberFormat="1" applyFont="1" applyBorder="1" applyAlignment="1">
      <alignment horizontal="distributed" vertical="center"/>
    </xf>
    <xf numFmtId="0" fontId="4" fillId="0" borderId="7" xfId="1" applyBorder="1"/>
    <xf numFmtId="0" fontId="9" fillId="0" borderId="7" xfId="1" applyFont="1" applyBorder="1" applyAlignment="1">
      <alignment vertical="center"/>
    </xf>
    <xf numFmtId="0" fontId="17" fillId="0" borderId="7" xfId="1" applyFont="1" applyBorder="1" applyAlignment="1">
      <alignment shrinkToFit="1"/>
    </xf>
    <xf numFmtId="0" fontId="4" fillId="0" borderId="29" xfId="1" applyBorder="1"/>
    <xf numFmtId="0" fontId="2" fillId="0" borderId="27" xfId="1" applyFont="1" applyBorder="1" applyAlignment="1">
      <alignment vertical="center"/>
    </xf>
    <xf numFmtId="0" fontId="18" fillId="0" borderId="15" xfId="2" applyNumberFormat="1" applyFont="1" applyBorder="1" applyAlignment="1">
      <alignment horizontal="right" vertical="center"/>
    </xf>
    <xf numFmtId="176" fontId="18" fillId="0" borderId="15" xfId="2" applyNumberFormat="1" applyFont="1" applyBorder="1" applyAlignment="1">
      <alignment horizontal="right" vertical="center"/>
    </xf>
    <xf numFmtId="176" fontId="18" fillId="0" borderId="14" xfId="2" applyNumberFormat="1" applyFont="1" applyBorder="1" applyAlignment="1">
      <alignment horizontal="right" vertical="center"/>
    </xf>
    <xf numFmtId="0" fontId="18" fillId="0" borderId="18" xfId="2" applyNumberFormat="1" applyFont="1" applyBorder="1" applyAlignment="1">
      <alignment horizontal="right" vertical="center"/>
    </xf>
    <xf numFmtId="176" fontId="18" fillId="0" borderId="18" xfId="2" applyNumberFormat="1" applyFont="1" applyBorder="1" applyAlignment="1">
      <alignment horizontal="right" vertical="center"/>
    </xf>
    <xf numFmtId="176" fontId="18" fillId="0" borderId="17" xfId="2" applyNumberFormat="1" applyFont="1" applyBorder="1" applyAlignment="1">
      <alignment horizontal="right" vertical="center"/>
    </xf>
    <xf numFmtId="0" fontId="18" fillId="0" borderId="12" xfId="2" applyNumberFormat="1" applyFont="1" applyBorder="1" applyAlignment="1">
      <alignment horizontal="right" vertical="center"/>
    </xf>
    <xf numFmtId="176" fontId="18" fillId="0" borderId="12" xfId="2" applyNumberFormat="1" applyFont="1" applyBorder="1" applyAlignment="1">
      <alignment horizontal="right" vertical="center"/>
    </xf>
    <xf numFmtId="176" fontId="18" fillId="0" borderId="11" xfId="2" applyNumberFormat="1" applyFont="1" applyBorder="1" applyAlignment="1">
      <alignment horizontal="right" vertical="center"/>
    </xf>
    <xf numFmtId="0" fontId="19" fillId="0" borderId="29" xfId="1" applyFont="1" applyBorder="1"/>
    <xf numFmtId="0" fontId="19" fillId="0" borderId="0" xfId="1" applyFont="1"/>
    <xf numFmtId="1" fontId="19" fillId="0" borderId="0" xfId="1" applyNumberFormat="1" applyFont="1"/>
    <xf numFmtId="176" fontId="19" fillId="0" borderId="0" xfId="1" applyNumberFormat="1" applyFont="1"/>
    <xf numFmtId="1" fontId="19" fillId="0" borderId="29" xfId="1" applyNumberFormat="1" applyFont="1" applyBorder="1"/>
    <xf numFmtId="0" fontId="4" fillId="0" borderId="0" xfId="1" applyAlignment="1">
      <alignment horizontal="right"/>
    </xf>
    <xf numFmtId="178" fontId="4" fillId="0" borderId="0" xfId="1" applyNumberFormat="1"/>
    <xf numFmtId="0" fontId="2" fillId="0" borderId="20" xfId="1" applyNumberFormat="1" applyFont="1" applyBorder="1" applyAlignment="1">
      <alignment horizontal="distributed" vertical="center" shrinkToFit="1"/>
    </xf>
    <xf numFmtId="0" fontId="2" fillId="0" borderId="12" xfId="1" applyNumberFormat="1" applyFont="1" applyBorder="1" applyAlignment="1">
      <alignment horizontal="distributed" vertical="center" shrinkToFit="1"/>
    </xf>
    <xf numFmtId="0" fontId="2" fillId="0" borderId="11" xfId="1" applyNumberFormat="1" applyFont="1" applyBorder="1" applyAlignment="1">
      <alignment horizontal="distributed" vertical="center" shrinkToFit="1"/>
    </xf>
    <xf numFmtId="0" fontId="2" fillId="0" borderId="13" xfId="1" applyNumberFormat="1" applyFont="1" applyBorder="1" applyAlignment="1">
      <alignment horizontal="distributed" vertical="center" shrinkToFit="1"/>
    </xf>
    <xf numFmtId="0" fontId="20" fillId="0" borderId="35" xfId="1" applyNumberFormat="1" applyFont="1" applyBorder="1" applyAlignment="1">
      <alignment horizontal="distributed" vertical="center" shrinkToFit="1"/>
    </xf>
    <xf numFmtId="0" fontId="20" fillId="0" borderId="15" xfId="1" applyNumberFormat="1" applyFont="1" applyBorder="1" applyAlignment="1">
      <alignment horizontal="distributed" vertical="center" shrinkToFit="1"/>
    </xf>
    <xf numFmtId="0" fontId="20" fillId="0" borderId="14" xfId="1" applyNumberFormat="1" applyFont="1" applyBorder="1" applyAlignment="1">
      <alignment horizontal="distributed" vertical="center" shrinkToFit="1"/>
    </xf>
    <xf numFmtId="0" fontId="20" fillId="0" borderId="16" xfId="1" applyNumberFormat="1" applyFont="1" applyBorder="1" applyAlignment="1">
      <alignment horizontal="distributed" vertical="center" shrinkToFit="1"/>
    </xf>
    <xf numFmtId="176" fontId="20" fillId="0" borderId="1" xfId="1" applyNumberFormat="1" applyFont="1" applyBorder="1" applyAlignment="1">
      <alignment horizontal="distributed" vertical="center" shrinkToFit="1"/>
    </xf>
    <xf numFmtId="176" fontId="20" fillId="0" borderId="34" xfId="1" applyNumberFormat="1" applyFont="1" applyBorder="1" applyAlignment="1">
      <alignment horizontal="distributed" vertical="center" shrinkToFit="1"/>
    </xf>
    <xf numFmtId="176" fontId="20" fillId="0" borderId="33" xfId="1" applyNumberFormat="1" applyFont="1" applyBorder="1" applyAlignment="1">
      <alignment horizontal="distributed" vertical="center" shrinkToFit="1"/>
    </xf>
    <xf numFmtId="176" fontId="20" fillId="0" borderId="39" xfId="1" applyNumberFormat="1" applyFont="1" applyBorder="1" applyAlignment="1">
      <alignment horizontal="distributed" vertical="center" shrinkToFit="1"/>
    </xf>
    <xf numFmtId="0" fontId="21" fillId="0" borderId="0" xfId="0" applyFont="1" applyAlignment="1">
      <alignment vertical="center"/>
    </xf>
    <xf numFmtId="0" fontId="21" fillId="0" borderId="10" xfId="0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1" fillId="0" borderId="40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21" fillId="0" borderId="41" xfId="0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22" fillId="0" borderId="2" xfId="0" applyFont="1" applyBorder="1" applyAlignment="1">
      <alignment vertical="center"/>
    </xf>
    <xf numFmtId="0" fontId="22" fillId="0" borderId="42" xfId="0" applyFont="1" applyBorder="1" applyAlignment="1">
      <alignment horizontal="left" vertical="center" shrinkToFit="1"/>
    </xf>
    <xf numFmtId="0" fontId="22" fillId="0" borderId="43" xfId="0" applyFont="1" applyBorder="1" applyAlignment="1">
      <alignment horizontal="center" vertical="center"/>
    </xf>
    <xf numFmtId="0" fontId="22" fillId="0" borderId="44" xfId="0" applyFont="1" applyBorder="1" applyAlignment="1">
      <alignment horizontal="left" vertical="center"/>
    </xf>
    <xf numFmtId="0" fontId="22" fillId="0" borderId="44" xfId="0" applyFont="1" applyBorder="1" applyAlignment="1">
      <alignment horizontal="center" vertical="center"/>
    </xf>
    <xf numFmtId="0" fontId="22" fillId="0" borderId="45" xfId="0" applyFont="1" applyBorder="1" applyAlignment="1">
      <alignment vertical="center"/>
    </xf>
    <xf numFmtId="0" fontId="22" fillId="0" borderId="46" xfId="0" applyFont="1" applyBorder="1" applyAlignment="1">
      <alignment horizontal="left" vertical="center" shrinkToFit="1"/>
    </xf>
    <xf numFmtId="0" fontId="6" fillId="0" borderId="0" xfId="2" applyNumberFormat="1" applyFont="1" applyAlignment="1">
      <alignment horizontal="center" vertical="center"/>
    </xf>
    <xf numFmtId="0" fontId="9" fillId="0" borderId="32" xfId="2" applyNumberFormat="1" applyFont="1" applyBorder="1" applyAlignment="1">
      <alignment horizontal="left" vertical="center" wrapText="1"/>
    </xf>
    <xf numFmtId="0" fontId="9" fillId="0" borderId="31" xfId="2" applyNumberFormat="1" applyFont="1" applyBorder="1" applyAlignment="1">
      <alignment horizontal="left" vertical="center"/>
    </xf>
    <xf numFmtId="0" fontId="9" fillId="0" borderId="30" xfId="2" applyNumberFormat="1" applyFont="1" applyBorder="1" applyAlignment="1">
      <alignment horizontal="left" vertical="center"/>
    </xf>
    <xf numFmtId="0" fontId="9" fillId="0" borderId="27" xfId="2" applyNumberFormat="1" applyFont="1" applyBorder="1" applyAlignment="1">
      <alignment horizontal="left" vertical="center"/>
    </xf>
    <xf numFmtId="0" fontId="9" fillId="0" borderId="7" xfId="2" applyNumberFormat="1" applyFont="1" applyBorder="1" applyAlignment="1">
      <alignment horizontal="left" vertical="center"/>
    </xf>
    <xf numFmtId="0" fontId="9" fillId="0" borderId="26" xfId="2" applyNumberFormat="1" applyFont="1" applyBorder="1" applyAlignment="1">
      <alignment horizontal="left" vertical="center"/>
    </xf>
    <xf numFmtId="0" fontId="9" fillId="0" borderId="25" xfId="2" applyNumberFormat="1" applyFont="1" applyBorder="1" applyAlignment="1">
      <alignment vertical="center" textRotation="255"/>
    </xf>
    <xf numFmtId="0" fontId="9" fillId="0" borderId="36" xfId="2" applyNumberFormat="1" applyFont="1" applyBorder="1" applyAlignment="1">
      <alignment vertical="center" textRotation="255"/>
    </xf>
    <xf numFmtId="0" fontId="9" fillId="0" borderId="37" xfId="2" applyNumberFormat="1" applyFont="1" applyBorder="1" applyAlignment="1">
      <alignment vertical="center" textRotation="255"/>
    </xf>
    <xf numFmtId="0" fontId="9" fillId="0" borderId="24" xfId="2" applyNumberFormat="1" applyFont="1" applyBorder="1" applyAlignment="1">
      <alignment horizontal="left" vertical="center"/>
    </xf>
    <xf numFmtId="0" fontId="9" fillId="0" borderId="23" xfId="2" applyNumberFormat="1" applyFont="1" applyBorder="1" applyAlignment="1">
      <alignment horizontal="left" vertical="center"/>
    </xf>
    <xf numFmtId="0" fontId="9" fillId="0" borderId="22" xfId="2" applyNumberFormat="1" applyFont="1" applyBorder="1" applyAlignment="1">
      <alignment horizontal="left" vertical="center"/>
    </xf>
    <xf numFmtId="0" fontId="9" fillId="0" borderId="24" xfId="2" quotePrefix="1" applyNumberFormat="1" applyFont="1" applyBorder="1" applyAlignment="1">
      <alignment horizontal="left" vertical="center"/>
    </xf>
    <xf numFmtId="0" fontId="9" fillId="0" borderId="23" xfId="2" quotePrefix="1" applyNumberFormat="1" applyFont="1" applyBorder="1" applyAlignment="1">
      <alignment horizontal="left" vertical="center"/>
    </xf>
    <xf numFmtId="0" fontId="9" fillId="0" borderId="22" xfId="2" quotePrefix="1" applyNumberFormat="1" applyFont="1" applyBorder="1" applyAlignment="1">
      <alignment horizontal="left" vertical="center"/>
    </xf>
    <xf numFmtId="0" fontId="9" fillId="0" borderId="32" xfId="2" applyNumberFormat="1" applyFont="1" applyBorder="1" applyAlignment="1">
      <alignment vertical="center" wrapText="1"/>
    </xf>
    <xf numFmtId="0" fontId="9" fillId="0" borderId="31" xfId="2" applyNumberFormat="1" applyFont="1" applyBorder="1" applyAlignment="1">
      <alignment vertical="center" wrapText="1"/>
    </xf>
    <xf numFmtId="0" fontId="9" fillId="0" borderId="30" xfId="2" applyNumberFormat="1" applyFont="1" applyBorder="1" applyAlignment="1">
      <alignment vertical="center" wrapText="1"/>
    </xf>
    <xf numFmtId="0" fontId="9" fillId="0" borderId="27" xfId="2" applyNumberFormat="1" applyFont="1" applyBorder="1" applyAlignment="1">
      <alignment vertical="center" wrapText="1"/>
    </xf>
    <xf numFmtId="0" fontId="9" fillId="0" borderId="7" xfId="2" applyNumberFormat="1" applyFont="1" applyBorder="1" applyAlignment="1">
      <alignment vertical="center" wrapText="1"/>
    </xf>
    <xf numFmtId="0" fontId="9" fillId="0" borderId="26" xfId="2" applyNumberFormat="1" applyFont="1" applyBorder="1" applyAlignment="1">
      <alignment vertical="center" wrapText="1"/>
    </xf>
    <xf numFmtId="0" fontId="14" fillId="0" borderId="25" xfId="2" applyNumberFormat="1" applyFont="1" applyBorder="1" applyAlignment="1">
      <alignment vertical="center" textRotation="255"/>
    </xf>
    <xf numFmtId="0" fontId="14" fillId="0" borderId="36" xfId="2" applyNumberFormat="1" applyFont="1" applyBorder="1" applyAlignment="1">
      <alignment vertical="center" textRotation="255"/>
    </xf>
    <xf numFmtId="0" fontId="14" fillId="0" borderId="37" xfId="2" applyNumberFormat="1" applyFont="1" applyBorder="1" applyAlignment="1">
      <alignment vertical="center" textRotation="255"/>
    </xf>
    <xf numFmtId="0" fontId="9" fillId="0" borderId="31" xfId="2" applyNumberFormat="1" applyFont="1" applyBorder="1" applyAlignment="1">
      <alignment horizontal="left" vertical="center" wrapText="1"/>
    </xf>
    <xf numFmtId="0" fontId="9" fillId="0" borderId="30" xfId="2" applyNumberFormat="1" applyFont="1" applyBorder="1" applyAlignment="1">
      <alignment horizontal="left" vertical="center" wrapText="1"/>
    </xf>
    <xf numFmtId="0" fontId="9" fillId="0" borderId="27" xfId="2" applyNumberFormat="1" applyFont="1" applyBorder="1" applyAlignment="1">
      <alignment horizontal="left" vertical="center" wrapText="1"/>
    </xf>
    <xf numFmtId="0" fontId="9" fillId="0" borderId="7" xfId="2" applyNumberFormat="1" applyFont="1" applyBorder="1" applyAlignment="1">
      <alignment horizontal="left" vertical="center" wrapText="1"/>
    </xf>
    <xf numFmtId="0" fontId="9" fillId="0" borderId="26" xfId="2" applyNumberFormat="1" applyFont="1" applyBorder="1" applyAlignment="1">
      <alignment horizontal="left" vertical="center" wrapText="1"/>
    </xf>
    <xf numFmtId="0" fontId="23" fillId="0" borderId="44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/>
    </xf>
    <xf numFmtId="0" fontId="23" fillId="0" borderId="42" xfId="0" applyFont="1" applyBorder="1" applyAlignment="1">
      <alignment horizontal="center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変動図!$AD$20</c:f>
          <c:strCache>
            <c:ptCount val="1"/>
            <c:pt idx="0">
              <c:v>A 流入部( 1+ 2)</c:v>
            </c:pt>
          </c:strCache>
        </c:strRef>
      </c:tx>
      <c:layout>
        <c:manualLayout>
          <c:xMode val="edge"/>
          <c:yMode val="edge"/>
          <c:x val="0.44343065693430656"/>
          <c:y val="1.515151515151515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39E-2"/>
          <c:w val="0.84215328467153283"/>
          <c:h val="0.81515151515151529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変動図!$AC$22:$AC$45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変動図!$AF$22:$AF$45</c:f>
              <c:numCache>
                <c:formatCode>0</c:formatCode>
                <c:ptCount val="24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3</c:v>
                </c:pt>
                <c:pt idx="10">
                  <c:v>5</c:v>
                </c:pt>
                <c:pt idx="11">
                  <c:v>2</c:v>
                </c:pt>
                <c:pt idx="12">
                  <c:v>4</c:v>
                </c:pt>
                <c:pt idx="13">
                  <c:v>3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2</c:v>
                </c:pt>
                <c:pt idx="18">
                  <c:v>5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1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変動図!$AC$22:$AC$45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変動図!$AE$22:$AE$45</c:f>
              <c:numCache>
                <c:formatCode>General</c:formatCode>
                <c:ptCount val="24"/>
                <c:pt idx="0">
                  <c:v>24</c:v>
                </c:pt>
                <c:pt idx="1">
                  <c:v>7</c:v>
                </c:pt>
                <c:pt idx="2">
                  <c:v>10</c:v>
                </c:pt>
                <c:pt idx="3">
                  <c:v>6</c:v>
                </c:pt>
                <c:pt idx="4">
                  <c:v>2</c:v>
                </c:pt>
                <c:pt idx="5">
                  <c:v>4</c:v>
                </c:pt>
                <c:pt idx="6">
                  <c:v>3</c:v>
                </c:pt>
                <c:pt idx="7">
                  <c:v>10</c:v>
                </c:pt>
                <c:pt idx="8">
                  <c:v>17</c:v>
                </c:pt>
                <c:pt idx="9">
                  <c:v>68</c:v>
                </c:pt>
                <c:pt idx="10">
                  <c:v>98</c:v>
                </c:pt>
                <c:pt idx="11">
                  <c:v>139</c:v>
                </c:pt>
                <c:pt idx="12">
                  <c:v>150</c:v>
                </c:pt>
                <c:pt idx="13">
                  <c:v>124</c:v>
                </c:pt>
                <c:pt idx="14">
                  <c:v>127</c:v>
                </c:pt>
                <c:pt idx="15">
                  <c:v>133</c:v>
                </c:pt>
                <c:pt idx="16">
                  <c:v>131</c:v>
                </c:pt>
                <c:pt idx="17">
                  <c:v>125</c:v>
                </c:pt>
                <c:pt idx="18">
                  <c:v>146</c:v>
                </c:pt>
                <c:pt idx="19">
                  <c:v>133</c:v>
                </c:pt>
                <c:pt idx="20">
                  <c:v>114</c:v>
                </c:pt>
                <c:pt idx="21">
                  <c:v>44</c:v>
                </c:pt>
                <c:pt idx="22">
                  <c:v>39</c:v>
                </c:pt>
                <c:pt idx="23">
                  <c:v>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4485248"/>
        <c:axId val="10448755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変動図!$AC$22:$AC$45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変動図!$AG$22:$AG$45</c:f>
              <c:numCache>
                <c:formatCode>0.0</c:formatCode>
                <c:ptCount val="24"/>
                <c:pt idx="0">
                  <c:v>7.7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15</c:v>
                </c:pt>
                <c:pt idx="9">
                  <c:v>4.2</c:v>
                </c:pt>
                <c:pt idx="10">
                  <c:v>4.9000000000000004</c:v>
                </c:pt>
                <c:pt idx="11">
                  <c:v>1.4</c:v>
                </c:pt>
                <c:pt idx="12">
                  <c:v>2.6</c:v>
                </c:pt>
                <c:pt idx="13">
                  <c:v>2.4</c:v>
                </c:pt>
                <c:pt idx="14">
                  <c:v>1.6</c:v>
                </c:pt>
                <c:pt idx="15">
                  <c:v>2.9</c:v>
                </c:pt>
                <c:pt idx="16">
                  <c:v>3</c:v>
                </c:pt>
                <c:pt idx="17">
                  <c:v>1.6</c:v>
                </c:pt>
                <c:pt idx="18">
                  <c:v>3.3</c:v>
                </c:pt>
                <c:pt idx="19">
                  <c:v>2.2000000000000002</c:v>
                </c:pt>
                <c:pt idx="20">
                  <c:v>2.6</c:v>
                </c:pt>
                <c:pt idx="21">
                  <c:v>6.4</c:v>
                </c:pt>
                <c:pt idx="22">
                  <c:v>2.5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510208"/>
        <c:axId val="104511744"/>
      </c:lineChart>
      <c:catAx>
        <c:axId val="104485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7956204374"/>
              <c:y val="0.930303030303030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448755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0448755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13138686151E-2"/>
              <c:y val="1.515151515151515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4485248"/>
        <c:crosses val="autoZero"/>
        <c:crossBetween val="between"/>
        <c:majorUnit val="50"/>
      </c:valAx>
      <c:catAx>
        <c:axId val="104510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4511744"/>
        <c:crosses val="autoZero"/>
        <c:auto val="0"/>
        <c:lblAlgn val="ctr"/>
        <c:lblOffset val="100"/>
        <c:noMultiLvlLbl val="0"/>
      </c:catAx>
      <c:valAx>
        <c:axId val="10451174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36"/>
              <c:y val="1.51515151515151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451020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11" r="0.75000000000000011" t="1" header="0.5" footer="0.5"/>
    <c:pageSetup paperSize="9" orientation="landscape" horizontalDpi="-4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変動図!$AH$20</c:f>
          <c:strCache>
            <c:ptCount val="1"/>
            <c:pt idx="0">
              <c:v>A 流出部( 3+ 6)</c:v>
            </c:pt>
          </c:strCache>
        </c:strRef>
      </c:tx>
      <c:layout>
        <c:manualLayout>
          <c:xMode val="edge"/>
          <c:yMode val="edge"/>
          <c:x val="0.44383561643835612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8E-2"/>
          <c:y val="9.1463414634146339E-2"/>
          <c:w val="0.84383561643835636"/>
          <c:h val="0.8140243902439025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変動図!$AC$22:$AC$45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変動図!$AJ$22:$AJ$45</c:f>
              <c:numCache>
                <c:formatCode>0</c:formatCode>
                <c:ptCount val="2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2</c:v>
                </c:pt>
                <c:pt idx="13">
                  <c:v>4</c:v>
                </c:pt>
                <c:pt idx="14">
                  <c:v>3</c:v>
                </c:pt>
                <c:pt idx="15">
                  <c:v>2</c:v>
                </c:pt>
                <c:pt idx="16">
                  <c:v>8</c:v>
                </c:pt>
                <c:pt idx="17">
                  <c:v>4</c:v>
                </c:pt>
                <c:pt idx="18">
                  <c:v>1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変動図!$AC$22:$AC$45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変動図!$AI$22:$AI$45</c:f>
              <c:numCache>
                <c:formatCode>General</c:formatCode>
                <c:ptCount val="24"/>
                <c:pt idx="0">
                  <c:v>27</c:v>
                </c:pt>
                <c:pt idx="1">
                  <c:v>11</c:v>
                </c:pt>
                <c:pt idx="2">
                  <c:v>12</c:v>
                </c:pt>
                <c:pt idx="3">
                  <c:v>9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7</c:v>
                </c:pt>
                <c:pt idx="8">
                  <c:v>14</c:v>
                </c:pt>
                <c:pt idx="9">
                  <c:v>27</c:v>
                </c:pt>
                <c:pt idx="10">
                  <c:v>58</c:v>
                </c:pt>
                <c:pt idx="11">
                  <c:v>54</c:v>
                </c:pt>
                <c:pt idx="12">
                  <c:v>62</c:v>
                </c:pt>
                <c:pt idx="13">
                  <c:v>64</c:v>
                </c:pt>
                <c:pt idx="14">
                  <c:v>79</c:v>
                </c:pt>
                <c:pt idx="15">
                  <c:v>80</c:v>
                </c:pt>
                <c:pt idx="16">
                  <c:v>80</c:v>
                </c:pt>
                <c:pt idx="17">
                  <c:v>94</c:v>
                </c:pt>
                <c:pt idx="18">
                  <c:v>102</c:v>
                </c:pt>
                <c:pt idx="19">
                  <c:v>122</c:v>
                </c:pt>
                <c:pt idx="20">
                  <c:v>74</c:v>
                </c:pt>
                <c:pt idx="21">
                  <c:v>56</c:v>
                </c:pt>
                <c:pt idx="22">
                  <c:v>40</c:v>
                </c:pt>
                <c:pt idx="23">
                  <c:v>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9986560"/>
        <c:axId val="10998886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変動図!$AC$22:$AC$45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変動図!$AK$22:$AK$45</c:f>
              <c:numCache>
                <c:formatCode>0.0</c:formatCode>
                <c:ptCount val="24"/>
                <c:pt idx="0">
                  <c:v>3.6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6.9</c:v>
                </c:pt>
                <c:pt idx="10">
                  <c:v>6.5</c:v>
                </c:pt>
                <c:pt idx="11">
                  <c:v>1.8</c:v>
                </c:pt>
                <c:pt idx="12">
                  <c:v>3.1</c:v>
                </c:pt>
                <c:pt idx="13">
                  <c:v>5.9</c:v>
                </c:pt>
                <c:pt idx="14">
                  <c:v>3.7</c:v>
                </c:pt>
                <c:pt idx="15">
                  <c:v>2.4</c:v>
                </c:pt>
                <c:pt idx="16">
                  <c:v>9.1</c:v>
                </c:pt>
                <c:pt idx="17">
                  <c:v>4.0999999999999996</c:v>
                </c:pt>
                <c:pt idx="18">
                  <c:v>1</c:v>
                </c:pt>
                <c:pt idx="19">
                  <c:v>2.4</c:v>
                </c:pt>
                <c:pt idx="20">
                  <c:v>5.0999999999999996</c:v>
                </c:pt>
                <c:pt idx="21">
                  <c:v>1.8</c:v>
                </c:pt>
                <c:pt idx="22">
                  <c:v>4.8</c:v>
                </c:pt>
                <c:pt idx="23">
                  <c:v>6.3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011520"/>
        <c:axId val="110013056"/>
      </c:lineChart>
      <c:catAx>
        <c:axId val="109986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525114155251145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98886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0998886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926940639269403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986560"/>
        <c:crosses val="autoZero"/>
        <c:crossBetween val="between"/>
        <c:majorUnit val="50"/>
      </c:valAx>
      <c:catAx>
        <c:axId val="110011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0013056"/>
        <c:crosses val="autoZero"/>
        <c:auto val="0"/>
        <c:lblAlgn val="ctr"/>
        <c:lblOffset val="100"/>
        <c:noMultiLvlLbl val="0"/>
      </c:catAx>
      <c:valAx>
        <c:axId val="11001305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173515981737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01152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11" r="0.75000000000000011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変動図!$AL$20</c:f>
          <c:strCache>
            <c:ptCount val="1"/>
            <c:pt idx="0">
              <c:v>A 合計 ( 1+ 2+ 3+ 6)</c:v>
            </c:pt>
          </c:strCache>
        </c:strRef>
      </c:tx>
      <c:layout>
        <c:manualLayout>
          <c:xMode val="edge"/>
          <c:yMode val="edge"/>
          <c:x val="0.39781021897810231"/>
          <c:y val="1.519756838905775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55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変動図!$AC$22:$AC$45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変動図!$AN$22:$AN$45</c:f>
              <c:numCache>
                <c:formatCode>0</c:formatCode>
                <c:ptCount val="24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5</c:v>
                </c:pt>
                <c:pt idx="10">
                  <c:v>9</c:v>
                </c:pt>
                <c:pt idx="11">
                  <c:v>3</c:v>
                </c:pt>
                <c:pt idx="12">
                  <c:v>6</c:v>
                </c:pt>
                <c:pt idx="13">
                  <c:v>7</c:v>
                </c:pt>
                <c:pt idx="14">
                  <c:v>5</c:v>
                </c:pt>
                <c:pt idx="15">
                  <c:v>6</c:v>
                </c:pt>
                <c:pt idx="16">
                  <c:v>12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4</c:v>
                </c:pt>
                <c:pt idx="22">
                  <c:v>3</c:v>
                </c:pt>
                <c:pt idx="23">
                  <c:v>2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変動図!$AC$22:$AC$45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変動図!$AM$22:$AM$45</c:f>
              <c:numCache>
                <c:formatCode>General</c:formatCode>
                <c:ptCount val="24"/>
                <c:pt idx="0">
                  <c:v>51</c:v>
                </c:pt>
                <c:pt idx="1">
                  <c:v>18</c:v>
                </c:pt>
                <c:pt idx="2">
                  <c:v>22</c:v>
                </c:pt>
                <c:pt idx="3">
                  <c:v>15</c:v>
                </c:pt>
                <c:pt idx="4">
                  <c:v>5</c:v>
                </c:pt>
                <c:pt idx="5">
                  <c:v>7</c:v>
                </c:pt>
                <c:pt idx="6">
                  <c:v>6</c:v>
                </c:pt>
                <c:pt idx="7">
                  <c:v>17</c:v>
                </c:pt>
                <c:pt idx="8">
                  <c:v>31</c:v>
                </c:pt>
                <c:pt idx="9">
                  <c:v>95</c:v>
                </c:pt>
                <c:pt idx="10">
                  <c:v>156</c:v>
                </c:pt>
                <c:pt idx="11">
                  <c:v>193</c:v>
                </c:pt>
                <c:pt idx="12">
                  <c:v>212</c:v>
                </c:pt>
                <c:pt idx="13">
                  <c:v>188</c:v>
                </c:pt>
                <c:pt idx="14">
                  <c:v>206</c:v>
                </c:pt>
                <c:pt idx="15">
                  <c:v>213</c:v>
                </c:pt>
                <c:pt idx="16">
                  <c:v>211</c:v>
                </c:pt>
                <c:pt idx="17">
                  <c:v>219</c:v>
                </c:pt>
                <c:pt idx="18">
                  <c:v>248</c:v>
                </c:pt>
                <c:pt idx="19">
                  <c:v>255</c:v>
                </c:pt>
                <c:pt idx="20">
                  <c:v>188</c:v>
                </c:pt>
                <c:pt idx="21">
                  <c:v>100</c:v>
                </c:pt>
                <c:pt idx="22">
                  <c:v>79</c:v>
                </c:pt>
                <c:pt idx="23">
                  <c:v>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9806720"/>
        <c:axId val="10980902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変動図!$AC$22:$AC$45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変動図!$AO$22:$AO$45</c:f>
              <c:numCache>
                <c:formatCode>0.0</c:formatCode>
                <c:ptCount val="24"/>
                <c:pt idx="0">
                  <c:v>5.6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8.8000000000000007</c:v>
                </c:pt>
                <c:pt idx="9">
                  <c:v>5</c:v>
                </c:pt>
                <c:pt idx="10">
                  <c:v>5.5</c:v>
                </c:pt>
                <c:pt idx="11">
                  <c:v>1.5</c:v>
                </c:pt>
                <c:pt idx="12">
                  <c:v>2.8</c:v>
                </c:pt>
                <c:pt idx="13">
                  <c:v>3.6</c:v>
                </c:pt>
                <c:pt idx="14">
                  <c:v>2.4</c:v>
                </c:pt>
                <c:pt idx="15">
                  <c:v>2.7</c:v>
                </c:pt>
                <c:pt idx="16">
                  <c:v>5.4</c:v>
                </c:pt>
                <c:pt idx="17">
                  <c:v>2.7</c:v>
                </c:pt>
                <c:pt idx="18">
                  <c:v>2.4</c:v>
                </c:pt>
                <c:pt idx="19">
                  <c:v>2.2999999999999998</c:v>
                </c:pt>
                <c:pt idx="20">
                  <c:v>3.6</c:v>
                </c:pt>
                <c:pt idx="21">
                  <c:v>3.8</c:v>
                </c:pt>
                <c:pt idx="22">
                  <c:v>3.7</c:v>
                </c:pt>
                <c:pt idx="23">
                  <c:v>3.3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823488"/>
        <c:axId val="109825024"/>
      </c:lineChart>
      <c:catAx>
        <c:axId val="109806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7956204374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80902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0980902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13138686151E-2"/>
              <c:y val="1.519756838905775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806720"/>
        <c:crosses val="autoZero"/>
        <c:crossBetween val="between"/>
        <c:majorUnit val="50"/>
      </c:valAx>
      <c:catAx>
        <c:axId val="109823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9825024"/>
        <c:crosses val="autoZero"/>
        <c:auto val="0"/>
        <c:lblAlgn val="ctr"/>
        <c:lblOffset val="100"/>
        <c:noMultiLvlLbl val="0"/>
      </c:catAx>
      <c:valAx>
        <c:axId val="10982502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36"/>
              <c:y val="1.51975683890577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82348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11" r="0.75000000000000011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変動図!$AD$90</c:f>
          <c:strCache>
            <c:ptCount val="1"/>
            <c:pt idx="0">
              <c:v>B 流入部( 3+ 4)</c:v>
            </c:pt>
          </c:strCache>
        </c:strRef>
      </c:tx>
      <c:layout>
        <c:manualLayout>
          <c:xMode val="edge"/>
          <c:yMode val="edge"/>
          <c:x val="0.44343069398634982"/>
          <c:y val="1.515151515151515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39E-2"/>
          <c:w val="0.84215328467153283"/>
          <c:h val="0.81515151515151529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変動図!$AC$92:$AC$115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変動図!$AF$92:$AF$115</c:f>
              <c:numCache>
                <c:formatCode>0</c:formatCode>
                <c:ptCount val="2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3</c:v>
                </c:pt>
                <c:pt idx="11">
                  <c:v>1</c:v>
                </c:pt>
                <c:pt idx="12">
                  <c:v>2</c:v>
                </c:pt>
                <c:pt idx="13">
                  <c:v>4</c:v>
                </c:pt>
                <c:pt idx="14">
                  <c:v>3</c:v>
                </c:pt>
                <c:pt idx="15">
                  <c:v>2</c:v>
                </c:pt>
                <c:pt idx="16">
                  <c:v>8</c:v>
                </c:pt>
                <c:pt idx="17">
                  <c:v>5</c:v>
                </c:pt>
                <c:pt idx="18">
                  <c:v>1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変動図!$AC$92:$AC$115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変動図!$AE$92:$AE$115</c:f>
              <c:numCache>
                <c:formatCode>General</c:formatCode>
                <c:ptCount val="24"/>
                <c:pt idx="0">
                  <c:v>30</c:v>
                </c:pt>
                <c:pt idx="1">
                  <c:v>11</c:v>
                </c:pt>
                <c:pt idx="2">
                  <c:v>14</c:v>
                </c:pt>
                <c:pt idx="3">
                  <c:v>9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  <c:pt idx="7">
                  <c:v>10</c:v>
                </c:pt>
                <c:pt idx="8">
                  <c:v>20</c:v>
                </c:pt>
                <c:pt idx="9">
                  <c:v>38</c:v>
                </c:pt>
                <c:pt idx="10">
                  <c:v>64</c:v>
                </c:pt>
                <c:pt idx="11">
                  <c:v>73</c:v>
                </c:pt>
                <c:pt idx="12">
                  <c:v>74</c:v>
                </c:pt>
                <c:pt idx="13">
                  <c:v>81</c:v>
                </c:pt>
                <c:pt idx="14">
                  <c:v>87</c:v>
                </c:pt>
                <c:pt idx="15">
                  <c:v>93</c:v>
                </c:pt>
                <c:pt idx="16">
                  <c:v>93</c:v>
                </c:pt>
                <c:pt idx="17">
                  <c:v>106</c:v>
                </c:pt>
                <c:pt idx="18">
                  <c:v>119</c:v>
                </c:pt>
                <c:pt idx="19">
                  <c:v>135</c:v>
                </c:pt>
                <c:pt idx="20">
                  <c:v>82</c:v>
                </c:pt>
                <c:pt idx="21">
                  <c:v>60</c:v>
                </c:pt>
                <c:pt idx="22">
                  <c:v>49</c:v>
                </c:pt>
                <c:pt idx="23">
                  <c:v>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9864448"/>
        <c:axId val="10987110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変動図!$AC$92:$AC$115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変動図!$AG$92:$AG$115</c:f>
              <c:numCache>
                <c:formatCode>General</c:formatCode>
                <c:ptCount val="24"/>
                <c:pt idx="0">
                  <c:v>3.2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25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4.5</c:v>
                </c:pt>
                <c:pt idx="11">
                  <c:v>1.4</c:v>
                </c:pt>
                <c:pt idx="12">
                  <c:v>2.6</c:v>
                </c:pt>
                <c:pt idx="13">
                  <c:v>4.7</c:v>
                </c:pt>
                <c:pt idx="14">
                  <c:v>3.3</c:v>
                </c:pt>
                <c:pt idx="15">
                  <c:v>2.1</c:v>
                </c:pt>
                <c:pt idx="16">
                  <c:v>7.9</c:v>
                </c:pt>
                <c:pt idx="17">
                  <c:v>4.5</c:v>
                </c:pt>
                <c:pt idx="18">
                  <c:v>0.8</c:v>
                </c:pt>
                <c:pt idx="19">
                  <c:v>2.2000000000000002</c:v>
                </c:pt>
                <c:pt idx="20">
                  <c:v>4.7</c:v>
                </c:pt>
                <c:pt idx="21">
                  <c:v>1.6</c:v>
                </c:pt>
                <c:pt idx="22">
                  <c:v>3.9</c:v>
                </c:pt>
                <c:pt idx="23">
                  <c:v>5.6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873024"/>
        <c:axId val="109874560"/>
      </c:lineChart>
      <c:catAx>
        <c:axId val="109864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72"/>
              <c:y val="0.930303030303030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87110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0987110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04E-2"/>
              <c:y val="1.515151515151515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864448"/>
        <c:crosses val="autoZero"/>
        <c:crossBetween val="between"/>
        <c:majorUnit val="50"/>
      </c:valAx>
      <c:catAx>
        <c:axId val="109873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9874560"/>
        <c:crosses val="autoZero"/>
        <c:auto val="0"/>
        <c:lblAlgn val="ctr"/>
        <c:lblOffset val="100"/>
        <c:noMultiLvlLbl val="0"/>
      </c:catAx>
      <c:valAx>
        <c:axId val="10987456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8"/>
              <c:y val="1.515151515151515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87302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11" r="0.75000000000000011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変動図!$AH$90</c:f>
          <c:strCache>
            <c:ptCount val="1"/>
            <c:pt idx="0">
              <c:v>B 流出部( 2+ 5)</c:v>
            </c:pt>
          </c:strCache>
        </c:strRef>
      </c:tx>
      <c:layout>
        <c:manualLayout>
          <c:xMode val="edge"/>
          <c:yMode val="edge"/>
          <c:x val="0.44383558477208696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8E-2"/>
          <c:y val="9.1463414634146339E-2"/>
          <c:w val="0.84383561643835636"/>
          <c:h val="0.8140243902439025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変動図!$AC$92:$AC$115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変動図!$AJ$92:$AJ$115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変動図!$AC$92:$AC$115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変動図!$AI$92:$AI$115</c:f>
              <c:numCache>
                <c:formatCode>0</c:formatCode>
                <c:ptCount val="24"/>
                <c:pt idx="0">
                  <c:v>9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11</c:v>
                </c:pt>
                <c:pt idx="10">
                  <c:v>10</c:v>
                </c:pt>
                <c:pt idx="11">
                  <c:v>22</c:v>
                </c:pt>
                <c:pt idx="12">
                  <c:v>28</c:v>
                </c:pt>
                <c:pt idx="13">
                  <c:v>20</c:v>
                </c:pt>
                <c:pt idx="14">
                  <c:v>22</c:v>
                </c:pt>
                <c:pt idx="15">
                  <c:v>20</c:v>
                </c:pt>
                <c:pt idx="16">
                  <c:v>19</c:v>
                </c:pt>
                <c:pt idx="17">
                  <c:v>30</c:v>
                </c:pt>
                <c:pt idx="18">
                  <c:v>22</c:v>
                </c:pt>
                <c:pt idx="19">
                  <c:v>25</c:v>
                </c:pt>
                <c:pt idx="20">
                  <c:v>17</c:v>
                </c:pt>
                <c:pt idx="21">
                  <c:v>8</c:v>
                </c:pt>
                <c:pt idx="22">
                  <c:v>7</c:v>
                </c:pt>
                <c:pt idx="23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9923712"/>
        <c:axId val="10993446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変動図!$AC$92:$AC$115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変動図!$AK$92:$AK$115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944832"/>
        <c:axId val="109946368"/>
      </c:lineChart>
      <c:catAx>
        <c:axId val="109923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1522791307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93446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0993446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4636278263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923712"/>
        <c:crosses val="autoZero"/>
        <c:crossBetween val="between"/>
        <c:majorUnit val="50"/>
      </c:valAx>
      <c:catAx>
        <c:axId val="109944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9946368"/>
        <c:crosses val="autoZero"/>
        <c:auto val="0"/>
        <c:lblAlgn val="ctr"/>
        <c:lblOffset val="100"/>
        <c:noMultiLvlLbl val="0"/>
      </c:catAx>
      <c:valAx>
        <c:axId val="10994636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994483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11" r="0.75000000000000011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変動図!$AL$90</c:f>
          <c:strCache>
            <c:ptCount val="1"/>
            <c:pt idx="0">
              <c:v>B 合計 ( 2+ 3+ 4+ 5)</c:v>
            </c:pt>
          </c:strCache>
        </c:strRef>
      </c:tx>
      <c:layout>
        <c:manualLayout>
          <c:xMode val="edge"/>
          <c:yMode val="edge"/>
          <c:x val="0.39781019123297051"/>
          <c:y val="1.519756838905775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55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変動図!$AC$92:$AC$115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変動図!$AN$92:$AN$115</c:f>
              <c:numCache>
                <c:formatCode>General</c:formatCode>
                <c:ptCount val="2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3</c:v>
                </c:pt>
                <c:pt idx="11">
                  <c:v>1</c:v>
                </c:pt>
                <c:pt idx="12">
                  <c:v>2</c:v>
                </c:pt>
                <c:pt idx="13">
                  <c:v>4</c:v>
                </c:pt>
                <c:pt idx="14">
                  <c:v>3</c:v>
                </c:pt>
                <c:pt idx="15">
                  <c:v>2</c:v>
                </c:pt>
                <c:pt idx="16">
                  <c:v>9</c:v>
                </c:pt>
                <c:pt idx="17">
                  <c:v>5</c:v>
                </c:pt>
                <c:pt idx="18">
                  <c:v>1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変動図!$AC$92:$AC$115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変動図!$AM$92:$AM$115</c:f>
              <c:numCache>
                <c:formatCode>General</c:formatCode>
                <c:ptCount val="24"/>
                <c:pt idx="0">
                  <c:v>39</c:v>
                </c:pt>
                <c:pt idx="1">
                  <c:v>12</c:v>
                </c:pt>
                <c:pt idx="2">
                  <c:v>17</c:v>
                </c:pt>
                <c:pt idx="3">
                  <c:v>10</c:v>
                </c:pt>
                <c:pt idx="4">
                  <c:v>6</c:v>
                </c:pt>
                <c:pt idx="5">
                  <c:v>3</c:v>
                </c:pt>
                <c:pt idx="6">
                  <c:v>4</c:v>
                </c:pt>
                <c:pt idx="7">
                  <c:v>12</c:v>
                </c:pt>
                <c:pt idx="8">
                  <c:v>22</c:v>
                </c:pt>
                <c:pt idx="9">
                  <c:v>49</c:v>
                </c:pt>
                <c:pt idx="10">
                  <c:v>74</c:v>
                </c:pt>
                <c:pt idx="11">
                  <c:v>95</c:v>
                </c:pt>
                <c:pt idx="12">
                  <c:v>102</c:v>
                </c:pt>
                <c:pt idx="13">
                  <c:v>101</c:v>
                </c:pt>
                <c:pt idx="14">
                  <c:v>109</c:v>
                </c:pt>
                <c:pt idx="15">
                  <c:v>113</c:v>
                </c:pt>
                <c:pt idx="16">
                  <c:v>112</c:v>
                </c:pt>
                <c:pt idx="17">
                  <c:v>136</c:v>
                </c:pt>
                <c:pt idx="18">
                  <c:v>141</c:v>
                </c:pt>
                <c:pt idx="19">
                  <c:v>160</c:v>
                </c:pt>
                <c:pt idx="20">
                  <c:v>99</c:v>
                </c:pt>
                <c:pt idx="21">
                  <c:v>68</c:v>
                </c:pt>
                <c:pt idx="22">
                  <c:v>56</c:v>
                </c:pt>
                <c:pt idx="23">
                  <c:v>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10053632"/>
        <c:axId val="11006028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変動図!$AC$92:$AC$115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変動図!$AO$92:$AO$115</c:f>
              <c:numCache>
                <c:formatCode>General</c:formatCode>
                <c:ptCount val="24"/>
                <c:pt idx="0">
                  <c:v>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0</c:v>
                </c:pt>
                <c:pt idx="9">
                  <c:v>3.9</c:v>
                </c:pt>
                <c:pt idx="10">
                  <c:v>3.9</c:v>
                </c:pt>
                <c:pt idx="11">
                  <c:v>1</c:v>
                </c:pt>
                <c:pt idx="12">
                  <c:v>1.9</c:v>
                </c:pt>
                <c:pt idx="13">
                  <c:v>3.8</c:v>
                </c:pt>
                <c:pt idx="14">
                  <c:v>2.7</c:v>
                </c:pt>
                <c:pt idx="15">
                  <c:v>1.7</c:v>
                </c:pt>
                <c:pt idx="16">
                  <c:v>7.4</c:v>
                </c:pt>
                <c:pt idx="17">
                  <c:v>3.5</c:v>
                </c:pt>
                <c:pt idx="18">
                  <c:v>0.7</c:v>
                </c:pt>
                <c:pt idx="19">
                  <c:v>1.8</c:v>
                </c:pt>
                <c:pt idx="20">
                  <c:v>3.9</c:v>
                </c:pt>
                <c:pt idx="21">
                  <c:v>1.4</c:v>
                </c:pt>
                <c:pt idx="22">
                  <c:v>3.4</c:v>
                </c:pt>
                <c:pt idx="23">
                  <c:v>4.3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062208"/>
        <c:axId val="110064000"/>
      </c:lineChart>
      <c:catAx>
        <c:axId val="11005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72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06028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1006028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04E-2"/>
              <c:y val="1.519756838905775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053632"/>
        <c:crosses val="autoZero"/>
        <c:crossBetween val="between"/>
        <c:majorUnit val="50"/>
      </c:valAx>
      <c:catAx>
        <c:axId val="110062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0064000"/>
        <c:crosses val="autoZero"/>
        <c:auto val="0"/>
        <c:lblAlgn val="ctr"/>
        <c:lblOffset val="100"/>
        <c:noMultiLvlLbl val="0"/>
      </c:catAx>
      <c:valAx>
        <c:axId val="11006400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8"/>
              <c:y val="1.519756838905775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06220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11" r="0.75000000000000011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変動図!$AD$161</c:f>
          <c:strCache>
            <c:ptCount val="1"/>
            <c:pt idx="0">
              <c:v>C 流入部( 5+ 6)</c:v>
            </c:pt>
          </c:strCache>
        </c:strRef>
      </c:tx>
      <c:layout>
        <c:manualLayout>
          <c:xMode val="edge"/>
          <c:yMode val="edge"/>
          <c:x val="0.44343069398634982"/>
          <c:y val="1.515151515151515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39E-2"/>
          <c:w val="0.84215328467153283"/>
          <c:h val="0.81515151515151529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変動図!$AC$163:$AC$186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変動図!$AF$163:$AF$186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変動図!$AC$163:$AC$186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変動図!$AE$163:$AE$186</c:f>
              <c:numCache>
                <c:formatCode>General</c:formatCode>
                <c:ptCount val="24"/>
                <c:pt idx="0">
                  <c:v>2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3</c:v>
                </c:pt>
                <c:pt idx="14">
                  <c:v>6</c:v>
                </c:pt>
                <c:pt idx="15">
                  <c:v>3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6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10168704"/>
        <c:axId val="11017536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変動図!$AC$163:$AC$186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変動図!$AG$163:$AG$186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177280"/>
        <c:axId val="110179072"/>
      </c:lineChart>
      <c:catAx>
        <c:axId val="110168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72"/>
              <c:y val="0.930303030303030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17536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1017536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04E-2"/>
              <c:y val="1.515151515151515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168704"/>
        <c:crosses val="autoZero"/>
        <c:crossBetween val="between"/>
        <c:majorUnit val="50"/>
      </c:valAx>
      <c:catAx>
        <c:axId val="110177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0179072"/>
        <c:crosses val="autoZero"/>
        <c:auto val="0"/>
        <c:lblAlgn val="ctr"/>
        <c:lblOffset val="100"/>
        <c:noMultiLvlLbl val="0"/>
      </c:catAx>
      <c:valAx>
        <c:axId val="11017907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8"/>
              <c:y val="1.515151515151515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17728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11" r="0.75000000000000011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変動図!$AH$161</c:f>
          <c:strCache>
            <c:ptCount val="1"/>
            <c:pt idx="0">
              <c:v>C 流出部( 1+ 4)</c:v>
            </c:pt>
          </c:strCache>
        </c:strRef>
      </c:tx>
      <c:layout>
        <c:manualLayout>
          <c:xMode val="edge"/>
          <c:yMode val="edge"/>
          <c:x val="0.44383558477208696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8E-2"/>
          <c:y val="9.1463414634146339E-2"/>
          <c:w val="0.84383561643835636"/>
          <c:h val="0.8140243902439025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変動図!$AC$163:$AC$186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変動図!$AJ$163:$AJ$186</c:f>
              <c:numCache>
                <c:formatCode>General</c:formatCode>
                <c:ptCount val="24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  <c:pt idx="9">
                  <c:v>3</c:v>
                </c:pt>
                <c:pt idx="10">
                  <c:v>5</c:v>
                </c:pt>
                <c:pt idx="11">
                  <c:v>2</c:v>
                </c:pt>
                <c:pt idx="12">
                  <c:v>4</c:v>
                </c:pt>
                <c:pt idx="13">
                  <c:v>3</c:v>
                </c:pt>
                <c:pt idx="14">
                  <c:v>2</c:v>
                </c:pt>
                <c:pt idx="15">
                  <c:v>4</c:v>
                </c:pt>
                <c:pt idx="16">
                  <c:v>3</c:v>
                </c:pt>
                <c:pt idx="17">
                  <c:v>3</c:v>
                </c:pt>
                <c:pt idx="18">
                  <c:v>5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1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変動図!$AC$163:$AC$186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変動図!$AI$163:$AI$186</c:f>
              <c:numCache>
                <c:formatCode>0</c:formatCode>
                <c:ptCount val="24"/>
                <c:pt idx="0">
                  <c:v>20</c:v>
                </c:pt>
                <c:pt idx="1">
                  <c:v>9</c:v>
                </c:pt>
                <c:pt idx="2">
                  <c:v>9</c:v>
                </c:pt>
                <c:pt idx="3">
                  <c:v>5</c:v>
                </c:pt>
                <c:pt idx="4">
                  <c:v>2</c:v>
                </c:pt>
                <c:pt idx="5">
                  <c:v>4</c:v>
                </c:pt>
                <c:pt idx="6">
                  <c:v>3</c:v>
                </c:pt>
                <c:pt idx="7">
                  <c:v>12</c:v>
                </c:pt>
                <c:pt idx="8">
                  <c:v>21</c:v>
                </c:pt>
                <c:pt idx="9">
                  <c:v>70</c:v>
                </c:pt>
                <c:pt idx="10">
                  <c:v>98</c:v>
                </c:pt>
                <c:pt idx="11">
                  <c:v>141</c:v>
                </c:pt>
                <c:pt idx="12">
                  <c:v>139</c:v>
                </c:pt>
                <c:pt idx="13">
                  <c:v>124</c:v>
                </c:pt>
                <c:pt idx="14">
                  <c:v>119</c:v>
                </c:pt>
                <c:pt idx="15">
                  <c:v>129</c:v>
                </c:pt>
                <c:pt idx="16">
                  <c:v>128</c:v>
                </c:pt>
                <c:pt idx="17">
                  <c:v>112</c:v>
                </c:pt>
                <c:pt idx="18">
                  <c:v>142</c:v>
                </c:pt>
                <c:pt idx="19">
                  <c:v>127</c:v>
                </c:pt>
                <c:pt idx="20">
                  <c:v>107</c:v>
                </c:pt>
                <c:pt idx="21">
                  <c:v>42</c:v>
                </c:pt>
                <c:pt idx="22">
                  <c:v>42</c:v>
                </c:pt>
                <c:pt idx="23">
                  <c:v>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10218240"/>
        <c:axId val="11029862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変動図!$AC$163:$AC$186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変動図!$AK$163:$AK$186</c:f>
              <c:numCache>
                <c:formatCode>0.0</c:formatCode>
                <c:ptCount val="24"/>
                <c:pt idx="0">
                  <c:v>9.1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25</c:v>
                </c:pt>
                <c:pt idx="7">
                  <c:v>0</c:v>
                </c:pt>
                <c:pt idx="8">
                  <c:v>12.5</c:v>
                </c:pt>
                <c:pt idx="9">
                  <c:v>4.0999999999999996</c:v>
                </c:pt>
                <c:pt idx="10">
                  <c:v>4.9000000000000004</c:v>
                </c:pt>
                <c:pt idx="11">
                  <c:v>1.4</c:v>
                </c:pt>
                <c:pt idx="12">
                  <c:v>2.8</c:v>
                </c:pt>
                <c:pt idx="13">
                  <c:v>2.4</c:v>
                </c:pt>
                <c:pt idx="14">
                  <c:v>1.7</c:v>
                </c:pt>
                <c:pt idx="15">
                  <c:v>3</c:v>
                </c:pt>
                <c:pt idx="16">
                  <c:v>2.2999999999999998</c:v>
                </c:pt>
                <c:pt idx="17">
                  <c:v>2.6</c:v>
                </c:pt>
                <c:pt idx="18">
                  <c:v>3.4</c:v>
                </c:pt>
                <c:pt idx="19">
                  <c:v>2.2999999999999998</c:v>
                </c:pt>
                <c:pt idx="20">
                  <c:v>2.7</c:v>
                </c:pt>
                <c:pt idx="21">
                  <c:v>6.7</c:v>
                </c:pt>
                <c:pt idx="22">
                  <c:v>2.2999999999999998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300544"/>
        <c:axId val="110310528"/>
      </c:lineChart>
      <c:catAx>
        <c:axId val="110218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1522791307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29862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1029862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4636278263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218240"/>
        <c:crosses val="autoZero"/>
        <c:crossBetween val="between"/>
        <c:majorUnit val="50"/>
      </c:valAx>
      <c:catAx>
        <c:axId val="1103005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0310528"/>
        <c:crosses val="autoZero"/>
        <c:auto val="0"/>
        <c:lblAlgn val="ctr"/>
        <c:lblOffset val="100"/>
        <c:noMultiLvlLbl val="0"/>
      </c:catAx>
      <c:valAx>
        <c:axId val="11031052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30054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11" r="0.75000000000000011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変動図!$AL$161</c:f>
          <c:strCache>
            <c:ptCount val="1"/>
            <c:pt idx="0">
              <c:v>C 合計 ( 1+ 4+ 5+ 6)</c:v>
            </c:pt>
          </c:strCache>
        </c:strRef>
      </c:tx>
      <c:layout>
        <c:manualLayout>
          <c:xMode val="edge"/>
          <c:yMode val="edge"/>
          <c:x val="0.39781019123297051"/>
          <c:y val="1.519756838905775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55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変動図!$AC$163:$AC$186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変動図!$AN$163:$AN$186</c:f>
              <c:numCache>
                <c:formatCode>0</c:formatCode>
                <c:ptCount val="24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2</c:v>
                </c:pt>
                <c:pt idx="12">
                  <c:v>4</c:v>
                </c:pt>
                <c:pt idx="13">
                  <c:v>3</c:v>
                </c:pt>
                <c:pt idx="14">
                  <c:v>2</c:v>
                </c:pt>
                <c:pt idx="15">
                  <c:v>4</c:v>
                </c:pt>
                <c:pt idx="16">
                  <c:v>3</c:v>
                </c:pt>
                <c:pt idx="17">
                  <c:v>3</c:v>
                </c:pt>
                <c:pt idx="18">
                  <c:v>5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1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変動図!$AC$163:$AC$186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変動図!$AM$163:$AM$186</c:f>
              <c:numCache>
                <c:formatCode>0</c:formatCode>
                <c:ptCount val="24"/>
                <c:pt idx="0">
                  <c:v>22</c:v>
                </c:pt>
                <c:pt idx="1">
                  <c:v>12</c:v>
                </c:pt>
                <c:pt idx="2">
                  <c:v>9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13</c:v>
                </c:pt>
                <c:pt idx="8">
                  <c:v>21</c:v>
                </c:pt>
                <c:pt idx="9">
                  <c:v>72</c:v>
                </c:pt>
                <c:pt idx="10">
                  <c:v>102</c:v>
                </c:pt>
                <c:pt idx="11">
                  <c:v>146</c:v>
                </c:pt>
                <c:pt idx="12">
                  <c:v>144</c:v>
                </c:pt>
                <c:pt idx="13">
                  <c:v>127</c:v>
                </c:pt>
                <c:pt idx="14">
                  <c:v>125</c:v>
                </c:pt>
                <c:pt idx="15">
                  <c:v>132</c:v>
                </c:pt>
                <c:pt idx="16">
                  <c:v>131</c:v>
                </c:pt>
                <c:pt idx="17">
                  <c:v>117</c:v>
                </c:pt>
                <c:pt idx="18">
                  <c:v>143</c:v>
                </c:pt>
                <c:pt idx="19">
                  <c:v>133</c:v>
                </c:pt>
                <c:pt idx="20">
                  <c:v>109</c:v>
                </c:pt>
                <c:pt idx="21">
                  <c:v>44</c:v>
                </c:pt>
                <c:pt idx="22">
                  <c:v>43</c:v>
                </c:pt>
                <c:pt idx="23">
                  <c:v>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10357888"/>
        <c:axId val="11036044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変動図!$AC$163:$AC$186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変動図!$AO$163:$AO$186</c:f>
              <c:numCache>
                <c:formatCode>General</c:formatCode>
                <c:ptCount val="24"/>
                <c:pt idx="0">
                  <c:v>8.3000000000000007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12.5</c:v>
                </c:pt>
                <c:pt idx="9">
                  <c:v>4</c:v>
                </c:pt>
                <c:pt idx="10">
                  <c:v>5.6</c:v>
                </c:pt>
                <c:pt idx="11">
                  <c:v>1.4</c:v>
                </c:pt>
                <c:pt idx="12">
                  <c:v>2.7</c:v>
                </c:pt>
                <c:pt idx="13">
                  <c:v>2.2999999999999998</c:v>
                </c:pt>
                <c:pt idx="14">
                  <c:v>1.6</c:v>
                </c:pt>
                <c:pt idx="15">
                  <c:v>2.9</c:v>
                </c:pt>
                <c:pt idx="16">
                  <c:v>2.2000000000000002</c:v>
                </c:pt>
                <c:pt idx="17">
                  <c:v>2.5</c:v>
                </c:pt>
                <c:pt idx="18">
                  <c:v>3.4</c:v>
                </c:pt>
                <c:pt idx="19">
                  <c:v>2.2000000000000002</c:v>
                </c:pt>
                <c:pt idx="20">
                  <c:v>2.7</c:v>
                </c:pt>
                <c:pt idx="21">
                  <c:v>6.4</c:v>
                </c:pt>
                <c:pt idx="22">
                  <c:v>2.2999999999999998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370816"/>
        <c:axId val="110372352"/>
      </c:lineChart>
      <c:catAx>
        <c:axId val="110357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72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36044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1036044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04E-2"/>
              <c:y val="1.519756838905775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357888"/>
        <c:crosses val="autoZero"/>
        <c:crossBetween val="between"/>
        <c:majorUnit val="50"/>
      </c:valAx>
      <c:catAx>
        <c:axId val="110370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0372352"/>
        <c:crosses val="autoZero"/>
        <c:auto val="0"/>
        <c:lblAlgn val="ctr"/>
        <c:lblOffset val="100"/>
        <c:noMultiLvlLbl val="0"/>
      </c:catAx>
      <c:valAx>
        <c:axId val="11037235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8"/>
              <c:y val="1.519756838905775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1037081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11" r="0.75000000000000011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3.emf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197903</xdr:colOff>
      <xdr:row>2</xdr:row>
      <xdr:rowOff>19050</xdr:rowOff>
    </xdr:from>
    <xdr:to>
      <xdr:col>14</xdr:col>
      <xdr:colOff>155570</xdr:colOff>
      <xdr:row>5</xdr:row>
      <xdr:rowOff>361950</xdr:rowOff>
    </xdr:to>
    <xdr:pic>
      <xdr:nvPicPr>
        <xdr:cNvPr id="2049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1486" y="1003300"/>
          <a:ext cx="2497667" cy="1845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2</xdr:row>
      <xdr:rowOff>19050</xdr:rowOff>
    </xdr:from>
    <xdr:to>
      <xdr:col>14</xdr:col>
      <xdr:colOff>333375</xdr:colOff>
      <xdr:row>5</xdr:row>
      <xdr:rowOff>419100</xdr:rowOff>
    </xdr:to>
    <xdr:grpSp>
      <xdr:nvGrpSpPr>
        <xdr:cNvPr id="3073" name="グループ化 1"/>
        <xdr:cNvGrpSpPr>
          <a:grpSpLocks/>
        </xdr:cNvGrpSpPr>
      </xdr:nvGrpSpPr>
      <xdr:grpSpPr bwMode="auto">
        <a:xfrm>
          <a:off x="3648075" y="1035050"/>
          <a:ext cx="2781300" cy="1860550"/>
          <a:chOff x="3295650" y="1038225"/>
          <a:chExt cx="2476500" cy="1852258"/>
        </a:xfrm>
      </xdr:grpSpPr>
      <xdr:pic>
        <xdr:nvPicPr>
          <xdr:cNvPr id="3074" name="図 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295650" y="1038225"/>
            <a:ext cx="2476500" cy="185225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3075" name="直線コネクタ 10"/>
          <xdr:cNvCxnSpPr>
            <a:cxnSpLocks noChangeShapeType="1"/>
          </xdr:cNvCxnSpPr>
        </xdr:nvCxnSpPr>
        <xdr:spPr bwMode="auto">
          <a:xfrm>
            <a:off x="3676650" y="1295400"/>
            <a:ext cx="0" cy="800100"/>
          </a:xfrm>
          <a:prstGeom prst="line">
            <a:avLst/>
          </a:prstGeom>
          <a:noFill/>
          <a:ln w="31750" algn="ctr">
            <a:solidFill>
              <a:srgbClr val="000000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6" name="直線コネクタ 5"/>
          <xdr:cNvCxnSpPr>
            <a:cxnSpLocks noChangeShapeType="1"/>
          </xdr:cNvCxnSpPr>
        </xdr:nvCxnSpPr>
        <xdr:spPr bwMode="auto">
          <a:xfrm>
            <a:off x="4143375" y="2581275"/>
            <a:ext cx="857250" cy="0"/>
          </a:xfrm>
          <a:prstGeom prst="line">
            <a:avLst/>
          </a:prstGeom>
          <a:noFill/>
          <a:ln w="31750" algn="ctr">
            <a:solidFill>
              <a:srgbClr val="000000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6" name="テキスト ボックス 5"/>
          <xdr:cNvSpPr txBox="1"/>
        </xdr:nvSpPr>
        <xdr:spPr bwMode="auto">
          <a:xfrm>
            <a:off x="3521547" y="1582445"/>
            <a:ext cx="167331" cy="162311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Ｃ</a:t>
            </a:r>
          </a:p>
        </xdr:txBody>
      </xdr:sp>
      <xdr:cxnSp macro="">
        <xdr:nvCxnSpPr>
          <xdr:cNvPr id="3078" name="直線コネクタ 10"/>
          <xdr:cNvCxnSpPr>
            <a:cxnSpLocks noChangeShapeType="1"/>
          </xdr:cNvCxnSpPr>
        </xdr:nvCxnSpPr>
        <xdr:spPr bwMode="auto">
          <a:xfrm>
            <a:off x="5400675" y="1295400"/>
            <a:ext cx="0" cy="800100"/>
          </a:xfrm>
          <a:prstGeom prst="line">
            <a:avLst/>
          </a:prstGeom>
          <a:noFill/>
          <a:ln w="31750" algn="ctr">
            <a:solidFill>
              <a:srgbClr val="000000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8" name="テキスト ボックス 7"/>
          <xdr:cNvSpPr txBox="1"/>
        </xdr:nvSpPr>
        <xdr:spPr bwMode="auto">
          <a:xfrm>
            <a:off x="4400035" y="2460836"/>
            <a:ext cx="167331" cy="162311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Ｂ</a:t>
            </a:r>
          </a:p>
        </xdr:txBody>
      </xdr:sp>
      <xdr:sp macro="" textlink="">
        <xdr:nvSpPr>
          <xdr:cNvPr id="9" name="テキスト ボックス 8"/>
          <xdr:cNvSpPr txBox="1"/>
        </xdr:nvSpPr>
        <xdr:spPr bwMode="auto">
          <a:xfrm>
            <a:off x="5245057" y="1591993"/>
            <a:ext cx="167331" cy="162311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Ａ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9525</xdr:rowOff>
    </xdr:from>
    <xdr:to>
      <xdr:col>26</xdr:col>
      <xdr:colOff>9525</xdr:colOff>
      <xdr:row>34</xdr:row>
      <xdr:rowOff>104775</xdr:rowOff>
    </xdr:to>
    <xdr:graphicFrame macro="">
      <xdr:nvGraphicFramePr>
        <xdr:cNvPr id="409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4098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4099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 cstate="print"/>
          <a:srcRect/>
          <a:tile tx="0" ty="0" sx="100000" sy="100000" flip="none" algn="tl"/>
        </a:blip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4100" name="sen"/>
        <xdr:cNvGrpSpPr>
          <a:grpSpLocks/>
        </xdr:cNvGrpSpPr>
      </xdr:nvGrpSpPr>
      <xdr:grpSpPr bwMode="auto">
        <a:xfrm>
          <a:off x="228600" y="3518087"/>
          <a:ext cx="361950" cy="66675"/>
          <a:chOff x="-57" y="-15"/>
          <a:chExt cx="38" cy="7"/>
        </a:xfrm>
      </xdr:grpSpPr>
      <xdr:sp macro="" textlink="">
        <xdr:nvSpPr>
          <xdr:cNvPr id="4110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11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9525</xdr:colOff>
      <xdr:row>41</xdr:row>
      <xdr:rowOff>28575</xdr:rowOff>
    </xdr:from>
    <xdr:to>
      <xdr:col>26</xdr:col>
      <xdr:colOff>9525</xdr:colOff>
      <xdr:row>57</xdr:row>
      <xdr:rowOff>104775</xdr:rowOff>
    </xdr:to>
    <xdr:graphicFrame macro="">
      <xdr:nvGraphicFramePr>
        <xdr:cNvPr id="41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64</xdr:row>
      <xdr:rowOff>0</xdr:rowOff>
    </xdr:from>
    <xdr:to>
      <xdr:col>26</xdr:col>
      <xdr:colOff>9525</xdr:colOff>
      <xdr:row>80</xdr:row>
      <xdr:rowOff>85725</xdr:rowOff>
    </xdr:to>
    <xdr:graphicFrame macro="">
      <xdr:nvGraphicFramePr>
        <xdr:cNvPr id="410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18</xdr:col>
      <xdr:colOff>14292</xdr:colOff>
      <xdr:row>3</xdr:row>
      <xdr:rowOff>114300</xdr:rowOff>
    </xdr:from>
    <xdr:to>
      <xdr:col>25</xdr:col>
      <xdr:colOff>502449</xdr:colOff>
      <xdr:row>14</xdr:row>
      <xdr:rowOff>200025</xdr:rowOff>
    </xdr:to>
    <xdr:pic>
      <xdr:nvPicPr>
        <xdr:cNvPr id="4103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5" y="1007269"/>
          <a:ext cx="3238500" cy="2443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9525</xdr:rowOff>
    </xdr:from>
    <xdr:to>
      <xdr:col>26</xdr:col>
      <xdr:colOff>0</xdr:colOff>
      <xdr:row>104</xdr:row>
      <xdr:rowOff>104775</xdr:rowOff>
    </xdr:to>
    <xdr:graphicFrame macro="">
      <xdr:nvGraphicFramePr>
        <xdr:cNvPr id="4104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9525</xdr:colOff>
      <xdr:row>111</xdr:row>
      <xdr:rowOff>28575</xdr:rowOff>
    </xdr:from>
    <xdr:to>
      <xdr:col>26</xdr:col>
      <xdr:colOff>0</xdr:colOff>
      <xdr:row>127</xdr:row>
      <xdr:rowOff>104775</xdr:rowOff>
    </xdr:to>
    <xdr:graphicFrame macro="">
      <xdr:nvGraphicFramePr>
        <xdr:cNvPr id="410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134</xdr:row>
      <xdr:rowOff>0</xdr:rowOff>
    </xdr:from>
    <xdr:to>
      <xdr:col>26</xdr:col>
      <xdr:colOff>0</xdr:colOff>
      <xdr:row>150</xdr:row>
      <xdr:rowOff>85725</xdr:rowOff>
    </xdr:to>
    <xdr:graphicFrame macro="">
      <xdr:nvGraphicFramePr>
        <xdr:cNvPr id="4106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159</xdr:row>
      <xdr:rowOff>9525</xdr:rowOff>
    </xdr:from>
    <xdr:to>
      <xdr:col>26</xdr:col>
      <xdr:colOff>0</xdr:colOff>
      <xdr:row>175</xdr:row>
      <xdr:rowOff>104775</xdr:rowOff>
    </xdr:to>
    <xdr:graphicFrame macro="">
      <xdr:nvGraphicFramePr>
        <xdr:cNvPr id="410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9525</xdr:colOff>
      <xdr:row>182</xdr:row>
      <xdr:rowOff>28575</xdr:rowOff>
    </xdr:from>
    <xdr:to>
      <xdr:col>26</xdr:col>
      <xdr:colOff>0</xdr:colOff>
      <xdr:row>198</xdr:row>
      <xdr:rowOff>104775</xdr:rowOff>
    </xdr:to>
    <xdr:graphicFrame macro="">
      <xdr:nvGraphicFramePr>
        <xdr:cNvPr id="4108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205</xdr:row>
      <xdr:rowOff>0</xdr:rowOff>
    </xdr:from>
    <xdr:to>
      <xdr:col>26</xdr:col>
      <xdr:colOff>0</xdr:colOff>
      <xdr:row>221</xdr:row>
      <xdr:rowOff>85725</xdr:rowOff>
    </xdr:to>
    <xdr:graphicFrame macro="">
      <xdr:nvGraphicFramePr>
        <xdr:cNvPr id="4109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</xdr:row>
          <xdr:rowOff>95250</xdr:rowOff>
        </xdr:from>
        <xdr:to>
          <xdr:col>3</xdr:col>
          <xdr:colOff>2105025</xdr:colOff>
          <xdr:row>27</xdr:row>
          <xdr:rowOff>85725</xdr:rowOff>
        </xdr:to>
        <xdr:sp macro="" textlink="">
          <xdr:nvSpPr>
            <xdr:cNvPr id="4097" name="ピクチャ 44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29</xdr:row>
          <xdr:rowOff>95250</xdr:rowOff>
        </xdr:from>
        <xdr:to>
          <xdr:col>3</xdr:col>
          <xdr:colOff>2105025</xdr:colOff>
          <xdr:row>52</xdr:row>
          <xdr:rowOff>85725</xdr:rowOff>
        </xdr:to>
        <xdr:sp macro="" textlink="">
          <xdr:nvSpPr>
            <xdr:cNvPr id="4098" name="ピクチャ 44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5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4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72"/>
  <sheetViews>
    <sheetView tabSelected="1" zoomScaleNormal="100" zoomScaleSheetLayoutView="85" workbookViewId="0">
      <selection activeCell="Q10" sqref="Q10"/>
    </sheetView>
  </sheetViews>
  <sheetFormatPr defaultColWidth="5.125" defaultRowHeight="11.25"/>
  <cols>
    <col min="1" max="1" width="9.625" style="21" customWidth="1"/>
    <col min="2" max="15" width="5.5" style="22" customWidth="1"/>
    <col min="16" max="17" width="4.75" style="22" customWidth="1"/>
    <col min="18" max="52" width="4.75" style="21" customWidth="1"/>
    <col min="53" max="104" width="3.625" style="21" customWidth="1"/>
    <col min="105" max="16384" width="5.125" style="21"/>
  </cols>
  <sheetData>
    <row r="1" spans="1:67" s="67" customFormat="1" ht="51" customHeight="1">
      <c r="A1" s="146" t="s">
        <v>57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69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</row>
    <row r="2" spans="1:67" s="60" customFormat="1" ht="27" customHeight="1">
      <c r="A2" s="147" t="s">
        <v>113</v>
      </c>
      <c r="B2" s="148"/>
      <c r="C2" s="148"/>
      <c r="D2" s="148"/>
      <c r="E2" s="148"/>
      <c r="F2" s="149"/>
      <c r="G2" s="62"/>
      <c r="H2" s="153" t="s">
        <v>58</v>
      </c>
      <c r="I2" s="66"/>
      <c r="J2" s="65"/>
      <c r="K2" s="65"/>
      <c r="L2" s="65"/>
      <c r="M2" s="65"/>
      <c r="N2" s="65"/>
      <c r="O2" s="64"/>
    </row>
    <row r="3" spans="1:67" s="60" customFormat="1" ht="27" customHeight="1">
      <c r="A3" s="150"/>
      <c r="B3" s="151"/>
      <c r="C3" s="151"/>
      <c r="D3" s="151"/>
      <c r="E3" s="151"/>
      <c r="F3" s="152"/>
      <c r="H3" s="154"/>
      <c r="I3" s="63"/>
      <c r="J3" s="62"/>
      <c r="K3" s="62"/>
      <c r="L3" s="62"/>
      <c r="M3" s="62"/>
      <c r="N3" s="62"/>
      <c r="O3" s="61"/>
    </row>
    <row r="4" spans="1:67" s="23" customFormat="1" ht="45.75" customHeight="1">
      <c r="A4" s="156" t="s">
        <v>116</v>
      </c>
      <c r="B4" s="157"/>
      <c r="C4" s="157"/>
      <c r="D4" s="157"/>
      <c r="E4" s="157"/>
      <c r="F4" s="158"/>
      <c r="H4" s="154"/>
      <c r="I4" s="55"/>
      <c r="J4" s="54"/>
      <c r="K4" s="54"/>
      <c r="L4" s="54"/>
      <c r="M4" s="54"/>
      <c r="N4" s="54"/>
      <c r="O4" s="53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</row>
    <row r="5" spans="1:67" s="56" customFormat="1" ht="45.75" customHeight="1">
      <c r="A5" s="159" t="s">
        <v>50</v>
      </c>
      <c r="B5" s="160"/>
      <c r="C5" s="160"/>
      <c r="D5" s="160"/>
      <c r="E5" s="160"/>
      <c r="F5" s="161"/>
      <c r="H5" s="154"/>
      <c r="I5" s="59"/>
      <c r="J5" s="58"/>
      <c r="K5" s="58"/>
      <c r="L5" s="58"/>
      <c r="M5" s="58"/>
      <c r="N5" s="58"/>
      <c r="O5" s="57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</row>
    <row r="6" spans="1:67" s="23" customFormat="1" ht="35.1" customHeight="1">
      <c r="A6" s="162" t="s">
        <v>53</v>
      </c>
      <c r="B6" s="163"/>
      <c r="C6" s="163"/>
      <c r="D6" s="163"/>
      <c r="E6" s="163"/>
      <c r="F6" s="164"/>
      <c r="H6" s="154"/>
      <c r="I6" s="55"/>
      <c r="J6" s="54"/>
      <c r="K6" s="54"/>
      <c r="L6" s="54"/>
      <c r="M6" s="54"/>
      <c r="N6" s="54"/>
      <c r="O6" s="53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</row>
    <row r="7" spans="1:67" s="23" customFormat="1" ht="14.25" customHeight="1">
      <c r="A7" s="165"/>
      <c r="B7" s="166"/>
      <c r="C7" s="166"/>
      <c r="D7" s="166"/>
      <c r="E7" s="166"/>
      <c r="F7" s="167"/>
      <c r="H7" s="155"/>
      <c r="I7" s="52"/>
      <c r="J7" s="51"/>
      <c r="K7" s="51"/>
      <c r="L7" s="51"/>
      <c r="M7" s="51"/>
      <c r="N7" s="51"/>
      <c r="O7" s="50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</row>
    <row r="8" spans="1:67" s="23" customFormat="1" ht="12" customHeight="1"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</row>
    <row r="9" spans="1:67" s="24" customFormat="1" ht="12" customHeight="1">
      <c r="A9" s="49" t="s">
        <v>0</v>
      </c>
      <c r="B9" s="48">
        <v>1</v>
      </c>
      <c r="C9" s="47"/>
      <c r="D9" s="47"/>
      <c r="E9" s="47"/>
      <c r="F9" s="47"/>
      <c r="G9" s="47"/>
      <c r="H9" s="46"/>
      <c r="I9" s="48">
        <v>2</v>
      </c>
      <c r="J9" s="47"/>
      <c r="K9" s="47"/>
      <c r="L9" s="47"/>
      <c r="M9" s="47"/>
      <c r="N9" s="47"/>
      <c r="O9" s="46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</row>
    <row r="10" spans="1:67" s="26" customFormat="1" ht="39.6" customHeight="1">
      <c r="A10" s="91" t="s">
        <v>1</v>
      </c>
      <c r="B10" s="43" t="s">
        <v>2</v>
      </c>
      <c r="C10" s="42" t="s">
        <v>3</v>
      </c>
      <c r="D10" s="41" t="s">
        <v>4</v>
      </c>
      <c r="E10" s="42" t="s">
        <v>5</v>
      </c>
      <c r="F10" s="41" t="s">
        <v>6</v>
      </c>
      <c r="G10" s="41" t="s">
        <v>7</v>
      </c>
      <c r="H10" s="44" t="s">
        <v>8</v>
      </c>
      <c r="I10" s="43" t="s">
        <v>2</v>
      </c>
      <c r="J10" s="41" t="s">
        <v>3</v>
      </c>
      <c r="K10" s="41" t="s">
        <v>4</v>
      </c>
      <c r="L10" s="42" t="s">
        <v>5</v>
      </c>
      <c r="M10" s="41" t="s">
        <v>6</v>
      </c>
      <c r="N10" s="41" t="s">
        <v>7</v>
      </c>
      <c r="O10" s="40" t="s">
        <v>8</v>
      </c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</row>
    <row r="11" spans="1:67" s="26" customFormat="1" ht="13.5" customHeight="1">
      <c r="A11" s="90" t="s">
        <v>80</v>
      </c>
      <c r="B11" s="33">
        <v>16</v>
      </c>
      <c r="C11" s="33">
        <v>2</v>
      </c>
      <c r="D11" s="33">
        <v>0</v>
      </c>
      <c r="E11" s="33">
        <v>0</v>
      </c>
      <c r="F11" s="98">
        <f>SUM(B11:E11)</f>
        <v>18</v>
      </c>
      <c r="G11" s="99">
        <f>IF(SUM(C11,E11)=0,0,ROUND(SUM(C11,E11)/F11*100,1))</f>
        <v>11.1</v>
      </c>
      <c r="H11" s="100">
        <f>IF(F11=0,0,F11/F$59*100)</f>
        <v>1.2236573759347382</v>
      </c>
      <c r="I11" s="33">
        <v>5</v>
      </c>
      <c r="J11" s="33">
        <v>0</v>
      </c>
      <c r="K11" s="33">
        <v>3</v>
      </c>
      <c r="L11" s="33">
        <v>0</v>
      </c>
      <c r="M11" s="98">
        <f>SUM(I11:L11)</f>
        <v>8</v>
      </c>
      <c r="N11" s="99">
        <f>IF(SUM(J11,L11)=0,0,ROUND(SUM(J11,L11)/M11*100,1))</f>
        <v>0</v>
      </c>
      <c r="O11" s="100">
        <f>IF(M11=0,0,M11/M$59*100)</f>
        <v>3.0651340996168579</v>
      </c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</row>
    <row r="12" spans="1:67" s="26" customFormat="1" ht="13.5" customHeight="1">
      <c r="A12" s="34" t="s">
        <v>110</v>
      </c>
      <c r="B12" s="33">
        <v>7</v>
      </c>
      <c r="C12" s="33">
        <v>0</v>
      </c>
      <c r="D12" s="33">
        <v>0</v>
      </c>
      <c r="E12" s="33">
        <v>0</v>
      </c>
      <c r="F12" s="98">
        <f t="shared" ref="F12:F18" si="0">SUM(B12:E12)</f>
        <v>7</v>
      </c>
      <c r="G12" s="99">
        <f t="shared" ref="G12:G58" si="1">IF(SUM(C12,E12)=0,0,ROUND(SUM(C12,E12)/F12*100,1))</f>
        <v>0</v>
      </c>
      <c r="H12" s="100">
        <f t="shared" ref="H12:H18" si="2">IF(F12=0,0,F12/F$59*100)</f>
        <v>0.4758667573079538</v>
      </c>
      <c r="I12" s="33">
        <v>0</v>
      </c>
      <c r="J12" s="33">
        <v>0</v>
      </c>
      <c r="K12" s="33">
        <v>0</v>
      </c>
      <c r="L12" s="33">
        <v>0</v>
      </c>
      <c r="M12" s="98">
        <f t="shared" ref="M12:M18" si="3">SUM(I12:L12)</f>
        <v>0</v>
      </c>
      <c r="N12" s="99">
        <f t="shared" ref="N12:N58" si="4">IF(SUM(J12,L12)=0,0,ROUND(SUM(J12,L12)/M12*100,1))</f>
        <v>0</v>
      </c>
      <c r="O12" s="100">
        <f t="shared" ref="O12:O18" si="5">IF(M12=0,0,M12/M$59*100)</f>
        <v>0</v>
      </c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</row>
    <row r="13" spans="1:67" s="26" customFormat="1" ht="13.5" customHeight="1">
      <c r="A13" s="34" t="s">
        <v>111</v>
      </c>
      <c r="B13" s="33">
        <v>7</v>
      </c>
      <c r="C13" s="33">
        <v>0</v>
      </c>
      <c r="D13" s="33">
        <v>0</v>
      </c>
      <c r="E13" s="33">
        <v>0</v>
      </c>
      <c r="F13" s="98">
        <f t="shared" si="0"/>
        <v>7</v>
      </c>
      <c r="G13" s="99">
        <f t="shared" si="1"/>
        <v>0</v>
      </c>
      <c r="H13" s="100">
        <f t="shared" si="2"/>
        <v>0.4758667573079538</v>
      </c>
      <c r="I13" s="33">
        <v>3</v>
      </c>
      <c r="J13" s="33">
        <v>0</v>
      </c>
      <c r="K13" s="33">
        <v>0</v>
      </c>
      <c r="L13" s="33">
        <v>0</v>
      </c>
      <c r="M13" s="98">
        <f t="shared" si="3"/>
        <v>3</v>
      </c>
      <c r="N13" s="99">
        <f t="shared" si="4"/>
        <v>0</v>
      </c>
      <c r="O13" s="100">
        <f t="shared" si="5"/>
        <v>1.1494252873563218</v>
      </c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</row>
    <row r="14" spans="1:67" s="26" customFormat="1" ht="13.5" customHeight="1">
      <c r="A14" s="34" t="s">
        <v>84</v>
      </c>
      <c r="B14" s="33">
        <v>5</v>
      </c>
      <c r="C14" s="33">
        <v>0</v>
      </c>
      <c r="D14" s="33">
        <v>0</v>
      </c>
      <c r="E14" s="33">
        <v>0</v>
      </c>
      <c r="F14" s="98">
        <f t="shared" si="0"/>
        <v>5</v>
      </c>
      <c r="G14" s="99">
        <f t="shared" si="1"/>
        <v>0</v>
      </c>
      <c r="H14" s="100">
        <f t="shared" si="2"/>
        <v>0.33990482664853838</v>
      </c>
      <c r="I14" s="33">
        <v>1</v>
      </c>
      <c r="J14" s="33">
        <v>0</v>
      </c>
      <c r="K14" s="33">
        <v>0</v>
      </c>
      <c r="L14" s="33">
        <v>0</v>
      </c>
      <c r="M14" s="98">
        <f t="shared" si="3"/>
        <v>1</v>
      </c>
      <c r="N14" s="99">
        <f t="shared" si="4"/>
        <v>0</v>
      </c>
      <c r="O14" s="100">
        <f t="shared" si="5"/>
        <v>0.38314176245210724</v>
      </c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</row>
    <row r="15" spans="1:67" s="26" customFormat="1" ht="13.5" customHeight="1">
      <c r="A15" s="34" t="s">
        <v>87</v>
      </c>
      <c r="B15" s="33">
        <v>1</v>
      </c>
      <c r="C15" s="33">
        <v>0</v>
      </c>
      <c r="D15" s="33">
        <v>0</v>
      </c>
      <c r="E15" s="33">
        <v>0</v>
      </c>
      <c r="F15" s="98">
        <f t="shared" si="0"/>
        <v>1</v>
      </c>
      <c r="G15" s="99">
        <f t="shared" si="1"/>
        <v>0</v>
      </c>
      <c r="H15" s="100">
        <f t="shared" si="2"/>
        <v>6.7980965329707682E-2</v>
      </c>
      <c r="I15" s="33">
        <v>1</v>
      </c>
      <c r="J15" s="33">
        <v>0</v>
      </c>
      <c r="K15" s="33">
        <v>0</v>
      </c>
      <c r="L15" s="33">
        <v>0</v>
      </c>
      <c r="M15" s="98">
        <f t="shared" si="3"/>
        <v>1</v>
      </c>
      <c r="N15" s="99">
        <f t="shared" si="4"/>
        <v>0</v>
      </c>
      <c r="O15" s="100">
        <f t="shared" si="5"/>
        <v>0.38314176245210724</v>
      </c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</row>
    <row r="16" spans="1:67" s="26" customFormat="1" ht="13.5" customHeight="1">
      <c r="A16" s="34" t="s">
        <v>90</v>
      </c>
      <c r="B16" s="33">
        <v>4</v>
      </c>
      <c r="C16" s="33">
        <v>0</v>
      </c>
      <c r="D16" s="33">
        <v>0</v>
      </c>
      <c r="E16" s="33">
        <v>0</v>
      </c>
      <c r="F16" s="98">
        <f t="shared" si="0"/>
        <v>4</v>
      </c>
      <c r="G16" s="99">
        <f t="shared" si="1"/>
        <v>0</v>
      </c>
      <c r="H16" s="100">
        <f t="shared" si="2"/>
        <v>0.27192386131883073</v>
      </c>
      <c r="I16" s="33">
        <v>0</v>
      </c>
      <c r="J16" s="33">
        <v>0</v>
      </c>
      <c r="K16" s="33">
        <v>0</v>
      </c>
      <c r="L16" s="33">
        <v>0</v>
      </c>
      <c r="M16" s="98">
        <f t="shared" si="3"/>
        <v>0</v>
      </c>
      <c r="N16" s="99">
        <f t="shared" si="4"/>
        <v>0</v>
      </c>
      <c r="O16" s="100">
        <f t="shared" si="5"/>
        <v>0</v>
      </c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</row>
    <row r="17" spans="1:67" s="26" customFormat="1" ht="13.5" customHeight="1">
      <c r="A17" s="34" t="s">
        <v>93</v>
      </c>
      <c r="B17" s="33">
        <v>3</v>
      </c>
      <c r="C17" s="33">
        <v>0</v>
      </c>
      <c r="D17" s="33">
        <v>0</v>
      </c>
      <c r="E17" s="33">
        <v>0</v>
      </c>
      <c r="F17" s="98">
        <f t="shared" si="0"/>
        <v>3</v>
      </c>
      <c r="G17" s="99">
        <f t="shared" si="1"/>
        <v>0</v>
      </c>
      <c r="H17" s="100">
        <f t="shared" si="2"/>
        <v>0.20394289598912305</v>
      </c>
      <c r="I17" s="33">
        <v>0</v>
      </c>
      <c r="J17" s="33">
        <v>0</v>
      </c>
      <c r="K17" s="33">
        <v>0</v>
      </c>
      <c r="L17" s="33">
        <v>0</v>
      </c>
      <c r="M17" s="98">
        <f t="shared" si="3"/>
        <v>0</v>
      </c>
      <c r="N17" s="99">
        <f t="shared" si="4"/>
        <v>0</v>
      </c>
      <c r="O17" s="100">
        <f t="shared" si="5"/>
        <v>0</v>
      </c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</row>
    <row r="18" spans="1:67" s="26" customFormat="1" ht="13.5" customHeight="1">
      <c r="A18" s="34" t="s">
        <v>96</v>
      </c>
      <c r="B18" s="33">
        <v>7</v>
      </c>
      <c r="C18" s="33">
        <v>0</v>
      </c>
      <c r="D18" s="33">
        <v>1</v>
      </c>
      <c r="E18" s="33">
        <v>0</v>
      </c>
      <c r="F18" s="98">
        <f t="shared" si="0"/>
        <v>8</v>
      </c>
      <c r="G18" s="99">
        <f t="shared" si="1"/>
        <v>0</v>
      </c>
      <c r="H18" s="100">
        <f t="shared" si="2"/>
        <v>0.54384772263766146</v>
      </c>
      <c r="I18" s="33">
        <v>2</v>
      </c>
      <c r="J18" s="33">
        <v>0</v>
      </c>
      <c r="K18" s="33">
        <v>0</v>
      </c>
      <c r="L18" s="33">
        <v>0</v>
      </c>
      <c r="M18" s="98">
        <f t="shared" si="3"/>
        <v>2</v>
      </c>
      <c r="N18" s="99">
        <f t="shared" si="4"/>
        <v>0</v>
      </c>
      <c r="O18" s="100">
        <f t="shared" si="5"/>
        <v>0.76628352490421447</v>
      </c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</row>
    <row r="19" spans="1:67" s="26" customFormat="1" ht="13.5" customHeight="1">
      <c r="A19" s="34" t="s">
        <v>99</v>
      </c>
      <c r="B19" s="33">
        <v>15</v>
      </c>
      <c r="C19" s="33">
        <v>2</v>
      </c>
      <c r="D19" s="33">
        <v>0</v>
      </c>
      <c r="E19" s="33">
        <v>1</v>
      </c>
      <c r="F19" s="98">
        <f>SUM(B19:E19)</f>
        <v>18</v>
      </c>
      <c r="G19" s="99">
        <f t="shared" si="1"/>
        <v>16.7</v>
      </c>
      <c r="H19" s="100">
        <f>IF(F19=0,0,F19/F$59*100)</f>
        <v>1.2236573759347382</v>
      </c>
      <c r="I19" s="33">
        <v>2</v>
      </c>
      <c r="J19" s="33">
        <v>0</v>
      </c>
      <c r="K19" s="33">
        <v>0</v>
      </c>
      <c r="L19" s="33">
        <v>0</v>
      </c>
      <c r="M19" s="98">
        <f>SUM(I19:L19)</f>
        <v>2</v>
      </c>
      <c r="N19" s="99">
        <f t="shared" si="4"/>
        <v>0</v>
      </c>
      <c r="O19" s="100">
        <f>IF(M19=0,0,M19/M$59*100)</f>
        <v>0.76628352490421447</v>
      </c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</row>
    <row r="20" spans="1:67" s="23" customFormat="1" ht="13.5" customHeight="1">
      <c r="A20" s="38" t="s">
        <v>9</v>
      </c>
      <c r="B20" s="37">
        <v>3</v>
      </c>
      <c r="C20" s="37">
        <v>0</v>
      </c>
      <c r="D20" s="37">
        <v>0</v>
      </c>
      <c r="E20" s="37">
        <v>0</v>
      </c>
      <c r="F20" s="101">
        <f>SUM(B20:E20)</f>
        <v>3</v>
      </c>
      <c r="G20" s="102">
        <f t="shared" si="1"/>
        <v>0</v>
      </c>
      <c r="H20" s="103">
        <f>IF(F20=0,0,F20/F$59*100)</f>
        <v>0.20394289598912305</v>
      </c>
      <c r="I20" s="37">
        <v>1</v>
      </c>
      <c r="J20" s="37">
        <v>0</v>
      </c>
      <c r="K20" s="37">
        <v>0</v>
      </c>
      <c r="L20" s="37">
        <v>0</v>
      </c>
      <c r="M20" s="101">
        <f>SUM(I20:L20)</f>
        <v>1</v>
      </c>
      <c r="N20" s="102">
        <f t="shared" si="4"/>
        <v>0</v>
      </c>
      <c r="O20" s="103">
        <f t="shared" ref="O20:O57" si="6">IF(M20=0,0,M20/M$59*100)</f>
        <v>0.38314176245210724</v>
      </c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</row>
    <row r="21" spans="1:67" s="23" customFormat="1" ht="13.5" customHeight="1">
      <c r="A21" s="34" t="s">
        <v>10</v>
      </c>
      <c r="B21" s="33">
        <v>10</v>
      </c>
      <c r="C21" s="33">
        <v>2</v>
      </c>
      <c r="D21" s="33">
        <v>0</v>
      </c>
      <c r="E21" s="33">
        <v>0</v>
      </c>
      <c r="F21" s="98">
        <f t="shared" ref="F21:F57" si="7">SUM(B21:E21)</f>
        <v>12</v>
      </c>
      <c r="G21" s="99">
        <f t="shared" si="1"/>
        <v>16.7</v>
      </c>
      <c r="H21" s="100">
        <f>IF(F21=0,0,F21/F$59*100)</f>
        <v>0.81577158395649219</v>
      </c>
      <c r="I21" s="33">
        <v>3</v>
      </c>
      <c r="J21" s="33">
        <v>0</v>
      </c>
      <c r="K21" s="33">
        <v>0</v>
      </c>
      <c r="L21" s="33">
        <v>0</v>
      </c>
      <c r="M21" s="98">
        <f t="shared" ref="M21:M54" si="8">SUM(I21:L21)</f>
        <v>3</v>
      </c>
      <c r="N21" s="99">
        <f t="shared" si="4"/>
        <v>0</v>
      </c>
      <c r="O21" s="100">
        <f t="shared" si="6"/>
        <v>1.1494252873563218</v>
      </c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</row>
    <row r="22" spans="1:67" s="24" customFormat="1" ht="13.5" customHeight="1">
      <c r="A22" s="34" t="s">
        <v>11</v>
      </c>
      <c r="B22" s="33">
        <v>8</v>
      </c>
      <c r="C22" s="33">
        <v>0</v>
      </c>
      <c r="D22" s="33">
        <v>0</v>
      </c>
      <c r="E22" s="33">
        <v>0</v>
      </c>
      <c r="F22" s="98">
        <f t="shared" si="7"/>
        <v>8</v>
      </c>
      <c r="G22" s="99">
        <f t="shared" si="1"/>
        <v>0</v>
      </c>
      <c r="H22" s="100">
        <f>IF(F22=0,0,F22/F$59*100)</f>
        <v>0.54384772263766146</v>
      </c>
      <c r="I22" s="33">
        <v>0</v>
      </c>
      <c r="J22" s="33">
        <v>0</v>
      </c>
      <c r="K22" s="33">
        <v>0</v>
      </c>
      <c r="L22" s="33">
        <v>0</v>
      </c>
      <c r="M22" s="98">
        <f t="shared" si="8"/>
        <v>0</v>
      </c>
      <c r="N22" s="99">
        <f t="shared" si="4"/>
        <v>0</v>
      </c>
      <c r="O22" s="100">
        <f t="shared" si="6"/>
        <v>0</v>
      </c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</row>
    <row r="23" spans="1:67" s="26" customFormat="1" ht="13.5" customHeight="1">
      <c r="A23" s="34" t="s">
        <v>12</v>
      </c>
      <c r="B23" s="33">
        <v>13</v>
      </c>
      <c r="C23" s="33">
        <v>0</v>
      </c>
      <c r="D23" s="33">
        <v>0</v>
      </c>
      <c r="E23" s="33">
        <v>0</v>
      </c>
      <c r="F23" s="98">
        <f t="shared" si="7"/>
        <v>13</v>
      </c>
      <c r="G23" s="99">
        <f t="shared" si="1"/>
        <v>0</v>
      </c>
      <c r="H23" s="100">
        <f t="shared" ref="H23:H57" si="9">IF(F23=0,0,F23/F$59*100)</f>
        <v>0.88375254928619984</v>
      </c>
      <c r="I23" s="33">
        <v>1</v>
      </c>
      <c r="J23" s="33">
        <v>0</v>
      </c>
      <c r="K23" s="33">
        <v>0</v>
      </c>
      <c r="L23" s="33">
        <v>0</v>
      </c>
      <c r="M23" s="98">
        <f t="shared" si="8"/>
        <v>1</v>
      </c>
      <c r="N23" s="99">
        <f t="shared" si="4"/>
        <v>0</v>
      </c>
      <c r="O23" s="100">
        <f t="shared" si="6"/>
        <v>0.38314176245210724</v>
      </c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</row>
    <row r="24" spans="1:67" s="24" customFormat="1" ht="13.5" customHeight="1">
      <c r="A24" s="34" t="s">
        <v>13</v>
      </c>
      <c r="B24" s="33">
        <v>11</v>
      </c>
      <c r="C24" s="33">
        <v>0</v>
      </c>
      <c r="D24" s="33">
        <v>0</v>
      </c>
      <c r="E24" s="33">
        <v>0</v>
      </c>
      <c r="F24" s="98">
        <f t="shared" si="7"/>
        <v>11</v>
      </c>
      <c r="G24" s="99">
        <f t="shared" si="1"/>
        <v>0</v>
      </c>
      <c r="H24" s="100">
        <f t="shared" si="9"/>
        <v>0.74779061862678453</v>
      </c>
      <c r="I24" s="33">
        <v>0</v>
      </c>
      <c r="J24" s="33">
        <v>0</v>
      </c>
      <c r="K24" s="33">
        <v>0</v>
      </c>
      <c r="L24" s="33">
        <v>0</v>
      </c>
      <c r="M24" s="98">
        <f t="shared" si="8"/>
        <v>0</v>
      </c>
      <c r="N24" s="99">
        <f t="shared" si="4"/>
        <v>0</v>
      </c>
      <c r="O24" s="100">
        <f t="shared" si="6"/>
        <v>0</v>
      </c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</row>
    <row r="25" spans="1:67" s="24" customFormat="1" ht="13.5" customHeight="1">
      <c r="A25" s="34" t="s">
        <v>14</v>
      </c>
      <c r="B25" s="33">
        <v>13</v>
      </c>
      <c r="C25" s="33">
        <v>1</v>
      </c>
      <c r="D25" s="33">
        <v>1</v>
      </c>
      <c r="E25" s="33">
        <v>0</v>
      </c>
      <c r="F25" s="98">
        <f t="shared" si="7"/>
        <v>15</v>
      </c>
      <c r="G25" s="99">
        <f t="shared" si="1"/>
        <v>6.7</v>
      </c>
      <c r="H25" s="100">
        <f t="shared" si="9"/>
        <v>1.0197144799456153</v>
      </c>
      <c r="I25" s="33">
        <v>3</v>
      </c>
      <c r="J25" s="33">
        <v>0</v>
      </c>
      <c r="K25" s="33">
        <v>1</v>
      </c>
      <c r="L25" s="33">
        <v>0</v>
      </c>
      <c r="M25" s="98">
        <f t="shared" si="8"/>
        <v>4</v>
      </c>
      <c r="N25" s="99">
        <f t="shared" si="4"/>
        <v>0</v>
      </c>
      <c r="O25" s="100">
        <f t="shared" si="6"/>
        <v>1.5325670498084289</v>
      </c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</row>
    <row r="26" spans="1:67" s="24" customFormat="1" ht="13.5" customHeight="1">
      <c r="A26" s="30" t="s">
        <v>15</v>
      </c>
      <c r="B26" s="104">
        <f>SUM(B20:B25)</f>
        <v>58</v>
      </c>
      <c r="C26" s="104">
        <f>SUM(C20:C25)</f>
        <v>3</v>
      </c>
      <c r="D26" s="104">
        <f>SUM(D20:D25)</f>
        <v>1</v>
      </c>
      <c r="E26" s="104">
        <f>SUM(E20:E25)</f>
        <v>0</v>
      </c>
      <c r="F26" s="104">
        <f t="shared" si="7"/>
        <v>62</v>
      </c>
      <c r="G26" s="105">
        <f t="shared" si="1"/>
        <v>4.8</v>
      </c>
      <c r="H26" s="106">
        <f>IF(F26=0,0,F26/F$59*100)</f>
        <v>4.2148198504418763</v>
      </c>
      <c r="I26" s="104">
        <f>SUM(I20:I25)</f>
        <v>8</v>
      </c>
      <c r="J26" s="104">
        <f>SUM(J20:J25)</f>
        <v>0</v>
      </c>
      <c r="K26" s="104">
        <f>SUM(K20:K25)</f>
        <v>1</v>
      </c>
      <c r="L26" s="104">
        <f>SUM(L20:L25)</f>
        <v>0</v>
      </c>
      <c r="M26" s="104">
        <f t="shared" si="8"/>
        <v>9</v>
      </c>
      <c r="N26" s="105">
        <f t="shared" si="4"/>
        <v>0</v>
      </c>
      <c r="O26" s="106">
        <f t="shared" si="6"/>
        <v>3.4482758620689653</v>
      </c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</row>
    <row r="27" spans="1:67" s="26" customFormat="1" ht="13.5" customHeight="1">
      <c r="A27" s="38" t="s">
        <v>16</v>
      </c>
      <c r="B27" s="37">
        <v>15</v>
      </c>
      <c r="C27" s="37">
        <v>1</v>
      </c>
      <c r="D27" s="37">
        <v>0</v>
      </c>
      <c r="E27" s="37">
        <v>0</v>
      </c>
      <c r="F27" s="101">
        <f t="shared" si="7"/>
        <v>16</v>
      </c>
      <c r="G27" s="102">
        <f t="shared" si="1"/>
        <v>6.3</v>
      </c>
      <c r="H27" s="103">
        <f t="shared" si="9"/>
        <v>1.0876954452753229</v>
      </c>
      <c r="I27" s="37">
        <v>1</v>
      </c>
      <c r="J27" s="37">
        <v>0</v>
      </c>
      <c r="K27" s="37">
        <v>0</v>
      </c>
      <c r="L27" s="37">
        <v>0</v>
      </c>
      <c r="M27" s="101">
        <f t="shared" si="8"/>
        <v>1</v>
      </c>
      <c r="N27" s="102">
        <f t="shared" si="4"/>
        <v>0</v>
      </c>
      <c r="O27" s="103">
        <f t="shared" si="6"/>
        <v>0.38314176245210724</v>
      </c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</row>
    <row r="28" spans="1:67" s="26" customFormat="1" ht="13.5" customHeight="1">
      <c r="A28" s="34" t="s">
        <v>17</v>
      </c>
      <c r="B28" s="33">
        <v>12</v>
      </c>
      <c r="C28" s="33">
        <v>1</v>
      </c>
      <c r="D28" s="33">
        <v>0</v>
      </c>
      <c r="E28" s="33">
        <v>1</v>
      </c>
      <c r="F28" s="98">
        <f t="shared" si="7"/>
        <v>14</v>
      </c>
      <c r="G28" s="99">
        <f t="shared" si="1"/>
        <v>14.3</v>
      </c>
      <c r="H28" s="100">
        <f t="shared" si="9"/>
        <v>0.95173351461590761</v>
      </c>
      <c r="I28" s="33">
        <v>0</v>
      </c>
      <c r="J28" s="33">
        <v>0</v>
      </c>
      <c r="K28" s="33">
        <v>0</v>
      </c>
      <c r="L28" s="33">
        <v>0</v>
      </c>
      <c r="M28" s="98">
        <f t="shared" si="8"/>
        <v>0</v>
      </c>
      <c r="N28" s="99">
        <f t="shared" si="4"/>
        <v>0</v>
      </c>
      <c r="O28" s="100">
        <f t="shared" si="6"/>
        <v>0</v>
      </c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</row>
    <row r="29" spans="1:67" s="26" customFormat="1" ht="13.5" customHeight="1">
      <c r="A29" s="34" t="s">
        <v>18</v>
      </c>
      <c r="B29" s="33">
        <v>17</v>
      </c>
      <c r="C29" s="33">
        <v>1</v>
      </c>
      <c r="D29" s="33">
        <v>0</v>
      </c>
      <c r="E29" s="33">
        <v>0</v>
      </c>
      <c r="F29" s="98">
        <f t="shared" si="7"/>
        <v>18</v>
      </c>
      <c r="G29" s="99">
        <f t="shared" si="1"/>
        <v>5.6</v>
      </c>
      <c r="H29" s="100">
        <f t="shared" si="9"/>
        <v>1.2236573759347382</v>
      </c>
      <c r="I29" s="33">
        <v>0</v>
      </c>
      <c r="J29" s="33">
        <v>0</v>
      </c>
      <c r="K29" s="33">
        <v>0</v>
      </c>
      <c r="L29" s="33">
        <v>0</v>
      </c>
      <c r="M29" s="98">
        <f t="shared" si="8"/>
        <v>0</v>
      </c>
      <c r="N29" s="99">
        <f t="shared" si="4"/>
        <v>0</v>
      </c>
      <c r="O29" s="100">
        <f t="shared" si="6"/>
        <v>0</v>
      </c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</row>
    <row r="30" spans="1:67" s="24" customFormat="1" ht="13.5" customHeight="1">
      <c r="A30" s="34" t="s">
        <v>19</v>
      </c>
      <c r="B30" s="33">
        <v>10</v>
      </c>
      <c r="C30" s="33">
        <v>1</v>
      </c>
      <c r="D30" s="33">
        <v>0</v>
      </c>
      <c r="E30" s="33">
        <v>0</v>
      </c>
      <c r="F30" s="98">
        <f t="shared" si="7"/>
        <v>11</v>
      </c>
      <c r="G30" s="99">
        <f t="shared" si="1"/>
        <v>9.1</v>
      </c>
      <c r="H30" s="100">
        <f>IF(F30=0,0,F30/F$59*100)</f>
        <v>0.74779061862678453</v>
      </c>
      <c r="I30" s="33">
        <v>4</v>
      </c>
      <c r="J30" s="33">
        <v>0</v>
      </c>
      <c r="K30" s="33">
        <v>0</v>
      </c>
      <c r="L30" s="33">
        <v>0</v>
      </c>
      <c r="M30" s="98">
        <f t="shared" si="8"/>
        <v>4</v>
      </c>
      <c r="N30" s="99">
        <f t="shared" si="4"/>
        <v>0</v>
      </c>
      <c r="O30" s="100">
        <f t="shared" si="6"/>
        <v>1.5325670498084289</v>
      </c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</row>
    <row r="31" spans="1:67" s="26" customFormat="1" ht="13.5" customHeight="1">
      <c r="A31" s="34" t="s">
        <v>20</v>
      </c>
      <c r="B31" s="33">
        <v>12</v>
      </c>
      <c r="C31" s="33">
        <v>0</v>
      </c>
      <c r="D31" s="33">
        <v>1</v>
      </c>
      <c r="E31" s="33">
        <v>0</v>
      </c>
      <c r="F31" s="98">
        <f t="shared" si="7"/>
        <v>13</v>
      </c>
      <c r="G31" s="99">
        <f t="shared" si="1"/>
        <v>0</v>
      </c>
      <c r="H31" s="100">
        <f t="shared" si="9"/>
        <v>0.88375254928619984</v>
      </c>
      <c r="I31" s="33">
        <v>2</v>
      </c>
      <c r="J31" s="33">
        <v>0</v>
      </c>
      <c r="K31" s="33">
        <v>1</v>
      </c>
      <c r="L31" s="33">
        <v>0</v>
      </c>
      <c r="M31" s="98">
        <f t="shared" si="8"/>
        <v>3</v>
      </c>
      <c r="N31" s="99">
        <f t="shared" si="4"/>
        <v>0</v>
      </c>
      <c r="O31" s="100">
        <f t="shared" si="6"/>
        <v>1.1494252873563218</v>
      </c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</row>
    <row r="32" spans="1:67" s="24" customFormat="1" ht="13.5" customHeight="1">
      <c r="A32" s="34" t="s">
        <v>21</v>
      </c>
      <c r="B32" s="33">
        <v>20</v>
      </c>
      <c r="C32" s="33">
        <v>0</v>
      </c>
      <c r="D32" s="33">
        <v>2</v>
      </c>
      <c r="E32" s="33">
        <v>0</v>
      </c>
      <c r="F32" s="98">
        <f t="shared" si="7"/>
        <v>22</v>
      </c>
      <c r="G32" s="99">
        <f t="shared" si="1"/>
        <v>0</v>
      </c>
      <c r="H32" s="100">
        <f t="shared" si="9"/>
        <v>1.4955812372535691</v>
      </c>
      <c r="I32" s="33">
        <v>1</v>
      </c>
      <c r="J32" s="33">
        <v>0</v>
      </c>
      <c r="K32" s="33">
        <v>0</v>
      </c>
      <c r="L32" s="33">
        <v>0</v>
      </c>
      <c r="M32" s="98">
        <f t="shared" si="8"/>
        <v>1</v>
      </c>
      <c r="N32" s="99">
        <f t="shared" si="4"/>
        <v>0</v>
      </c>
      <c r="O32" s="100">
        <f t="shared" si="6"/>
        <v>0.38314176245210724</v>
      </c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</row>
    <row r="33" spans="1:67" s="26" customFormat="1" ht="13.5" customHeight="1">
      <c r="A33" s="30" t="s">
        <v>15</v>
      </c>
      <c r="B33" s="104">
        <f>SUM(B27:B32)</f>
        <v>86</v>
      </c>
      <c r="C33" s="104">
        <f>SUM(C27:C32)</f>
        <v>4</v>
      </c>
      <c r="D33" s="104">
        <f>SUM(D27:D32)</f>
        <v>3</v>
      </c>
      <c r="E33" s="104">
        <f>SUM(E27:E32)</f>
        <v>1</v>
      </c>
      <c r="F33" s="104">
        <f t="shared" si="7"/>
        <v>94</v>
      </c>
      <c r="G33" s="105">
        <f t="shared" si="1"/>
        <v>5.3</v>
      </c>
      <c r="H33" s="106">
        <f t="shared" si="9"/>
        <v>6.3902107409925222</v>
      </c>
      <c r="I33" s="104">
        <f>SUM(I27:I32)</f>
        <v>8</v>
      </c>
      <c r="J33" s="104">
        <f>SUM(J27:J32)</f>
        <v>0</v>
      </c>
      <c r="K33" s="104">
        <f>SUM(K27:K32)</f>
        <v>1</v>
      </c>
      <c r="L33" s="104">
        <f>SUM(L27:L32)</f>
        <v>0</v>
      </c>
      <c r="M33" s="104">
        <f t="shared" si="8"/>
        <v>9</v>
      </c>
      <c r="N33" s="105">
        <f t="shared" si="4"/>
        <v>0</v>
      </c>
      <c r="O33" s="106">
        <f>IF(M33=0,0,M33/M$59*100)</f>
        <v>3.4482758620689653</v>
      </c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</row>
    <row r="34" spans="1:67" s="24" customFormat="1" ht="13.5" customHeight="1">
      <c r="A34" s="34" t="s">
        <v>22</v>
      </c>
      <c r="B34" s="33">
        <v>116</v>
      </c>
      <c r="C34" s="33">
        <v>1</v>
      </c>
      <c r="D34" s="33">
        <v>4</v>
      </c>
      <c r="E34" s="33">
        <v>1</v>
      </c>
      <c r="F34" s="98">
        <f t="shared" si="7"/>
        <v>122</v>
      </c>
      <c r="G34" s="99">
        <f t="shared" si="1"/>
        <v>1.6</v>
      </c>
      <c r="H34" s="100">
        <f t="shared" si="9"/>
        <v>8.2936777702243383</v>
      </c>
      <c r="I34" s="33">
        <v>18</v>
      </c>
      <c r="J34" s="33">
        <v>0</v>
      </c>
      <c r="K34" s="33">
        <v>1</v>
      </c>
      <c r="L34" s="33">
        <v>0</v>
      </c>
      <c r="M34" s="98">
        <f t="shared" si="8"/>
        <v>19</v>
      </c>
      <c r="N34" s="99">
        <f t="shared" si="4"/>
        <v>0</v>
      </c>
      <c r="O34" s="100">
        <f t="shared" si="6"/>
        <v>7.2796934865900385</v>
      </c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</row>
    <row r="35" spans="1:67" s="26" customFormat="1" ht="13.5" customHeight="1">
      <c r="A35" s="34" t="s">
        <v>23</v>
      </c>
      <c r="B35" s="33">
        <v>114</v>
      </c>
      <c r="C35" s="33">
        <v>4</v>
      </c>
      <c r="D35" s="33">
        <v>10</v>
      </c>
      <c r="E35" s="33">
        <v>0</v>
      </c>
      <c r="F35" s="98">
        <f t="shared" si="7"/>
        <v>128</v>
      </c>
      <c r="G35" s="99">
        <f t="shared" si="1"/>
        <v>3.1</v>
      </c>
      <c r="H35" s="100">
        <f t="shared" si="9"/>
        <v>8.7015635622025833</v>
      </c>
      <c r="I35" s="33">
        <v>22</v>
      </c>
      <c r="J35" s="33">
        <v>0</v>
      </c>
      <c r="K35" s="33">
        <v>4</v>
      </c>
      <c r="L35" s="33">
        <v>0</v>
      </c>
      <c r="M35" s="98">
        <f>SUM(I35:L35)</f>
        <v>26</v>
      </c>
      <c r="N35" s="99">
        <f t="shared" si="4"/>
        <v>0</v>
      </c>
      <c r="O35" s="100">
        <f t="shared" si="6"/>
        <v>9.9616858237547881</v>
      </c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</row>
    <row r="36" spans="1:67" s="24" customFormat="1" ht="13.5" customHeight="1">
      <c r="A36" s="34" t="s">
        <v>24</v>
      </c>
      <c r="B36" s="33">
        <v>98</v>
      </c>
      <c r="C36" s="33">
        <v>2</v>
      </c>
      <c r="D36" s="33">
        <v>6</v>
      </c>
      <c r="E36" s="33">
        <v>1</v>
      </c>
      <c r="F36" s="98">
        <f t="shared" si="7"/>
        <v>107</v>
      </c>
      <c r="G36" s="99">
        <f t="shared" si="1"/>
        <v>2.8</v>
      </c>
      <c r="H36" s="100">
        <f t="shared" si="9"/>
        <v>7.2739632902787221</v>
      </c>
      <c r="I36" s="33">
        <v>17</v>
      </c>
      <c r="J36" s="33">
        <v>0</v>
      </c>
      <c r="K36" s="33">
        <v>3</v>
      </c>
      <c r="L36" s="33">
        <v>0</v>
      </c>
      <c r="M36" s="98">
        <f t="shared" si="8"/>
        <v>20</v>
      </c>
      <c r="N36" s="99">
        <f t="shared" si="4"/>
        <v>0</v>
      </c>
      <c r="O36" s="100">
        <f t="shared" si="6"/>
        <v>7.6628352490421454</v>
      </c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</row>
    <row r="37" spans="1:67" s="26" customFormat="1" ht="13.5" customHeight="1">
      <c r="A37" s="34" t="s">
        <v>25</v>
      </c>
      <c r="B37" s="33">
        <v>107</v>
      </c>
      <c r="C37" s="33">
        <v>2</v>
      </c>
      <c r="D37" s="33">
        <v>1</v>
      </c>
      <c r="E37" s="33">
        <v>0</v>
      </c>
      <c r="F37" s="98">
        <f t="shared" si="7"/>
        <v>110</v>
      </c>
      <c r="G37" s="99">
        <f t="shared" si="1"/>
        <v>1.8</v>
      </c>
      <c r="H37" s="100">
        <f t="shared" si="9"/>
        <v>7.4779061862678446</v>
      </c>
      <c r="I37" s="33">
        <v>19</v>
      </c>
      <c r="J37" s="33">
        <v>0</v>
      </c>
      <c r="K37" s="33">
        <v>0</v>
      </c>
      <c r="L37" s="33">
        <v>0</v>
      </c>
      <c r="M37" s="98">
        <f t="shared" si="8"/>
        <v>19</v>
      </c>
      <c r="N37" s="99">
        <f t="shared" si="4"/>
        <v>0</v>
      </c>
      <c r="O37" s="100">
        <f t="shared" si="6"/>
        <v>7.2796934865900385</v>
      </c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</row>
    <row r="38" spans="1:67" s="26" customFormat="1" ht="13.5" customHeight="1">
      <c r="A38" s="34" t="s">
        <v>26</v>
      </c>
      <c r="B38" s="33">
        <v>111</v>
      </c>
      <c r="C38" s="33">
        <v>4</v>
      </c>
      <c r="D38" s="33">
        <v>4</v>
      </c>
      <c r="E38" s="33">
        <v>0</v>
      </c>
      <c r="F38" s="98">
        <f t="shared" si="7"/>
        <v>119</v>
      </c>
      <c r="G38" s="99">
        <f t="shared" si="1"/>
        <v>3.4</v>
      </c>
      <c r="H38" s="100">
        <f t="shared" si="9"/>
        <v>8.089734874235214</v>
      </c>
      <c r="I38" s="33">
        <v>18</v>
      </c>
      <c r="J38" s="33">
        <v>0</v>
      </c>
      <c r="K38" s="33">
        <v>0</v>
      </c>
      <c r="L38" s="33">
        <v>0</v>
      </c>
      <c r="M38" s="98">
        <f t="shared" si="8"/>
        <v>18</v>
      </c>
      <c r="N38" s="99">
        <f t="shared" si="4"/>
        <v>0</v>
      </c>
      <c r="O38" s="100">
        <f t="shared" si="6"/>
        <v>6.8965517241379306</v>
      </c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</row>
    <row r="39" spans="1:67" s="26" customFormat="1" ht="13.5" customHeight="1">
      <c r="A39" s="34" t="s">
        <v>27</v>
      </c>
      <c r="B39" s="33">
        <v>108</v>
      </c>
      <c r="C39" s="33">
        <v>2</v>
      </c>
      <c r="D39" s="33">
        <v>6</v>
      </c>
      <c r="E39" s="33">
        <v>1</v>
      </c>
      <c r="F39" s="98">
        <f t="shared" si="7"/>
        <v>117</v>
      </c>
      <c r="G39" s="99">
        <f t="shared" si="1"/>
        <v>2.6</v>
      </c>
      <c r="H39" s="100">
        <f t="shared" si="9"/>
        <v>7.9537729435757987</v>
      </c>
      <c r="I39" s="33">
        <v>15</v>
      </c>
      <c r="J39" s="33">
        <v>0</v>
      </c>
      <c r="K39" s="33">
        <v>2</v>
      </c>
      <c r="L39" s="33">
        <v>1</v>
      </c>
      <c r="M39" s="98">
        <f t="shared" si="8"/>
        <v>18</v>
      </c>
      <c r="N39" s="99">
        <f t="shared" si="4"/>
        <v>5.6</v>
      </c>
      <c r="O39" s="100">
        <f t="shared" si="6"/>
        <v>6.8965517241379306</v>
      </c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</row>
    <row r="40" spans="1:67" s="24" customFormat="1" ht="13.5" customHeight="1">
      <c r="A40" s="34" t="s">
        <v>28</v>
      </c>
      <c r="B40" s="33">
        <v>91</v>
      </c>
      <c r="C40" s="33">
        <v>2</v>
      </c>
      <c r="D40" s="33">
        <v>6</v>
      </c>
      <c r="E40" s="33">
        <v>0</v>
      </c>
      <c r="F40" s="98">
        <f t="shared" si="7"/>
        <v>99</v>
      </c>
      <c r="G40" s="99">
        <f t="shared" si="1"/>
        <v>2</v>
      </c>
      <c r="H40" s="100">
        <f t="shared" si="9"/>
        <v>6.7301155676410609</v>
      </c>
      <c r="I40" s="33">
        <v>27</v>
      </c>
      <c r="J40" s="33">
        <v>0</v>
      </c>
      <c r="K40" s="33">
        <v>1</v>
      </c>
      <c r="L40" s="33">
        <v>0</v>
      </c>
      <c r="M40" s="98">
        <f t="shared" si="8"/>
        <v>28</v>
      </c>
      <c r="N40" s="99">
        <f t="shared" si="4"/>
        <v>0</v>
      </c>
      <c r="O40" s="100">
        <f t="shared" si="6"/>
        <v>10.727969348659004</v>
      </c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</row>
    <row r="41" spans="1:67" s="24" customFormat="1" ht="13.5" customHeight="1">
      <c r="A41" s="34" t="s">
        <v>51</v>
      </c>
      <c r="B41" s="33">
        <v>121</v>
      </c>
      <c r="C41" s="33">
        <v>2</v>
      </c>
      <c r="D41" s="33">
        <v>4</v>
      </c>
      <c r="E41" s="33">
        <v>3</v>
      </c>
      <c r="F41" s="98">
        <f t="shared" si="7"/>
        <v>130</v>
      </c>
      <c r="G41" s="99">
        <f t="shared" si="1"/>
        <v>3.8</v>
      </c>
      <c r="H41" s="100">
        <f t="shared" si="9"/>
        <v>8.8375254928619995</v>
      </c>
      <c r="I41" s="33">
        <v>20</v>
      </c>
      <c r="J41" s="33">
        <v>0</v>
      </c>
      <c r="K41" s="33">
        <v>1</v>
      </c>
      <c r="L41" s="33">
        <v>0</v>
      </c>
      <c r="M41" s="98">
        <f t="shared" si="8"/>
        <v>21</v>
      </c>
      <c r="N41" s="99">
        <f t="shared" si="4"/>
        <v>0</v>
      </c>
      <c r="O41" s="100">
        <f t="shared" si="6"/>
        <v>8.0459770114942533</v>
      </c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</row>
    <row r="42" spans="1:67" s="24" customFormat="1" ht="13.5" customHeight="1">
      <c r="A42" s="38" t="s">
        <v>29</v>
      </c>
      <c r="B42" s="37">
        <v>15</v>
      </c>
      <c r="C42" s="37">
        <v>0</v>
      </c>
      <c r="D42" s="37">
        <v>1</v>
      </c>
      <c r="E42" s="37">
        <v>0</v>
      </c>
      <c r="F42" s="101">
        <f t="shared" si="7"/>
        <v>16</v>
      </c>
      <c r="G42" s="102">
        <f t="shared" si="1"/>
        <v>0</v>
      </c>
      <c r="H42" s="103">
        <f t="shared" si="9"/>
        <v>1.0876954452753229</v>
      </c>
      <c r="I42" s="37">
        <v>2</v>
      </c>
      <c r="J42" s="37">
        <v>0</v>
      </c>
      <c r="K42" s="37">
        <v>0</v>
      </c>
      <c r="L42" s="37">
        <v>0</v>
      </c>
      <c r="M42" s="101">
        <f t="shared" si="8"/>
        <v>2</v>
      </c>
      <c r="N42" s="102">
        <f t="shared" si="4"/>
        <v>0</v>
      </c>
      <c r="O42" s="103">
        <f t="shared" si="6"/>
        <v>0.76628352490421447</v>
      </c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</row>
    <row r="43" spans="1:67" s="26" customFormat="1" ht="13.5" customHeight="1">
      <c r="A43" s="34" t="s">
        <v>30</v>
      </c>
      <c r="B43" s="33">
        <v>18</v>
      </c>
      <c r="C43" s="33">
        <v>0</v>
      </c>
      <c r="D43" s="33">
        <v>2</v>
      </c>
      <c r="E43" s="33">
        <v>0</v>
      </c>
      <c r="F43" s="98">
        <f t="shared" si="7"/>
        <v>20</v>
      </c>
      <c r="G43" s="99">
        <f t="shared" si="1"/>
        <v>0</v>
      </c>
      <c r="H43" s="100">
        <f t="shared" si="9"/>
        <v>1.3596193065941535</v>
      </c>
      <c r="I43" s="33">
        <v>11</v>
      </c>
      <c r="J43" s="33">
        <v>0</v>
      </c>
      <c r="K43" s="33">
        <v>0</v>
      </c>
      <c r="L43" s="33">
        <v>0</v>
      </c>
      <c r="M43" s="98">
        <f t="shared" si="8"/>
        <v>11</v>
      </c>
      <c r="N43" s="99">
        <f t="shared" si="4"/>
        <v>0</v>
      </c>
      <c r="O43" s="100">
        <f t="shared" si="6"/>
        <v>4.2145593869731801</v>
      </c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</row>
    <row r="44" spans="1:67" s="26" customFormat="1" ht="13.5" customHeight="1">
      <c r="A44" s="34" t="s">
        <v>31</v>
      </c>
      <c r="B44" s="33">
        <v>15</v>
      </c>
      <c r="C44" s="33">
        <v>0</v>
      </c>
      <c r="D44" s="33">
        <v>0</v>
      </c>
      <c r="E44" s="33">
        <v>0</v>
      </c>
      <c r="F44" s="98">
        <f t="shared" si="7"/>
        <v>15</v>
      </c>
      <c r="G44" s="99">
        <f t="shared" si="1"/>
        <v>0</v>
      </c>
      <c r="H44" s="100">
        <f t="shared" si="9"/>
        <v>1.0197144799456153</v>
      </c>
      <c r="I44" s="33">
        <v>2</v>
      </c>
      <c r="J44" s="33">
        <v>0</v>
      </c>
      <c r="K44" s="33">
        <v>1</v>
      </c>
      <c r="L44" s="33">
        <v>0</v>
      </c>
      <c r="M44" s="98">
        <f t="shared" si="8"/>
        <v>3</v>
      </c>
      <c r="N44" s="99">
        <f t="shared" si="4"/>
        <v>0</v>
      </c>
      <c r="O44" s="100">
        <f t="shared" si="6"/>
        <v>1.1494252873563218</v>
      </c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</row>
    <row r="45" spans="1:67" s="26" customFormat="1" ht="13.5" customHeight="1">
      <c r="A45" s="34" t="s">
        <v>32</v>
      </c>
      <c r="B45" s="33">
        <v>24</v>
      </c>
      <c r="C45" s="33">
        <v>1</v>
      </c>
      <c r="D45" s="33">
        <v>0</v>
      </c>
      <c r="E45" s="33">
        <v>0</v>
      </c>
      <c r="F45" s="98">
        <f t="shared" si="7"/>
        <v>25</v>
      </c>
      <c r="G45" s="99">
        <f t="shared" si="1"/>
        <v>4</v>
      </c>
      <c r="H45" s="100">
        <f t="shared" si="9"/>
        <v>1.699524133242692</v>
      </c>
      <c r="I45" s="33">
        <v>4</v>
      </c>
      <c r="J45" s="33">
        <v>0</v>
      </c>
      <c r="K45" s="33">
        <v>0</v>
      </c>
      <c r="L45" s="33">
        <v>0</v>
      </c>
      <c r="M45" s="98">
        <f t="shared" si="8"/>
        <v>4</v>
      </c>
      <c r="N45" s="99">
        <f t="shared" si="4"/>
        <v>0</v>
      </c>
      <c r="O45" s="100">
        <f t="shared" si="6"/>
        <v>1.5325670498084289</v>
      </c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</row>
    <row r="46" spans="1:67" s="24" customFormat="1" ht="13.5" customHeight="1">
      <c r="A46" s="34" t="s">
        <v>33</v>
      </c>
      <c r="B46" s="33">
        <v>18</v>
      </c>
      <c r="C46" s="33">
        <v>1</v>
      </c>
      <c r="D46" s="33">
        <v>0</v>
      </c>
      <c r="E46" s="33">
        <v>0</v>
      </c>
      <c r="F46" s="98">
        <f t="shared" si="7"/>
        <v>19</v>
      </c>
      <c r="G46" s="99">
        <f t="shared" si="1"/>
        <v>5.3</v>
      </c>
      <c r="H46" s="100">
        <f t="shared" si="9"/>
        <v>1.2916383412644461</v>
      </c>
      <c r="I46" s="33">
        <v>0</v>
      </c>
      <c r="J46" s="33">
        <v>0</v>
      </c>
      <c r="K46" s="33">
        <v>0</v>
      </c>
      <c r="L46" s="33">
        <v>0</v>
      </c>
      <c r="M46" s="98">
        <f t="shared" si="8"/>
        <v>0</v>
      </c>
      <c r="N46" s="99">
        <f t="shared" si="4"/>
        <v>0</v>
      </c>
      <c r="O46" s="100">
        <f t="shared" si="6"/>
        <v>0</v>
      </c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</row>
    <row r="47" spans="1:67" s="26" customFormat="1" ht="13.5" customHeight="1">
      <c r="A47" s="34" t="s">
        <v>34</v>
      </c>
      <c r="B47" s="33">
        <v>19</v>
      </c>
      <c r="C47" s="33">
        <v>1</v>
      </c>
      <c r="D47" s="33">
        <v>0</v>
      </c>
      <c r="E47" s="33">
        <v>0</v>
      </c>
      <c r="F47" s="98">
        <f t="shared" si="7"/>
        <v>20</v>
      </c>
      <c r="G47" s="99">
        <f t="shared" si="1"/>
        <v>5</v>
      </c>
      <c r="H47" s="100">
        <f t="shared" si="9"/>
        <v>1.3596193065941535</v>
      </c>
      <c r="I47" s="33">
        <v>1</v>
      </c>
      <c r="J47" s="33">
        <v>0</v>
      </c>
      <c r="K47" s="33">
        <v>0</v>
      </c>
      <c r="L47" s="33">
        <v>0</v>
      </c>
      <c r="M47" s="98">
        <f t="shared" si="8"/>
        <v>1</v>
      </c>
      <c r="N47" s="99">
        <f t="shared" si="4"/>
        <v>0</v>
      </c>
      <c r="O47" s="100">
        <f t="shared" si="6"/>
        <v>0.38314176245210724</v>
      </c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</row>
    <row r="48" spans="1:67" s="24" customFormat="1" ht="13.5" customHeight="1">
      <c r="A48" s="30" t="s">
        <v>15</v>
      </c>
      <c r="B48" s="104">
        <f>SUM(B42:B47)</f>
        <v>109</v>
      </c>
      <c r="C48" s="104">
        <f>SUM(C42:C47)</f>
        <v>3</v>
      </c>
      <c r="D48" s="104">
        <f>SUM(D42:D47)</f>
        <v>3</v>
      </c>
      <c r="E48" s="104">
        <f>SUM(E42:E47)</f>
        <v>0</v>
      </c>
      <c r="F48" s="104">
        <f t="shared" si="7"/>
        <v>115</v>
      </c>
      <c r="G48" s="105">
        <f t="shared" si="1"/>
        <v>2.6</v>
      </c>
      <c r="H48" s="106">
        <f t="shared" si="9"/>
        <v>7.8178110129163825</v>
      </c>
      <c r="I48" s="104">
        <f>SUM(I42:I47)</f>
        <v>20</v>
      </c>
      <c r="J48" s="104">
        <f>SUM(J42:J47)</f>
        <v>0</v>
      </c>
      <c r="K48" s="104">
        <f>SUM(K42:K47)</f>
        <v>1</v>
      </c>
      <c r="L48" s="104">
        <f>SUM(L42:L47)</f>
        <v>0</v>
      </c>
      <c r="M48" s="104">
        <f t="shared" si="8"/>
        <v>21</v>
      </c>
      <c r="N48" s="105">
        <f t="shared" si="4"/>
        <v>0</v>
      </c>
      <c r="O48" s="106">
        <f t="shared" si="6"/>
        <v>8.0459770114942533</v>
      </c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</row>
    <row r="49" spans="1:67" s="24" customFormat="1" ht="13.5" customHeight="1">
      <c r="A49" s="38" t="s">
        <v>35</v>
      </c>
      <c r="B49" s="37">
        <v>20</v>
      </c>
      <c r="C49" s="37">
        <v>0</v>
      </c>
      <c r="D49" s="37">
        <v>0</v>
      </c>
      <c r="E49" s="37">
        <v>0</v>
      </c>
      <c r="F49" s="101">
        <f t="shared" si="7"/>
        <v>20</v>
      </c>
      <c r="G49" s="102">
        <f t="shared" si="1"/>
        <v>0</v>
      </c>
      <c r="H49" s="103">
        <f t="shared" si="9"/>
        <v>1.3596193065941535</v>
      </c>
      <c r="I49" s="37">
        <v>3</v>
      </c>
      <c r="J49" s="37">
        <v>0</v>
      </c>
      <c r="K49" s="37">
        <v>0</v>
      </c>
      <c r="L49" s="37">
        <v>0</v>
      </c>
      <c r="M49" s="101">
        <f t="shared" si="8"/>
        <v>3</v>
      </c>
      <c r="N49" s="102">
        <f t="shared" si="4"/>
        <v>0</v>
      </c>
      <c r="O49" s="103">
        <f t="shared" si="6"/>
        <v>1.1494252873563218</v>
      </c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</row>
    <row r="50" spans="1:67" s="26" customFormat="1" ht="13.5" customHeight="1">
      <c r="A50" s="34" t="s">
        <v>36</v>
      </c>
      <c r="B50" s="33">
        <v>28</v>
      </c>
      <c r="C50" s="33">
        <v>1</v>
      </c>
      <c r="D50" s="33">
        <v>0</v>
      </c>
      <c r="E50" s="33">
        <v>0</v>
      </c>
      <c r="F50" s="98">
        <f t="shared" si="7"/>
        <v>29</v>
      </c>
      <c r="G50" s="99">
        <f t="shared" si="1"/>
        <v>3.4</v>
      </c>
      <c r="H50" s="100">
        <f t="shared" si="9"/>
        <v>1.9714479945615229</v>
      </c>
      <c r="I50" s="33">
        <v>7</v>
      </c>
      <c r="J50" s="33">
        <v>0</v>
      </c>
      <c r="K50" s="33">
        <v>0</v>
      </c>
      <c r="L50" s="33">
        <v>0</v>
      </c>
      <c r="M50" s="98">
        <f t="shared" si="8"/>
        <v>7</v>
      </c>
      <c r="N50" s="99">
        <f t="shared" si="4"/>
        <v>0</v>
      </c>
      <c r="O50" s="100">
        <f t="shared" si="6"/>
        <v>2.6819923371647509</v>
      </c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</row>
    <row r="51" spans="1:67" s="26" customFormat="1" ht="13.5" customHeight="1">
      <c r="A51" s="34" t="s">
        <v>37</v>
      </c>
      <c r="B51" s="33">
        <v>13</v>
      </c>
      <c r="C51" s="33">
        <v>0</v>
      </c>
      <c r="D51" s="33">
        <v>1</v>
      </c>
      <c r="E51" s="33">
        <v>0</v>
      </c>
      <c r="F51" s="98">
        <f t="shared" si="7"/>
        <v>14</v>
      </c>
      <c r="G51" s="99">
        <f t="shared" si="1"/>
        <v>0</v>
      </c>
      <c r="H51" s="100">
        <f t="shared" si="9"/>
        <v>0.95173351461590761</v>
      </c>
      <c r="I51" s="33">
        <v>2</v>
      </c>
      <c r="J51" s="33">
        <v>0</v>
      </c>
      <c r="K51" s="33">
        <v>0</v>
      </c>
      <c r="L51" s="33">
        <v>0</v>
      </c>
      <c r="M51" s="98">
        <f t="shared" si="8"/>
        <v>2</v>
      </c>
      <c r="N51" s="99">
        <f t="shared" si="4"/>
        <v>0</v>
      </c>
      <c r="O51" s="100">
        <f>IF(M51=0,0,M51/M$59*100)</f>
        <v>0.76628352490421447</v>
      </c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</row>
    <row r="52" spans="1:67" s="23" customFormat="1" ht="13.5" customHeight="1">
      <c r="A52" s="34" t="s">
        <v>38</v>
      </c>
      <c r="B52" s="33">
        <v>17</v>
      </c>
      <c r="C52" s="33">
        <v>2</v>
      </c>
      <c r="D52" s="33">
        <v>0</v>
      </c>
      <c r="E52" s="33">
        <v>0</v>
      </c>
      <c r="F52" s="98">
        <f t="shared" si="7"/>
        <v>19</v>
      </c>
      <c r="G52" s="99">
        <f t="shared" si="1"/>
        <v>10.5</v>
      </c>
      <c r="H52" s="100">
        <f t="shared" si="9"/>
        <v>1.2916383412644461</v>
      </c>
      <c r="I52" s="33">
        <v>2</v>
      </c>
      <c r="J52" s="33">
        <v>0</v>
      </c>
      <c r="K52" s="33">
        <v>0</v>
      </c>
      <c r="L52" s="33">
        <v>0</v>
      </c>
      <c r="M52" s="98">
        <f t="shared" si="8"/>
        <v>2</v>
      </c>
      <c r="N52" s="99">
        <f t="shared" si="4"/>
        <v>0</v>
      </c>
      <c r="O52" s="100">
        <f>IF(M52=0,0,M52/M$59*100)</f>
        <v>0.76628352490421447</v>
      </c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</row>
    <row r="53" spans="1:67" s="23" customFormat="1" ht="13.5" customHeight="1">
      <c r="A53" s="34" t="s">
        <v>39</v>
      </c>
      <c r="B53" s="33">
        <v>11</v>
      </c>
      <c r="C53" s="33">
        <v>0</v>
      </c>
      <c r="D53" s="33">
        <v>0</v>
      </c>
      <c r="E53" s="33">
        <v>0</v>
      </c>
      <c r="F53" s="98">
        <f t="shared" si="7"/>
        <v>11</v>
      </c>
      <c r="G53" s="99">
        <f t="shared" si="1"/>
        <v>0</v>
      </c>
      <c r="H53" s="100">
        <f t="shared" si="9"/>
        <v>0.74779061862678453</v>
      </c>
      <c r="I53" s="33">
        <v>0</v>
      </c>
      <c r="J53" s="33">
        <v>0</v>
      </c>
      <c r="K53" s="33">
        <v>0</v>
      </c>
      <c r="L53" s="33">
        <v>0</v>
      </c>
      <c r="M53" s="98">
        <f t="shared" si="8"/>
        <v>0</v>
      </c>
      <c r="N53" s="99">
        <f t="shared" si="4"/>
        <v>0</v>
      </c>
      <c r="O53" s="100">
        <f t="shared" si="6"/>
        <v>0</v>
      </c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</row>
    <row r="54" spans="1:67" s="24" customFormat="1" ht="13.5" customHeight="1">
      <c r="A54" s="34" t="s">
        <v>40</v>
      </c>
      <c r="B54" s="33">
        <v>7</v>
      </c>
      <c r="C54" s="33">
        <v>0</v>
      </c>
      <c r="D54" s="33">
        <v>0</v>
      </c>
      <c r="E54" s="33">
        <v>0</v>
      </c>
      <c r="F54" s="98">
        <f t="shared" si="7"/>
        <v>7</v>
      </c>
      <c r="G54" s="99">
        <f t="shared" si="1"/>
        <v>0</v>
      </c>
      <c r="H54" s="100">
        <f t="shared" si="9"/>
        <v>0.4758667573079538</v>
      </c>
      <c r="I54" s="33">
        <v>3</v>
      </c>
      <c r="J54" s="33">
        <v>0</v>
      </c>
      <c r="K54" s="33">
        <v>0</v>
      </c>
      <c r="L54" s="33">
        <v>0</v>
      </c>
      <c r="M54" s="98">
        <f t="shared" si="8"/>
        <v>3</v>
      </c>
      <c r="N54" s="99">
        <f t="shared" si="4"/>
        <v>0</v>
      </c>
      <c r="O54" s="100">
        <f>IF(M54=0,0,M54/M$59*100)</f>
        <v>1.1494252873563218</v>
      </c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</row>
    <row r="55" spans="1:67" s="26" customFormat="1" ht="13.5" customHeight="1">
      <c r="A55" s="30" t="s">
        <v>15</v>
      </c>
      <c r="B55" s="104">
        <f>SUM(B49:B54)</f>
        <v>96</v>
      </c>
      <c r="C55" s="104">
        <f>SUM(C49:C54)</f>
        <v>3</v>
      </c>
      <c r="D55" s="104">
        <f>SUM(D49:D54)</f>
        <v>1</v>
      </c>
      <c r="E55" s="104">
        <f>SUM(E49:E54)</f>
        <v>0</v>
      </c>
      <c r="F55" s="104">
        <f t="shared" si="7"/>
        <v>100</v>
      </c>
      <c r="G55" s="105">
        <f t="shared" si="1"/>
        <v>3</v>
      </c>
      <c r="H55" s="106">
        <f t="shared" si="9"/>
        <v>6.7980965329707681</v>
      </c>
      <c r="I55" s="104">
        <f>SUM(I49:I54)</f>
        <v>17</v>
      </c>
      <c r="J55" s="104">
        <f>SUM(J49:J54)</f>
        <v>0</v>
      </c>
      <c r="K55" s="104">
        <f>SUM(K49:K54)</f>
        <v>0</v>
      </c>
      <c r="L55" s="104">
        <f>SUM(L49:L54)</f>
        <v>0</v>
      </c>
      <c r="M55" s="104">
        <f>SUM(I55:L55)</f>
        <v>17</v>
      </c>
      <c r="N55" s="105">
        <f t="shared" si="4"/>
        <v>0</v>
      </c>
      <c r="O55" s="106">
        <f t="shared" si="6"/>
        <v>6.5134099616858236</v>
      </c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</row>
    <row r="56" spans="1:67" s="26" customFormat="1" ht="13.5" customHeight="1">
      <c r="A56" s="90" t="s">
        <v>102</v>
      </c>
      <c r="B56" s="33">
        <v>33</v>
      </c>
      <c r="C56" s="33">
        <v>3</v>
      </c>
      <c r="D56" s="33">
        <v>5</v>
      </c>
      <c r="E56" s="33">
        <v>0</v>
      </c>
      <c r="F56" s="98">
        <f>SUM(B56:E56)</f>
        <v>41</v>
      </c>
      <c r="G56" s="99">
        <f t="shared" si="1"/>
        <v>7.3</v>
      </c>
      <c r="H56" s="100">
        <f>IF(F56=0,0,F56/F$59*100)</f>
        <v>2.7872195785180147</v>
      </c>
      <c r="I56" s="33">
        <v>6</v>
      </c>
      <c r="J56" s="33">
        <v>0</v>
      </c>
      <c r="K56" s="33">
        <v>0</v>
      </c>
      <c r="L56" s="33">
        <v>0</v>
      </c>
      <c r="M56" s="98">
        <f>SUM(I56:L56)</f>
        <v>6</v>
      </c>
      <c r="N56" s="99">
        <f t="shared" si="4"/>
        <v>0</v>
      </c>
      <c r="O56" s="100">
        <f>IF(M56=0,0,M56/M$59*100)</f>
        <v>2.2988505747126435</v>
      </c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</row>
    <row r="57" spans="1:67" s="26" customFormat="1" ht="13.5" customHeight="1">
      <c r="A57" s="34" t="s">
        <v>105</v>
      </c>
      <c r="B57" s="33">
        <v>31</v>
      </c>
      <c r="C57" s="33">
        <v>1</v>
      </c>
      <c r="D57" s="33">
        <v>2</v>
      </c>
      <c r="E57" s="33">
        <v>0</v>
      </c>
      <c r="F57" s="98">
        <f t="shared" si="7"/>
        <v>34</v>
      </c>
      <c r="G57" s="99">
        <f t="shared" si="1"/>
        <v>2.9</v>
      </c>
      <c r="H57" s="100">
        <f t="shared" si="9"/>
        <v>2.3113528212100611</v>
      </c>
      <c r="I57" s="33">
        <v>6</v>
      </c>
      <c r="J57" s="33">
        <v>0</v>
      </c>
      <c r="K57" s="33">
        <v>0</v>
      </c>
      <c r="L57" s="33">
        <v>0</v>
      </c>
      <c r="M57" s="98">
        <f t="shared" ref="M57" si="10">SUM(I57:L57)</f>
        <v>6</v>
      </c>
      <c r="N57" s="99">
        <f t="shared" si="4"/>
        <v>0</v>
      </c>
      <c r="O57" s="100">
        <f t="shared" si="6"/>
        <v>2.2988505747126435</v>
      </c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</row>
    <row r="58" spans="1:67" s="26" customFormat="1" ht="13.5" customHeight="1">
      <c r="A58" s="34" t="s">
        <v>108</v>
      </c>
      <c r="B58" s="33">
        <v>20</v>
      </c>
      <c r="C58" s="33">
        <v>0</v>
      </c>
      <c r="D58" s="33">
        <v>2</v>
      </c>
      <c r="E58" s="33">
        <v>0</v>
      </c>
      <c r="F58" s="98">
        <f>SUM(B58:E58)</f>
        <v>22</v>
      </c>
      <c r="G58" s="99">
        <f t="shared" si="1"/>
        <v>0</v>
      </c>
      <c r="H58" s="100">
        <f>IF(F58=0,0,F58/F$59*100)</f>
        <v>1.4955812372535691</v>
      </c>
      <c r="I58" s="33">
        <v>7</v>
      </c>
      <c r="J58" s="33">
        <v>0</v>
      </c>
      <c r="K58" s="33">
        <v>0</v>
      </c>
      <c r="L58" s="33">
        <v>0</v>
      </c>
      <c r="M58" s="98">
        <f>SUM(I58:L58)</f>
        <v>7</v>
      </c>
      <c r="N58" s="99">
        <f t="shared" si="4"/>
        <v>0</v>
      </c>
      <c r="O58" s="100">
        <f>IF(M58=0,0,M58/M$59*100)</f>
        <v>2.6819923371647509</v>
      </c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</row>
    <row r="59" spans="1:67" s="23" customFormat="1" ht="13.5" customHeight="1">
      <c r="A59" s="30" t="s">
        <v>41</v>
      </c>
      <c r="B59" s="104">
        <f>SUM(B11:B19,B26,B33:B41,B48,B55,B56:B58)</f>
        <v>1364</v>
      </c>
      <c r="C59" s="104">
        <f>SUM(C11:C19,C26,C33:C41,C48,C55,C56:C58)</f>
        <v>40</v>
      </c>
      <c r="D59" s="104">
        <f>SUM(D11:D19,D26,D33:D41,D48,D55,D56:D58)</f>
        <v>59</v>
      </c>
      <c r="E59" s="104">
        <f>SUM(E11:E19,E26,E33:E41,E48,E55,E56:E58)</f>
        <v>8</v>
      </c>
      <c r="F59" s="104">
        <f>SUM(B59:E59)</f>
        <v>1471</v>
      </c>
      <c r="G59" s="105">
        <f>IF(SUM(C59,E59)=0,0,ROUND(SUM(C59,E59)/F59*100,1))</f>
        <v>3.3</v>
      </c>
      <c r="H59" s="106">
        <f>IF(F59=0,0,F59/F$59*100)</f>
        <v>100</v>
      </c>
      <c r="I59" s="104">
        <f>SUM(I11:I19,I26,I33:I41,I48,I55,I56:I58)</f>
        <v>242</v>
      </c>
      <c r="J59" s="104">
        <f>SUM(J11:J19,J26,J33:J41,J48,J55,J56:J58)</f>
        <v>0</v>
      </c>
      <c r="K59" s="104">
        <f>SUM(K11:K19,K26,K33:K41,K48,K55,K56:K58)</f>
        <v>18</v>
      </c>
      <c r="L59" s="104">
        <f>SUM(L11:L19,L26,L33:L41,L48,L55,L56:L58)</f>
        <v>1</v>
      </c>
      <c r="M59" s="104">
        <f>SUM(I59:L59)</f>
        <v>261</v>
      </c>
      <c r="N59" s="105">
        <f>IF(SUM(J59,L59)=0,0,ROUND(SUM(J59,L59)/M59*100,1))</f>
        <v>0.4</v>
      </c>
      <c r="O59" s="106">
        <f>IF(M59=0,0,M59/M$59*100)</f>
        <v>100</v>
      </c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</row>
    <row r="60" spans="1:67" s="23" customFormat="1" ht="13.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</row>
    <row r="61" spans="1:67" s="24" customFormat="1" ht="13.5" customHeight="1"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</row>
    <row r="62" spans="1:67" s="24" customFormat="1" ht="12" customHeight="1">
      <c r="A62" s="49" t="s">
        <v>0</v>
      </c>
      <c r="B62" s="48"/>
      <c r="C62" s="47"/>
      <c r="D62" s="47"/>
      <c r="E62" s="47"/>
      <c r="F62" s="47"/>
      <c r="G62" s="47"/>
      <c r="H62" s="46"/>
      <c r="I62" s="48" t="s">
        <v>54</v>
      </c>
      <c r="J62" s="47"/>
      <c r="K62" s="47"/>
      <c r="L62" s="47"/>
      <c r="M62" s="47"/>
      <c r="N62" s="47"/>
      <c r="O62" s="46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</row>
    <row r="63" spans="1:67" s="26" customFormat="1" ht="39.6" customHeight="1">
      <c r="A63" s="91" t="s">
        <v>1</v>
      </c>
      <c r="B63" s="43" t="s">
        <v>2</v>
      </c>
      <c r="C63" s="42" t="s">
        <v>3</v>
      </c>
      <c r="D63" s="41" t="s">
        <v>4</v>
      </c>
      <c r="E63" s="42" t="s">
        <v>5</v>
      </c>
      <c r="F63" s="41" t="s">
        <v>6</v>
      </c>
      <c r="G63" s="41" t="s">
        <v>7</v>
      </c>
      <c r="H63" s="44" t="s">
        <v>8</v>
      </c>
      <c r="I63" s="43" t="s">
        <v>2</v>
      </c>
      <c r="J63" s="41" t="s">
        <v>3</v>
      </c>
      <c r="K63" s="41" t="s">
        <v>4</v>
      </c>
      <c r="L63" s="42" t="s">
        <v>5</v>
      </c>
      <c r="M63" s="41" t="s">
        <v>6</v>
      </c>
      <c r="N63" s="41" t="s">
        <v>7</v>
      </c>
      <c r="O63" s="40" t="s">
        <v>8</v>
      </c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</row>
    <row r="64" spans="1:67" s="26" customFormat="1" ht="13.5" customHeight="1">
      <c r="A64" s="90" t="s">
        <v>80</v>
      </c>
      <c r="B64" s="33"/>
      <c r="C64" s="33"/>
      <c r="D64" s="33"/>
      <c r="E64" s="33"/>
      <c r="F64" s="33"/>
      <c r="G64" s="32"/>
      <c r="H64" s="31"/>
      <c r="I64" s="98">
        <f>SUM(方向別!B11,方向別!I11)</f>
        <v>21</v>
      </c>
      <c r="J64" s="98">
        <f>SUM(方向別!C11,方向別!J11)</f>
        <v>2</v>
      </c>
      <c r="K64" s="98">
        <f>SUM(方向別!D11,方向別!K11)</f>
        <v>3</v>
      </c>
      <c r="L64" s="98">
        <f>SUM(方向別!E11,方向別!L11)</f>
        <v>0</v>
      </c>
      <c r="M64" s="98">
        <f>SUM(I64:L64)</f>
        <v>26</v>
      </c>
      <c r="N64" s="99">
        <f>IF(SUM(J64,L64)=0,0,ROUND(SUM(J64,L64)/M64*100,1))</f>
        <v>7.7</v>
      </c>
      <c r="O64" s="100">
        <f>IF(M64=0,0,M64/M$112*100)</f>
        <v>1.5011547344110854</v>
      </c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</row>
    <row r="65" spans="1:67" s="26" customFormat="1" ht="13.5" customHeight="1">
      <c r="A65" s="34" t="s">
        <v>110</v>
      </c>
      <c r="B65" s="33"/>
      <c r="C65" s="33"/>
      <c r="D65" s="33"/>
      <c r="E65" s="33"/>
      <c r="F65" s="33"/>
      <c r="G65" s="32"/>
      <c r="H65" s="31"/>
      <c r="I65" s="98">
        <f>SUM(方向別!B12,方向別!I12)</f>
        <v>7</v>
      </c>
      <c r="J65" s="98">
        <f>SUM(方向別!C12,方向別!J12)</f>
        <v>0</v>
      </c>
      <c r="K65" s="98">
        <f>SUM(方向別!D12,方向別!K12)</f>
        <v>0</v>
      </c>
      <c r="L65" s="98">
        <f>SUM(方向別!E12,方向別!L12)</f>
        <v>0</v>
      </c>
      <c r="M65" s="98">
        <f t="shared" ref="M65:M71" si="11">SUM(I65:L65)</f>
        <v>7</v>
      </c>
      <c r="N65" s="99">
        <f t="shared" ref="N65:N111" si="12">IF(SUM(J65,L65)=0,0,ROUND(SUM(J65,L65)/M65*100,1))</f>
        <v>0</v>
      </c>
      <c r="O65" s="100">
        <f>IF(M65=0,0,M65/M$112*100)</f>
        <v>0.40415704387990764</v>
      </c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</row>
    <row r="66" spans="1:67" s="26" customFormat="1" ht="13.5" customHeight="1">
      <c r="A66" s="34" t="s">
        <v>111</v>
      </c>
      <c r="B66" s="33"/>
      <c r="C66" s="33"/>
      <c r="D66" s="33"/>
      <c r="E66" s="33"/>
      <c r="F66" s="33"/>
      <c r="G66" s="32"/>
      <c r="H66" s="31"/>
      <c r="I66" s="98">
        <f>SUM(方向別!B13,方向別!I13)</f>
        <v>10</v>
      </c>
      <c r="J66" s="98">
        <f>SUM(方向別!C13,方向別!J13)</f>
        <v>0</v>
      </c>
      <c r="K66" s="98">
        <f>SUM(方向別!D13,方向別!K13)</f>
        <v>0</v>
      </c>
      <c r="L66" s="98">
        <f>SUM(方向別!E13,方向別!L13)</f>
        <v>0</v>
      </c>
      <c r="M66" s="98">
        <f t="shared" si="11"/>
        <v>10</v>
      </c>
      <c r="N66" s="99">
        <f t="shared" si="12"/>
        <v>0</v>
      </c>
      <c r="O66" s="100">
        <f t="shared" ref="O66:O71" si="13">IF(M66=0,0,M66/M$112*100)</f>
        <v>0.57736720554272514</v>
      </c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</row>
    <row r="67" spans="1:67" s="26" customFormat="1" ht="13.5" customHeight="1">
      <c r="A67" s="34" t="s">
        <v>84</v>
      </c>
      <c r="B67" s="33"/>
      <c r="C67" s="33"/>
      <c r="D67" s="33"/>
      <c r="E67" s="33"/>
      <c r="F67" s="33"/>
      <c r="G67" s="32"/>
      <c r="H67" s="31"/>
      <c r="I67" s="98">
        <f>SUM(方向別!B14,方向別!I14)</f>
        <v>6</v>
      </c>
      <c r="J67" s="98">
        <f>SUM(方向別!C14,方向別!J14)</f>
        <v>0</v>
      </c>
      <c r="K67" s="98">
        <f>SUM(方向別!D14,方向別!K14)</f>
        <v>0</v>
      </c>
      <c r="L67" s="98">
        <f>SUM(方向別!E14,方向別!L14)</f>
        <v>0</v>
      </c>
      <c r="M67" s="98">
        <f t="shared" si="11"/>
        <v>6</v>
      </c>
      <c r="N67" s="99">
        <f t="shared" si="12"/>
        <v>0</v>
      </c>
      <c r="O67" s="100">
        <f t="shared" si="13"/>
        <v>0.3464203233256351</v>
      </c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</row>
    <row r="68" spans="1:67" s="26" customFormat="1" ht="13.5" customHeight="1">
      <c r="A68" s="34" t="s">
        <v>87</v>
      </c>
      <c r="B68" s="33"/>
      <c r="C68" s="33"/>
      <c r="D68" s="33"/>
      <c r="E68" s="33"/>
      <c r="F68" s="33"/>
      <c r="G68" s="32"/>
      <c r="H68" s="31"/>
      <c r="I68" s="98">
        <f>SUM(方向別!B15,方向別!I15)</f>
        <v>2</v>
      </c>
      <c r="J68" s="98">
        <f>SUM(方向別!C15,方向別!J15)</f>
        <v>0</v>
      </c>
      <c r="K68" s="98">
        <f>SUM(方向別!D15,方向別!K15)</f>
        <v>0</v>
      </c>
      <c r="L68" s="98">
        <f>SUM(方向別!E15,方向別!L15)</f>
        <v>0</v>
      </c>
      <c r="M68" s="98">
        <f t="shared" si="11"/>
        <v>2</v>
      </c>
      <c r="N68" s="99">
        <f t="shared" si="12"/>
        <v>0</v>
      </c>
      <c r="O68" s="100">
        <f t="shared" si="13"/>
        <v>0.11547344110854503</v>
      </c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</row>
    <row r="69" spans="1:67" s="26" customFormat="1" ht="13.5" customHeight="1">
      <c r="A69" s="34" t="s">
        <v>90</v>
      </c>
      <c r="B69" s="33"/>
      <c r="C69" s="33"/>
      <c r="D69" s="33"/>
      <c r="E69" s="33"/>
      <c r="F69" s="33"/>
      <c r="G69" s="32"/>
      <c r="H69" s="31"/>
      <c r="I69" s="98">
        <f>SUM(方向別!B16,方向別!I16)</f>
        <v>4</v>
      </c>
      <c r="J69" s="98">
        <f>SUM(方向別!C16,方向別!J16)</f>
        <v>0</v>
      </c>
      <c r="K69" s="98">
        <f>SUM(方向別!D16,方向別!K16)</f>
        <v>0</v>
      </c>
      <c r="L69" s="98">
        <f>SUM(方向別!E16,方向別!L16)</f>
        <v>0</v>
      </c>
      <c r="M69" s="98">
        <f t="shared" si="11"/>
        <v>4</v>
      </c>
      <c r="N69" s="99">
        <f t="shared" si="12"/>
        <v>0</v>
      </c>
      <c r="O69" s="100">
        <f t="shared" si="13"/>
        <v>0.23094688221709006</v>
      </c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</row>
    <row r="70" spans="1:67" s="26" customFormat="1" ht="13.5" customHeight="1">
      <c r="A70" s="34" t="s">
        <v>93</v>
      </c>
      <c r="B70" s="33"/>
      <c r="C70" s="33"/>
      <c r="D70" s="33"/>
      <c r="E70" s="33"/>
      <c r="F70" s="33"/>
      <c r="G70" s="32"/>
      <c r="H70" s="31"/>
      <c r="I70" s="98">
        <f>SUM(方向別!B17,方向別!I17)</f>
        <v>3</v>
      </c>
      <c r="J70" s="98">
        <f>SUM(方向別!C17,方向別!J17)</f>
        <v>0</v>
      </c>
      <c r="K70" s="98">
        <f>SUM(方向別!D17,方向別!K17)</f>
        <v>0</v>
      </c>
      <c r="L70" s="98">
        <f>SUM(方向別!E17,方向別!L17)</f>
        <v>0</v>
      </c>
      <c r="M70" s="98">
        <f t="shared" si="11"/>
        <v>3</v>
      </c>
      <c r="N70" s="99">
        <f t="shared" si="12"/>
        <v>0</v>
      </c>
      <c r="O70" s="100">
        <f t="shared" si="13"/>
        <v>0.17321016166281755</v>
      </c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</row>
    <row r="71" spans="1:67" s="26" customFormat="1" ht="13.5" customHeight="1">
      <c r="A71" s="34" t="s">
        <v>96</v>
      </c>
      <c r="B71" s="33"/>
      <c r="C71" s="33"/>
      <c r="D71" s="33"/>
      <c r="E71" s="33"/>
      <c r="F71" s="33"/>
      <c r="G71" s="32"/>
      <c r="H71" s="31"/>
      <c r="I71" s="98">
        <f>SUM(方向別!B18,方向別!I18)</f>
        <v>9</v>
      </c>
      <c r="J71" s="98">
        <f>SUM(方向別!C18,方向別!J18)</f>
        <v>0</v>
      </c>
      <c r="K71" s="98">
        <f>SUM(方向別!D18,方向別!K18)</f>
        <v>1</v>
      </c>
      <c r="L71" s="98">
        <f>SUM(方向別!E18,方向別!L18)</f>
        <v>0</v>
      </c>
      <c r="M71" s="98">
        <f t="shared" si="11"/>
        <v>10</v>
      </c>
      <c r="N71" s="99">
        <f t="shared" si="12"/>
        <v>0</v>
      </c>
      <c r="O71" s="100">
        <f t="shared" si="13"/>
        <v>0.57736720554272514</v>
      </c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</row>
    <row r="72" spans="1:67" s="26" customFormat="1" ht="13.5" customHeight="1">
      <c r="A72" s="34" t="s">
        <v>99</v>
      </c>
      <c r="B72" s="33"/>
      <c r="C72" s="33"/>
      <c r="D72" s="33"/>
      <c r="E72" s="33"/>
      <c r="F72" s="33"/>
      <c r="G72" s="32"/>
      <c r="H72" s="31"/>
      <c r="I72" s="98">
        <f>SUM(方向別!B19,方向別!I19)</f>
        <v>17</v>
      </c>
      <c r="J72" s="98">
        <f>SUM(方向別!C19,方向別!J19)</f>
        <v>2</v>
      </c>
      <c r="K72" s="98">
        <f>SUM(方向別!D19,方向別!K19)</f>
        <v>0</v>
      </c>
      <c r="L72" s="98">
        <f>SUM(方向別!E19,方向別!L19)</f>
        <v>1</v>
      </c>
      <c r="M72" s="98">
        <f>SUM(I72:L72)</f>
        <v>20</v>
      </c>
      <c r="N72" s="99">
        <f t="shared" si="12"/>
        <v>15</v>
      </c>
      <c r="O72" s="100">
        <f>IF(M72=0,0,M72/M$112*100)</f>
        <v>1.1547344110854503</v>
      </c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</row>
    <row r="73" spans="1:67" s="23" customFormat="1" ht="13.5" customHeight="1">
      <c r="A73" s="38" t="s">
        <v>9</v>
      </c>
      <c r="B73" s="37"/>
      <c r="C73" s="37"/>
      <c r="D73" s="37"/>
      <c r="E73" s="37"/>
      <c r="F73" s="37"/>
      <c r="G73" s="36"/>
      <c r="H73" s="35"/>
      <c r="I73" s="101">
        <f>SUM(方向別!B20,方向別!I20)</f>
        <v>4</v>
      </c>
      <c r="J73" s="101">
        <f>SUM(方向別!C20,方向別!J20)</f>
        <v>0</v>
      </c>
      <c r="K73" s="101">
        <f>SUM(方向別!D20,方向別!K20)</f>
        <v>0</v>
      </c>
      <c r="L73" s="101">
        <f>SUM(方向別!E20,方向別!L20)</f>
        <v>0</v>
      </c>
      <c r="M73" s="101">
        <f t="shared" ref="M73:M108" si="14">SUM(I73:L73)</f>
        <v>4</v>
      </c>
      <c r="N73" s="102">
        <f t="shared" si="12"/>
        <v>0</v>
      </c>
      <c r="O73" s="103">
        <f t="shared" ref="O73:O108" si="15">IF(M73=0,0,M73/M$112*100)</f>
        <v>0.23094688221709006</v>
      </c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</row>
    <row r="74" spans="1:67" s="23" customFormat="1" ht="13.5" customHeight="1">
      <c r="A74" s="34" t="s">
        <v>10</v>
      </c>
      <c r="B74" s="33"/>
      <c r="C74" s="33"/>
      <c r="D74" s="33"/>
      <c r="E74" s="33"/>
      <c r="F74" s="33"/>
      <c r="G74" s="32"/>
      <c r="H74" s="31"/>
      <c r="I74" s="98">
        <f>SUM(方向別!B21,方向別!I21)</f>
        <v>13</v>
      </c>
      <c r="J74" s="98">
        <f>SUM(方向別!C21,方向別!J21)</f>
        <v>2</v>
      </c>
      <c r="K74" s="98">
        <f>SUM(方向別!D21,方向別!K21)</f>
        <v>0</v>
      </c>
      <c r="L74" s="98">
        <f>SUM(方向別!E21,方向別!L21)</f>
        <v>0</v>
      </c>
      <c r="M74" s="98">
        <f t="shared" si="14"/>
        <v>15</v>
      </c>
      <c r="N74" s="99">
        <f t="shared" si="12"/>
        <v>13.3</v>
      </c>
      <c r="O74" s="100">
        <f t="shared" si="15"/>
        <v>0.86605080831408765</v>
      </c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</row>
    <row r="75" spans="1:67" s="24" customFormat="1" ht="13.5" customHeight="1">
      <c r="A75" s="34" t="s">
        <v>11</v>
      </c>
      <c r="B75" s="33"/>
      <c r="C75" s="33"/>
      <c r="D75" s="33"/>
      <c r="E75" s="33"/>
      <c r="F75" s="33"/>
      <c r="G75" s="32"/>
      <c r="H75" s="31"/>
      <c r="I75" s="98">
        <f>SUM(方向別!B22,方向別!I22)</f>
        <v>8</v>
      </c>
      <c r="J75" s="98">
        <f>SUM(方向別!C22,方向別!J22)</f>
        <v>0</v>
      </c>
      <c r="K75" s="98">
        <f>SUM(方向別!D22,方向別!K22)</f>
        <v>0</v>
      </c>
      <c r="L75" s="98">
        <f>SUM(方向別!E22,方向別!L22)</f>
        <v>0</v>
      </c>
      <c r="M75" s="98">
        <f t="shared" si="14"/>
        <v>8</v>
      </c>
      <c r="N75" s="99">
        <f t="shared" si="12"/>
        <v>0</v>
      </c>
      <c r="O75" s="100">
        <f t="shared" si="15"/>
        <v>0.46189376443418012</v>
      </c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</row>
    <row r="76" spans="1:67" s="26" customFormat="1" ht="13.5" customHeight="1">
      <c r="A76" s="34" t="s">
        <v>12</v>
      </c>
      <c r="B76" s="33"/>
      <c r="C76" s="33"/>
      <c r="D76" s="33"/>
      <c r="E76" s="33"/>
      <c r="F76" s="33"/>
      <c r="G76" s="32"/>
      <c r="H76" s="31"/>
      <c r="I76" s="98">
        <f>SUM(方向別!B23,方向別!I23)</f>
        <v>14</v>
      </c>
      <c r="J76" s="98">
        <f>SUM(方向別!C23,方向別!J23)</f>
        <v>0</v>
      </c>
      <c r="K76" s="98">
        <f>SUM(方向別!D23,方向別!K23)</f>
        <v>0</v>
      </c>
      <c r="L76" s="98">
        <f>SUM(方向別!E23,方向別!L23)</f>
        <v>0</v>
      </c>
      <c r="M76" s="98">
        <f t="shared" si="14"/>
        <v>14</v>
      </c>
      <c r="N76" s="99">
        <f t="shared" si="12"/>
        <v>0</v>
      </c>
      <c r="O76" s="100">
        <f t="shared" si="15"/>
        <v>0.80831408775981528</v>
      </c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</row>
    <row r="77" spans="1:67" s="24" customFormat="1" ht="13.5" customHeight="1">
      <c r="A77" s="34" t="s">
        <v>13</v>
      </c>
      <c r="B77" s="33"/>
      <c r="C77" s="33"/>
      <c r="D77" s="33"/>
      <c r="E77" s="33"/>
      <c r="F77" s="33"/>
      <c r="G77" s="32"/>
      <c r="H77" s="31"/>
      <c r="I77" s="98">
        <f>SUM(方向別!B24,方向別!I24)</f>
        <v>11</v>
      </c>
      <c r="J77" s="98">
        <f>SUM(方向別!C24,方向別!J24)</f>
        <v>0</v>
      </c>
      <c r="K77" s="98">
        <f>SUM(方向別!D24,方向別!K24)</f>
        <v>0</v>
      </c>
      <c r="L77" s="98">
        <f>SUM(方向別!E24,方向別!L24)</f>
        <v>0</v>
      </c>
      <c r="M77" s="98">
        <f t="shared" si="14"/>
        <v>11</v>
      </c>
      <c r="N77" s="99">
        <f t="shared" si="12"/>
        <v>0</v>
      </c>
      <c r="O77" s="100">
        <f t="shared" si="15"/>
        <v>0.63510392609699762</v>
      </c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</row>
    <row r="78" spans="1:67" s="24" customFormat="1" ht="13.5" customHeight="1">
      <c r="A78" s="34" t="s">
        <v>14</v>
      </c>
      <c r="B78" s="33"/>
      <c r="C78" s="33"/>
      <c r="D78" s="33"/>
      <c r="E78" s="33"/>
      <c r="F78" s="33"/>
      <c r="G78" s="32"/>
      <c r="H78" s="31"/>
      <c r="I78" s="98">
        <f>SUM(方向別!B25,方向別!I25)</f>
        <v>16</v>
      </c>
      <c r="J78" s="98">
        <f>SUM(方向別!C25,方向別!J25)</f>
        <v>1</v>
      </c>
      <c r="K78" s="98">
        <f>SUM(方向別!D25,方向別!K25)</f>
        <v>2</v>
      </c>
      <c r="L78" s="98">
        <f>SUM(方向別!E25,方向別!L25)</f>
        <v>0</v>
      </c>
      <c r="M78" s="98">
        <f t="shared" si="14"/>
        <v>19</v>
      </c>
      <c r="N78" s="99">
        <f t="shared" si="12"/>
        <v>5.3</v>
      </c>
      <c r="O78" s="100">
        <f t="shared" si="15"/>
        <v>1.0969976905311778</v>
      </c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</row>
    <row r="79" spans="1:67" s="24" customFormat="1" ht="13.5" customHeight="1">
      <c r="A79" s="30" t="s">
        <v>15</v>
      </c>
      <c r="B79" s="29"/>
      <c r="C79" s="29"/>
      <c r="D79" s="29"/>
      <c r="E79" s="29"/>
      <c r="F79" s="29"/>
      <c r="G79" s="28"/>
      <c r="H79" s="27"/>
      <c r="I79" s="104">
        <f>SUM(I73:I78)</f>
        <v>66</v>
      </c>
      <c r="J79" s="104">
        <f>SUM(J73:J78)</f>
        <v>3</v>
      </c>
      <c r="K79" s="104">
        <f>SUM(K73:K78)</f>
        <v>2</v>
      </c>
      <c r="L79" s="104">
        <f>SUM(L73:L78)</f>
        <v>0</v>
      </c>
      <c r="M79" s="104">
        <f t="shared" si="14"/>
        <v>71</v>
      </c>
      <c r="N79" s="105">
        <f t="shared" si="12"/>
        <v>4.2</v>
      </c>
      <c r="O79" s="106">
        <f t="shared" si="15"/>
        <v>4.0993071593533488</v>
      </c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</row>
    <row r="80" spans="1:67" s="26" customFormat="1" ht="13.5" customHeight="1">
      <c r="A80" s="38" t="s">
        <v>16</v>
      </c>
      <c r="B80" s="37"/>
      <c r="C80" s="37"/>
      <c r="D80" s="37"/>
      <c r="E80" s="37"/>
      <c r="F80" s="37"/>
      <c r="G80" s="36"/>
      <c r="H80" s="35"/>
      <c r="I80" s="101">
        <f>SUM(方向別!B27,方向別!I27)</f>
        <v>16</v>
      </c>
      <c r="J80" s="101">
        <f>SUM(方向別!C27,方向別!J27)</f>
        <v>1</v>
      </c>
      <c r="K80" s="101">
        <f>SUM(方向別!D27,方向別!K27)</f>
        <v>0</v>
      </c>
      <c r="L80" s="101">
        <f>SUM(方向別!E27,方向別!L27)</f>
        <v>0</v>
      </c>
      <c r="M80" s="101">
        <f t="shared" si="14"/>
        <v>17</v>
      </c>
      <c r="N80" s="102">
        <f t="shared" si="12"/>
        <v>5.9</v>
      </c>
      <c r="O80" s="103">
        <f t="shared" si="15"/>
        <v>0.98152424942263283</v>
      </c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</row>
    <row r="81" spans="1:67" s="26" customFormat="1" ht="13.5" customHeight="1">
      <c r="A81" s="34" t="s">
        <v>17</v>
      </c>
      <c r="B81" s="33"/>
      <c r="C81" s="33"/>
      <c r="D81" s="33"/>
      <c r="E81" s="33"/>
      <c r="F81" s="33"/>
      <c r="G81" s="32"/>
      <c r="H81" s="31"/>
      <c r="I81" s="98">
        <f>SUM(方向別!B28,方向別!I28)</f>
        <v>12</v>
      </c>
      <c r="J81" s="98">
        <f>SUM(方向別!C28,方向別!J28)</f>
        <v>1</v>
      </c>
      <c r="K81" s="98">
        <f>SUM(方向別!D28,方向別!K28)</f>
        <v>0</v>
      </c>
      <c r="L81" s="98">
        <f>SUM(方向別!E28,方向別!L28)</f>
        <v>1</v>
      </c>
      <c r="M81" s="98">
        <f t="shared" si="14"/>
        <v>14</v>
      </c>
      <c r="N81" s="99">
        <f t="shared" si="12"/>
        <v>14.3</v>
      </c>
      <c r="O81" s="100">
        <f t="shared" si="15"/>
        <v>0.80831408775981528</v>
      </c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</row>
    <row r="82" spans="1:67" s="26" customFormat="1" ht="13.5" customHeight="1">
      <c r="A82" s="34" t="s">
        <v>18</v>
      </c>
      <c r="B82" s="33"/>
      <c r="C82" s="33"/>
      <c r="D82" s="33"/>
      <c r="E82" s="33"/>
      <c r="F82" s="33"/>
      <c r="G82" s="32"/>
      <c r="H82" s="31"/>
      <c r="I82" s="98">
        <f>SUM(方向別!B29,方向別!I29)</f>
        <v>17</v>
      </c>
      <c r="J82" s="98">
        <f>SUM(方向別!C29,方向別!J29)</f>
        <v>1</v>
      </c>
      <c r="K82" s="98">
        <f>SUM(方向別!D29,方向別!K29)</f>
        <v>0</v>
      </c>
      <c r="L82" s="98">
        <f>SUM(方向別!E29,方向別!L29)</f>
        <v>0</v>
      </c>
      <c r="M82" s="98">
        <f t="shared" si="14"/>
        <v>18</v>
      </c>
      <c r="N82" s="99">
        <f t="shared" si="12"/>
        <v>5.6</v>
      </c>
      <c r="O82" s="100">
        <f t="shared" si="15"/>
        <v>1.0392609699769053</v>
      </c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</row>
    <row r="83" spans="1:67" s="24" customFormat="1" ht="13.5" customHeight="1">
      <c r="A83" s="34" t="s">
        <v>19</v>
      </c>
      <c r="B83" s="33"/>
      <c r="C83" s="33"/>
      <c r="D83" s="33"/>
      <c r="E83" s="33"/>
      <c r="F83" s="33"/>
      <c r="G83" s="32"/>
      <c r="H83" s="31"/>
      <c r="I83" s="98">
        <f>SUM(方向別!B30,方向別!I30)</f>
        <v>14</v>
      </c>
      <c r="J83" s="98">
        <f>SUM(方向別!C30,方向別!J30)</f>
        <v>1</v>
      </c>
      <c r="K83" s="98">
        <f>SUM(方向別!D30,方向別!K30)</f>
        <v>0</v>
      </c>
      <c r="L83" s="98">
        <f>SUM(方向別!E30,方向別!L30)</f>
        <v>0</v>
      </c>
      <c r="M83" s="98">
        <f t="shared" si="14"/>
        <v>15</v>
      </c>
      <c r="N83" s="99">
        <f t="shared" si="12"/>
        <v>6.7</v>
      </c>
      <c r="O83" s="100">
        <f t="shared" si="15"/>
        <v>0.86605080831408765</v>
      </c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</row>
    <row r="84" spans="1:67" s="26" customFormat="1" ht="13.5" customHeight="1">
      <c r="A84" s="34" t="s">
        <v>20</v>
      </c>
      <c r="B84" s="33"/>
      <c r="C84" s="33"/>
      <c r="D84" s="33"/>
      <c r="E84" s="33"/>
      <c r="F84" s="33"/>
      <c r="G84" s="32"/>
      <c r="H84" s="31"/>
      <c r="I84" s="98">
        <f>SUM(方向別!B31,方向別!I31)</f>
        <v>14</v>
      </c>
      <c r="J84" s="98">
        <f>SUM(方向別!C31,方向別!J31)</f>
        <v>0</v>
      </c>
      <c r="K84" s="98">
        <f>SUM(方向別!D31,方向別!K31)</f>
        <v>2</v>
      </c>
      <c r="L84" s="98">
        <f>SUM(方向別!E31,方向別!L31)</f>
        <v>0</v>
      </c>
      <c r="M84" s="98">
        <f t="shared" si="14"/>
        <v>16</v>
      </c>
      <c r="N84" s="99">
        <f t="shared" si="12"/>
        <v>0</v>
      </c>
      <c r="O84" s="100">
        <f t="shared" si="15"/>
        <v>0.92378752886836024</v>
      </c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</row>
    <row r="85" spans="1:67" s="24" customFormat="1" ht="13.5" customHeight="1">
      <c r="A85" s="34" t="s">
        <v>21</v>
      </c>
      <c r="B85" s="33"/>
      <c r="C85" s="33"/>
      <c r="D85" s="33"/>
      <c r="E85" s="33"/>
      <c r="F85" s="33"/>
      <c r="G85" s="32"/>
      <c r="H85" s="31"/>
      <c r="I85" s="98">
        <f>SUM(方向別!B32,方向別!I32)</f>
        <v>21</v>
      </c>
      <c r="J85" s="98">
        <f>SUM(方向別!C32,方向別!J32)</f>
        <v>0</v>
      </c>
      <c r="K85" s="98">
        <f>SUM(方向別!D32,方向別!K32)</f>
        <v>2</v>
      </c>
      <c r="L85" s="98">
        <f>SUM(方向別!E32,方向別!L32)</f>
        <v>0</v>
      </c>
      <c r="M85" s="98">
        <f t="shared" si="14"/>
        <v>23</v>
      </c>
      <c r="N85" s="99">
        <f t="shared" si="12"/>
        <v>0</v>
      </c>
      <c r="O85" s="100">
        <f t="shared" si="15"/>
        <v>1.3279445727482679</v>
      </c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</row>
    <row r="86" spans="1:67" s="26" customFormat="1" ht="13.5" customHeight="1">
      <c r="A86" s="30" t="s">
        <v>15</v>
      </c>
      <c r="B86" s="29"/>
      <c r="C86" s="29"/>
      <c r="D86" s="29"/>
      <c r="E86" s="29"/>
      <c r="F86" s="29"/>
      <c r="G86" s="28"/>
      <c r="H86" s="27"/>
      <c r="I86" s="104">
        <f>SUM(I80:I85)</f>
        <v>94</v>
      </c>
      <c r="J86" s="104">
        <f>SUM(J80:J85)</f>
        <v>4</v>
      </c>
      <c r="K86" s="104">
        <f>SUM(K80:K85)</f>
        <v>4</v>
      </c>
      <c r="L86" s="104">
        <f>SUM(L80:L85)</f>
        <v>1</v>
      </c>
      <c r="M86" s="104">
        <f t="shared" si="14"/>
        <v>103</v>
      </c>
      <c r="N86" s="105">
        <f t="shared" si="12"/>
        <v>4.9000000000000004</v>
      </c>
      <c r="O86" s="106">
        <f t="shared" si="15"/>
        <v>5.946882217090069</v>
      </c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</row>
    <row r="87" spans="1:67" s="24" customFormat="1" ht="13.5" customHeight="1">
      <c r="A87" s="34" t="s">
        <v>22</v>
      </c>
      <c r="B87" s="33"/>
      <c r="C87" s="33"/>
      <c r="D87" s="33"/>
      <c r="E87" s="33"/>
      <c r="F87" s="33"/>
      <c r="G87" s="32"/>
      <c r="H87" s="31"/>
      <c r="I87" s="98">
        <f>SUM(方向別!B34,方向別!I34)</f>
        <v>134</v>
      </c>
      <c r="J87" s="98">
        <f>SUM(方向別!C34,方向別!J34)</f>
        <v>1</v>
      </c>
      <c r="K87" s="98">
        <f>SUM(方向別!D34,方向別!K34)</f>
        <v>5</v>
      </c>
      <c r="L87" s="98">
        <f>SUM(方向別!E34,方向別!L34)</f>
        <v>1</v>
      </c>
      <c r="M87" s="98">
        <f t="shared" si="14"/>
        <v>141</v>
      </c>
      <c r="N87" s="99">
        <f t="shared" si="12"/>
        <v>1.4</v>
      </c>
      <c r="O87" s="100">
        <f t="shared" si="15"/>
        <v>8.1408775981524251</v>
      </c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</row>
    <row r="88" spans="1:67" s="26" customFormat="1" ht="13.5" customHeight="1">
      <c r="A88" s="34" t="s">
        <v>23</v>
      </c>
      <c r="B88" s="33"/>
      <c r="C88" s="33"/>
      <c r="D88" s="33"/>
      <c r="E88" s="33"/>
      <c r="F88" s="33"/>
      <c r="G88" s="32"/>
      <c r="H88" s="31"/>
      <c r="I88" s="98">
        <f>SUM(方向別!B35,方向別!I35)</f>
        <v>136</v>
      </c>
      <c r="J88" s="98">
        <f>SUM(方向別!C35,方向別!J35)</f>
        <v>4</v>
      </c>
      <c r="K88" s="98">
        <f>SUM(方向別!D35,方向別!K35)</f>
        <v>14</v>
      </c>
      <c r="L88" s="98">
        <f>SUM(方向別!E35,方向別!L35)</f>
        <v>0</v>
      </c>
      <c r="M88" s="98">
        <f t="shared" si="14"/>
        <v>154</v>
      </c>
      <c r="N88" s="99">
        <f t="shared" si="12"/>
        <v>2.6</v>
      </c>
      <c r="O88" s="100">
        <f t="shared" si="15"/>
        <v>8.8914549653579673</v>
      </c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</row>
    <row r="89" spans="1:67" s="24" customFormat="1" ht="13.5" customHeight="1">
      <c r="A89" s="34" t="s">
        <v>24</v>
      </c>
      <c r="B89" s="33"/>
      <c r="C89" s="33"/>
      <c r="D89" s="33"/>
      <c r="E89" s="33"/>
      <c r="F89" s="33"/>
      <c r="G89" s="32"/>
      <c r="H89" s="31"/>
      <c r="I89" s="98">
        <f>SUM(方向別!B36,方向別!I36)</f>
        <v>115</v>
      </c>
      <c r="J89" s="98">
        <f>SUM(方向別!C36,方向別!J36)</f>
        <v>2</v>
      </c>
      <c r="K89" s="98">
        <f>SUM(方向別!D36,方向別!K36)</f>
        <v>9</v>
      </c>
      <c r="L89" s="98">
        <f>SUM(方向別!E36,方向別!L36)</f>
        <v>1</v>
      </c>
      <c r="M89" s="98">
        <f t="shared" si="14"/>
        <v>127</v>
      </c>
      <c r="N89" s="99">
        <f t="shared" si="12"/>
        <v>2.4</v>
      </c>
      <c r="O89" s="100">
        <f t="shared" si="15"/>
        <v>7.3325635103926086</v>
      </c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</row>
    <row r="90" spans="1:67" s="26" customFormat="1" ht="13.5" customHeight="1">
      <c r="A90" s="34" t="s">
        <v>25</v>
      </c>
      <c r="B90" s="33"/>
      <c r="C90" s="33"/>
      <c r="D90" s="33"/>
      <c r="E90" s="33"/>
      <c r="F90" s="33"/>
      <c r="G90" s="32"/>
      <c r="H90" s="31"/>
      <c r="I90" s="98">
        <f>SUM(方向別!B37,方向別!I37)</f>
        <v>126</v>
      </c>
      <c r="J90" s="98">
        <f>SUM(方向別!C37,方向別!J37)</f>
        <v>2</v>
      </c>
      <c r="K90" s="98">
        <f>SUM(方向別!D37,方向別!K37)</f>
        <v>1</v>
      </c>
      <c r="L90" s="98">
        <f>SUM(方向別!E37,方向別!L37)</f>
        <v>0</v>
      </c>
      <c r="M90" s="98">
        <f t="shared" si="14"/>
        <v>129</v>
      </c>
      <c r="N90" s="99">
        <f t="shared" si="12"/>
        <v>1.6</v>
      </c>
      <c r="O90" s="100">
        <f t="shared" si="15"/>
        <v>7.4480369515011553</v>
      </c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</row>
    <row r="91" spans="1:67" s="26" customFormat="1" ht="13.5" customHeight="1">
      <c r="A91" s="34" t="s">
        <v>26</v>
      </c>
      <c r="B91" s="33"/>
      <c r="C91" s="33"/>
      <c r="D91" s="33"/>
      <c r="E91" s="33"/>
      <c r="F91" s="33"/>
      <c r="G91" s="32"/>
      <c r="H91" s="31"/>
      <c r="I91" s="98">
        <f>SUM(方向別!B38,方向別!I38)</f>
        <v>129</v>
      </c>
      <c r="J91" s="98">
        <f>SUM(方向別!C38,方向別!J38)</f>
        <v>4</v>
      </c>
      <c r="K91" s="98">
        <f>SUM(方向別!D38,方向別!K38)</f>
        <v>4</v>
      </c>
      <c r="L91" s="98">
        <f>SUM(方向別!E38,方向別!L38)</f>
        <v>0</v>
      </c>
      <c r="M91" s="98">
        <f t="shared" si="14"/>
        <v>137</v>
      </c>
      <c r="N91" s="99">
        <f t="shared" si="12"/>
        <v>2.9</v>
      </c>
      <c r="O91" s="100">
        <f t="shared" si="15"/>
        <v>7.9099307159353343</v>
      </c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</row>
    <row r="92" spans="1:67" s="26" customFormat="1" ht="13.5" customHeight="1">
      <c r="A92" s="34" t="s">
        <v>27</v>
      </c>
      <c r="B92" s="33"/>
      <c r="C92" s="33"/>
      <c r="D92" s="33"/>
      <c r="E92" s="33"/>
      <c r="F92" s="33"/>
      <c r="G92" s="32"/>
      <c r="H92" s="31"/>
      <c r="I92" s="98">
        <f>SUM(方向別!B39,方向別!I39)</f>
        <v>123</v>
      </c>
      <c r="J92" s="98">
        <f>SUM(方向別!C39,方向別!J39)</f>
        <v>2</v>
      </c>
      <c r="K92" s="98">
        <f>SUM(方向別!D39,方向別!K39)</f>
        <v>8</v>
      </c>
      <c r="L92" s="98">
        <f>SUM(方向別!E39,方向別!L39)</f>
        <v>2</v>
      </c>
      <c r="M92" s="98">
        <f t="shared" si="14"/>
        <v>135</v>
      </c>
      <c r="N92" s="99">
        <f t="shared" si="12"/>
        <v>3</v>
      </c>
      <c r="O92" s="100">
        <f t="shared" si="15"/>
        <v>7.7944572748267893</v>
      </c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</row>
    <row r="93" spans="1:67" s="24" customFormat="1" ht="13.5" customHeight="1">
      <c r="A93" s="34" t="s">
        <v>28</v>
      </c>
      <c r="B93" s="33"/>
      <c r="C93" s="33"/>
      <c r="D93" s="33"/>
      <c r="E93" s="33"/>
      <c r="F93" s="33"/>
      <c r="G93" s="32"/>
      <c r="H93" s="31"/>
      <c r="I93" s="98">
        <f>SUM(方向別!B40,方向別!I40)</f>
        <v>118</v>
      </c>
      <c r="J93" s="98">
        <f>SUM(方向別!C40,方向別!J40)</f>
        <v>2</v>
      </c>
      <c r="K93" s="98">
        <f>SUM(方向別!D40,方向別!K40)</f>
        <v>7</v>
      </c>
      <c r="L93" s="98">
        <f>SUM(方向別!E40,方向別!L40)</f>
        <v>0</v>
      </c>
      <c r="M93" s="98">
        <f t="shared" si="14"/>
        <v>127</v>
      </c>
      <c r="N93" s="99">
        <f t="shared" si="12"/>
        <v>1.6</v>
      </c>
      <c r="O93" s="100">
        <f t="shared" si="15"/>
        <v>7.3325635103926086</v>
      </c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</row>
    <row r="94" spans="1:67" s="24" customFormat="1" ht="13.5" customHeight="1">
      <c r="A94" s="34" t="s">
        <v>51</v>
      </c>
      <c r="B94" s="33"/>
      <c r="C94" s="33"/>
      <c r="D94" s="33"/>
      <c r="E94" s="33"/>
      <c r="F94" s="33"/>
      <c r="G94" s="32"/>
      <c r="H94" s="31"/>
      <c r="I94" s="98">
        <f>SUM(方向別!B41,方向別!I41)</f>
        <v>141</v>
      </c>
      <c r="J94" s="98">
        <f>SUM(方向別!C41,方向別!J41)</f>
        <v>2</v>
      </c>
      <c r="K94" s="98">
        <f>SUM(方向別!D41,方向別!K41)</f>
        <v>5</v>
      </c>
      <c r="L94" s="98">
        <f>SUM(方向別!E41,方向別!L41)</f>
        <v>3</v>
      </c>
      <c r="M94" s="98">
        <f t="shared" si="14"/>
        <v>151</v>
      </c>
      <c r="N94" s="99">
        <f t="shared" si="12"/>
        <v>3.3</v>
      </c>
      <c r="O94" s="100">
        <f t="shared" si="15"/>
        <v>8.7182448036951499</v>
      </c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</row>
    <row r="95" spans="1:67" s="24" customFormat="1" ht="13.5" customHeight="1">
      <c r="A95" s="38" t="s">
        <v>29</v>
      </c>
      <c r="B95" s="37"/>
      <c r="C95" s="37"/>
      <c r="D95" s="37"/>
      <c r="E95" s="37"/>
      <c r="F95" s="37"/>
      <c r="G95" s="36"/>
      <c r="H95" s="35"/>
      <c r="I95" s="101">
        <f>SUM(方向別!B42,方向別!I42)</f>
        <v>17</v>
      </c>
      <c r="J95" s="101">
        <f>SUM(方向別!C42,方向別!J42)</f>
        <v>0</v>
      </c>
      <c r="K95" s="101">
        <f>SUM(方向別!D42,方向別!K42)</f>
        <v>1</v>
      </c>
      <c r="L95" s="101">
        <f>SUM(方向別!E42,方向別!L42)</f>
        <v>0</v>
      </c>
      <c r="M95" s="101">
        <f t="shared" si="14"/>
        <v>18</v>
      </c>
      <c r="N95" s="102">
        <f t="shared" si="12"/>
        <v>0</v>
      </c>
      <c r="O95" s="103">
        <f t="shared" si="15"/>
        <v>1.0392609699769053</v>
      </c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</row>
    <row r="96" spans="1:67" s="26" customFormat="1" ht="13.5" customHeight="1">
      <c r="A96" s="34" t="s">
        <v>30</v>
      </c>
      <c r="B96" s="33"/>
      <c r="C96" s="33"/>
      <c r="D96" s="33"/>
      <c r="E96" s="33"/>
      <c r="F96" s="33"/>
      <c r="G96" s="32"/>
      <c r="H96" s="31"/>
      <c r="I96" s="98">
        <f>SUM(方向別!B43,方向別!I43)</f>
        <v>29</v>
      </c>
      <c r="J96" s="98">
        <f>SUM(方向別!C43,方向別!J43)</f>
        <v>0</v>
      </c>
      <c r="K96" s="98">
        <f>SUM(方向別!D43,方向別!K43)</f>
        <v>2</v>
      </c>
      <c r="L96" s="98">
        <f>SUM(方向別!E43,方向別!L43)</f>
        <v>0</v>
      </c>
      <c r="M96" s="98">
        <f t="shared" si="14"/>
        <v>31</v>
      </c>
      <c r="N96" s="99">
        <f t="shared" si="12"/>
        <v>0</v>
      </c>
      <c r="O96" s="100">
        <f t="shared" si="15"/>
        <v>1.7898383371824482</v>
      </c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</row>
    <row r="97" spans="1:67" s="26" customFormat="1" ht="13.5" customHeight="1">
      <c r="A97" s="34" t="s">
        <v>31</v>
      </c>
      <c r="B97" s="33"/>
      <c r="C97" s="33"/>
      <c r="D97" s="33"/>
      <c r="E97" s="33"/>
      <c r="F97" s="33"/>
      <c r="G97" s="32"/>
      <c r="H97" s="31"/>
      <c r="I97" s="98">
        <f>SUM(方向別!B44,方向別!I44)</f>
        <v>17</v>
      </c>
      <c r="J97" s="98">
        <f>SUM(方向別!C44,方向別!J44)</f>
        <v>0</v>
      </c>
      <c r="K97" s="98">
        <f>SUM(方向別!D44,方向別!K44)</f>
        <v>1</v>
      </c>
      <c r="L97" s="98">
        <f>SUM(方向別!E44,方向別!L44)</f>
        <v>0</v>
      </c>
      <c r="M97" s="98">
        <f t="shared" si="14"/>
        <v>18</v>
      </c>
      <c r="N97" s="99">
        <f t="shared" si="12"/>
        <v>0</v>
      </c>
      <c r="O97" s="100">
        <f t="shared" si="15"/>
        <v>1.0392609699769053</v>
      </c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</row>
    <row r="98" spans="1:67" s="26" customFormat="1" ht="13.5" customHeight="1">
      <c r="A98" s="34" t="s">
        <v>32</v>
      </c>
      <c r="B98" s="33"/>
      <c r="C98" s="33"/>
      <c r="D98" s="33"/>
      <c r="E98" s="33"/>
      <c r="F98" s="33"/>
      <c r="G98" s="32"/>
      <c r="H98" s="31"/>
      <c r="I98" s="98">
        <f>SUM(方向別!B45,方向別!I45)</f>
        <v>28</v>
      </c>
      <c r="J98" s="98">
        <f>SUM(方向別!C45,方向別!J45)</f>
        <v>1</v>
      </c>
      <c r="K98" s="98">
        <f>SUM(方向別!D45,方向別!K45)</f>
        <v>0</v>
      </c>
      <c r="L98" s="98">
        <f>SUM(方向別!E45,方向別!L45)</f>
        <v>0</v>
      </c>
      <c r="M98" s="98">
        <f t="shared" si="14"/>
        <v>29</v>
      </c>
      <c r="N98" s="99">
        <f t="shared" si="12"/>
        <v>3.4</v>
      </c>
      <c r="O98" s="100">
        <f t="shared" si="15"/>
        <v>1.674364896073903</v>
      </c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</row>
    <row r="99" spans="1:67" s="24" customFormat="1" ht="13.5" customHeight="1">
      <c r="A99" s="34" t="s">
        <v>33</v>
      </c>
      <c r="B99" s="33"/>
      <c r="C99" s="33"/>
      <c r="D99" s="33"/>
      <c r="E99" s="33"/>
      <c r="F99" s="33"/>
      <c r="G99" s="32"/>
      <c r="H99" s="31"/>
      <c r="I99" s="98">
        <f>SUM(方向別!B46,方向別!I46)</f>
        <v>18</v>
      </c>
      <c r="J99" s="98">
        <f>SUM(方向別!C46,方向別!J46)</f>
        <v>1</v>
      </c>
      <c r="K99" s="98">
        <f>SUM(方向別!D46,方向別!K46)</f>
        <v>0</v>
      </c>
      <c r="L99" s="98">
        <f>SUM(方向別!E46,方向別!L46)</f>
        <v>0</v>
      </c>
      <c r="M99" s="98">
        <f t="shared" si="14"/>
        <v>19</v>
      </c>
      <c r="N99" s="99">
        <f t="shared" si="12"/>
        <v>5.3</v>
      </c>
      <c r="O99" s="100">
        <f t="shared" si="15"/>
        <v>1.0969976905311778</v>
      </c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</row>
    <row r="100" spans="1:67" s="26" customFormat="1" ht="13.5" customHeight="1">
      <c r="A100" s="34" t="s">
        <v>34</v>
      </c>
      <c r="B100" s="33"/>
      <c r="C100" s="33"/>
      <c r="D100" s="33"/>
      <c r="E100" s="33"/>
      <c r="F100" s="33"/>
      <c r="G100" s="32"/>
      <c r="H100" s="31"/>
      <c r="I100" s="98">
        <f>SUM(方向別!B47,方向別!I47)</f>
        <v>20</v>
      </c>
      <c r="J100" s="98">
        <f>SUM(方向別!C47,方向別!J47)</f>
        <v>1</v>
      </c>
      <c r="K100" s="98">
        <f>SUM(方向別!D47,方向別!K47)</f>
        <v>0</v>
      </c>
      <c r="L100" s="98">
        <f>SUM(方向別!E47,方向別!L47)</f>
        <v>0</v>
      </c>
      <c r="M100" s="98">
        <f t="shared" si="14"/>
        <v>21</v>
      </c>
      <c r="N100" s="99">
        <f t="shared" si="12"/>
        <v>4.8</v>
      </c>
      <c r="O100" s="100">
        <f t="shared" si="15"/>
        <v>1.212471131639723</v>
      </c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</row>
    <row r="101" spans="1:67" s="24" customFormat="1" ht="13.5" customHeight="1">
      <c r="A101" s="30" t="s">
        <v>15</v>
      </c>
      <c r="B101" s="29"/>
      <c r="C101" s="29"/>
      <c r="D101" s="29"/>
      <c r="E101" s="29"/>
      <c r="F101" s="29"/>
      <c r="G101" s="28"/>
      <c r="H101" s="27"/>
      <c r="I101" s="104">
        <f>SUM(I95:I100)</f>
        <v>129</v>
      </c>
      <c r="J101" s="104">
        <f>SUM(J95:J100)</f>
        <v>3</v>
      </c>
      <c r="K101" s="104">
        <f>SUM(K95:K100)</f>
        <v>4</v>
      </c>
      <c r="L101" s="104">
        <f>SUM(L95:L100)</f>
        <v>0</v>
      </c>
      <c r="M101" s="104">
        <f t="shared" si="14"/>
        <v>136</v>
      </c>
      <c r="N101" s="105">
        <f t="shared" si="12"/>
        <v>2.2000000000000002</v>
      </c>
      <c r="O101" s="106">
        <f t="shared" si="15"/>
        <v>7.8521939953810627</v>
      </c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</row>
    <row r="102" spans="1:67" s="24" customFormat="1" ht="13.5" customHeight="1">
      <c r="A102" s="38" t="s">
        <v>35</v>
      </c>
      <c r="B102" s="37"/>
      <c r="C102" s="37"/>
      <c r="D102" s="37"/>
      <c r="E102" s="37"/>
      <c r="F102" s="37"/>
      <c r="G102" s="36"/>
      <c r="H102" s="35"/>
      <c r="I102" s="101">
        <f>SUM(方向別!B49,方向別!I49)</f>
        <v>23</v>
      </c>
      <c r="J102" s="101">
        <f>SUM(方向別!C49,方向別!J49)</f>
        <v>0</v>
      </c>
      <c r="K102" s="101">
        <f>SUM(方向別!D49,方向別!K49)</f>
        <v>0</v>
      </c>
      <c r="L102" s="101">
        <f>SUM(方向別!E49,方向別!L49)</f>
        <v>0</v>
      </c>
      <c r="M102" s="101">
        <f t="shared" si="14"/>
        <v>23</v>
      </c>
      <c r="N102" s="102">
        <f t="shared" si="12"/>
        <v>0</v>
      </c>
      <c r="O102" s="103">
        <f t="shared" si="15"/>
        <v>1.3279445727482679</v>
      </c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</row>
    <row r="103" spans="1:67" s="26" customFormat="1" ht="13.5" customHeight="1">
      <c r="A103" s="34" t="s">
        <v>36</v>
      </c>
      <c r="B103" s="33"/>
      <c r="C103" s="33"/>
      <c r="D103" s="33"/>
      <c r="E103" s="33"/>
      <c r="F103" s="33"/>
      <c r="G103" s="32"/>
      <c r="H103" s="31"/>
      <c r="I103" s="98">
        <f>SUM(方向別!B50,方向別!I50)</f>
        <v>35</v>
      </c>
      <c r="J103" s="98">
        <f>SUM(方向別!C50,方向別!J50)</f>
        <v>1</v>
      </c>
      <c r="K103" s="98">
        <f>SUM(方向別!D50,方向別!K50)</f>
        <v>0</v>
      </c>
      <c r="L103" s="98">
        <f>SUM(方向別!E50,方向別!L50)</f>
        <v>0</v>
      </c>
      <c r="M103" s="98">
        <f t="shared" si="14"/>
        <v>36</v>
      </c>
      <c r="N103" s="99">
        <f t="shared" si="12"/>
        <v>2.8</v>
      </c>
      <c r="O103" s="100">
        <f t="shared" si="15"/>
        <v>2.0785219399538106</v>
      </c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</row>
    <row r="104" spans="1:67" s="26" customFormat="1" ht="13.5" customHeight="1">
      <c r="A104" s="34" t="s">
        <v>37</v>
      </c>
      <c r="B104" s="33"/>
      <c r="C104" s="33"/>
      <c r="D104" s="33"/>
      <c r="E104" s="33"/>
      <c r="F104" s="33"/>
      <c r="G104" s="32"/>
      <c r="H104" s="31"/>
      <c r="I104" s="98">
        <f>SUM(方向別!B51,方向別!I51)</f>
        <v>15</v>
      </c>
      <c r="J104" s="98">
        <f>SUM(方向別!C51,方向別!J51)</f>
        <v>0</v>
      </c>
      <c r="K104" s="98">
        <f>SUM(方向別!D51,方向別!K51)</f>
        <v>1</v>
      </c>
      <c r="L104" s="98">
        <f>SUM(方向別!E51,方向別!L51)</f>
        <v>0</v>
      </c>
      <c r="M104" s="98">
        <f t="shared" si="14"/>
        <v>16</v>
      </c>
      <c r="N104" s="99">
        <f t="shared" si="12"/>
        <v>0</v>
      </c>
      <c r="O104" s="100">
        <f t="shared" si="15"/>
        <v>0.92378752886836024</v>
      </c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</row>
    <row r="105" spans="1:67" s="23" customFormat="1" ht="13.5" customHeight="1">
      <c r="A105" s="34" t="s">
        <v>38</v>
      </c>
      <c r="B105" s="33"/>
      <c r="C105" s="33"/>
      <c r="D105" s="33"/>
      <c r="E105" s="33"/>
      <c r="F105" s="33"/>
      <c r="G105" s="32"/>
      <c r="H105" s="31"/>
      <c r="I105" s="98">
        <f>SUM(方向別!B52,方向別!I52)</f>
        <v>19</v>
      </c>
      <c r="J105" s="98">
        <f>SUM(方向別!C52,方向別!J52)</f>
        <v>2</v>
      </c>
      <c r="K105" s="98">
        <f>SUM(方向別!D52,方向別!K52)</f>
        <v>0</v>
      </c>
      <c r="L105" s="98">
        <f>SUM(方向別!E52,方向別!L52)</f>
        <v>0</v>
      </c>
      <c r="M105" s="98">
        <f t="shared" si="14"/>
        <v>21</v>
      </c>
      <c r="N105" s="99">
        <f t="shared" si="12"/>
        <v>9.5</v>
      </c>
      <c r="O105" s="100">
        <f t="shared" si="15"/>
        <v>1.212471131639723</v>
      </c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</row>
    <row r="106" spans="1:67" s="23" customFormat="1" ht="13.5" customHeight="1">
      <c r="A106" s="34" t="s">
        <v>39</v>
      </c>
      <c r="B106" s="33"/>
      <c r="C106" s="33"/>
      <c r="D106" s="33"/>
      <c r="E106" s="33"/>
      <c r="F106" s="33"/>
      <c r="G106" s="32"/>
      <c r="H106" s="31"/>
      <c r="I106" s="98">
        <f>SUM(方向別!B53,方向別!I53)</f>
        <v>11</v>
      </c>
      <c r="J106" s="98">
        <f>SUM(方向別!C53,方向別!J53)</f>
        <v>0</v>
      </c>
      <c r="K106" s="98">
        <f>SUM(方向別!D53,方向別!K53)</f>
        <v>0</v>
      </c>
      <c r="L106" s="98">
        <f>SUM(方向別!E53,方向別!L53)</f>
        <v>0</v>
      </c>
      <c r="M106" s="98">
        <f t="shared" si="14"/>
        <v>11</v>
      </c>
      <c r="N106" s="99">
        <f t="shared" si="12"/>
        <v>0</v>
      </c>
      <c r="O106" s="100">
        <f t="shared" si="15"/>
        <v>0.63510392609699762</v>
      </c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</row>
    <row r="107" spans="1:67" s="24" customFormat="1" ht="13.5" customHeight="1">
      <c r="A107" s="34" t="s">
        <v>40</v>
      </c>
      <c r="B107" s="33"/>
      <c r="C107" s="33"/>
      <c r="D107" s="33"/>
      <c r="E107" s="33"/>
      <c r="F107" s="33"/>
      <c r="G107" s="32"/>
      <c r="H107" s="31"/>
      <c r="I107" s="98">
        <f>SUM(方向別!B54,方向別!I54)</f>
        <v>10</v>
      </c>
      <c r="J107" s="98">
        <f>SUM(方向別!C54,方向別!J54)</f>
        <v>0</v>
      </c>
      <c r="K107" s="98">
        <f>SUM(方向別!D54,方向別!K54)</f>
        <v>0</v>
      </c>
      <c r="L107" s="98">
        <f>SUM(方向別!E54,方向別!L54)</f>
        <v>0</v>
      </c>
      <c r="M107" s="98">
        <f t="shared" si="14"/>
        <v>10</v>
      </c>
      <c r="N107" s="99">
        <f t="shared" si="12"/>
        <v>0</v>
      </c>
      <c r="O107" s="100">
        <f t="shared" si="15"/>
        <v>0.57736720554272514</v>
      </c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</row>
    <row r="108" spans="1:67" s="26" customFormat="1" ht="13.5" customHeight="1">
      <c r="A108" s="30" t="s">
        <v>15</v>
      </c>
      <c r="B108" s="29"/>
      <c r="C108" s="29"/>
      <c r="D108" s="29"/>
      <c r="E108" s="29"/>
      <c r="F108" s="29"/>
      <c r="G108" s="28"/>
      <c r="H108" s="27"/>
      <c r="I108" s="104">
        <f>SUM(I102:I107)</f>
        <v>113</v>
      </c>
      <c r="J108" s="104">
        <f>SUM(J102:J107)</f>
        <v>3</v>
      </c>
      <c r="K108" s="104">
        <f>SUM(K102:K107)</f>
        <v>1</v>
      </c>
      <c r="L108" s="104">
        <f>SUM(L102:L107)</f>
        <v>0</v>
      </c>
      <c r="M108" s="104">
        <f t="shared" si="14"/>
        <v>117</v>
      </c>
      <c r="N108" s="105">
        <f t="shared" si="12"/>
        <v>2.6</v>
      </c>
      <c r="O108" s="106">
        <f t="shared" si="15"/>
        <v>6.7551963048498846</v>
      </c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</row>
    <row r="109" spans="1:67" s="26" customFormat="1" ht="13.5" customHeight="1">
      <c r="A109" s="34" t="s">
        <v>101</v>
      </c>
      <c r="B109" s="33"/>
      <c r="C109" s="33"/>
      <c r="D109" s="33"/>
      <c r="E109" s="33"/>
      <c r="F109" s="33"/>
      <c r="G109" s="32"/>
      <c r="H109" s="31"/>
      <c r="I109" s="98">
        <f>SUM(方向別!B56,方向別!I56)</f>
        <v>39</v>
      </c>
      <c r="J109" s="98">
        <f>SUM(方向別!C56,方向別!J56)</f>
        <v>3</v>
      </c>
      <c r="K109" s="98">
        <f>SUM(方向別!D56,方向別!K56)</f>
        <v>5</v>
      </c>
      <c r="L109" s="98">
        <f>SUM(方向別!E56,方向別!L56)</f>
        <v>0</v>
      </c>
      <c r="M109" s="98">
        <f>SUM(I109:L109)</f>
        <v>47</v>
      </c>
      <c r="N109" s="99">
        <f t="shared" si="12"/>
        <v>6.4</v>
      </c>
      <c r="O109" s="100">
        <f>IF(M109=0,0,M109/M$112*100)</f>
        <v>2.7136258660508084</v>
      </c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</row>
    <row r="110" spans="1:67" s="26" customFormat="1" ht="13.5" customHeight="1">
      <c r="A110" s="34" t="s">
        <v>104</v>
      </c>
      <c r="B110" s="33"/>
      <c r="C110" s="33"/>
      <c r="D110" s="33"/>
      <c r="E110" s="33"/>
      <c r="F110" s="33"/>
      <c r="G110" s="32"/>
      <c r="H110" s="31"/>
      <c r="I110" s="98">
        <f>SUM(方向別!B57,方向別!I57)</f>
        <v>37</v>
      </c>
      <c r="J110" s="98">
        <f>SUM(方向別!C57,方向別!J57)</f>
        <v>1</v>
      </c>
      <c r="K110" s="98">
        <f>SUM(方向別!D57,方向別!K57)</f>
        <v>2</v>
      </c>
      <c r="L110" s="98">
        <f>SUM(方向別!E57,方向別!L57)</f>
        <v>0</v>
      </c>
      <c r="M110" s="98">
        <f t="shared" ref="M110" si="16">SUM(I110:L110)</f>
        <v>40</v>
      </c>
      <c r="N110" s="99">
        <f t="shared" si="12"/>
        <v>2.5</v>
      </c>
      <c r="O110" s="100">
        <f t="shared" ref="O110" si="17">IF(M110=0,0,M110/M$112*100)</f>
        <v>2.3094688221709005</v>
      </c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</row>
    <row r="111" spans="1:67" s="26" customFormat="1" ht="13.5" customHeight="1">
      <c r="A111" s="34" t="s">
        <v>107</v>
      </c>
      <c r="B111" s="33"/>
      <c r="C111" s="33"/>
      <c r="D111" s="33"/>
      <c r="E111" s="33"/>
      <c r="F111" s="33"/>
      <c r="G111" s="32"/>
      <c r="H111" s="31"/>
      <c r="I111" s="98">
        <f>SUM(方向別!B58,方向別!I58)</f>
        <v>27</v>
      </c>
      <c r="J111" s="98">
        <f>SUM(方向別!C58,方向別!J58)</f>
        <v>0</v>
      </c>
      <c r="K111" s="98">
        <f>SUM(方向別!D58,方向別!K58)</f>
        <v>2</v>
      </c>
      <c r="L111" s="98">
        <f>SUM(方向別!E58,方向別!L58)</f>
        <v>0</v>
      </c>
      <c r="M111" s="98">
        <f>SUM(I111:L111)</f>
        <v>29</v>
      </c>
      <c r="N111" s="99">
        <f t="shared" si="12"/>
        <v>0</v>
      </c>
      <c r="O111" s="100">
        <f>IF(M111=0,0,M111/M$112*100)</f>
        <v>1.674364896073903</v>
      </c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</row>
    <row r="112" spans="1:67" s="23" customFormat="1" ht="13.5" customHeight="1">
      <c r="A112" s="30" t="s">
        <v>41</v>
      </c>
      <c r="B112" s="29"/>
      <c r="C112" s="29"/>
      <c r="D112" s="29"/>
      <c r="E112" s="29"/>
      <c r="F112" s="29"/>
      <c r="G112" s="28"/>
      <c r="H112" s="27"/>
      <c r="I112" s="104">
        <f>SUM(I64:I72,I79,I86:I94,I101,I108,I109:I111)</f>
        <v>1606</v>
      </c>
      <c r="J112" s="104">
        <f>SUM(J64:J72,J79,J86:J94,J101,J108,J109:J111)</f>
        <v>40</v>
      </c>
      <c r="K112" s="104">
        <f>SUM(K64:K72,K79,K86:K94,K101,K108,K109:K111)</f>
        <v>77</v>
      </c>
      <c r="L112" s="104">
        <f>SUM(L64:L72,L79,L86:L94,L101,L108,L109:L111)</f>
        <v>9</v>
      </c>
      <c r="M112" s="104">
        <f>SUM(I112:L112)</f>
        <v>1732</v>
      </c>
      <c r="N112" s="105">
        <f>IF(SUM(J112,L112)=0,0,ROUND(SUM(J112,L112)/M112*100,1))</f>
        <v>2.8</v>
      </c>
      <c r="O112" s="106">
        <f>IF(M112=0,0,M112/M$112*100)</f>
        <v>100</v>
      </c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</row>
    <row r="113" spans="1:67" s="23" customFormat="1" ht="12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</row>
    <row r="114" spans="1:67" s="23" customFormat="1" ht="12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</row>
    <row r="115" spans="1:67" s="24" customFormat="1" ht="12" customHeight="1">
      <c r="A115" s="49" t="s">
        <v>0</v>
      </c>
      <c r="B115" s="48">
        <v>3</v>
      </c>
      <c r="C115" s="47"/>
      <c r="D115" s="47"/>
      <c r="E115" s="47"/>
      <c r="F115" s="47"/>
      <c r="G115" s="47"/>
      <c r="H115" s="46"/>
      <c r="I115" s="48">
        <v>4</v>
      </c>
      <c r="J115" s="47"/>
      <c r="K115" s="47"/>
      <c r="L115" s="47"/>
      <c r="M115" s="47"/>
      <c r="N115" s="47"/>
      <c r="O115" s="46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  <c r="AW115" s="45"/>
      <c r="AX115" s="45"/>
      <c r="AY115" s="45"/>
      <c r="AZ115" s="4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</row>
    <row r="116" spans="1:67" s="26" customFormat="1" ht="39.6" customHeight="1">
      <c r="A116" s="91" t="s">
        <v>1</v>
      </c>
      <c r="B116" s="43" t="s">
        <v>2</v>
      </c>
      <c r="C116" s="42" t="s">
        <v>3</v>
      </c>
      <c r="D116" s="41" t="s">
        <v>4</v>
      </c>
      <c r="E116" s="42" t="s">
        <v>5</v>
      </c>
      <c r="F116" s="41" t="s">
        <v>6</v>
      </c>
      <c r="G116" s="41" t="s">
        <v>7</v>
      </c>
      <c r="H116" s="44" t="s">
        <v>8</v>
      </c>
      <c r="I116" s="43" t="s">
        <v>2</v>
      </c>
      <c r="J116" s="41" t="s">
        <v>3</v>
      </c>
      <c r="K116" s="41" t="s">
        <v>4</v>
      </c>
      <c r="L116" s="42" t="s">
        <v>5</v>
      </c>
      <c r="M116" s="41" t="s">
        <v>6</v>
      </c>
      <c r="N116" s="41" t="s">
        <v>7</v>
      </c>
      <c r="O116" s="40" t="s">
        <v>8</v>
      </c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</row>
    <row r="117" spans="1:67" s="24" customFormat="1" ht="13.5" customHeight="1">
      <c r="A117" s="90" t="s">
        <v>79</v>
      </c>
      <c r="B117" s="33">
        <v>23</v>
      </c>
      <c r="C117" s="33">
        <v>1</v>
      </c>
      <c r="D117" s="33">
        <v>3</v>
      </c>
      <c r="E117" s="33">
        <v>0</v>
      </c>
      <c r="F117" s="98">
        <f t="shared" ref="F117:F126" si="18">SUM(B117:E117)</f>
        <v>27</v>
      </c>
      <c r="G117" s="99">
        <f t="shared" ref="G117:G127" si="19">IF(SUM(C117,E117)=0,0,ROUND(SUM(C117,E117)/F117*100,1))</f>
        <v>3.7</v>
      </c>
      <c r="H117" s="100">
        <f t="shared" ref="H117:H130" si="20">IF(F117=0,0,F117/F$165*100)</f>
        <v>2.3978685612788633</v>
      </c>
      <c r="I117" s="33">
        <v>3</v>
      </c>
      <c r="J117" s="33">
        <v>0</v>
      </c>
      <c r="K117" s="33">
        <v>1</v>
      </c>
      <c r="L117" s="33">
        <v>0</v>
      </c>
      <c r="M117" s="98">
        <f t="shared" ref="M117:M127" si="21">SUM(I117:L117)</f>
        <v>4</v>
      </c>
      <c r="N117" s="99">
        <f t="shared" ref="N117:N126" si="22">IF(SUM(J117,L117)=0,0,ROUND(SUM(J117,L117)/M117*100,1))</f>
        <v>0</v>
      </c>
      <c r="O117" s="100">
        <f t="shared" ref="O117:O132" si="23">IF(M117=0,0,M117/M$165*100)</f>
        <v>1.8957345971563981</v>
      </c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</row>
    <row r="118" spans="1:67" s="24" customFormat="1" ht="13.5" customHeight="1">
      <c r="A118" s="34" t="s">
        <v>110</v>
      </c>
      <c r="B118" s="33">
        <v>9</v>
      </c>
      <c r="C118" s="33">
        <v>0</v>
      </c>
      <c r="D118" s="33">
        <v>0</v>
      </c>
      <c r="E118" s="33">
        <v>0</v>
      </c>
      <c r="F118" s="98">
        <f t="shared" si="18"/>
        <v>9</v>
      </c>
      <c r="G118" s="99">
        <f t="shared" si="19"/>
        <v>0</v>
      </c>
      <c r="H118" s="100">
        <f t="shared" si="20"/>
        <v>0.79928952042628776</v>
      </c>
      <c r="I118" s="33">
        <v>1</v>
      </c>
      <c r="J118" s="33">
        <v>0</v>
      </c>
      <c r="K118" s="33">
        <v>1</v>
      </c>
      <c r="L118" s="33">
        <v>0</v>
      </c>
      <c r="M118" s="98">
        <f t="shared" si="21"/>
        <v>2</v>
      </c>
      <c r="N118" s="99">
        <f t="shared" si="22"/>
        <v>0</v>
      </c>
      <c r="O118" s="100">
        <f t="shared" si="23"/>
        <v>0.94786729857819907</v>
      </c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</row>
    <row r="119" spans="1:67" s="24" customFormat="1" ht="13.5" customHeight="1">
      <c r="A119" s="34" t="s">
        <v>111</v>
      </c>
      <c r="B119" s="33">
        <v>12</v>
      </c>
      <c r="C119" s="33">
        <v>0</v>
      </c>
      <c r="D119" s="33">
        <v>0</v>
      </c>
      <c r="E119" s="33">
        <v>0</v>
      </c>
      <c r="F119" s="98">
        <f t="shared" si="18"/>
        <v>12</v>
      </c>
      <c r="G119" s="99">
        <f t="shared" si="19"/>
        <v>0</v>
      </c>
      <c r="H119" s="100">
        <f t="shared" si="20"/>
        <v>1.0657193605683837</v>
      </c>
      <c r="I119" s="33">
        <v>2</v>
      </c>
      <c r="J119" s="33">
        <v>0</v>
      </c>
      <c r="K119" s="33">
        <v>0</v>
      </c>
      <c r="L119" s="33">
        <v>0</v>
      </c>
      <c r="M119" s="98">
        <f t="shared" si="21"/>
        <v>2</v>
      </c>
      <c r="N119" s="99">
        <f t="shared" si="22"/>
        <v>0</v>
      </c>
      <c r="O119" s="100">
        <f t="shared" si="23"/>
        <v>0.94786729857819907</v>
      </c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</row>
    <row r="120" spans="1:67" s="24" customFormat="1" ht="13.5" customHeight="1">
      <c r="A120" s="34" t="s">
        <v>83</v>
      </c>
      <c r="B120" s="33">
        <v>8</v>
      </c>
      <c r="C120" s="33">
        <v>0</v>
      </c>
      <c r="D120" s="33">
        <v>1</v>
      </c>
      <c r="E120" s="33">
        <v>0</v>
      </c>
      <c r="F120" s="98">
        <f t="shared" si="18"/>
        <v>9</v>
      </c>
      <c r="G120" s="99">
        <f t="shared" si="19"/>
        <v>0</v>
      </c>
      <c r="H120" s="100">
        <f t="shared" si="20"/>
        <v>0.79928952042628776</v>
      </c>
      <c r="I120" s="33">
        <v>0</v>
      </c>
      <c r="J120" s="33">
        <v>0</v>
      </c>
      <c r="K120" s="33">
        <v>0</v>
      </c>
      <c r="L120" s="33">
        <v>0</v>
      </c>
      <c r="M120" s="98">
        <f t="shared" si="21"/>
        <v>0</v>
      </c>
      <c r="N120" s="99">
        <f t="shared" si="22"/>
        <v>0</v>
      </c>
      <c r="O120" s="100">
        <f t="shared" si="23"/>
        <v>0</v>
      </c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</row>
    <row r="121" spans="1:67" s="24" customFormat="1" ht="13.5" customHeight="1">
      <c r="A121" s="34" t="s">
        <v>86</v>
      </c>
      <c r="B121" s="33">
        <v>3</v>
      </c>
      <c r="C121" s="33">
        <v>0</v>
      </c>
      <c r="D121" s="33">
        <v>0</v>
      </c>
      <c r="E121" s="33">
        <v>0</v>
      </c>
      <c r="F121" s="98">
        <f t="shared" si="18"/>
        <v>3</v>
      </c>
      <c r="G121" s="99">
        <f t="shared" si="19"/>
        <v>0</v>
      </c>
      <c r="H121" s="100">
        <f t="shared" si="20"/>
        <v>0.26642984014209592</v>
      </c>
      <c r="I121" s="33">
        <v>1</v>
      </c>
      <c r="J121" s="33">
        <v>0</v>
      </c>
      <c r="K121" s="33">
        <v>0</v>
      </c>
      <c r="L121" s="33">
        <v>0</v>
      </c>
      <c r="M121" s="98">
        <f t="shared" si="21"/>
        <v>1</v>
      </c>
      <c r="N121" s="99">
        <f t="shared" si="22"/>
        <v>0</v>
      </c>
      <c r="O121" s="100">
        <f t="shared" si="23"/>
        <v>0.47393364928909953</v>
      </c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</row>
    <row r="122" spans="1:67" s="24" customFormat="1" ht="13.5" customHeight="1">
      <c r="A122" s="34" t="s">
        <v>89</v>
      </c>
      <c r="B122" s="33">
        <v>2</v>
      </c>
      <c r="C122" s="33">
        <v>0</v>
      </c>
      <c r="D122" s="33">
        <v>1</v>
      </c>
      <c r="E122" s="33">
        <v>0</v>
      </c>
      <c r="F122" s="98">
        <f t="shared" si="18"/>
        <v>3</v>
      </c>
      <c r="G122" s="99">
        <f t="shared" si="19"/>
        <v>0</v>
      </c>
      <c r="H122" s="100">
        <f t="shared" si="20"/>
        <v>0.26642984014209592</v>
      </c>
      <c r="I122" s="33">
        <v>0</v>
      </c>
      <c r="J122" s="33">
        <v>0</v>
      </c>
      <c r="K122" s="33">
        <v>0</v>
      </c>
      <c r="L122" s="33">
        <v>0</v>
      </c>
      <c r="M122" s="98">
        <f t="shared" si="21"/>
        <v>0</v>
      </c>
      <c r="N122" s="99">
        <f t="shared" si="22"/>
        <v>0</v>
      </c>
      <c r="O122" s="100">
        <f t="shared" si="23"/>
        <v>0</v>
      </c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</row>
    <row r="123" spans="1:67" s="24" customFormat="1" ht="13.5" customHeight="1">
      <c r="A123" s="34" t="s">
        <v>92</v>
      </c>
      <c r="B123" s="33">
        <v>3</v>
      </c>
      <c r="C123" s="33">
        <v>0</v>
      </c>
      <c r="D123" s="33">
        <v>0</v>
      </c>
      <c r="E123" s="33">
        <v>0</v>
      </c>
      <c r="F123" s="98">
        <f t="shared" si="18"/>
        <v>3</v>
      </c>
      <c r="G123" s="99">
        <f t="shared" si="19"/>
        <v>0</v>
      </c>
      <c r="H123" s="100">
        <f t="shared" si="20"/>
        <v>0.26642984014209592</v>
      </c>
      <c r="I123" s="33">
        <v>0</v>
      </c>
      <c r="J123" s="33">
        <v>0</v>
      </c>
      <c r="K123" s="33">
        <v>0</v>
      </c>
      <c r="L123" s="33">
        <v>1</v>
      </c>
      <c r="M123" s="98">
        <f t="shared" si="21"/>
        <v>1</v>
      </c>
      <c r="N123" s="99">
        <f t="shared" si="22"/>
        <v>100</v>
      </c>
      <c r="O123" s="100">
        <f t="shared" si="23"/>
        <v>0.47393364928909953</v>
      </c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</row>
    <row r="124" spans="1:67" s="24" customFormat="1" ht="13.5" customHeight="1">
      <c r="A124" s="34" t="s">
        <v>95</v>
      </c>
      <c r="B124" s="33">
        <v>6</v>
      </c>
      <c r="C124" s="33">
        <v>0</v>
      </c>
      <c r="D124" s="33">
        <v>0</v>
      </c>
      <c r="E124" s="33">
        <v>0</v>
      </c>
      <c r="F124" s="98">
        <f t="shared" si="18"/>
        <v>6</v>
      </c>
      <c r="G124" s="99">
        <f t="shared" si="19"/>
        <v>0</v>
      </c>
      <c r="H124" s="100">
        <f t="shared" si="20"/>
        <v>0.53285968028419184</v>
      </c>
      <c r="I124" s="33">
        <v>3</v>
      </c>
      <c r="J124" s="33">
        <v>0</v>
      </c>
      <c r="K124" s="33">
        <v>1</v>
      </c>
      <c r="L124" s="33">
        <v>0</v>
      </c>
      <c r="M124" s="98">
        <f t="shared" si="21"/>
        <v>4</v>
      </c>
      <c r="N124" s="99">
        <f t="shared" si="22"/>
        <v>0</v>
      </c>
      <c r="O124" s="100">
        <f t="shared" si="23"/>
        <v>1.8957345971563981</v>
      </c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</row>
    <row r="125" spans="1:67" s="24" customFormat="1" ht="13.5" customHeight="1">
      <c r="A125" s="34" t="s">
        <v>98</v>
      </c>
      <c r="B125" s="33">
        <v>13</v>
      </c>
      <c r="C125" s="33">
        <v>0</v>
      </c>
      <c r="D125" s="33">
        <v>1</v>
      </c>
      <c r="E125" s="33">
        <v>0</v>
      </c>
      <c r="F125" s="98">
        <f t="shared" si="18"/>
        <v>14</v>
      </c>
      <c r="G125" s="99">
        <f t="shared" si="19"/>
        <v>0</v>
      </c>
      <c r="H125" s="100">
        <f t="shared" si="20"/>
        <v>1.2433392539964476</v>
      </c>
      <c r="I125" s="33">
        <v>6</v>
      </c>
      <c r="J125" s="33">
        <v>0</v>
      </c>
      <c r="K125" s="33">
        <v>0</v>
      </c>
      <c r="L125" s="33">
        <v>0</v>
      </c>
      <c r="M125" s="98">
        <f t="shared" si="21"/>
        <v>6</v>
      </c>
      <c r="N125" s="99">
        <f t="shared" si="22"/>
        <v>0</v>
      </c>
      <c r="O125" s="100">
        <f t="shared" si="23"/>
        <v>2.8436018957345972</v>
      </c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</row>
    <row r="126" spans="1:67" s="23" customFormat="1" ht="13.5" customHeight="1">
      <c r="A126" s="38" t="s">
        <v>9</v>
      </c>
      <c r="B126" s="37">
        <v>2</v>
      </c>
      <c r="C126" s="37">
        <v>1</v>
      </c>
      <c r="D126" s="37">
        <v>0</v>
      </c>
      <c r="E126" s="37">
        <v>0</v>
      </c>
      <c r="F126" s="101">
        <f t="shared" si="18"/>
        <v>3</v>
      </c>
      <c r="G126" s="102">
        <f t="shared" si="19"/>
        <v>33.299999999999997</v>
      </c>
      <c r="H126" s="103">
        <f t="shared" si="20"/>
        <v>0.26642984014209592</v>
      </c>
      <c r="I126" s="37">
        <v>2</v>
      </c>
      <c r="J126" s="37">
        <v>0</v>
      </c>
      <c r="K126" s="37">
        <v>0</v>
      </c>
      <c r="L126" s="37">
        <v>0</v>
      </c>
      <c r="M126" s="101">
        <f t="shared" si="21"/>
        <v>2</v>
      </c>
      <c r="N126" s="102">
        <f t="shared" si="22"/>
        <v>0</v>
      </c>
      <c r="O126" s="103">
        <f t="shared" si="23"/>
        <v>0.94786729857819907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</row>
    <row r="127" spans="1:67" s="23" customFormat="1" ht="13.5" customHeight="1">
      <c r="A127" s="34" t="s">
        <v>10</v>
      </c>
      <c r="B127" s="33">
        <v>2</v>
      </c>
      <c r="C127" s="33">
        <v>0</v>
      </c>
      <c r="D127" s="33">
        <v>0</v>
      </c>
      <c r="E127" s="33">
        <v>0</v>
      </c>
      <c r="F127" s="98">
        <f t="shared" ref="F127:F161" si="24">SUM(B127:E127)</f>
        <v>2</v>
      </c>
      <c r="G127" s="99">
        <f t="shared" si="19"/>
        <v>0</v>
      </c>
      <c r="H127" s="100">
        <f t="shared" si="20"/>
        <v>0.17761989342806395</v>
      </c>
      <c r="I127" s="33">
        <v>2</v>
      </c>
      <c r="J127" s="33">
        <v>0</v>
      </c>
      <c r="K127" s="33">
        <v>0</v>
      </c>
      <c r="L127" s="33">
        <v>0</v>
      </c>
      <c r="M127" s="98">
        <f t="shared" si="21"/>
        <v>2</v>
      </c>
      <c r="N127" s="99">
        <f t="shared" ref="N127:N164" si="25">IF(SUM(J127,L127)=0,0,ROUND(SUM(J127,L127)/M127*100,1))</f>
        <v>0</v>
      </c>
      <c r="O127" s="100">
        <f t="shared" si="23"/>
        <v>0.94786729857819907</v>
      </c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</row>
    <row r="128" spans="1:67" s="24" customFormat="1" ht="13.5" customHeight="1">
      <c r="A128" s="34" t="s">
        <v>11</v>
      </c>
      <c r="B128" s="33">
        <v>5</v>
      </c>
      <c r="C128" s="33">
        <v>0</v>
      </c>
      <c r="D128" s="33">
        <v>1</v>
      </c>
      <c r="E128" s="33">
        <v>0</v>
      </c>
      <c r="F128" s="98">
        <f t="shared" si="24"/>
        <v>6</v>
      </c>
      <c r="G128" s="99">
        <f t="shared" ref="G128:G165" si="26">IF(SUM(C128,E128)=0,0,ROUND(SUM(C128,E128)/F128*100,1))</f>
        <v>0</v>
      </c>
      <c r="H128" s="100">
        <f t="shared" si="20"/>
        <v>0.53285968028419184</v>
      </c>
      <c r="I128" s="33">
        <v>0</v>
      </c>
      <c r="J128" s="33">
        <v>0</v>
      </c>
      <c r="K128" s="33">
        <v>0</v>
      </c>
      <c r="L128" s="33">
        <v>0</v>
      </c>
      <c r="M128" s="98">
        <f t="shared" ref="M128:M161" si="27">SUM(I128:L128)</f>
        <v>0</v>
      </c>
      <c r="N128" s="99">
        <f t="shared" si="25"/>
        <v>0</v>
      </c>
      <c r="O128" s="100">
        <f t="shared" si="23"/>
        <v>0</v>
      </c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</row>
    <row r="129" spans="1:67" s="26" customFormat="1" ht="13.5" customHeight="1">
      <c r="A129" s="34" t="s">
        <v>12</v>
      </c>
      <c r="B129" s="33">
        <v>5</v>
      </c>
      <c r="C129" s="33">
        <v>1</v>
      </c>
      <c r="D129" s="33">
        <v>0</v>
      </c>
      <c r="E129" s="33">
        <v>0</v>
      </c>
      <c r="F129" s="98">
        <f t="shared" si="24"/>
        <v>6</v>
      </c>
      <c r="G129" s="99">
        <f t="shared" si="26"/>
        <v>16.7</v>
      </c>
      <c r="H129" s="100">
        <f t="shared" si="20"/>
        <v>0.53285968028419184</v>
      </c>
      <c r="I129" s="33">
        <v>3</v>
      </c>
      <c r="J129" s="33">
        <v>0</v>
      </c>
      <c r="K129" s="33">
        <v>0</v>
      </c>
      <c r="L129" s="33">
        <v>0</v>
      </c>
      <c r="M129" s="98">
        <f t="shared" si="27"/>
        <v>3</v>
      </c>
      <c r="N129" s="99">
        <f t="shared" si="25"/>
        <v>0</v>
      </c>
      <c r="O129" s="100">
        <f t="shared" si="23"/>
        <v>1.4218009478672986</v>
      </c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</row>
    <row r="130" spans="1:67" s="24" customFormat="1" ht="13.5" customHeight="1">
      <c r="A130" s="34" t="s">
        <v>13</v>
      </c>
      <c r="B130" s="33">
        <v>2</v>
      </c>
      <c r="C130" s="33">
        <v>0</v>
      </c>
      <c r="D130" s="33">
        <v>1</v>
      </c>
      <c r="E130" s="33">
        <v>0</v>
      </c>
      <c r="F130" s="98">
        <f t="shared" si="24"/>
        <v>3</v>
      </c>
      <c r="G130" s="99">
        <f t="shared" si="26"/>
        <v>0</v>
      </c>
      <c r="H130" s="100">
        <f t="shared" si="20"/>
        <v>0.26642984014209592</v>
      </c>
      <c r="I130" s="33">
        <v>3</v>
      </c>
      <c r="J130" s="33">
        <v>0</v>
      </c>
      <c r="K130" s="33">
        <v>0</v>
      </c>
      <c r="L130" s="33">
        <v>0</v>
      </c>
      <c r="M130" s="98">
        <f t="shared" si="27"/>
        <v>3</v>
      </c>
      <c r="N130" s="99">
        <f t="shared" si="25"/>
        <v>0</v>
      </c>
      <c r="O130" s="100">
        <f t="shared" si="23"/>
        <v>1.4218009478672986</v>
      </c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</row>
    <row r="131" spans="1:67" s="24" customFormat="1" ht="13.5" customHeight="1">
      <c r="A131" s="34" t="s">
        <v>14</v>
      </c>
      <c r="B131" s="33">
        <v>8</v>
      </c>
      <c r="C131" s="33">
        <v>0</v>
      </c>
      <c r="D131" s="33">
        <v>1</v>
      </c>
      <c r="E131" s="33">
        <v>0</v>
      </c>
      <c r="F131" s="98">
        <f t="shared" si="24"/>
        <v>9</v>
      </c>
      <c r="G131" s="99">
        <f t="shared" si="26"/>
        <v>0</v>
      </c>
      <c r="H131" s="100">
        <f t="shared" ref="H131:H161" si="28">IF(F131=0,0,F131/F$165*100)</f>
        <v>0.79928952042628776</v>
      </c>
      <c r="I131" s="33">
        <v>1</v>
      </c>
      <c r="J131" s="33">
        <v>0</v>
      </c>
      <c r="K131" s="33">
        <v>0</v>
      </c>
      <c r="L131" s="33">
        <v>0</v>
      </c>
      <c r="M131" s="98">
        <f t="shared" si="27"/>
        <v>1</v>
      </c>
      <c r="N131" s="99">
        <f t="shared" si="25"/>
        <v>0</v>
      </c>
      <c r="O131" s="100">
        <f t="shared" si="23"/>
        <v>0.47393364928909953</v>
      </c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</row>
    <row r="132" spans="1:67" s="24" customFormat="1" ht="13.5" customHeight="1">
      <c r="A132" s="30" t="s">
        <v>15</v>
      </c>
      <c r="B132" s="104">
        <f>SUM(B126:B131)</f>
        <v>24</v>
      </c>
      <c r="C132" s="104">
        <f>SUM(C126:C131)</f>
        <v>2</v>
      </c>
      <c r="D132" s="104">
        <f>SUM(D126:D131)</f>
        <v>3</v>
      </c>
      <c r="E132" s="104">
        <f>SUM(E126:E131)</f>
        <v>0</v>
      </c>
      <c r="F132" s="104">
        <f t="shared" si="24"/>
        <v>29</v>
      </c>
      <c r="G132" s="105">
        <f t="shared" si="26"/>
        <v>6.9</v>
      </c>
      <c r="H132" s="106">
        <f t="shared" si="28"/>
        <v>2.5754884547069272</v>
      </c>
      <c r="I132" s="104">
        <f>SUM(I126:I131)</f>
        <v>11</v>
      </c>
      <c r="J132" s="104">
        <f>SUM(J126:J131)</f>
        <v>0</v>
      </c>
      <c r="K132" s="104">
        <f>SUM(K126:K131)</f>
        <v>0</v>
      </c>
      <c r="L132" s="104">
        <f>SUM(L126:L131)</f>
        <v>0</v>
      </c>
      <c r="M132" s="104">
        <f t="shared" si="27"/>
        <v>11</v>
      </c>
      <c r="N132" s="105">
        <f t="shared" si="25"/>
        <v>0</v>
      </c>
      <c r="O132" s="106">
        <f t="shared" si="23"/>
        <v>5.2132701421800949</v>
      </c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</row>
    <row r="133" spans="1:67" s="26" customFormat="1" ht="13.5" customHeight="1">
      <c r="A133" s="38" t="s">
        <v>16</v>
      </c>
      <c r="B133" s="37">
        <v>7</v>
      </c>
      <c r="C133" s="37">
        <v>1</v>
      </c>
      <c r="D133" s="37">
        <v>0</v>
      </c>
      <c r="E133" s="37">
        <v>0</v>
      </c>
      <c r="F133" s="101">
        <f t="shared" si="24"/>
        <v>8</v>
      </c>
      <c r="G133" s="102">
        <f t="shared" si="26"/>
        <v>12.5</v>
      </c>
      <c r="H133" s="103">
        <f t="shared" si="28"/>
        <v>0.71047957371225579</v>
      </c>
      <c r="I133" s="37">
        <v>0</v>
      </c>
      <c r="J133" s="37">
        <v>0</v>
      </c>
      <c r="K133" s="37">
        <v>0</v>
      </c>
      <c r="L133" s="37">
        <v>0</v>
      </c>
      <c r="M133" s="101">
        <f t="shared" si="27"/>
        <v>0</v>
      </c>
      <c r="N133" s="102">
        <f t="shared" si="25"/>
        <v>0</v>
      </c>
      <c r="O133" s="103">
        <f t="shared" ref="O133:O161" si="29">IF(M133=0,0,M133/M$165*100)</f>
        <v>0</v>
      </c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</row>
    <row r="134" spans="1:67" s="26" customFormat="1" ht="13.5" customHeight="1">
      <c r="A134" s="34" t="s">
        <v>17</v>
      </c>
      <c r="B134" s="33">
        <v>3</v>
      </c>
      <c r="C134" s="33">
        <v>1</v>
      </c>
      <c r="D134" s="33">
        <v>0</v>
      </c>
      <c r="E134" s="33">
        <v>0</v>
      </c>
      <c r="F134" s="98">
        <f t="shared" si="24"/>
        <v>4</v>
      </c>
      <c r="G134" s="99">
        <f t="shared" si="26"/>
        <v>25</v>
      </c>
      <c r="H134" s="100">
        <f t="shared" si="28"/>
        <v>0.35523978685612789</v>
      </c>
      <c r="I134" s="33">
        <v>2</v>
      </c>
      <c r="J134" s="33">
        <v>0</v>
      </c>
      <c r="K134" s="33">
        <v>0</v>
      </c>
      <c r="L134" s="33">
        <v>0</v>
      </c>
      <c r="M134" s="98">
        <f t="shared" si="27"/>
        <v>2</v>
      </c>
      <c r="N134" s="99">
        <f t="shared" si="25"/>
        <v>0</v>
      </c>
      <c r="O134" s="100">
        <f t="shared" si="29"/>
        <v>0.94786729857819907</v>
      </c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</row>
    <row r="135" spans="1:67" s="26" customFormat="1" ht="13.5" customHeight="1">
      <c r="A135" s="34" t="s">
        <v>18</v>
      </c>
      <c r="B135" s="33">
        <v>16</v>
      </c>
      <c r="C135" s="33">
        <v>0</v>
      </c>
      <c r="D135" s="33">
        <v>0</v>
      </c>
      <c r="E135" s="33">
        <v>0</v>
      </c>
      <c r="F135" s="98">
        <f t="shared" si="24"/>
        <v>16</v>
      </c>
      <c r="G135" s="99">
        <f t="shared" si="26"/>
        <v>0</v>
      </c>
      <c r="H135" s="100">
        <f t="shared" si="28"/>
        <v>1.4209591474245116</v>
      </c>
      <c r="I135" s="33">
        <v>3</v>
      </c>
      <c r="J135" s="33">
        <v>0</v>
      </c>
      <c r="K135" s="33">
        <v>1</v>
      </c>
      <c r="L135" s="33">
        <v>0</v>
      </c>
      <c r="M135" s="98">
        <f t="shared" si="27"/>
        <v>4</v>
      </c>
      <c r="N135" s="99">
        <f t="shared" si="25"/>
        <v>0</v>
      </c>
      <c r="O135" s="100">
        <f t="shared" si="29"/>
        <v>1.8957345971563981</v>
      </c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</row>
    <row r="136" spans="1:67" s="24" customFormat="1" ht="13.5" customHeight="1">
      <c r="A136" s="34" t="s">
        <v>19</v>
      </c>
      <c r="B136" s="33">
        <v>13</v>
      </c>
      <c r="C136" s="33">
        <v>0</v>
      </c>
      <c r="D136" s="33">
        <v>0</v>
      </c>
      <c r="E136" s="33">
        <v>0</v>
      </c>
      <c r="F136" s="98">
        <f t="shared" si="24"/>
        <v>13</v>
      </c>
      <c r="G136" s="99">
        <f t="shared" si="26"/>
        <v>0</v>
      </c>
      <c r="H136" s="100">
        <f t="shared" si="28"/>
        <v>1.1545293072824157</v>
      </c>
      <c r="I136" s="33">
        <v>0</v>
      </c>
      <c r="J136" s="33">
        <v>0</v>
      </c>
      <c r="K136" s="33">
        <v>0</v>
      </c>
      <c r="L136" s="33">
        <v>0</v>
      </c>
      <c r="M136" s="98">
        <f t="shared" si="27"/>
        <v>0</v>
      </c>
      <c r="N136" s="99">
        <f t="shared" si="25"/>
        <v>0</v>
      </c>
      <c r="O136" s="100">
        <f t="shared" si="29"/>
        <v>0</v>
      </c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</row>
    <row r="137" spans="1:67" s="26" customFormat="1" ht="13.5" customHeight="1">
      <c r="A137" s="34" t="s">
        <v>20</v>
      </c>
      <c r="B137" s="33">
        <v>9</v>
      </c>
      <c r="C137" s="33">
        <v>0</v>
      </c>
      <c r="D137" s="33">
        <v>2</v>
      </c>
      <c r="E137" s="33">
        <v>0</v>
      </c>
      <c r="F137" s="98">
        <f t="shared" si="24"/>
        <v>11</v>
      </c>
      <c r="G137" s="99">
        <f t="shared" si="26"/>
        <v>0</v>
      </c>
      <c r="H137" s="100">
        <f t="shared" si="28"/>
        <v>0.97690941385435182</v>
      </c>
      <c r="I137" s="33">
        <v>1</v>
      </c>
      <c r="J137" s="33">
        <v>0</v>
      </c>
      <c r="K137" s="33">
        <v>0</v>
      </c>
      <c r="L137" s="33">
        <v>0</v>
      </c>
      <c r="M137" s="98">
        <f t="shared" si="27"/>
        <v>1</v>
      </c>
      <c r="N137" s="99">
        <f t="shared" si="25"/>
        <v>0</v>
      </c>
      <c r="O137" s="100">
        <f t="shared" si="29"/>
        <v>0.47393364928909953</v>
      </c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</row>
    <row r="138" spans="1:67" s="24" customFormat="1" ht="13.5" customHeight="1">
      <c r="A138" s="34" t="s">
        <v>21</v>
      </c>
      <c r="B138" s="33">
        <v>5</v>
      </c>
      <c r="C138" s="33">
        <v>1</v>
      </c>
      <c r="D138" s="33">
        <v>0</v>
      </c>
      <c r="E138" s="33">
        <v>0</v>
      </c>
      <c r="F138" s="98">
        <f t="shared" si="24"/>
        <v>6</v>
      </c>
      <c r="G138" s="99">
        <f t="shared" si="26"/>
        <v>16.7</v>
      </c>
      <c r="H138" s="100">
        <f t="shared" si="28"/>
        <v>0.53285968028419184</v>
      </c>
      <c r="I138" s="33">
        <v>1</v>
      </c>
      <c r="J138" s="33">
        <v>0</v>
      </c>
      <c r="K138" s="33">
        <v>1</v>
      </c>
      <c r="L138" s="33">
        <v>0</v>
      </c>
      <c r="M138" s="98">
        <f t="shared" si="27"/>
        <v>2</v>
      </c>
      <c r="N138" s="99">
        <f t="shared" si="25"/>
        <v>0</v>
      </c>
      <c r="O138" s="100">
        <f t="shared" si="29"/>
        <v>0.94786729857819907</v>
      </c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</row>
    <row r="139" spans="1:67" s="26" customFormat="1" ht="13.5" customHeight="1">
      <c r="A139" s="30" t="s">
        <v>15</v>
      </c>
      <c r="B139" s="104">
        <f>SUM(B133:B138)</f>
        <v>53</v>
      </c>
      <c r="C139" s="104">
        <f>SUM(C133:C138)</f>
        <v>3</v>
      </c>
      <c r="D139" s="104">
        <f>SUM(D133:D138)</f>
        <v>2</v>
      </c>
      <c r="E139" s="104">
        <f>SUM(E133:E138)</f>
        <v>0</v>
      </c>
      <c r="F139" s="104">
        <f t="shared" si="24"/>
        <v>58</v>
      </c>
      <c r="G139" s="105">
        <f t="shared" si="26"/>
        <v>5.2</v>
      </c>
      <c r="H139" s="106">
        <f t="shared" si="28"/>
        <v>5.1509769094138544</v>
      </c>
      <c r="I139" s="104">
        <f>SUM(I133:I138)</f>
        <v>7</v>
      </c>
      <c r="J139" s="104">
        <f>SUM(J133:J138)</f>
        <v>0</v>
      </c>
      <c r="K139" s="104">
        <f>SUM(K133:K138)</f>
        <v>2</v>
      </c>
      <c r="L139" s="104">
        <f>SUM(L133:L138)</f>
        <v>0</v>
      </c>
      <c r="M139" s="104">
        <f t="shared" si="27"/>
        <v>9</v>
      </c>
      <c r="N139" s="105">
        <f t="shared" si="25"/>
        <v>0</v>
      </c>
      <c r="O139" s="106">
        <f t="shared" si="29"/>
        <v>4.2654028436018958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</row>
    <row r="140" spans="1:67" s="24" customFormat="1" ht="13.5" customHeight="1">
      <c r="A140" s="34" t="s">
        <v>22</v>
      </c>
      <c r="B140" s="33">
        <v>49</v>
      </c>
      <c r="C140" s="33">
        <v>1</v>
      </c>
      <c r="D140" s="33">
        <v>3</v>
      </c>
      <c r="E140" s="33">
        <v>0</v>
      </c>
      <c r="F140" s="98">
        <f t="shared" si="24"/>
        <v>53</v>
      </c>
      <c r="G140" s="99">
        <f t="shared" si="26"/>
        <v>1.9</v>
      </c>
      <c r="H140" s="100">
        <f t="shared" si="28"/>
        <v>4.7069271758436946</v>
      </c>
      <c r="I140" s="33">
        <v>20</v>
      </c>
      <c r="J140" s="33">
        <v>0</v>
      </c>
      <c r="K140" s="33">
        <v>1</v>
      </c>
      <c r="L140" s="33">
        <v>0</v>
      </c>
      <c r="M140" s="98">
        <f t="shared" si="27"/>
        <v>21</v>
      </c>
      <c r="N140" s="99">
        <f t="shared" si="25"/>
        <v>0</v>
      </c>
      <c r="O140" s="100">
        <f t="shared" si="29"/>
        <v>9.9526066350710902</v>
      </c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</row>
    <row r="141" spans="1:67" s="26" customFormat="1" ht="13.5" customHeight="1">
      <c r="A141" s="34" t="s">
        <v>23</v>
      </c>
      <c r="B141" s="33">
        <v>54</v>
      </c>
      <c r="C141" s="33">
        <v>1</v>
      </c>
      <c r="D141" s="33">
        <v>5</v>
      </c>
      <c r="E141" s="33">
        <v>1</v>
      </c>
      <c r="F141" s="98">
        <f t="shared" si="24"/>
        <v>61</v>
      </c>
      <c r="G141" s="99">
        <f t="shared" si="26"/>
        <v>3.3</v>
      </c>
      <c r="H141" s="100">
        <f t="shared" si="28"/>
        <v>5.4174067495559504</v>
      </c>
      <c r="I141" s="33">
        <v>12</v>
      </c>
      <c r="J141" s="33">
        <v>0</v>
      </c>
      <c r="K141" s="33">
        <v>3</v>
      </c>
      <c r="L141" s="33">
        <v>0</v>
      </c>
      <c r="M141" s="98">
        <f t="shared" si="27"/>
        <v>15</v>
      </c>
      <c r="N141" s="99">
        <f t="shared" si="25"/>
        <v>0</v>
      </c>
      <c r="O141" s="100">
        <f t="shared" si="29"/>
        <v>7.109004739336493</v>
      </c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</row>
    <row r="142" spans="1:67" s="24" customFormat="1" ht="13.5" customHeight="1">
      <c r="A142" s="34" t="s">
        <v>24</v>
      </c>
      <c r="B142" s="33">
        <v>57</v>
      </c>
      <c r="C142" s="33">
        <v>3</v>
      </c>
      <c r="D142" s="33">
        <v>4</v>
      </c>
      <c r="E142" s="33">
        <v>1</v>
      </c>
      <c r="F142" s="98">
        <f t="shared" si="24"/>
        <v>65</v>
      </c>
      <c r="G142" s="99">
        <f t="shared" si="26"/>
        <v>6.2</v>
      </c>
      <c r="H142" s="100">
        <f t="shared" si="28"/>
        <v>5.7726465364120783</v>
      </c>
      <c r="I142" s="33">
        <v>20</v>
      </c>
      <c r="J142" s="33">
        <v>0</v>
      </c>
      <c r="K142" s="33">
        <v>0</v>
      </c>
      <c r="L142" s="33">
        <v>0</v>
      </c>
      <c r="M142" s="98">
        <f t="shared" si="27"/>
        <v>20</v>
      </c>
      <c r="N142" s="99">
        <f t="shared" si="25"/>
        <v>0</v>
      </c>
      <c r="O142" s="100">
        <f t="shared" si="29"/>
        <v>9.4786729857819907</v>
      </c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</row>
    <row r="143" spans="1:67" s="26" customFormat="1" ht="13.5" customHeight="1">
      <c r="A143" s="34" t="s">
        <v>25</v>
      </c>
      <c r="B143" s="33">
        <v>74</v>
      </c>
      <c r="C143" s="33">
        <v>2</v>
      </c>
      <c r="D143" s="33">
        <v>2</v>
      </c>
      <c r="E143" s="33">
        <v>1</v>
      </c>
      <c r="F143" s="98">
        <f t="shared" si="24"/>
        <v>79</v>
      </c>
      <c r="G143" s="99">
        <f t="shared" si="26"/>
        <v>3.8</v>
      </c>
      <c r="H143" s="100">
        <f t="shared" si="28"/>
        <v>7.0159857904085259</v>
      </c>
      <c r="I143" s="33">
        <v>11</v>
      </c>
      <c r="J143" s="33">
        <v>0</v>
      </c>
      <c r="K143" s="33">
        <v>0</v>
      </c>
      <c r="L143" s="33">
        <v>0</v>
      </c>
      <c r="M143" s="98">
        <f t="shared" si="27"/>
        <v>11</v>
      </c>
      <c r="N143" s="99">
        <f t="shared" si="25"/>
        <v>0</v>
      </c>
      <c r="O143" s="100">
        <f t="shared" si="29"/>
        <v>5.2132701421800949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</row>
    <row r="144" spans="1:67" s="26" customFormat="1" ht="13.5" customHeight="1">
      <c r="A144" s="34" t="s">
        <v>26</v>
      </c>
      <c r="B144" s="33">
        <v>77</v>
      </c>
      <c r="C144" s="33">
        <v>2</v>
      </c>
      <c r="D144" s="33">
        <v>2</v>
      </c>
      <c r="E144" s="33">
        <v>0</v>
      </c>
      <c r="F144" s="98">
        <f t="shared" si="24"/>
        <v>81</v>
      </c>
      <c r="G144" s="99">
        <f t="shared" si="26"/>
        <v>2.5</v>
      </c>
      <c r="H144" s="100">
        <f t="shared" si="28"/>
        <v>7.1936056838365907</v>
      </c>
      <c r="I144" s="33">
        <v>14</v>
      </c>
      <c r="J144" s="33">
        <v>0</v>
      </c>
      <c r="K144" s="33">
        <v>0</v>
      </c>
      <c r="L144" s="33">
        <v>0</v>
      </c>
      <c r="M144" s="98">
        <f t="shared" si="27"/>
        <v>14</v>
      </c>
      <c r="N144" s="99">
        <f t="shared" si="25"/>
        <v>0</v>
      </c>
      <c r="O144" s="100">
        <f t="shared" si="29"/>
        <v>6.6350710900473935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</row>
    <row r="145" spans="1:67" s="26" customFormat="1" ht="13.5" customHeight="1">
      <c r="A145" s="34" t="s">
        <v>27</v>
      </c>
      <c r="B145" s="33">
        <v>77</v>
      </c>
      <c r="C145" s="33">
        <v>2</v>
      </c>
      <c r="D145" s="33">
        <v>2</v>
      </c>
      <c r="E145" s="33">
        <v>6</v>
      </c>
      <c r="F145" s="98">
        <f t="shared" si="24"/>
        <v>87</v>
      </c>
      <c r="G145" s="99">
        <f t="shared" si="26"/>
        <v>9.1999999999999993</v>
      </c>
      <c r="H145" s="100">
        <f t="shared" si="28"/>
        <v>7.7264653641207808</v>
      </c>
      <c r="I145" s="33">
        <v>13</v>
      </c>
      <c r="J145" s="33">
        <v>0</v>
      </c>
      <c r="K145" s="33">
        <v>1</v>
      </c>
      <c r="L145" s="33">
        <v>0</v>
      </c>
      <c r="M145" s="98">
        <f t="shared" si="27"/>
        <v>14</v>
      </c>
      <c r="N145" s="99">
        <f t="shared" si="25"/>
        <v>0</v>
      </c>
      <c r="O145" s="100">
        <f t="shared" si="29"/>
        <v>6.6350710900473935</v>
      </c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</row>
    <row r="146" spans="1:67" s="24" customFormat="1" ht="13.5" customHeight="1">
      <c r="A146" s="34" t="s">
        <v>28</v>
      </c>
      <c r="B146" s="33">
        <v>90</v>
      </c>
      <c r="C146" s="33">
        <v>3</v>
      </c>
      <c r="D146" s="33">
        <v>1</v>
      </c>
      <c r="E146" s="33">
        <v>1</v>
      </c>
      <c r="F146" s="98">
        <f t="shared" si="24"/>
        <v>95</v>
      </c>
      <c r="G146" s="99">
        <f t="shared" si="26"/>
        <v>4.2</v>
      </c>
      <c r="H146" s="100">
        <f t="shared" si="28"/>
        <v>8.4369449378330366</v>
      </c>
      <c r="I146" s="33">
        <v>15</v>
      </c>
      <c r="J146" s="33">
        <v>1</v>
      </c>
      <c r="K146" s="33">
        <v>0</v>
      </c>
      <c r="L146" s="33">
        <v>0</v>
      </c>
      <c r="M146" s="98">
        <f t="shared" si="27"/>
        <v>16</v>
      </c>
      <c r="N146" s="99">
        <f t="shared" si="25"/>
        <v>6.3</v>
      </c>
      <c r="O146" s="100">
        <f t="shared" si="29"/>
        <v>7.5829383886255926</v>
      </c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</row>
    <row r="147" spans="1:67" s="24" customFormat="1" ht="13.5" customHeight="1">
      <c r="A147" s="34" t="s">
        <v>51</v>
      </c>
      <c r="B147" s="33">
        <v>98</v>
      </c>
      <c r="C147" s="33">
        <v>1</v>
      </c>
      <c r="D147" s="33">
        <v>4</v>
      </c>
      <c r="E147" s="33">
        <v>0</v>
      </c>
      <c r="F147" s="98">
        <f t="shared" si="24"/>
        <v>103</v>
      </c>
      <c r="G147" s="99">
        <f t="shared" si="26"/>
        <v>1</v>
      </c>
      <c r="H147" s="100">
        <f t="shared" si="28"/>
        <v>9.1474245115452941</v>
      </c>
      <c r="I147" s="33">
        <v>16</v>
      </c>
      <c r="J147" s="33">
        <v>0</v>
      </c>
      <c r="K147" s="33">
        <v>1</v>
      </c>
      <c r="L147" s="33">
        <v>0</v>
      </c>
      <c r="M147" s="98">
        <f t="shared" si="27"/>
        <v>17</v>
      </c>
      <c r="N147" s="99">
        <f t="shared" si="25"/>
        <v>0</v>
      </c>
      <c r="O147" s="100">
        <f t="shared" si="29"/>
        <v>8.0568720379146921</v>
      </c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</row>
    <row r="148" spans="1:67" s="24" customFormat="1" ht="13.5" customHeight="1">
      <c r="A148" s="38" t="s">
        <v>29</v>
      </c>
      <c r="B148" s="37">
        <v>22</v>
      </c>
      <c r="C148" s="37">
        <v>0</v>
      </c>
      <c r="D148" s="37">
        <v>1</v>
      </c>
      <c r="E148" s="37">
        <v>0</v>
      </c>
      <c r="F148" s="101">
        <f t="shared" si="24"/>
        <v>23</v>
      </c>
      <c r="G148" s="102">
        <f t="shared" si="26"/>
        <v>0</v>
      </c>
      <c r="H148" s="103">
        <f t="shared" si="28"/>
        <v>2.0426287744227354</v>
      </c>
      <c r="I148" s="37">
        <v>1</v>
      </c>
      <c r="J148" s="37">
        <v>0</v>
      </c>
      <c r="K148" s="37">
        <v>0</v>
      </c>
      <c r="L148" s="37">
        <v>0</v>
      </c>
      <c r="M148" s="101">
        <f t="shared" si="27"/>
        <v>1</v>
      </c>
      <c r="N148" s="102">
        <f t="shared" si="25"/>
        <v>0</v>
      </c>
      <c r="O148" s="103">
        <f t="shared" si="29"/>
        <v>0.47393364928909953</v>
      </c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</row>
    <row r="149" spans="1:67" s="26" customFormat="1" ht="13.5" customHeight="1">
      <c r="A149" s="34" t="s">
        <v>30</v>
      </c>
      <c r="B149" s="33">
        <v>22</v>
      </c>
      <c r="C149" s="33">
        <v>0</v>
      </c>
      <c r="D149" s="33">
        <v>1</v>
      </c>
      <c r="E149" s="33">
        <v>0</v>
      </c>
      <c r="F149" s="98">
        <f t="shared" si="24"/>
        <v>23</v>
      </c>
      <c r="G149" s="99">
        <f t="shared" si="26"/>
        <v>0</v>
      </c>
      <c r="H149" s="100">
        <f t="shared" si="28"/>
        <v>2.0426287744227354</v>
      </c>
      <c r="I149" s="33">
        <v>1</v>
      </c>
      <c r="J149" s="33">
        <v>0</v>
      </c>
      <c r="K149" s="33">
        <v>0</v>
      </c>
      <c r="L149" s="33">
        <v>0</v>
      </c>
      <c r="M149" s="98">
        <f t="shared" si="27"/>
        <v>1</v>
      </c>
      <c r="N149" s="99">
        <f t="shared" si="25"/>
        <v>0</v>
      </c>
      <c r="O149" s="100">
        <f t="shared" si="29"/>
        <v>0.47393364928909953</v>
      </c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</row>
    <row r="150" spans="1:67" s="26" customFormat="1" ht="13.5" customHeight="1">
      <c r="A150" s="34" t="s">
        <v>31</v>
      </c>
      <c r="B150" s="33">
        <v>25</v>
      </c>
      <c r="C150" s="33">
        <v>1</v>
      </c>
      <c r="D150" s="33">
        <v>0</v>
      </c>
      <c r="E150" s="33">
        <v>0</v>
      </c>
      <c r="F150" s="98">
        <f t="shared" si="24"/>
        <v>26</v>
      </c>
      <c r="G150" s="99">
        <f t="shared" si="26"/>
        <v>3.8</v>
      </c>
      <c r="H150" s="100">
        <f t="shared" si="28"/>
        <v>2.3090586145648313</v>
      </c>
      <c r="I150" s="33">
        <v>4</v>
      </c>
      <c r="J150" s="33">
        <v>0</v>
      </c>
      <c r="K150" s="33">
        <v>0</v>
      </c>
      <c r="L150" s="33">
        <v>0</v>
      </c>
      <c r="M150" s="98">
        <f t="shared" si="27"/>
        <v>4</v>
      </c>
      <c r="N150" s="99">
        <f t="shared" si="25"/>
        <v>0</v>
      </c>
      <c r="O150" s="100">
        <f t="shared" si="29"/>
        <v>1.8957345971563981</v>
      </c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</row>
    <row r="151" spans="1:67" s="26" customFormat="1" ht="13.5" customHeight="1">
      <c r="A151" s="34" t="s">
        <v>32</v>
      </c>
      <c r="B151" s="33">
        <v>12</v>
      </c>
      <c r="C151" s="33">
        <v>1</v>
      </c>
      <c r="D151" s="33">
        <v>0</v>
      </c>
      <c r="E151" s="33">
        <v>0</v>
      </c>
      <c r="F151" s="98">
        <f t="shared" si="24"/>
        <v>13</v>
      </c>
      <c r="G151" s="99">
        <f t="shared" si="26"/>
        <v>7.7</v>
      </c>
      <c r="H151" s="100">
        <f t="shared" si="28"/>
        <v>1.1545293072824157</v>
      </c>
      <c r="I151" s="33">
        <v>3</v>
      </c>
      <c r="J151" s="33">
        <v>0</v>
      </c>
      <c r="K151" s="33">
        <v>0</v>
      </c>
      <c r="L151" s="33">
        <v>0</v>
      </c>
      <c r="M151" s="98">
        <f t="shared" si="27"/>
        <v>3</v>
      </c>
      <c r="N151" s="99">
        <f t="shared" si="25"/>
        <v>0</v>
      </c>
      <c r="O151" s="100">
        <f t="shared" si="29"/>
        <v>1.4218009478672986</v>
      </c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</row>
    <row r="152" spans="1:67" s="24" customFormat="1" ht="13.5" customHeight="1">
      <c r="A152" s="34" t="s">
        <v>33</v>
      </c>
      <c r="B152" s="33">
        <v>19</v>
      </c>
      <c r="C152" s="33">
        <v>0</v>
      </c>
      <c r="D152" s="33">
        <v>0</v>
      </c>
      <c r="E152" s="33">
        <v>0</v>
      </c>
      <c r="F152" s="98">
        <f t="shared" si="24"/>
        <v>19</v>
      </c>
      <c r="G152" s="99">
        <f t="shared" si="26"/>
        <v>0</v>
      </c>
      <c r="H152" s="100">
        <f t="shared" si="28"/>
        <v>1.6873889875666075</v>
      </c>
      <c r="I152" s="33">
        <v>4</v>
      </c>
      <c r="J152" s="33">
        <v>0</v>
      </c>
      <c r="K152" s="33">
        <v>0</v>
      </c>
      <c r="L152" s="33">
        <v>0</v>
      </c>
      <c r="M152" s="98">
        <f t="shared" si="27"/>
        <v>4</v>
      </c>
      <c r="N152" s="99">
        <f t="shared" si="25"/>
        <v>0</v>
      </c>
      <c r="O152" s="100">
        <f t="shared" si="29"/>
        <v>1.8957345971563981</v>
      </c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</row>
    <row r="153" spans="1:67" s="26" customFormat="1" ht="13.5" customHeight="1">
      <c r="A153" s="34" t="s">
        <v>34</v>
      </c>
      <c r="B153" s="33">
        <v>17</v>
      </c>
      <c r="C153" s="33">
        <v>0</v>
      </c>
      <c r="D153" s="33">
        <v>1</v>
      </c>
      <c r="E153" s="33">
        <v>1</v>
      </c>
      <c r="F153" s="98">
        <f t="shared" si="24"/>
        <v>19</v>
      </c>
      <c r="G153" s="99">
        <f t="shared" si="26"/>
        <v>5.3</v>
      </c>
      <c r="H153" s="100">
        <f t="shared" si="28"/>
        <v>1.6873889875666075</v>
      </c>
      <c r="I153" s="33">
        <v>2</v>
      </c>
      <c r="J153" s="33">
        <v>0</v>
      </c>
      <c r="K153" s="33">
        <v>0</v>
      </c>
      <c r="L153" s="33">
        <v>0</v>
      </c>
      <c r="M153" s="98">
        <f t="shared" si="27"/>
        <v>2</v>
      </c>
      <c r="N153" s="99">
        <f t="shared" si="25"/>
        <v>0</v>
      </c>
      <c r="O153" s="100">
        <f t="shared" si="29"/>
        <v>0.94786729857819907</v>
      </c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</row>
    <row r="154" spans="1:67" s="24" customFormat="1" ht="13.5" customHeight="1">
      <c r="A154" s="30" t="s">
        <v>15</v>
      </c>
      <c r="B154" s="104">
        <f>SUM(B148:B153)</f>
        <v>117</v>
      </c>
      <c r="C154" s="104">
        <f>SUM(C148:C153)</f>
        <v>2</v>
      </c>
      <c r="D154" s="104">
        <f>SUM(D148:D153)</f>
        <v>3</v>
      </c>
      <c r="E154" s="104">
        <f>SUM(E148:E153)</f>
        <v>1</v>
      </c>
      <c r="F154" s="104">
        <f t="shared" si="24"/>
        <v>123</v>
      </c>
      <c r="G154" s="105">
        <f t="shared" si="26"/>
        <v>2.4</v>
      </c>
      <c r="H154" s="106">
        <f t="shared" si="28"/>
        <v>10.923623445825932</v>
      </c>
      <c r="I154" s="104">
        <f>SUM(I148:I153)</f>
        <v>15</v>
      </c>
      <c r="J154" s="104">
        <f>SUM(J148:J153)</f>
        <v>0</v>
      </c>
      <c r="K154" s="104">
        <f>SUM(K148:K153)</f>
        <v>0</v>
      </c>
      <c r="L154" s="104">
        <f>SUM(L148:L153)</f>
        <v>0</v>
      </c>
      <c r="M154" s="104">
        <f t="shared" si="27"/>
        <v>15</v>
      </c>
      <c r="N154" s="105">
        <f t="shared" si="25"/>
        <v>0</v>
      </c>
      <c r="O154" s="106">
        <f t="shared" si="29"/>
        <v>7.109004739336493</v>
      </c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</row>
    <row r="155" spans="1:67" s="24" customFormat="1" ht="13.5" customHeight="1">
      <c r="A155" s="38" t="s">
        <v>35</v>
      </c>
      <c r="B155" s="37">
        <v>9</v>
      </c>
      <c r="C155" s="37">
        <v>0</v>
      </c>
      <c r="D155" s="37">
        <v>0</v>
      </c>
      <c r="E155" s="37">
        <v>0</v>
      </c>
      <c r="F155" s="101">
        <f t="shared" si="24"/>
        <v>9</v>
      </c>
      <c r="G155" s="102">
        <f t="shared" si="26"/>
        <v>0</v>
      </c>
      <c r="H155" s="103">
        <f t="shared" si="28"/>
        <v>0.79928952042628776</v>
      </c>
      <c r="I155" s="37">
        <v>0</v>
      </c>
      <c r="J155" s="37">
        <v>0</v>
      </c>
      <c r="K155" s="37">
        <v>0</v>
      </c>
      <c r="L155" s="37">
        <v>0</v>
      </c>
      <c r="M155" s="101">
        <f t="shared" si="27"/>
        <v>0</v>
      </c>
      <c r="N155" s="102">
        <f t="shared" si="25"/>
        <v>0</v>
      </c>
      <c r="O155" s="103">
        <f t="shared" si="29"/>
        <v>0</v>
      </c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</row>
    <row r="156" spans="1:67" s="26" customFormat="1" ht="13.5" customHeight="1">
      <c r="A156" s="34" t="s">
        <v>36</v>
      </c>
      <c r="B156" s="33">
        <v>19</v>
      </c>
      <c r="C156" s="33">
        <v>1</v>
      </c>
      <c r="D156" s="33">
        <v>1</v>
      </c>
      <c r="E156" s="33">
        <v>0</v>
      </c>
      <c r="F156" s="98">
        <f t="shared" si="24"/>
        <v>21</v>
      </c>
      <c r="G156" s="99">
        <f t="shared" si="26"/>
        <v>4.8</v>
      </c>
      <c r="H156" s="100">
        <f t="shared" si="28"/>
        <v>1.8650088809946712</v>
      </c>
      <c r="I156" s="33">
        <v>0</v>
      </c>
      <c r="J156" s="33">
        <v>0</v>
      </c>
      <c r="K156" s="33">
        <v>0</v>
      </c>
      <c r="L156" s="33">
        <v>0</v>
      </c>
      <c r="M156" s="98">
        <f t="shared" si="27"/>
        <v>0</v>
      </c>
      <c r="N156" s="99">
        <f t="shared" si="25"/>
        <v>0</v>
      </c>
      <c r="O156" s="100">
        <f t="shared" si="29"/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</row>
    <row r="157" spans="1:67" s="26" customFormat="1" ht="13.5" customHeight="1">
      <c r="A157" s="34" t="s">
        <v>37</v>
      </c>
      <c r="B157" s="33">
        <v>16</v>
      </c>
      <c r="C157" s="33">
        <v>1</v>
      </c>
      <c r="D157" s="33">
        <v>0</v>
      </c>
      <c r="E157" s="33">
        <v>0</v>
      </c>
      <c r="F157" s="98">
        <f t="shared" si="24"/>
        <v>17</v>
      </c>
      <c r="G157" s="99">
        <f t="shared" si="26"/>
        <v>5.9</v>
      </c>
      <c r="H157" s="100">
        <f t="shared" si="28"/>
        <v>1.5097690941385435</v>
      </c>
      <c r="I157" s="33">
        <v>0</v>
      </c>
      <c r="J157" s="33">
        <v>0</v>
      </c>
      <c r="K157" s="33">
        <v>0</v>
      </c>
      <c r="L157" s="33">
        <v>0</v>
      </c>
      <c r="M157" s="98">
        <f t="shared" si="27"/>
        <v>0</v>
      </c>
      <c r="N157" s="99">
        <f t="shared" si="25"/>
        <v>0</v>
      </c>
      <c r="O157" s="100">
        <f t="shared" si="29"/>
        <v>0</v>
      </c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</row>
    <row r="158" spans="1:67" s="23" customFormat="1" ht="13.5" customHeight="1">
      <c r="A158" s="34" t="s">
        <v>38</v>
      </c>
      <c r="B158" s="33">
        <v>8</v>
      </c>
      <c r="C158" s="33">
        <v>0</v>
      </c>
      <c r="D158" s="33">
        <v>0</v>
      </c>
      <c r="E158" s="33">
        <v>0</v>
      </c>
      <c r="F158" s="98">
        <f t="shared" si="24"/>
        <v>8</v>
      </c>
      <c r="G158" s="99">
        <f t="shared" si="26"/>
        <v>0</v>
      </c>
      <c r="H158" s="100">
        <f t="shared" si="28"/>
        <v>0.71047957371225579</v>
      </c>
      <c r="I158" s="33">
        <v>3</v>
      </c>
      <c r="J158" s="33">
        <v>0</v>
      </c>
      <c r="K158" s="33">
        <v>0</v>
      </c>
      <c r="L158" s="33">
        <v>0</v>
      </c>
      <c r="M158" s="98">
        <f t="shared" si="27"/>
        <v>3</v>
      </c>
      <c r="N158" s="99">
        <f t="shared" si="25"/>
        <v>0</v>
      </c>
      <c r="O158" s="100">
        <f t="shared" si="29"/>
        <v>1.4218009478672986</v>
      </c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</row>
    <row r="159" spans="1:67" s="23" customFormat="1" ht="13.5" customHeight="1">
      <c r="A159" s="34" t="s">
        <v>39</v>
      </c>
      <c r="B159" s="33">
        <v>13</v>
      </c>
      <c r="C159" s="33">
        <v>0</v>
      </c>
      <c r="D159" s="33">
        <v>2</v>
      </c>
      <c r="E159" s="33">
        <v>0</v>
      </c>
      <c r="F159" s="98">
        <f t="shared" si="24"/>
        <v>15</v>
      </c>
      <c r="G159" s="99">
        <f t="shared" si="26"/>
        <v>0</v>
      </c>
      <c r="H159" s="100">
        <f t="shared" si="28"/>
        <v>1.3321492007104796</v>
      </c>
      <c r="I159" s="33">
        <v>6</v>
      </c>
      <c r="J159" s="33">
        <v>0</v>
      </c>
      <c r="K159" s="33">
        <v>0</v>
      </c>
      <c r="L159" s="33">
        <v>0</v>
      </c>
      <c r="M159" s="98">
        <f t="shared" si="27"/>
        <v>6</v>
      </c>
      <c r="N159" s="99">
        <f t="shared" si="25"/>
        <v>0</v>
      </c>
      <c r="O159" s="100">
        <f t="shared" si="29"/>
        <v>2.8436018957345972</v>
      </c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</row>
    <row r="160" spans="1:67" s="24" customFormat="1" ht="13.5" customHeight="1">
      <c r="A160" s="34" t="s">
        <v>40</v>
      </c>
      <c r="B160" s="33">
        <v>4</v>
      </c>
      <c r="C160" s="33">
        <v>2</v>
      </c>
      <c r="D160" s="33">
        <v>0</v>
      </c>
      <c r="E160" s="33">
        <v>0</v>
      </c>
      <c r="F160" s="98">
        <f t="shared" si="24"/>
        <v>6</v>
      </c>
      <c r="G160" s="99">
        <f t="shared" si="26"/>
        <v>33.299999999999997</v>
      </c>
      <c r="H160" s="100">
        <f t="shared" si="28"/>
        <v>0.53285968028419184</v>
      </c>
      <c r="I160" s="33">
        <v>1</v>
      </c>
      <c r="J160" s="33">
        <v>0</v>
      </c>
      <c r="K160" s="33">
        <v>0</v>
      </c>
      <c r="L160" s="33">
        <v>0</v>
      </c>
      <c r="M160" s="98">
        <f t="shared" si="27"/>
        <v>1</v>
      </c>
      <c r="N160" s="99">
        <f t="shared" si="25"/>
        <v>0</v>
      </c>
      <c r="O160" s="100">
        <f t="shared" si="29"/>
        <v>0.47393364928909953</v>
      </c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</row>
    <row r="161" spans="1:67" s="26" customFormat="1" ht="13.5" customHeight="1">
      <c r="A161" s="30" t="s">
        <v>15</v>
      </c>
      <c r="B161" s="104">
        <f>SUM(B155:B160)</f>
        <v>69</v>
      </c>
      <c r="C161" s="104">
        <f>SUM(C155:C160)</f>
        <v>4</v>
      </c>
      <c r="D161" s="104">
        <f>SUM(D155:D160)</f>
        <v>3</v>
      </c>
      <c r="E161" s="104">
        <f>SUM(E155:E160)</f>
        <v>0</v>
      </c>
      <c r="F161" s="104">
        <f t="shared" si="24"/>
        <v>76</v>
      </c>
      <c r="G161" s="105">
        <f t="shared" si="26"/>
        <v>5.3</v>
      </c>
      <c r="H161" s="106">
        <f t="shared" si="28"/>
        <v>6.74955595026643</v>
      </c>
      <c r="I161" s="104">
        <f>SUM(I155:I160)</f>
        <v>10</v>
      </c>
      <c r="J161" s="104">
        <f>SUM(J155:J160)</f>
        <v>0</v>
      </c>
      <c r="K161" s="104">
        <f>SUM(K155:K160)</f>
        <v>0</v>
      </c>
      <c r="L161" s="104">
        <f>SUM(L155:L160)</f>
        <v>0</v>
      </c>
      <c r="M161" s="104">
        <f t="shared" si="27"/>
        <v>10</v>
      </c>
      <c r="N161" s="105">
        <f t="shared" si="25"/>
        <v>0</v>
      </c>
      <c r="O161" s="106">
        <f t="shared" si="29"/>
        <v>4.7393364928909953</v>
      </c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</row>
    <row r="162" spans="1:67" s="24" customFormat="1" ht="13.5" customHeight="1">
      <c r="A162" s="34" t="s">
        <v>101</v>
      </c>
      <c r="B162" s="33">
        <v>55</v>
      </c>
      <c r="C162" s="33">
        <v>0</v>
      </c>
      <c r="D162" s="33">
        <v>1</v>
      </c>
      <c r="E162" s="33">
        <v>1</v>
      </c>
      <c r="F162" s="98">
        <f>SUM(B162:E162)</f>
        <v>57</v>
      </c>
      <c r="G162" s="99">
        <f>IF(SUM(C162,E162)=0,0,ROUND(SUM(C162,E162)/F162*100,1))</f>
        <v>1.8</v>
      </c>
      <c r="H162" s="100">
        <f>IF(F162=0,0,F162/F$165*100)</f>
        <v>5.0621669626998225</v>
      </c>
      <c r="I162" s="33">
        <v>3</v>
      </c>
      <c r="J162" s="33">
        <v>0</v>
      </c>
      <c r="K162" s="33">
        <v>1</v>
      </c>
      <c r="L162" s="33">
        <v>0</v>
      </c>
      <c r="M162" s="98">
        <f>SUM(I162:L162)</f>
        <v>4</v>
      </c>
      <c r="N162" s="99">
        <f t="shared" si="25"/>
        <v>0</v>
      </c>
      <c r="O162" s="100">
        <f>IF(M162=0,0,M162/M$165*100)</f>
        <v>1.8957345971563981</v>
      </c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</row>
    <row r="163" spans="1:67" s="24" customFormat="1" ht="13.5" customHeight="1">
      <c r="A163" s="34" t="s">
        <v>104</v>
      </c>
      <c r="B163" s="33">
        <v>40</v>
      </c>
      <c r="C163" s="33">
        <v>2</v>
      </c>
      <c r="D163" s="33">
        <v>0</v>
      </c>
      <c r="E163" s="33">
        <v>0</v>
      </c>
      <c r="F163" s="98">
        <f>SUM(B163:E163)</f>
        <v>42</v>
      </c>
      <c r="G163" s="99">
        <f>IF(SUM(C163,E163)=0,0,ROUND(SUM(C163,E163)/F163*100,1))</f>
        <v>4.8</v>
      </c>
      <c r="H163" s="100">
        <f>IF(F163=0,0,F163/F$165*100)</f>
        <v>3.7300177619893424</v>
      </c>
      <c r="I163" s="33">
        <v>8</v>
      </c>
      <c r="J163" s="33">
        <v>0</v>
      </c>
      <c r="K163" s="33">
        <v>1</v>
      </c>
      <c r="L163" s="33">
        <v>0</v>
      </c>
      <c r="M163" s="98">
        <f>SUM(I163:L163)</f>
        <v>9</v>
      </c>
      <c r="N163" s="99">
        <f t="shared" si="25"/>
        <v>0</v>
      </c>
      <c r="O163" s="100">
        <f>IF(M163=0,0,M163/M$165*100)</f>
        <v>4.2654028436018958</v>
      </c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</row>
    <row r="164" spans="1:67" s="24" customFormat="1" ht="13.5" customHeight="1">
      <c r="A164" s="34" t="s">
        <v>107</v>
      </c>
      <c r="B164" s="33">
        <v>29</v>
      </c>
      <c r="C164" s="33">
        <v>2</v>
      </c>
      <c r="D164" s="33">
        <v>0</v>
      </c>
      <c r="E164" s="33">
        <v>0</v>
      </c>
      <c r="F164" s="98">
        <f>SUM(B164:E164)</f>
        <v>31</v>
      </c>
      <c r="G164" s="99">
        <f>IF(SUM(C164,E164)=0,0,ROUND(SUM(C164,E164)/F164*100,1))</f>
        <v>6.5</v>
      </c>
      <c r="H164" s="100">
        <f>IF(F164=0,0,F164/F$165*100)</f>
        <v>2.7531083481349912</v>
      </c>
      <c r="I164" s="33">
        <v>4</v>
      </c>
      <c r="J164" s="33">
        <v>0</v>
      </c>
      <c r="K164" s="33">
        <v>1</v>
      </c>
      <c r="L164" s="33">
        <v>0</v>
      </c>
      <c r="M164" s="98">
        <f>SUM(I164:L164)</f>
        <v>5</v>
      </c>
      <c r="N164" s="99">
        <f t="shared" si="25"/>
        <v>0</v>
      </c>
      <c r="O164" s="100">
        <f>IF(M164=0,0,M164/M$165*100)</f>
        <v>2.3696682464454977</v>
      </c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</row>
    <row r="165" spans="1:67" s="23" customFormat="1" ht="13.5" customHeight="1">
      <c r="A165" s="30" t="s">
        <v>41</v>
      </c>
      <c r="B165" s="104">
        <f>SUM(B117:B125,B132,B139:B147,B154,B161,B162:B164)</f>
        <v>1042</v>
      </c>
      <c r="C165" s="104">
        <f>SUM(C117:C125,C132,C139:C147,C154,C161,C162:C164)</f>
        <v>31</v>
      </c>
      <c r="D165" s="104">
        <f>SUM(D117:D125,D132,D139:D147,D154,D161,D162:D164)</f>
        <v>41</v>
      </c>
      <c r="E165" s="104">
        <f>SUM(E117:E125,E132,E139:E147,E154,E161,E162:E164)</f>
        <v>12</v>
      </c>
      <c r="F165" s="104">
        <f>SUM(B165:E165)</f>
        <v>1126</v>
      </c>
      <c r="G165" s="105">
        <f t="shared" si="26"/>
        <v>3.8</v>
      </c>
      <c r="H165" s="106">
        <f>IF(F165=0,0,F165/F$165*100)</f>
        <v>100</v>
      </c>
      <c r="I165" s="104">
        <f>SUM(I117:I125,I132,I139:I147,I154,I161,I162:I164)</f>
        <v>195</v>
      </c>
      <c r="J165" s="104">
        <f>SUM(J117:J125,J132,J139:J147,J154,J161,J162:J164)</f>
        <v>1</v>
      </c>
      <c r="K165" s="104">
        <f>SUM(K117:K125,K132,K139:K147,K154,K161,K162:K164)</f>
        <v>14</v>
      </c>
      <c r="L165" s="104">
        <f>SUM(L117:L125,L132,L139:L147,L154,L161,L162:L164)</f>
        <v>1</v>
      </c>
      <c r="M165" s="104">
        <f>SUM(I165:L165)</f>
        <v>211</v>
      </c>
      <c r="N165" s="105">
        <f>IF(SUM(J165,L165)=0,0,ROUND(SUM(J165,L165)/M165*100,1))</f>
        <v>0.9</v>
      </c>
      <c r="O165" s="106">
        <f>IF(M165=0,0,M165/M$165*100)</f>
        <v>100</v>
      </c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</row>
    <row r="166" spans="1:67" s="23" customFormat="1" ht="12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</row>
    <row r="167" spans="1:67" s="23" customFormat="1" ht="12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</row>
    <row r="168" spans="1:67" s="24" customFormat="1" ht="12" customHeight="1">
      <c r="A168" s="49" t="s">
        <v>0</v>
      </c>
      <c r="B168" s="48"/>
      <c r="C168" s="47"/>
      <c r="D168" s="47"/>
      <c r="E168" s="47"/>
      <c r="F168" s="47"/>
      <c r="G168" s="47"/>
      <c r="H168" s="46"/>
      <c r="I168" s="48" t="s">
        <v>55</v>
      </c>
      <c r="J168" s="47"/>
      <c r="K168" s="47"/>
      <c r="L168" s="47"/>
      <c r="M168" s="47"/>
      <c r="N168" s="47"/>
      <c r="O168" s="46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  <c r="AT168" s="45"/>
      <c r="AU168" s="45"/>
      <c r="AV168" s="45"/>
      <c r="AW168" s="45"/>
      <c r="AX168" s="45"/>
      <c r="AY168" s="45"/>
      <c r="AZ168" s="4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</row>
    <row r="169" spans="1:67" s="26" customFormat="1" ht="39.6" customHeight="1">
      <c r="A169" s="91" t="s">
        <v>1</v>
      </c>
      <c r="B169" s="43" t="s">
        <v>2</v>
      </c>
      <c r="C169" s="42" t="s">
        <v>3</v>
      </c>
      <c r="D169" s="41" t="s">
        <v>4</v>
      </c>
      <c r="E169" s="42" t="s">
        <v>5</v>
      </c>
      <c r="F169" s="41" t="s">
        <v>6</v>
      </c>
      <c r="G169" s="41" t="s">
        <v>7</v>
      </c>
      <c r="H169" s="44" t="s">
        <v>8</v>
      </c>
      <c r="I169" s="43" t="s">
        <v>2</v>
      </c>
      <c r="J169" s="41" t="s">
        <v>3</v>
      </c>
      <c r="K169" s="41" t="s">
        <v>4</v>
      </c>
      <c r="L169" s="42" t="s">
        <v>5</v>
      </c>
      <c r="M169" s="41" t="s">
        <v>6</v>
      </c>
      <c r="N169" s="41" t="s">
        <v>7</v>
      </c>
      <c r="O169" s="40" t="s">
        <v>8</v>
      </c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</row>
    <row r="170" spans="1:67" s="24" customFormat="1" ht="13.5" customHeight="1">
      <c r="A170" s="90" t="s">
        <v>79</v>
      </c>
      <c r="B170" s="33"/>
      <c r="C170" s="33"/>
      <c r="D170" s="33"/>
      <c r="E170" s="33"/>
      <c r="F170" s="33"/>
      <c r="G170" s="32"/>
      <c r="H170" s="31"/>
      <c r="I170" s="98">
        <f>SUM(方向別!B117,方向別!I117)</f>
        <v>26</v>
      </c>
      <c r="J170" s="98">
        <f>SUM(方向別!C117,方向別!J117)</f>
        <v>1</v>
      </c>
      <c r="K170" s="98">
        <f>SUM(方向別!D117,方向別!K117)</f>
        <v>4</v>
      </c>
      <c r="L170" s="98">
        <f>SUM(方向別!E117,方向別!L117)</f>
        <v>0</v>
      </c>
      <c r="M170" s="98">
        <f>SUM(I170:L170)</f>
        <v>31</v>
      </c>
      <c r="N170" s="99">
        <f>IF(SUM(J170,L170)=0,0,ROUND(SUM(J170,L170)/M170*100,1))</f>
        <v>3.2</v>
      </c>
      <c r="O170" s="100">
        <f>IF(M170=0,0,M170/M$218*100)</f>
        <v>2.3186237845923712</v>
      </c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</row>
    <row r="171" spans="1:67" s="24" customFormat="1" ht="13.5" customHeight="1">
      <c r="A171" s="34" t="s">
        <v>110</v>
      </c>
      <c r="B171" s="33"/>
      <c r="C171" s="33"/>
      <c r="D171" s="33"/>
      <c r="E171" s="33"/>
      <c r="F171" s="33"/>
      <c r="G171" s="32"/>
      <c r="H171" s="31"/>
      <c r="I171" s="98">
        <f>SUM(方向別!B118,方向別!I118)</f>
        <v>10</v>
      </c>
      <c r="J171" s="98">
        <f>SUM(方向別!C118,方向別!J118)</f>
        <v>0</v>
      </c>
      <c r="K171" s="98">
        <f>SUM(方向別!D118,方向別!K118)</f>
        <v>1</v>
      </c>
      <c r="L171" s="98">
        <f>SUM(方向別!E118,方向別!L118)</f>
        <v>0</v>
      </c>
      <c r="M171" s="98">
        <f t="shared" ref="M171:M177" si="30">SUM(I171:L171)</f>
        <v>11</v>
      </c>
      <c r="N171" s="99">
        <f t="shared" ref="N171:N217" si="31">IF(SUM(J171,L171)=0,0,ROUND(SUM(J171,L171)/M171*100,1))</f>
        <v>0</v>
      </c>
      <c r="O171" s="100">
        <f t="shared" ref="O171:O177" si="32">IF(M171=0,0,M171/M$218*100)</f>
        <v>0.82273747195213165</v>
      </c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</row>
    <row r="172" spans="1:67" s="24" customFormat="1" ht="13.5" customHeight="1">
      <c r="A172" s="34" t="s">
        <v>111</v>
      </c>
      <c r="B172" s="33"/>
      <c r="C172" s="33"/>
      <c r="D172" s="33"/>
      <c r="E172" s="33"/>
      <c r="F172" s="33"/>
      <c r="G172" s="32"/>
      <c r="H172" s="31"/>
      <c r="I172" s="98">
        <f>SUM(方向別!B119,方向別!I119)</f>
        <v>14</v>
      </c>
      <c r="J172" s="98">
        <f>SUM(方向別!C119,方向別!J119)</f>
        <v>0</v>
      </c>
      <c r="K172" s="98">
        <f>SUM(方向別!D119,方向別!K119)</f>
        <v>0</v>
      </c>
      <c r="L172" s="98">
        <f>SUM(方向別!E119,方向別!L119)</f>
        <v>0</v>
      </c>
      <c r="M172" s="98">
        <f t="shared" si="30"/>
        <v>14</v>
      </c>
      <c r="N172" s="99">
        <f t="shared" si="31"/>
        <v>0</v>
      </c>
      <c r="O172" s="100">
        <f t="shared" si="32"/>
        <v>1.0471204188481675</v>
      </c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</row>
    <row r="173" spans="1:67" s="24" customFormat="1" ht="13.5" customHeight="1">
      <c r="A173" s="34" t="s">
        <v>83</v>
      </c>
      <c r="B173" s="33"/>
      <c r="C173" s="33"/>
      <c r="D173" s="33"/>
      <c r="E173" s="33"/>
      <c r="F173" s="33"/>
      <c r="G173" s="32"/>
      <c r="H173" s="31"/>
      <c r="I173" s="98">
        <f>SUM(方向別!B120,方向別!I120)</f>
        <v>8</v>
      </c>
      <c r="J173" s="98">
        <f>SUM(方向別!C120,方向別!J120)</f>
        <v>0</v>
      </c>
      <c r="K173" s="98">
        <f>SUM(方向別!D120,方向別!K120)</f>
        <v>1</v>
      </c>
      <c r="L173" s="98">
        <f>SUM(方向別!E120,方向別!L120)</f>
        <v>0</v>
      </c>
      <c r="M173" s="98">
        <f t="shared" si="30"/>
        <v>9</v>
      </c>
      <c r="N173" s="99">
        <f t="shared" si="31"/>
        <v>0</v>
      </c>
      <c r="O173" s="100">
        <f t="shared" si="32"/>
        <v>0.67314884068810776</v>
      </c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</row>
    <row r="174" spans="1:67" s="24" customFormat="1" ht="13.5" customHeight="1">
      <c r="A174" s="34" t="s">
        <v>86</v>
      </c>
      <c r="B174" s="33"/>
      <c r="C174" s="33"/>
      <c r="D174" s="33"/>
      <c r="E174" s="33"/>
      <c r="F174" s="33"/>
      <c r="G174" s="32"/>
      <c r="H174" s="31"/>
      <c r="I174" s="98">
        <f>SUM(方向別!B121,方向別!I121)</f>
        <v>4</v>
      </c>
      <c r="J174" s="98">
        <f>SUM(方向別!C121,方向別!J121)</f>
        <v>0</v>
      </c>
      <c r="K174" s="98">
        <f>SUM(方向別!D121,方向別!K121)</f>
        <v>0</v>
      </c>
      <c r="L174" s="98">
        <f>SUM(方向別!E121,方向別!L121)</f>
        <v>0</v>
      </c>
      <c r="M174" s="98">
        <f t="shared" si="30"/>
        <v>4</v>
      </c>
      <c r="N174" s="99">
        <f t="shared" si="31"/>
        <v>0</v>
      </c>
      <c r="O174" s="100">
        <f t="shared" si="32"/>
        <v>0.29917726252804788</v>
      </c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</row>
    <row r="175" spans="1:67" s="24" customFormat="1" ht="13.5" customHeight="1">
      <c r="A175" s="34" t="s">
        <v>89</v>
      </c>
      <c r="B175" s="33"/>
      <c r="C175" s="33"/>
      <c r="D175" s="33"/>
      <c r="E175" s="33"/>
      <c r="F175" s="33"/>
      <c r="G175" s="32"/>
      <c r="H175" s="31"/>
      <c r="I175" s="98">
        <f>SUM(方向別!B122,方向別!I122)</f>
        <v>2</v>
      </c>
      <c r="J175" s="98">
        <f>SUM(方向別!C122,方向別!J122)</f>
        <v>0</v>
      </c>
      <c r="K175" s="98">
        <f>SUM(方向別!D122,方向別!K122)</f>
        <v>1</v>
      </c>
      <c r="L175" s="98">
        <f>SUM(方向別!E122,方向別!L122)</f>
        <v>0</v>
      </c>
      <c r="M175" s="98">
        <f t="shared" si="30"/>
        <v>3</v>
      </c>
      <c r="N175" s="99">
        <f t="shared" si="31"/>
        <v>0</v>
      </c>
      <c r="O175" s="100">
        <f t="shared" si="32"/>
        <v>0.22438294689603588</v>
      </c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</row>
    <row r="176" spans="1:67" s="24" customFormat="1" ht="13.5" customHeight="1">
      <c r="A176" s="34" t="s">
        <v>92</v>
      </c>
      <c r="B176" s="33"/>
      <c r="C176" s="33"/>
      <c r="D176" s="33"/>
      <c r="E176" s="33"/>
      <c r="F176" s="33"/>
      <c r="G176" s="32"/>
      <c r="H176" s="31"/>
      <c r="I176" s="98">
        <f>SUM(方向別!B123,方向別!I123)</f>
        <v>3</v>
      </c>
      <c r="J176" s="98">
        <f>SUM(方向別!C123,方向別!J123)</f>
        <v>0</v>
      </c>
      <c r="K176" s="98">
        <f>SUM(方向別!D123,方向別!K123)</f>
        <v>0</v>
      </c>
      <c r="L176" s="98">
        <f>SUM(方向別!E123,方向別!L123)</f>
        <v>1</v>
      </c>
      <c r="M176" s="98">
        <f t="shared" si="30"/>
        <v>4</v>
      </c>
      <c r="N176" s="99">
        <f t="shared" si="31"/>
        <v>25</v>
      </c>
      <c r="O176" s="100">
        <f t="shared" si="32"/>
        <v>0.29917726252804788</v>
      </c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</row>
    <row r="177" spans="1:67" s="24" customFormat="1" ht="13.5" customHeight="1">
      <c r="A177" s="34" t="s">
        <v>95</v>
      </c>
      <c r="B177" s="33"/>
      <c r="C177" s="33"/>
      <c r="D177" s="33"/>
      <c r="E177" s="33"/>
      <c r="F177" s="33"/>
      <c r="G177" s="32"/>
      <c r="H177" s="31"/>
      <c r="I177" s="98">
        <f>SUM(方向別!B124,方向別!I124)</f>
        <v>9</v>
      </c>
      <c r="J177" s="98">
        <f>SUM(方向別!C124,方向別!J124)</f>
        <v>0</v>
      </c>
      <c r="K177" s="98">
        <f>SUM(方向別!D124,方向別!K124)</f>
        <v>1</v>
      </c>
      <c r="L177" s="98">
        <f>SUM(方向別!E124,方向別!L124)</f>
        <v>0</v>
      </c>
      <c r="M177" s="98">
        <f t="shared" si="30"/>
        <v>10</v>
      </c>
      <c r="N177" s="99">
        <f t="shared" si="31"/>
        <v>0</v>
      </c>
      <c r="O177" s="100">
        <f t="shared" si="32"/>
        <v>0.74794315632011965</v>
      </c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</row>
    <row r="178" spans="1:67" s="24" customFormat="1" ht="13.5" customHeight="1">
      <c r="A178" s="34" t="s">
        <v>98</v>
      </c>
      <c r="B178" s="33"/>
      <c r="C178" s="33"/>
      <c r="D178" s="33"/>
      <c r="E178" s="33"/>
      <c r="F178" s="33"/>
      <c r="G178" s="32"/>
      <c r="H178" s="31"/>
      <c r="I178" s="98">
        <f>SUM(方向別!B125,方向別!I125)</f>
        <v>19</v>
      </c>
      <c r="J178" s="98">
        <f>SUM(方向別!C125,方向別!J125)</f>
        <v>0</v>
      </c>
      <c r="K178" s="98">
        <f>SUM(方向別!D125,方向別!K125)</f>
        <v>1</v>
      </c>
      <c r="L178" s="98">
        <f>SUM(方向別!E125,方向別!L125)</f>
        <v>0</v>
      </c>
      <c r="M178" s="98">
        <f>SUM(I178:L178)</f>
        <v>20</v>
      </c>
      <c r="N178" s="99">
        <f t="shared" si="31"/>
        <v>0</v>
      </c>
      <c r="O178" s="100">
        <f>IF(M178=0,0,M178/M$218*100)</f>
        <v>1.4958863126402393</v>
      </c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</row>
    <row r="179" spans="1:67" s="23" customFormat="1" ht="13.5" customHeight="1">
      <c r="A179" s="38" t="s">
        <v>9</v>
      </c>
      <c r="B179" s="37"/>
      <c r="C179" s="37"/>
      <c r="D179" s="37"/>
      <c r="E179" s="37"/>
      <c r="F179" s="37"/>
      <c r="G179" s="36"/>
      <c r="H179" s="35"/>
      <c r="I179" s="101">
        <f>SUM(方向別!B126,方向別!I126)</f>
        <v>4</v>
      </c>
      <c r="J179" s="101">
        <f>SUM(方向別!C126,方向別!J126)</f>
        <v>1</v>
      </c>
      <c r="K179" s="101">
        <f>SUM(方向別!D126,方向別!K126)</f>
        <v>0</v>
      </c>
      <c r="L179" s="101">
        <f>SUM(方向別!E126,方向別!L126)</f>
        <v>0</v>
      </c>
      <c r="M179" s="101">
        <f t="shared" ref="M179:M214" si="33">SUM(I179:L179)</f>
        <v>5</v>
      </c>
      <c r="N179" s="102">
        <f t="shared" si="31"/>
        <v>20</v>
      </c>
      <c r="O179" s="103">
        <f t="shared" ref="O179:O214" si="34">IF(M179=0,0,M179/M$218*100)</f>
        <v>0.37397157816005983</v>
      </c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</row>
    <row r="180" spans="1:67" s="23" customFormat="1" ht="13.5" customHeight="1">
      <c r="A180" s="34" t="s">
        <v>10</v>
      </c>
      <c r="B180" s="33"/>
      <c r="C180" s="33"/>
      <c r="D180" s="33"/>
      <c r="E180" s="33"/>
      <c r="F180" s="33"/>
      <c r="G180" s="32"/>
      <c r="H180" s="31"/>
      <c r="I180" s="98">
        <f>SUM(方向別!B127,方向別!I127)</f>
        <v>4</v>
      </c>
      <c r="J180" s="98">
        <f>SUM(方向別!C127,方向別!J127)</f>
        <v>0</v>
      </c>
      <c r="K180" s="98">
        <f>SUM(方向別!D127,方向別!K127)</f>
        <v>0</v>
      </c>
      <c r="L180" s="98">
        <f>SUM(方向別!E127,方向別!L127)</f>
        <v>0</v>
      </c>
      <c r="M180" s="98">
        <f t="shared" si="33"/>
        <v>4</v>
      </c>
      <c r="N180" s="99">
        <f t="shared" si="31"/>
        <v>0</v>
      </c>
      <c r="O180" s="100">
        <f t="shared" si="34"/>
        <v>0.29917726252804788</v>
      </c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</row>
    <row r="181" spans="1:67" s="24" customFormat="1" ht="13.5" customHeight="1">
      <c r="A181" s="34" t="s">
        <v>11</v>
      </c>
      <c r="B181" s="33"/>
      <c r="C181" s="33"/>
      <c r="D181" s="33"/>
      <c r="E181" s="33"/>
      <c r="F181" s="33"/>
      <c r="G181" s="32"/>
      <c r="H181" s="31"/>
      <c r="I181" s="98">
        <f>SUM(方向別!B128,方向別!I128)</f>
        <v>5</v>
      </c>
      <c r="J181" s="98">
        <f>SUM(方向別!C128,方向別!J128)</f>
        <v>0</v>
      </c>
      <c r="K181" s="98">
        <f>SUM(方向別!D128,方向別!K128)</f>
        <v>1</v>
      </c>
      <c r="L181" s="98">
        <f>SUM(方向別!E128,方向別!L128)</f>
        <v>0</v>
      </c>
      <c r="M181" s="98">
        <f t="shared" si="33"/>
        <v>6</v>
      </c>
      <c r="N181" s="99">
        <f t="shared" si="31"/>
        <v>0</v>
      </c>
      <c r="O181" s="100">
        <f t="shared" si="34"/>
        <v>0.44876589379207177</v>
      </c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</row>
    <row r="182" spans="1:67" s="26" customFormat="1" ht="13.5" customHeight="1">
      <c r="A182" s="34" t="s">
        <v>12</v>
      </c>
      <c r="B182" s="33"/>
      <c r="C182" s="33"/>
      <c r="D182" s="33"/>
      <c r="E182" s="33"/>
      <c r="F182" s="33"/>
      <c r="G182" s="32"/>
      <c r="H182" s="31"/>
      <c r="I182" s="98">
        <f>SUM(方向別!B129,方向別!I129)</f>
        <v>8</v>
      </c>
      <c r="J182" s="98">
        <f>SUM(方向別!C129,方向別!J129)</f>
        <v>1</v>
      </c>
      <c r="K182" s="98">
        <f>SUM(方向別!D129,方向別!K129)</f>
        <v>0</v>
      </c>
      <c r="L182" s="98">
        <f>SUM(方向別!E129,方向別!L129)</f>
        <v>0</v>
      </c>
      <c r="M182" s="98">
        <f t="shared" si="33"/>
        <v>9</v>
      </c>
      <c r="N182" s="99">
        <f t="shared" si="31"/>
        <v>11.1</v>
      </c>
      <c r="O182" s="100">
        <f t="shared" si="34"/>
        <v>0.67314884068810776</v>
      </c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</row>
    <row r="183" spans="1:67" s="24" customFormat="1" ht="13.5" customHeight="1">
      <c r="A183" s="34" t="s">
        <v>13</v>
      </c>
      <c r="B183" s="33"/>
      <c r="C183" s="33"/>
      <c r="D183" s="33"/>
      <c r="E183" s="33"/>
      <c r="F183" s="33"/>
      <c r="G183" s="32"/>
      <c r="H183" s="31"/>
      <c r="I183" s="98">
        <f>SUM(方向別!B130,方向別!I130)</f>
        <v>5</v>
      </c>
      <c r="J183" s="98">
        <f>SUM(方向別!C130,方向別!J130)</f>
        <v>0</v>
      </c>
      <c r="K183" s="98">
        <f>SUM(方向別!D130,方向別!K130)</f>
        <v>1</v>
      </c>
      <c r="L183" s="98">
        <f>SUM(方向別!E130,方向別!L130)</f>
        <v>0</v>
      </c>
      <c r="M183" s="98">
        <f t="shared" si="33"/>
        <v>6</v>
      </c>
      <c r="N183" s="99">
        <f t="shared" si="31"/>
        <v>0</v>
      </c>
      <c r="O183" s="100">
        <f t="shared" si="34"/>
        <v>0.44876589379207177</v>
      </c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</row>
    <row r="184" spans="1:67" s="24" customFormat="1" ht="13.5" customHeight="1">
      <c r="A184" s="34" t="s">
        <v>14</v>
      </c>
      <c r="B184" s="33"/>
      <c r="C184" s="33"/>
      <c r="D184" s="33"/>
      <c r="E184" s="33"/>
      <c r="F184" s="33"/>
      <c r="G184" s="32"/>
      <c r="H184" s="31"/>
      <c r="I184" s="98">
        <f>SUM(方向別!B131,方向別!I131)</f>
        <v>9</v>
      </c>
      <c r="J184" s="98">
        <f>SUM(方向別!C131,方向別!J131)</f>
        <v>0</v>
      </c>
      <c r="K184" s="98">
        <f>SUM(方向別!D131,方向別!K131)</f>
        <v>1</v>
      </c>
      <c r="L184" s="98">
        <f>SUM(方向別!E131,方向別!L131)</f>
        <v>0</v>
      </c>
      <c r="M184" s="98">
        <f t="shared" si="33"/>
        <v>10</v>
      </c>
      <c r="N184" s="99">
        <f t="shared" si="31"/>
        <v>0</v>
      </c>
      <c r="O184" s="100">
        <f t="shared" si="34"/>
        <v>0.74794315632011965</v>
      </c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</row>
    <row r="185" spans="1:67" s="24" customFormat="1" ht="13.5" customHeight="1">
      <c r="A185" s="30" t="s">
        <v>15</v>
      </c>
      <c r="B185" s="29"/>
      <c r="C185" s="29"/>
      <c r="D185" s="29"/>
      <c r="E185" s="29"/>
      <c r="F185" s="29"/>
      <c r="G185" s="28"/>
      <c r="H185" s="27"/>
      <c r="I185" s="104">
        <f>SUM(I179:I184)</f>
        <v>35</v>
      </c>
      <c r="J185" s="104">
        <f>SUM(J179:J184)</f>
        <v>2</v>
      </c>
      <c r="K185" s="104">
        <f>SUM(K179:K184)</f>
        <v>3</v>
      </c>
      <c r="L185" s="104">
        <f>SUM(L179:L184)</f>
        <v>0</v>
      </c>
      <c r="M185" s="104">
        <f t="shared" si="33"/>
        <v>40</v>
      </c>
      <c r="N185" s="105">
        <f t="shared" si="31"/>
        <v>5</v>
      </c>
      <c r="O185" s="106">
        <f t="shared" si="34"/>
        <v>2.9917726252804786</v>
      </c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</row>
    <row r="186" spans="1:67" s="26" customFormat="1" ht="13.5" customHeight="1">
      <c r="A186" s="38" t="s">
        <v>16</v>
      </c>
      <c r="B186" s="37"/>
      <c r="C186" s="37"/>
      <c r="D186" s="37"/>
      <c r="E186" s="37"/>
      <c r="F186" s="37"/>
      <c r="G186" s="36"/>
      <c r="H186" s="35"/>
      <c r="I186" s="101">
        <f>SUM(方向別!B133,方向別!I133)</f>
        <v>7</v>
      </c>
      <c r="J186" s="101">
        <f>SUM(方向別!C133,方向別!J133)</f>
        <v>1</v>
      </c>
      <c r="K186" s="101">
        <f>SUM(方向別!D133,方向別!K133)</f>
        <v>0</v>
      </c>
      <c r="L186" s="101">
        <f>SUM(方向別!E133,方向別!L133)</f>
        <v>0</v>
      </c>
      <c r="M186" s="101">
        <f t="shared" si="33"/>
        <v>8</v>
      </c>
      <c r="N186" s="102">
        <f t="shared" si="31"/>
        <v>12.5</v>
      </c>
      <c r="O186" s="103">
        <f t="shared" si="34"/>
        <v>0.59835452505609577</v>
      </c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</row>
    <row r="187" spans="1:67" s="26" customFormat="1" ht="13.5" customHeight="1">
      <c r="A187" s="34" t="s">
        <v>17</v>
      </c>
      <c r="B187" s="33"/>
      <c r="C187" s="33"/>
      <c r="D187" s="33"/>
      <c r="E187" s="33"/>
      <c r="F187" s="33"/>
      <c r="G187" s="32"/>
      <c r="H187" s="31"/>
      <c r="I187" s="98">
        <f>SUM(方向別!B134,方向別!I134)</f>
        <v>5</v>
      </c>
      <c r="J187" s="98">
        <f>SUM(方向別!C134,方向別!J134)</f>
        <v>1</v>
      </c>
      <c r="K187" s="98">
        <f>SUM(方向別!D134,方向別!K134)</f>
        <v>0</v>
      </c>
      <c r="L187" s="98">
        <f>SUM(方向別!E134,方向別!L134)</f>
        <v>0</v>
      </c>
      <c r="M187" s="98">
        <f t="shared" si="33"/>
        <v>6</v>
      </c>
      <c r="N187" s="99">
        <f t="shared" si="31"/>
        <v>16.7</v>
      </c>
      <c r="O187" s="100">
        <f t="shared" si="34"/>
        <v>0.44876589379207177</v>
      </c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</row>
    <row r="188" spans="1:67" s="26" customFormat="1" ht="13.5" customHeight="1">
      <c r="A188" s="34" t="s">
        <v>18</v>
      </c>
      <c r="B188" s="33"/>
      <c r="C188" s="33"/>
      <c r="D188" s="33"/>
      <c r="E188" s="33"/>
      <c r="F188" s="33"/>
      <c r="G188" s="32"/>
      <c r="H188" s="31"/>
      <c r="I188" s="98">
        <f>SUM(方向別!B135,方向別!I135)</f>
        <v>19</v>
      </c>
      <c r="J188" s="98">
        <f>SUM(方向別!C135,方向別!J135)</f>
        <v>0</v>
      </c>
      <c r="K188" s="98">
        <f>SUM(方向別!D135,方向別!K135)</f>
        <v>1</v>
      </c>
      <c r="L188" s="98">
        <f>SUM(方向別!E135,方向別!L135)</f>
        <v>0</v>
      </c>
      <c r="M188" s="98">
        <f t="shared" si="33"/>
        <v>20</v>
      </c>
      <c r="N188" s="99">
        <f t="shared" si="31"/>
        <v>0</v>
      </c>
      <c r="O188" s="100">
        <f t="shared" si="34"/>
        <v>1.4958863126402393</v>
      </c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</row>
    <row r="189" spans="1:67" s="24" customFormat="1" ht="13.5" customHeight="1">
      <c r="A189" s="34" t="s">
        <v>19</v>
      </c>
      <c r="B189" s="33"/>
      <c r="C189" s="33"/>
      <c r="D189" s="33"/>
      <c r="E189" s="33"/>
      <c r="F189" s="33"/>
      <c r="G189" s="32"/>
      <c r="H189" s="31"/>
      <c r="I189" s="98">
        <f>SUM(方向別!B136,方向別!I136)</f>
        <v>13</v>
      </c>
      <c r="J189" s="98">
        <f>SUM(方向別!C136,方向別!J136)</f>
        <v>0</v>
      </c>
      <c r="K189" s="98">
        <f>SUM(方向別!D136,方向別!K136)</f>
        <v>0</v>
      </c>
      <c r="L189" s="98">
        <f>SUM(方向別!E136,方向別!L136)</f>
        <v>0</v>
      </c>
      <c r="M189" s="98">
        <f t="shared" si="33"/>
        <v>13</v>
      </c>
      <c r="N189" s="99">
        <f t="shared" si="31"/>
        <v>0</v>
      </c>
      <c r="O189" s="100">
        <f t="shared" si="34"/>
        <v>0.97232610321615554</v>
      </c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</row>
    <row r="190" spans="1:67" s="26" customFormat="1" ht="13.5" customHeight="1">
      <c r="A190" s="34" t="s">
        <v>20</v>
      </c>
      <c r="B190" s="33"/>
      <c r="C190" s="33"/>
      <c r="D190" s="33"/>
      <c r="E190" s="33"/>
      <c r="F190" s="33"/>
      <c r="G190" s="32"/>
      <c r="H190" s="31"/>
      <c r="I190" s="98">
        <f>SUM(方向別!B137,方向別!I137)</f>
        <v>10</v>
      </c>
      <c r="J190" s="98">
        <f>SUM(方向別!C137,方向別!J137)</f>
        <v>0</v>
      </c>
      <c r="K190" s="98">
        <f>SUM(方向別!D137,方向別!K137)</f>
        <v>2</v>
      </c>
      <c r="L190" s="98">
        <f>SUM(方向別!E137,方向別!L137)</f>
        <v>0</v>
      </c>
      <c r="M190" s="98">
        <f t="shared" si="33"/>
        <v>12</v>
      </c>
      <c r="N190" s="99">
        <f t="shared" si="31"/>
        <v>0</v>
      </c>
      <c r="O190" s="100">
        <f t="shared" si="34"/>
        <v>0.89753178758414354</v>
      </c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</row>
    <row r="191" spans="1:67" s="24" customFormat="1" ht="13.5" customHeight="1">
      <c r="A191" s="34" t="s">
        <v>21</v>
      </c>
      <c r="B191" s="33"/>
      <c r="C191" s="33"/>
      <c r="D191" s="33"/>
      <c r="E191" s="33"/>
      <c r="F191" s="33"/>
      <c r="G191" s="32"/>
      <c r="H191" s="31"/>
      <c r="I191" s="98">
        <f>SUM(方向別!B138,方向別!I138)</f>
        <v>6</v>
      </c>
      <c r="J191" s="98">
        <f>SUM(方向別!C138,方向別!J138)</f>
        <v>1</v>
      </c>
      <c r="K191" s="98">
        <f>SUM(方向別!D138,方向別!K138)</f>
        <v>1</v>
      </c>
      <c r="L191" s="98">
        <f>SUM(方向別!E138,方向別!L138)</f>
        <v>0</v>
      </c>
      <c r="M191" s="98">
        <f t="shared" si="33"/>
        <v>8</v>
      </c>
      <c r="N191" s="99">
        <f t="shared" si="31"/>
        <v>12.5</v>
      </c>
      <c r="O191" s="100">
        <f t="shared" si="34"/>
        <v>0.59835452505609577</v>
      </c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</row>
    <row r="192" spans="1:67" s="26" customFormat="1" ht="13.5" customHeight="1">
      <c r="A192" s="30" t="s">
        <v>15</v>
      </c>
      <c r="B192" s="29"/>
      <c r="C192" s="29"/>
      <c r="D192" s="29"/>
      <c r="E192" s="29"/>
      <c r="F192" s="29"/>
      <c r="G192" s="28"/>
      <c r="H192" s="27"/>
      <c r="I192" s="104">
        <f>SUM(I186:I191)</f>
        <v>60</v>
      </c>
      <c r="J192" s="104">
        <f>SUM(J186:J191)</f>
        <v>3</v>
      </c>
      <c r="K192" s="104">
        <f>SUM(K186:K191)</f>
        <v>4</v>
      </c>
      <c r="L192" s="104">
        <f>SUM(L186:L191)</f>
        <v>0</v>
      </c>
      <c r="M192" s="104">
        <f t="shared" si="33"/>
        <v>67</v>
      </c>
      <c r="N192" s="105">
        <f t="shared" si="31"/>
        <v>4.5</v>
      </c>
      <c r="O192" s="106">
        <f t="shared" si="34"/>
        <v>5.0112191473448018</v>
      </c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</row>
    <row r="193" spans="1:67" s="24" customFormat="1" ht="13.5" customHeight="1">
      <c r="A193" s="34" t="s">
        <v>22</v>
      </c>
      <c r="B193" s="33"/>
      <c r="C193" s="33"/>
      <c r="D193" s="33"/>
      <c r="E193" s="33"/>
      <c r="F193" s="33"/>
      <c r="G193" s="32"/>
      <c r="H193" s="31"/>
      <c r="I193" s="98">
        <f>SUM(方向別!B140,方向別!I140)</f>
        <v>69</v>
      </c>
      <c r="J193" s="98">
        <f>SUM(方向別!C140,方向別!J140)</f>
        <v>1</v>
      </c>
      <c r="K193" s="98">
        <f>SUM(方向別!D140,方向別!K140)</f>
        <v>4</v>
      </c>
      <c r="L193" s="98">
        <f>SUM(方向別!E140,方向別!L140)</f>
        <v>0</v>
      </c>
      <c r="M193" s="98">
        <f t="shared" si="33"/>
        <v>74</v>
      </c>
      <c r="N193" s="99">
        <f t="shared" si="31"/>
        <v>1.4</v>
      </c>
      <c r="O193" s="100">
        <f t="shared" si="34"/>
        <v>5.534779356768885</v>
      </c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</row>
    <row r="194" spans="1:67" s="26" customFormat="1" ht="13.5" customHeight="1">
      <c r="A194" s="34" t="s">
        <v>23</v>
      </c>
      <c r="B194" s="33"/>
      <c r="C194" s="33"/>
      <c r="D194" s="33"/>
      <c r="E194" s="33"/>
      <c r="F194" s="33"/>
      <c r="G194" s="32"/>
      <c r="H194" s="31"/>
      <c r="I194" s="98">
        <f>SUM(方向別!B141,方向別!I141)</f>
        <v>66</v>
      </c>
      <c r="J194" s="98">
        <f>SUM(方向別!C141,方向別!J141)</f>
        <v>1</v>
      </c>
      <c r="K194" s="98">
        <f>SUM(方向別!D141,方向別!K141)</f>
        <v>8</v>
      </c>
      <c r="L194" s="98">
        <f>SUM(方向別!E141,方向別!L141)</f>
        <v>1</v>
      </c>
      <c r="M194" s="98">
        <f t="shared" si="33"/>
        <v>76</v>
      </c>
      <c r="N194" s="99">
        <f t="shared" si="31"/>
        <v>2.6</v>
      </c>
      <c r="O194" s="100">
        <f t="shared" si="34"/>
        <v>5.6843679880329097</v>
      </c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</row>
    <row r="195" spans="1:67" s="24" customFormat="1" ht="13.5" customHeight="1">
      <c r="A195" s="34" t="s">
        <v>24</v>
      </c>
      <c r="B195" s="33"/>
      <c r="C195" s="33"/>
      <c r="D195" s="33"/>
      <c r="E195" s="33"/>
      <c r="F195" s="33"/>
      <c r="G195" s="32"/>
      <c r="H195" s="31"/>
      <c r="I195" s="98">
        <f>SUM(方向別!B142,方向別!I142)</f>
        <v>77</v>
      </c>
      <c r="J195" s="98">
        <f>SUM(方向別!C142,方向別!J142)</f>
        <v>3</v>
      </c>
      <c r="K195" s="98">
        <f>SUM(方向別!D142,方向別!K142)</f>
        <v>4</v>
      </c>
      <c r="L195" s="98">
        <f>SUM(方向別!E142,方向別!L142)</f>
        <v>1</v>
      </c>
      <c r="M195" s="98">
        <f t="shared" si="33"/>
        <v>85</v>
      </c>
      <c r="N195" s="99">
        <f t="shared" si="31"/>
        <v>4.7</v>
      </c>
      <c r="O195" s="100">
        <f t="shared" si="34"/>
        <v>6.3575168287210175</v>
      </c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</row>
    <row r="196" spans="1:67" s="26" customFormat="1" ht="13.5" customHeight="1">
      <c r="A196" s="34" t="s">
        <v>25</v>
      </c>
      <c r="B196" s="33"/>
      <c r="C196" s="33"/>
      <c r="D196" s="33"/>
      <c r="E196" s="33"/>
      <c r="F196" s="33"/>
      <c r="G196" s="32"/>
      <c r="H196" s="31"/>
      <c r="I196" s="98">
        <f>SUM(方向別!B143,方向別!I143)</f>
        <v>85</v>
      </c>
      <c r="J196" s="98">
        <f>SUM(方向別!C143,方向別!J143)</f>
        <v>2</v>
      </c>
      <c r="K196" s="98">
        <f>SUM(方向別!D143,方向別!K143)</f>
        <v>2</v>
      </c>
      <c r="L196" s="98">
        <f>SUM(方向別!E143,方向別!L143)</f>
        <v>1</v>
      </c>
      <c r="M196" s="98">
        <f t="shared" si="33"/>
        <v>90</v>
      </c>
      <c r="N196" s="99">
        <f t="shared" si="31"/>
        <v>3.3</v>
      </c>
      <c r="O196" s="100">
        <f t="shared" si="34"/>
        <v>6.731488406881077</v>
      </c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</row>
    <row r="197" spans="1:67" s="26" customFormat="1" ht="13.5" customHeight="1">
      <c r="A197" s="34" t="s">
        <v>26</v>
      </c>
      <c r="B197" s="33"/>
      <c r="C197" s="33"/>
      <c r="D197" s="33"/>
      <c r="E197" s="33"/>
      <c r="F197" s="33"/>
      <c r="G197" s="32"/>
      <c r="H197" s="31"/>
      <c r="I197" s="98">
        <f>SUM(方向別!B144,方向別!I144)</f>
        <v>91</v>
      </c>
      <c r="J197" s="98">
        <f>SUM(方向別!C144,方向別!J144)</f>
        <v>2</v>
      </c>
      <c r="K197" s="98">
        <f>SUM(方向別!D144,方向別!K144)</f>
        <v>2</v>
      </c>
      <c r="L197" s="98">
        <f>SUM(方向別!E144,方向別!L144)</f>
        <v>0</v>
      </c>
      <c r="M197" s="98">
        <f t="shared" si="33"/>
        <v>95</v>
      </c>
      <c r="N197" s="99">
        <f t="shared" si="31"/>
        <v>2.1</v>
      </c>
      <c r="O197" s="100">
        <f t="shared" si="34"/>
        <v>7.1054599850411364</v>
      </c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</row>
    <row r="198" spans="1:67" s="26" customFormat="1" ht="13.5" customHeight="1">
      <c r="A198" s="34" t="s">
        <v>27</v>
      </c>
      <c r="B198" s="33"/>
      <c r="C198" s="33"/>
      <c r="D198" s="33"/>
      <c r="E198" s="33"/>
      <c r="F198" s="33"/>
      <c r="G198" s="32"/>
      <c r="H198" s="31"/>
      <c r="I198" s="98">
        <f>SUM(方向別!B145,方向別!I145)</f>
        <v>90</v>
      </c>
      <c r="J198" s="98">
        <f>SUM(方向別!C145,方向別!J145)</f>
        <v>2</v>
      </c>
      <c r="K198" s="98">
        <f>SUM(方向別!D145,方向別!K145)</f>
        <v>3</v>
      </c>
      <c r="L198" s="98">
        <f>SUM(方向別!E145,方向別!L145)</f>
        <v>6</v>
      </c>
      <c r="M198" s="98">
        <f t="shared" si="33"/>
        <v>101</v>
      </c>
      <c r="N198" s="99">
        <f t="shared" si="31"/>
        <v>7.9</v>
      </c>
      <c r="O198" s="100">
        <f t="shared" si="34"/>
        <v>7.5542258788332077</v>
      </c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</row>
    <row r="199" spans="1:67" s="24" customFormat="1" ht="13.5" customHeight="1">
      <c r="A199" s="34" t="s">
        <v>28</v>
      </c>
      <c r="B199" s="33"/>
      <c r="C199" s="33"/>
      <c r="D199" s="33"/>
      <c r="E199" s="33"/>
      <c r="F199" s="33"/>
      <c r="G199" s="32"/>
      <c r="H199" s="31"/>
      <c r="I199" s="98">
        <f>SUM(方向別!B146,方向別!I146)</f>
        <v>105</v>
      </c>
      <c r="J199" s="98">
        <f>SUM(方向別!C146,方向別!J146)</f>
        <v>4</v>
      </c>
      <c r="K199" s="98">
        <f>SUM(方向別!D146,方向別!K146)</f>
        <v>1</v>
      </c>
      <c r="L199" s="98">
        <f>SUM(方向別!E146,方向別!L146)</f>
        <v>1</v>
      </c>
      <c r="M199" s="98">
        <f t="shared" si="33"/>
        <v>111</v>
      </c>
      <c r="N199" s="99">
        <f t="shared" si="31"/>
        <v>4.5</v>
      </c>
      <c r="O199" s="100">
        <f t="shared" si="34"/>
        <v>8.3021690351533284</v>
      </c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</row>
    <row r="200" spans="1:67" s="24" customFormat="1" ht="13.5" customHeight="1">
      <c r="A200" s="34" t="s">
        <v>51</v>
      </c>
      <c r="B200" s="33"/>
      <c r="C200" s="33"/>
      <c r="D200" s="33"/>
      <c r="E200" s="33"/>
      <c r="F200" s="33"/>
      <c r="G200" s="32"/>
      <c r="H200" s="31"/>
      <c r="I200" s="98">
        <f>SUM(方向別!B147,方向別!I147)</f>
        <v>114</v>
      </c>
      <c r="J200" s="98">
        <f>SUM(方向別!C147,方向別!J147)</f>
        <v>1</v>
      </c>
      <c r="K200" s="98">
        <f>SUM(方向別!D147,方向別!K147)</f>
        <v>5</v>
      </c>
      <c r="L200" s="98">
        <f>SUM(方向別!E147,方向別!L147)</f>
        <v>0</v>
      </c>
      <c r="M200" s="98">
        <f t="shared" si="33"/>
        <v>120</v>
      </c>
      <c r="N200" s="99">
        <f t="shared" si="31"/>
        <v>0.8</v>
      </c>
      <c r="O200" s="100">
        <f t="shared" si="34"/>
        <v>8.9753178758414354</v>
      </c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</row>
    <row r="201" spans="1:67" s="24" customFormat="1" ht="13.5" customHeight="1">
      <c r="A201" s="38" t="s">
        <v>29</v>
      </c>
      <c r="B201" s="37"/>
      <c r="C201" s="37"/>
      <c r="D201" s="37"/>
      <c r="E201" s="37"/>
      <c r="F201" s="37"/>
      <c r="G201" s="36"/>
      <c r="H201" s="35"/>
      <c r="I201" s="101">
        <f>SUM(方向別!B148,方向別!I148)</f>
        <v>23</v>
      </c>
      <c r="J201" s="101">
        <f>SUM(方向別!C148,方向別!J148)</f>
        <v>0</v>
      </c>
      <c r="K201" s="101">
        <f>SUM(方向別!D148,方向別!K148)</f>
        <v>1</v>
      </c>
      <c r="L201" s="101">
        <f>SUM(方向別!E148,方向別!L148)</f>
        <v>0</v>
      </c>
      <c r="M201" s="101">
        <f t="shared" si="33"/>
        <v>24</v>
      </c>
      <c r="N201" s="102">
        <f t="shared" si="31"/>
        <v>0</v>
      </c>
      <c r="O201" s="103">
        <f t="shared" si="34"/>
        <v>1.7950635751682871</v>
      </c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</row>
    <row r="202" spans="1:67" s="26" customFormat="1" ht="13.5" customHeight="1">
      <c r="A202" s="34" t="s">
        <v>30</v>
      </c>
      <c r="B202" s="33"/>
      <c r="C202" s="33"/>
      <c r="D202" s="33"/>
      <c r="E202" s="33"/>
      <c r="F202" s="33"/>
      <c r="G202" s="32"/>
      <c r="H202" s="31"/>
      <c r="I202" s="98">
        <f>SUM(方向別!B149,方向別!I149)</f>
        <v>23</v>
      </c>
      <c r="J202" s="98">
        <f>SUM(方向別!C149,方向別!J149)</f>
        <v>0</v>
      </c>
      <c r="K202" s="98">
        <f>SUM(方向別!D149,方向別!K149)</f>
        <v>1</v>
      </c>
      <c r="L202" s="98">
        <f>SUM(方向別!E149,方向別!L149)</f>
        <v>0</v>
      </c>
      <c r="M202" s="98">
        <f t="shared" si="33"/>
        <v>24</v>
      </c>
      <c r="N202" s="99">
        <f t="shared" si="31"/>
        <v>0</v>
      </c>
      <c r="O202" s="100">
        <f t="shared" si="34"/>
        <v>1.7950635751682871</v>
      </c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</row>
    <row r="203" spans="1:67" s="26" customFormat="1" ht="13.5" customHeight="1">
      <c r="A203" s="34" t="s">
        <v>31</v>
      </c>
      <c r="B203" s="33"/>
      <c r="C203" s="33"/>
      <c r="D203" s="33"/>
      <c r="E203" s="33"/>
      <c r="F203" s="33"/>
      <c r="G203" s="32"/>
      <c r="H203" s="31"/>
      <c r="I203" s="98">
        <f>SUM(方向別!B150,方向別!I150)</f>
        <v>29</v>
      </c>
      <c r="J203" s="98">
        <f>SUM(方向別!C150,方向別!J150)</f>
        <v>1</v>
      </c>
      <c r="K203" s="98">
        <f>SUM(方向別!D150,方向別!K150)</f>
        <v>0</v>
      </c>
      <c r="L203" s="98">
        <f>SUM(方向別!E150,方向別!L150)</f>
        <v>0</v>
      </c>
      <c r="M203" s="98">
        <f t="shared" si="33"/>
        <v>30</v>
      </c>
      <c r="N203" s="99">
        <f t="shared" si="31"/>
        <v>3.3</v>
      </c>
      <c r="O203" s="100">
        <f t="shared" si="34"/>
        <v>2.2438294689603588</v>
      </c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</row>
    <row r="204" spans="1:67" s="26" customFormat="1" ht="13.5" customHeight="1">
      <c r="A204" s="34" t="s">
        <v>32</v>
      </c>
      <c r="B204" s="33"/>
      <c r="C204" s="33"/>
      <c r="D204" s="33"/>
      <c r="E204" s="33"/>
      <c r="F204" s="33"/>
      <c r="G204" s="32"/>
      <c r="H204" s="31"/>
      <c r="I204" s="98">
        <f>SUM(方向別!B151,方向別!I151)</f>
        <v>15</v>
      </c>
      <c r="J204" s="98">
        <f>SUM(方向別!C151,方向別!J151)</f>
        <v>1</v>
      </c>
      <c r="K204" s="98">
        <f>SUM(方向別!D151,方向別!K151)</f>
        <v>0</v>
      </c>
      <c r="L204" s="98">
        <f>SUM(方向別!E151,方向別!L151)</f>
        <v>0</v>
      </c>
      <c r="M204" s="98">
        <f t="shared" si="33"/>
        <v>16</v>
      </c>
      <c r="N204" s="99">
        <f t="shared" si="31"/>
        <v>6.3</v>
      </c>
      <c r="O204" s="100">
        <f t="shared" si="34"/>
        <v>1.1967090501121915</v>
      </c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</row>
    <row r="205" spans="1:67" s="24" customFormat="1" ht="13.5" customHeight="1">
      <c r="A205" s="34" t="s">
        <v>33</v>
      </c>
      <c r="B205" s="33"/>
      <c r="C205" s="33"/>
      <c r="D205" s="33"/>
      <c r="E205" s="33"/>
      <c r="F205" s="33"/>
      <c r="G205" s="32"/>
      <c r="H205" s="31"/>
      <c r="I205" s="98">
        <f>SUM(方向別!B152,方向別!I152)</f>
        <v>23</v>
      </c>
      <c r="J205" s="98">
        <f>SUM(方向別!C152,方向別!J152)</f>
        <v>0</v>
      </c>
      <c r="K205" s="98">
        <f>SUM(方向別!D152,方向別!K152)</f>
        <v>0</v>
      </c>
      <c r="L205" s="98">
        <f>SUM(方向別!E152,方向別!L152)</f>
        <v>0</v>
      </c>
      <c r="M205" s="98">
        <f t="shared" si="33"/>
        <v>23</v>
      </c>
      <c r="N205" s="99">
        <f t="shared" si="31"/>
        <v>0</v>
      </c>
      <c r="O205" s="100">
        <f t="shared" si="34"/>
        <v>1.7202692595362752</v>
      </c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</row>
    <row r="206" spans="1:67" s="26" customFormat="1" ht="13.5" customHeight="1">
      <c r="A206" s="34" t="s">
        <v>34</v>
      </c>
      <c r="B206" s="33"/>
      <c r="C206" s="33"/>
      <c r="D206" s="33"/>
      <c r="E206" s="33"/>
      <c r="F206" s="33"/>
      <c r="G206" s="32"/>
      <c r="H206" s="31"/>
      <c r="I206" s="98">
        <f>SUM(方向別!B153,方向別!I153)</f>
        <v>19</v>
      </c>
      <c r="J206" s="98">
        <f>SUM(方向別!C153,方向別!J153)</f>
        <v>0</v>
      </c>
      <c r="K206" s="98">
        <f>SUM(方向別!D153,方向別!K153)</f>
        <v>1</v>
      </c>
      <c r="L206" s="98">
        <f>SUM(方向別!E153,方向別!L153)</f>
        <v>1</v>
      </c>
      <c r="M206" s="98">
        <f t="shared" si="33"/>
        <v>21</v>
      </c>
      <c r="N206" s="99">
        <f t="shared" si="31"/>
        <v>4.8</v>
      </c>
      <c r="O206" s="100">
        <f t="shared" si="34"/>
        <v>1.5706806282722512</v>
      </c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</row>
    <row r="207" spans="1:67" s="24" customFormat="1" ht="13.5" customHeight="1">
      <c r="A207" s="30" t="s">
        <v>15</v>
      </c>
      <c r="B207" s="29"/>
      <c r="C207" s="29"/>
      <c r="D207" s="29"/>
      <c r="E207" s="29"/>
      <c r="F207" s="29"/>
      <c r="G207" s="28"/>
      <c r="H207" s="27"/>
      <c r="I207" s="104">
        <f>SUM(I201:I206)</f>
        <v>132</v>
      </c>
      <c r="J207" s="104">
        <f>SUM(J201:J206)</f>
        <v>2</v>
      </c>
      <c r="K207" s="104">
        <f>SUM(K201:K206)</f>
        <v>3</v>
      </c>
      <c r="L207" s="104">
        <f>SUM(L201:L206)</f>
        <v>1</v>
      </c>
      <c r="M207" s="104">
        <f t="shared" si="33"/>
        <v>138</v>
      </c>
      <c r="N207" s="105">
        <f t="shared" si="31"/>
        <v>2.2000000000000002</v>
      </c>
      <c r="O207" s="106">
        <f t="shared" si="34"/>
        <v>10.321615557217651</v>
      </c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</row>
    <row r="208" spans="1:67" s="24" customFormat="1" ht="13.5" customHeight="1">
      <c r="A208" s="38" t="s">
        <v>35</v>
      </c>
      <c r="B208" s="37"/>
      <c r="C208" s="37"/>
      <c r="D208" s="37"/>
      <c r="E208" s="37"/>
      <c r="F208" s="37"/>
      <c r="G208" s="36"/>
      <c r="H208" s="35"/>
      <c r="I208" s="101">
        <f>SUM(方向別!B155,方向別!I155)</f>
        <v>9</v>
      </c>
      <c r="J208" s="101">
        <f>SUM(方向別!C155,方向別!J155)</f>
        <v>0</v>
      </c>
      <c r="K208" s="101">
        <f>SUM(方向別!D155,方向別!K155)</f>
        <v>0</v>
      </c>
      <c r="L208" s="101">
        <f>SUM(方向別!E155,方向別!L155)</f>
        <v>0</v>
      </c>
      <c r="M208" s="101">
        <f t="shared" si="33"/>
        <v>9</v>
      </c>
      <c r="N208" s="102">
        <f t="shared" si="31"/>
        <v>0</v>
      </c>
      <c r="O208" s="103">
        <f t="shared" si="34"/>
        <v>0.67314884068810776</v>
      </c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</row>
    <row r="209" spans="1:67" s="26" customFormat="1" ht="13.5" customHeight="1">
      <c r="A209" s="34" t="s">
        <v>36</v>
      </c>
      <c r="B209" s="33"/>
      <c r="C209" s="33"/>
      <c r="D209" s="33"/>
      <c r="E209" s="33"/>
      <c r="F209" s="33"/>
      <c r="G209" s="32"/>
      <c r="H209" s="31"/>
      <c r="I209" s="98">
        <f>SUM(方向別!B156,方向別!I156)</f>
        <v>19</v>
      </c>
      <c r="J209" s="98">
        <f>SUM(方向別!C156,方向別!J156)</f>
        <v>1</v>
      </c>
      <c r="K209" s="98">
        <f>SUM(方向別!D156,方向別!K156)</f>
        <v>1</v>
      </c>
      <c r="L209" s="98">
        <f>SUM(方向別!E156,方向別!L156)</f>
        <v>0</v>
      </c>
      <c r="M209" s="98">
        <f t="shared" si="33"/>
        <v>21</v>
      </c>
      <c r="N209" s="99">
        <f t="shared" si="31"/>
        <v>4.8</v>
      </c>
      <c r="O209" s="100">
        <f t="shared" si="34"/>
        <v>1.5706806282722512</v>
      </c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</row>
    <row r="210" spans="1:67" s="26" customFormat="1" ht="13.5" customHeight="1">
      <c r="A210" s="34" t="s">
        <v>37</v>
      </c>
      <c r="B210" s="33"/>
      <c r="C210" s="33"/>
      <c r="D210" s="33"/>
      <c r="E210" s="33"/>
      <c r="F210" s="33"/>
      <c r="G210" s="32"/>
      <c r="H210" s="31"/>
      <c r="I210" s="98">
        <f>SUM(方向別!B157,方向別!I157)</f>
        <v>16</v>
      </c>
      <c r="J210" s="98">
        <f>SUM(方向別!C157,方向別!J157)</f>
        <v>1</v>
      </c>
      <c r="K210" s="98">
        <f>SUM(方向別!D157,方向別!K157)</f>
        <v>0</v>
      </c>
      <c r="L210" s="98">
        <f>SUM(方向別!E157,方向別!L157)</f>
        <v>0</v>
      </c>
      <c r="M210" s="98">
        <f t="shared" si="33"/>
        <v>17</v>
      </c>
      <c r="N210" s="99">
        <f t="shared" si="31"/>
        <v>5.9</v>
      </c>
      <c r="O210" s="100">
        <f t="shared" si="34"/>
        <v>1.2715033657442034</v>
      </c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</row>
    <row r="211" spans="1:67" s="23" customFormat="1" ht="13.5" customHeight="1">
      <c r="A211" s="34" t="s">
        <v>38</v>
      </c>
      <c r="B211" s="33"/>
      <c r="C211" s="33"/>
      <c r="D211" s="33"/>
      <c r="E211" s="33"/>
      <c r="F211" s="33"/>
      <c r="G211" s="32"/>
      <c r="H211" s="31"/>
      <c r="I211" s="98">
        <f>SUM(方向別!B158,方向別!I158)</f>
        <v>11</v>
      </c>
      <c r="J211" s="98">
        <f>SUM(方向別!C158,方向別!J158)</f>
        <v>0</v>
      </c>
      <c r="K211" s="98">
        <f>SUM(方向別!D158,方向別!K158)</f>
        <v>0</v>
      </c>
      <c r="L211" s="98">
        <f>SUM(方向別!E158,方向別!L158)</f>
        <v>0</v>
      </c>
      <c r="M211" s="98">
        <f t="shared" si="33"/>
        <v>11</v>
      </c>
      <c r="N211" s="99">
        <f t="shared" si="31"/>
        <v>0</v>
      </c>
      <c r="O211" s="100">
        <f t="shared" si="34"/>
        <v>0.82273747195213165</v>
      </c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</row>
    <row r="212" spans="1:67" s="23" customFormat="1" ht="13.5" customHeight="1">
      <c r="A212" s="34" t="s">
        <v>39</v>
      </c>
      <c r="B212" s="33"/>
      <c r="C212" s="33"/>
      <c r="D212" s="33"/>
      <c r="E212" s="33"/>
      <c r="F212" s="33"/>
      <c r="G212" s="32"/>
      <c r="H212" s="31"/>
      <c r="I212" s="98">
        <f>SUM(方向別!B159,方向別!I159)</f>
        <v>19</v>
      </c>
      <c r="J212" s="98">
        <f>SUM(方向別!C159,方向別!J159)</f>
        <v>0</v>
      </c>
      <c r="K212" s="98">
        <f>SUM(方向別!D159,方向別!K159)</f>
        <v>2</v>
      </c>
      <c r="L212" s="98">
        <f>SUM(方向別!E159,方向別!L159)</f>
        <v>0</v>
      </c>
      <c r="M212" s="98">
        <f t="shared" si="33"/>
        <v>21</v>
      </c>
      <c r="N212" s="99">
        <f t="shared" si="31"/>
        <v>0</v>
      </c>
      <c r="O212" s="100">
        <f t="shared" si="34"/>
        <v>1.5706806282722512</v>
      </c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</row>
    <row r="213" spans="1:67" s="24" customFormat="1" ht="13.5" customHeight="1">
      <c r="A213" s="34" t="s">
        <v>40</v>
      </c>
      <c r="B213" s="33"/>
      <c r="C213" s="33"/>
      <c r="D213" s="33"/>
      <c r="E213" s="33"/>
      <c r="F213" s="33"/>
      <c r="G213" s="32"/>
      <c r="H213" s="31"/>
      <c r="I213" s="98">
        <f>SUM(方向別!B160,方向別!I160)</f>
        <v>5</v>
      </c>
      <c r="J213" s="98">
        <f>SUM(方向別!C160,方向別!J160)</f>
        <v>2</v>
      </c>
      <c r="K213" s="98">
        <f>SUM(方向別!D160,方向別!K160)</f>
        <v>0</v>
      </c>
      <c r="L213" s="98">
        <f>SUM(方向別!E160,方向別!L160)</f>
        <v>0</v>
      </c>
      <c r="M213" s="98">
        <f t="shared" si="33"/>
        <v>7</v>
      </c>
      <c r="N213" s="99">
        <f t="shared" si="31"/>
        <v>28.6</v>
      </c>
      <c r="O213" s="100">
        <f t="shared" si="34"/>
        <v>0.52356020942408377</v>
      </c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</row>
    <row r="214" spans="1:67" s="26" customFormat="1" ht="13.5" customHeight="1">
      <c r="A214" s="30" t="s">
        <v>15</v>
      </c>
      <c r="B214" s="29"/>
      <c r="C214" s="29"/>
      <c r="D214" s="29"/>
      <c r="E214" s="29"/>
      <c r="F214" s="29"/>
      <c r="G214" s="28"/>
      <c r="H214" s="27"/>
      <c r="I214" s="104">
        <f>SUM(I208:I213)</f>
        <v>79</v>
      </c>
      <c r="J214" s="104">
        <f>SUM(J208:J213)</f>
        <v>4</v>
      </c>
      <c r="K214" s="104">
        <f>SUM(K208:K213)</f>
        <v>3</v>
      </c>
      <c r="L214" s="104">
        <f>SUM(L208:L213)</f>
        <v>0</v>
      </c>
      <c r="M214" s="104">
        <f t="shared" si="33"/>
        <v>86</v>
      </c>
      <c r="N214" s="105">
        <f t="shared" si="31"/>
        <v>4.7</v>
      </c>
      <c r="O214" s="106">
        <f t="shared" si="34"/>
        <v>6.4323111443530294</v>
      </c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</row>
    <row r="215" spans="1:67" s="24" customFormat="1" ht="13.5" customHeight="1">
      <c r="A215" s="34" t="s">
        <v>101</v>
      </c>
      <c r="B215" s="33"/>
      <c r="C215" s="33"/>
      <c r="D215" s="33"/>
      <c r="E215" s="33"/>
      <c r="F215" s="33"/>
      <c r="G215" s="32"/>
      <c r="H215" s="31"/>
      <c r="I215" s="98">
        <f>SUM(方向別!B162,方向別!I162)</f>
        <v>58</v>
      </c>
      <c r="J215" s="98">
        <f>SUM(方向別!C162,方向別!J162)</f>
        <v>0</v>
      </c>
      <c r="K215" s="98">
        <f>SUM(方向別!D162,方向別!K162)</f>
        <v>2</v>
      </c>
      <c r="L215" s="98">
        <f>SUM(方向別!E162,方向別!L162)</f>
        <v>1</v>
      </c>
      <c r="M215" s="98">
        <f>SUM(I215:L215)</f>
        <v>61</v>
      </c>
      <c r="N215" s="99">
        <f t="shared" si="31"/>
        <v>1.6</v>
      </c>
      <c r="O215" s="100">
        <f>IF(M215=0,0,M215/M$218*100)</f>
        <v>4.5624532535527296</v>
      </c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</row>
    <row r="216" spans="1:67" s="24" customFormat="1" ht="13.5" customHeight="1">
      <c r="A216" s="34" t="s">
        <v>104</v>
      </c>
      <c r="B216" s="33"/>
      <c r="C216" s="33"/>
      <c r="D216" s="33"/>
      <c r="E216" s="33"/>
      <c r="F216" s="33"/>
      <c r="G216" s="32"/>
      <c r="H216" s="31"/>
      <c r="I216" s="98">
        <f>SUM(方向別!B163,方向別!I163)</f>
        <v>48</v>
      </c>
      <c r="J216" s="98">
        <f>SUM(方向別!C163,方向別!J163)</f>
        <v>2</v>
      </c>
      <c r="K216" s="98">
        <f>SUM(方向別!D163,方向別!K163)</f>
        <v>1</v>
      </c>
      <c r="L216" s="98">
        <f>SUM(方向別!E163,方向別!L163)</f>
        <v>0</v>
      </c>
      <c r="M216" s="98">
        <f>SUM(I216:L216)</f>
        <v>51</v>
      </c>
      <c r="N216" s="99">
        <f t="shared" si="31"/>
        <v>3.9</v>
      </c>
      <c r="O216" s="100">
        <f>IF(M216=0,0,M216/M$218*100)</f>
        <v>3.8145100972326103</v>
      </c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</row>
    <row r="217" spans="1:67" s="24" customFormat="1" ht="13.5" customHeight="1">
      <c r="A217" s="34" t="s">
        <v>107</v>
      </c>
      <c r="B217" s="33"/>
      <c r="C217" s="33"/>
      <c r="D217" s="33"/>
      <c r="E217" s="33"/>
      <c r="F217" s="33"/>
      <c r="G217" s="32"/>
      <c r="H217" s="31"/>
      <c r="I217" s="98">
        <f>SUM(方向別!B164,方向別!I164)</f>
        <v>33</v>
      </c>
      <c r="J217" s="98">
        <f>SUM(方向別!C164,方向別!J164)</f>
        <v>2</v>
      </c>
      <c r="K217" s="98">
        <f>SUM(方向別!D164,方向別!K164)</f>
        <v>1</v>
      </c>
      <c r="L217" s="98">
        <f>SUM(方向別!E164,方向別!L164)</f>
        <v>0</v>
      </c>
      <c r="M217" s="98">
        <f>SUM(I217:L217)</f>
        <v>36</v>
      </c>
      <c r="N217" s="99">
        <f t="shared" si="31"/>
        <v>5.6</v>
      </c>
      <c r="O217" s="100">
        <f>IF(M217=0,0,M217/M$218*100)</f>
        <v>2.6925953627524311</v>
      </c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</row>
    <row r="218" spans="1:67" s="23" customFormat="1" ht="13.5" customHeight="1">
      <c r="A218" s="30" t="s">
        <v>41</v>
      </c>
      <c r="B218" s="29"/>
      <c r="C218" s="29"/>
      <c r="D218" s="29"/>
      <c r="E218" s="29"/>
      <c r="F218" s="29"/>
      <c r="G218" s="28"/>
      <c r="H218" s="27"/>
      <c r="I218" s="104">
        <f>SUM(I170:I178,I185,I192:I200,I207,I214,I215:I217)</f>
        <v>1237</v>
      </c>
      <c r="J218" s="104">
        <f>SUM(J170:J178,J185,J192:J200,J207,J214,J215:J217)</f>
        <v>32</v>
      </c>
      <c r="K218" s="104">
        <f>SUM(K170:K178,K185,K192:K200,K207,K214,K215:K217)</f>
        <v>55</v>
      </c>
      <c r="L218" s="104">
        <f>SUM(L170:L178,L185,L192:L200,L207,L214,L215:L217)</f>
        <v>13</v>
      </c>
      <c r="M218" s="104">
        <f>SUM(I218:L218)</f>
        <v>1337</v>
      </c>
      <c r="N218" s="105">
        <f>IF(SUM(J218,L218)=0,0,ROUND(SUM(J218,L218)/M218*100,1))</f>
        <v>3.4</v>
      </c>
      <c r="O218" s="106">
        <f>IF(M218=0,0,M218/M$218*100)</f>
        <v>100</v>
      </c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</row>
    <row r="219" spans="1:67" s="23" customFormat="1" ht="12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</row>
    <row r="220" spans="1:67" s="23" customFormat="1" ht="12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</row>
    <row r="221" spans="1:67" s="24" customFormat="1" ht="12" customHeight="1">
      <c r="A221" s="49" t="s">
        <v>0</v>
      </c>
      <c r="B221" s="48">
        <v>5</v>
      </c>
      <c r="C221" s="47"/>
      <c r="D221" s="47"/>
      <c r="E221" s="47"/>
      <c r="F221" s="47"/>
      <c r="G221" s="47"/>
      <c r="H221" s="46"/>
      <c r="I221" s="48">
        <v>6</v>
      </c>
      <c r="J221" s="47"/>
      <c r="K221" s="47"/>
      <c r="L221" s="47"/>
      <c r="M221" s="47"/>
      <c r="N221" s="47"/>
      <c r="O221" s="46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  <c r="AD221" s="45"/>
      <c r="AE221" s="45"/>
      <c r="AF221" s="45"/>
      <c r="AG221" s="45"/>
      <c r="AH221" s="45"/>
      <c r="AI221" s="45"/>
      <c r="AJ221" s="45"/>
      <c r="AK221" s="45"/>
      <c r="AL221" s="45"/>
      <c r="AM221" s="45"/>
      <c r="AN221" s="45"/>
      <c r="AO221" s="45"/>
      <c r="AP221" s="45"/>
      <c r="AQ221" s="45"/>
      <c r="AR221" s="45"/>
      <c r="AS221" s="45"/>
      <c r="AT221" s="45"/>
      <c r="AU221" s="45"/>
      <c r="AV221" s="45"/>
      <c r="AW221" s="45"/>
      <c r="AX221" s="45"/>
      <c r="AY221" s="45"/>
      <c r="AZ221" s="4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</row>
    <row r="222" spans="1:67" s="26" customFormat="1" ht="39.6" customHeight="1">
      <c r="A222" s="91" t="s">
        <v>1</v>
      </c>
      <c r="B222" s="43" t="s">
        <v>2</v>
      </c>
      <c r="C222" s="42" t="s">
        <v>3</v>
      </c>
      <c r="D222" s="41" t="s">
        <v>4</v>
      </c>
      <c r="E222" s="42" t="s">
        <v>5</v>
      </c>
      <c r="F222" s="41" t="s">
        <v>6</v>
      </c>
      <c r="G222" s="41" t="s">
        <v>7</v>
      </c>
      <c r="H222" s="44" t="s">
        <v>8</v>
      </c>
      <c r="I222" s="43" t="s">
        <v>2</v>
      </c>
      <c r="J222" s="41" t="s">
        <v>3</v>
      </c>
      <c r="K222" s="41" t="s">
        <v>4</v>
      </c>
      <c r="L222" s="42" t="s">
        <v>5</v>
      </c>
      <c r="M222" s="41" t="s">
        <v>6</v>
      </c>
      <c r="N222" s="41" t="s">
        <v>7</v>
      </c>
      <c r="O222" s="40" t="s">
        <v>8</v>
      </c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</row>
    <row r="223" spans="1:67" s="24" customFormat="1" ht="13.5" customHeight="1">
      <c r="A223" s="90" t="s">
        <v>79</v>
      </c>
      <c r="B223" s="33">
        <v>1</v>
      </c>
      <c r="C223" s="33">
        <v>0</v>
      </c>
      <c r="D223" s="33">
        <v>0</v>
      </c>
      <c r="E223" s="33">
        <v>0</v>
      </c>
      <c r="F223" s="98">
        <f t="shared" ref="F223:F231" si="35">SUM(B223:E223)</f>
        <v>1</v>
      </c>
      <c r="G223" s="99">
        <f t="shared" ref="G223:G231" si="36">IF(SUM(C223,E223)=0,0,ROUND(SUM(C223,E223)/F223*100,1))</f>
        <v>0</v>
      </c>
      <c r="H223" s="100">
        <f t="shared" ref="H223:H234" si="37">IF(F223=0,0,F223/F$271*100)</f>
        <v>3.125</v>
      </c>
      <c r="I223" s="33">
        <v>1</v>
      </c>
      <c r="J223" s="33">
        <v>0</v>
      </c>
      <c r="K223" s="33">
        <v>0</v>
      </c>
      <c r="L223" s="33">
        <v>0</v>
      </c>
      <c r="M223" s="98">
        <f t="shared" ref="M223:M231" si="38">SUM(I223:L223)</f>
        <v>1</v>
      </c>
      <c r="N223" s="99">
        <f t="shared" ref="N223:N231" si="39">IF(SUM(J223,L223)=0,0,ROUND(SUM(J223,L223)/M223*100,1))</f>
        <v>0</v>
      </c>
      <c r="O223" s="100">
        <f>IF(M223=0,0,M223/M$271*100)</f>
        <v>3.4482758620689653</v>
      </c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</row>
    <row r="224" spans="1:67" s="24" customFormat="1" ht="13.5" customHeight="1">
      <c r="A224" s="34" t="s">
        <v>110</v>
      </c>
      <c r="B224" s="33">
        <v>1</v>
      </c>
      <c r="C224" s="33">
        <v>0</v>
      </c>
      <c r="D224" s="33">
        <v>0</v>
      </c>
      <c r="E224" s="33">
        <v>0</v>
      </c>
      <c r="F224" s="98">
        <f t="shared" si="35"/>
        <v>1</v>
      </c>
      <c r="G224" s="99">
        <f t="shared" si="36"/>
        <v>0</v>
      </c>
      <c r="H224" s="100">
        <f t="shared" si="37"/>
        <v>3.125</v>
      </c>
      <c r="I224" s="33">
        <v>2</v>
      </c>
      <c r="J224" s="33">
        <v>0</v>
      </c>
      <c r="K224" s="33">
        <v>0</v>
      </c>
      <c r="L224" s="33">
        <v>0</v>
      </c>
      <c r="M224" s="98">
        <f t="shared" si="38"/>
        <v>2</v>
      </c>
      <c r="N224" s="99">
        <f t="shared" si="39"/>
        <v>0</v>
      </c>
      <c r="O224" s="100">
        <f t="shared" ref="O224:O230" si="40">IF(M224=0,0,M224/M$271*100)</f>
        <v>6.8965517241379306</v>
      </c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</row>
    <row r="225" spans="1:67" s="24" customFormat="1" ht="13.5" customHeight="1">
      <c r="A225" s="34" t="s">
        <v>111</v>
      </c>
      <c r="B225" s="33">
        <v>0</v>
      </c>
      <c r="C225" s="33">
        <v>0</v>
      </c>
      <c r="D225" s="33">
        <v>0</v>
      </c>
      <c r="E225" s="33">
        <v>0</v>
      </c>
      <c r="F225" s="98">
        <f t="shared" si="35"/>
        <v>0</v>
      </c>
      <c r="G225" s="99">
        <f t="shared" si="36"/>
        <v>0</v>
      </c>
      <c r="H225" s="100">
        <f t="shared" si="37"/>
        <v>0</v>
      </c>
      <c r="I225" s="33">
        <v>0</v>
      </c>
      <c r="J225" s="33">
        <v>0</v>
      </c>
      <c r="K225" s="33">
        <v>0</v>
      </c>
      <c r="L225" s="33">
        <v>0</v>
      </c>
      <c r="M225" s="98">
        <f t="shared" si="38"/>
        <v>0</v>
      </c>
      <c r="N225" s="99">
        <f t="shared" si="39"/>
        <v>0</v>
      </c>
      <c r="O225" s="100">
        <f t="shared" si="40"/>
        <v>0</v>
      </c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</row>
    <row r="226" spans="1:67" s="24" customFormat="1" ht="13.5" customHeight="1">
      <c r="A226" s="34" t="s">
        <v>83</v>
      </c>
      <c r="B226" s="33">
        <v>0</v>
      </c>
      <c r="C226" s="33">
        <v>0</v>
      </c>
      <c r="D226" s="33">
        <v>0</v>
      </c>
      <c r="E226" s="33">
        <v>0</v>
      </c>
      <c r="F226" s="98">
        <f t="shared" si="35"/>
        <v>0</v>
      </c>
      <c r="G226" s="99">
        <f t="shared" si="36"/>
        <v>0</v>
      </c>
      <c r="H226" s="100">
        <f t="shared" si="37"/>
        <v>0</v>
      </c>
      <c r="I226" s="33">
        <v>0</v>
      </c>
      <c r="J226" s="33">
        <v>0</v>
      </c>
      <c r="K226" s="33">
        <v>0</v>
      </c>
      <c r="L226" s="33">
        <v>0</v>
      </c>
      <c r="M226" s="98">
        <f t="shared" si="38"/>
        <v>0</v>
      </c>
      <c r="N226" s="99">
        <f t="shared" si="39"/>
        <v>0</v>
      </c>
      <c r="O226" s="100">
        <f t="shared" si="40"/>
        <v>0</v>
      </c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</row>
    <row r="227" spans="1:67" s="24" customFormat="1" ht="13.5" customHeight="1">
      <c r="A227" s="34" t="s">
        <v>86</v>
      </c>
      <c r="B227" s="33">
        <v>1</v>
      </c>
      <c r="C227" s="33">
        <v>0</v>
      </c>
      <c r="D227" s="33">
        <v>0</v>
      </c>
      <c r="E227" s="33">
        <v>0</v>
      </c>
      <c r="F227" s="98">
        <f t="shared" si="35"/>
        <v>1</v>
      </c>
      <c r="G227" s="99">
        <f t="shared" si="36"/>
        <v>0</v>
      </c>
      <c r="H227" s="100">
        <f t="shared" si="37"/>
        <v>3.125</v>
      </c>
      <c r="I227" s="33">
        <v>0</v>
      </c>
      <c r="J227" s="33">
        <v>0</v>
      </c>
      <c r="K227" s="33">
        <v>0</v>
      </c>
      <c r="L227" s="33">
        <v>0</v>
      </c>
      <c r="M227" s="98">
        <f t="shared" si="38"/>
        <v>0</v>
      </c>
      <c r="N227" s="99">
        <f t="shared" si="39"/>
        <v>0</v>
      </c>
      <c r="O227" s="100">
        <f t="shared" si="40"/>
        <v>0</v>
      </c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</row>
    <row r="228" spans="1:67" s="24" customFormat="1" ht="13.5" customHeight="1">
      <c r="A228" s="34" t="s">
        <v>89</v>
      </c>
      <c r="B228" s="33">
        <v>0</v>
      </c>
      <c r="C228" s="33">
        <v>0</v>
      </c>
      <c r="D228" s="33">
        <v>0</v>
      </c>
      <c r="E228" s="33">
        <v>0</v>
      </c>
      <c r="F228" s="98">
        <f t="shared" si="35"/>
        <v>0</v>
      </c>
      <c r="G228" s="99">
        <f t="shared" si="36"/>
        <v>0</v>
      </c>
      <c r="H228" s="100">
        <f t="shared" si="37"/>
        <v>0</v>
      </c>
      <c r="I228" s="33">
        <v>0</v>
      </c>
      <c r="J228" s="33">
        <v>0</v>
      </c>
      <c r="K228" s="33">
        <v>0</v>
      </c>
      <c r="L228" s="33">
        <v>0</v>
      </c>
      <c r="M228" s="98">
        <f t="shared" si="38"/>
        <v>0</v>
      </c>
      <c r="N228" s="99">
        <f t="shared" si="39"/>
        <v>0</v>
      </c>
      <c r="O228" s="100">
        <f t="shared" si="40"/>
        <v>0</v>
      </c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</row>
    <row r="229" spans="1:67" s="24" customFormat="1" ht="13.5" customHeight="1">
      <c r="A229" s="34" t="s">
        <v>92</v>
      </c>
      <c r="B229" s="33">
        <v>1</v>
      </c>
      <c r="C229" s="33">
        <v>0</v>
      </c>
      <c r="D229" s="33">
        <v>0</v>
      </c>
      <c r="E229" s="33">
        <v>0</v>
      </c>
      <c r="F229" s="98">
        <f t="shared" si="35"/>
        <v>1</v>
      </c>
      <c r="G229" s="99">
        <f t="shared" si="36"/>
        <v>0</v>
      </c>
      <c r="H229" s="100">
        <f t="shared" si="37"/>
        <v>3.125</v>
      </c>
      <c r="I229" s="33">
        <v>0</v>
      </c>
      <c r="J229" s="33">
        <v>0</v>
      </c>
      <c r="K229" s="33">
        <v>0</v>
      </c>
      <c r="L229" s="33">
        <v>0</v>
      </c>
      <c r="M229" s="98">
        <f t="shared" si="38"/>
        <v>0</v>
      </c>
      <c r="N229" s="99">
        <f t="shared" si="39"/>
        <v>0</v>
      </c>
      <c r="O229" s="100">
        <f t="shared" si="40"/>
        <v>0</v>
      </c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</row>
    <row r="230" spans="1:67" s="24" customFormat="1" ht="13.5" customHeight="1">
      <c r="A230" s="34" t="s">
        <v>95</v>
      </c>
      <c r="B230" s="33">
        <v>0</v>
      </c>
      <c r="C230" s="33">
        <v>0</v>
      </c>
      <c r="D230" s="33">
        <v>0</v>
      </c>
      <c r="E230" s="33">
        <v>0</v>
      </c>
      <c r="F230" s="98">
        <f t="shared" si="35"/>
        <v>0</v>
      </c>
      <c r="G230" s="99">
        <f t="shared" si="36"/>
        <v>0</v>
      </c>
      <c r="H230" s="100">
        <f t="shared" si="37"/>
        <v>0</v>
      </c>
      <c r="I230" s="33">
        <v>1</v>
      </c>
      <c r="J230" s="33">
        <v>0</v>
      </c>
      <c r="K230" s="33">
        <v>0</v>
      </c>
      <c r="L230" s="33">
        <v>0</v>
      </c>
      <c r="M230" s="98">
        <f t="shared" si="38"/>
        <v>1</v>
      </c>
      <c r="N230" s="99">
        <f t="shared" si="39"/>
        <v>0</v>
      </c>
      <c r="O230" s="100">
        <f t="shared" si="40"/>
        <v>3.4482758620689653</v>
      </c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</row>
    <row r="231" spans="1:67" s="24" customFormat="1" ht="13.5" customHeight="1">
      <c r="A231" s="34" t="s">
        <v>98</v>
      </c>
      <c r="B231" s="33">
        <v>0</v>
      </c>
      <c r="C231" s="33">
        <v>0</v>
      </c>
      <c r="D231" s="33">
        <v>0</v>
      </c>
      <c r="E231" s="33">
        <v>0</v>
      </c>
      <c r="F231" s="98">
        <f t="shared" si="35"/>
        <v>0</v>
      </c>
      <c r="G231" s="99">
        <f t="shared" si="36"/>
        <v>0</v>
      </c>
      <c r="H231" s="100">
        <f t="shared" si="37"/>
        <v>0</v>
      </c>
      <c r="I231" s="33">
        <v>0</v>
      </c>
      <c r="J231" s="33">
        <v>0</v>
      </c>
      <c r="K231" s="33">
        <v>0</v>
      </c>
      <c r="L231" s="33">
        <v>0</v>
      </c>
      <c r="M231" s="98">
        <f t="shared" si="38"/>
        <v>0</v>
      </c>
      <c r="N231" s="99">
        <f t="shared" si="39"/>
        <v>0</v>
      </c>
      <c r="O231" s="100">
        <f>IF(M231=0,0,M231/M$271*100)</f>
        <v>0</v>
      </c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</row>
    <row r="232" spans="1:67" s="23" customFormat="1" ht="13.5" customHeight="1">
      <c r="A232" s="38" t="s">
        <v>9</v>
      </c>
      <c r="B232" s="37">
        <v>0</v>
      </c>
      <c r="C232" s="37">
        <v>0</v>
      </c>
      <c r="D232" s="37">
        <v>0</v>
      </c>
      <c r="E232" s="37">
        <v>0</v>
      </c>
      <c r="F232" s="101">
        <f t="shared" ref="F232:F267" si="41">SUM(B232:E232)</f>
        <v>0</v>
      </c>
      <c r="G232" s="102">
        <f t="shared" ref="G232:G271" si="42">IF(SUM(C232,E232)=0,0,ROUND(SUM(C232,E232)/F232*100,1))</f>
        <v>0</v>
      </c>
      <c r="H232" s="103">
        <f t="shared" si="37"/>
        <v>0</v>
      </c>
      <c r="I232" s="37">
        <v>0</v>
      </c>
      <c r="J232" s="37">
        <v>0</v>
      </c>
      <c r="K232" s="37">
        <v>0</v>
      </c>
      <c r="L232" s="37">
        <v>0</v>
      </c>
      <c r="M232" s="101">
        <f t="shared" ref="M232:M267" si="43">SUM(I232:L232)</f>
        <v>0</v>
      </c>
      <c r="N232" s="102">
        <f t="shared" ref="N232:N271" si="44">IF(SUM(J232,L232)=0,0,ROUND(SUM(J232,L232)/M232*100,1))</f>
        <v>0</v>
      </c>
      <c r="O232" s="103">
        <f t="shared" ref="O232:O267" si="45">IF(M232=0,0,M232/M$271*100)</f>
        <v>0</v>
      </c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</row>
    <row r="233" spans="1:67" s="23" customFormat="1" ht="13.5" customHeight="1">
      <c r="A233" s="34" t="s">
        <v>10</v>
      </c>
      <c r="B233" s="33">
        <v>1</v>
      </c>
      <c r="C233" s="33">
        <v>0</v>
      </c>
      <c r="D233" s="33">
        <v>0</v>
      </c>
      <c r="E233" s="33">
        <v>0</v>
      </c>
      <c r="F233" s="98">
        <f t="shared" si="41"/>
        <v>1</v>
      </c>
      <c r="G233" s="99">
        <f t="shared" si="42"/>
        <v>0</v>
      </c>
      <c r="H233" s="100">
        <f t="shared" si="37"/>
        <v>3.125</v>
      </c>
      <c r="I233" s="33">
        <v>0</v>
      </c>
      <c r="J233" s="33">
        <v>0</v>
      </c>
      <c r="K233" s="33">
        <v>0</v>
      </c>
      <c r="L233" s="33">
        <v>0</v>
      </c>
      <c r="M233" s="98">
        <f t="shared" si="43"/>
        <v>0</v>
      </c>
      <c r="N233" s="99">
        <f t="shared" si="44"/>
        <v>0</v>
      </c>
      <c r="O233" s="100">
        <f t="shared" si="45"/>
        <v>0</v>
      </c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</row>
    <row r="234" spans="1:67" s="24" customFormat="1" ht="13.5" customHeight="1">
      <c r="A234" s="34" t="s">
        <v>11</v>
      </c>
      <c r="B234" s="33">
        <v>0</v>
      </c>
      <c r="C234" s="33">
        <v>0</v>
      </c>
      <c r="D234" s="33">
        <v>0</v>
      </c>
      <c r="E234" s="33">
        <v>0</v>
      </c>
      <c r="F234" s="98">
        <f t="shared" si="41"/>
        <v>0</v>
      </c>
      <c r="G234" s="99">
        <f t="shared" si="42"/>
        <v>0</v>
      </c>
      <c r="H234" s="100">
        <f t="shared" si="37"/>
        <v>0</v>
      </c>
      <c r="I234" s="33">
        <v>0</v>
      </c>
      <c r="J234" s="33">
        <v>0</v>
      </c>
      <c r="K234" s="33">
        <v>0</v>
      </c>
      <c r="L234" s="33">
        <v>0</v>
      </c>
      <c r="M234" s="98">
        <f t="shared" si="43"/>
        <v>0</v>
      </c>
      <c r="N234" s="99">
        <f t="shared" si="44"/>
        <v>0</v>
      </c>
      <c r="O234" s="100">
        <f t="shared" si="45"/>
        <v>0</v>
      </c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</row>
    <row r="235" spans="1:67" s="26" customFormat="1" ht="13.5" customHeight="1">
      <c r="A235" s="34" t="s">
        <v>12</v>
      </c>
      <c r="B235" s="33">
        <v>1</v>
      </c>
      <c r="C235" s="33">
        <v>0</v>
      </c>
      <c r="D235" s="33">
        <v>0</v>
      </c>
      <c r="E235" s="33">
        <v>0</v>
      </c>
      <c r="F235" s="98">
        <f t="shared" si="41"/>
        <v>1</v>
      </c>
      <c r="G235" s="99">
        <f t="shared" si="42"/>
        <v>0</v>
      </c>
      <c r="H235" s="100">
        <f t="shared" ref="H235:H267" si="46">IF(F235=0,0,F235/F$271*100)</f>
        <v>3.125</v>
      </c>
      <c r="I235" s="33">
        <v>0</v>
      </c>
      <c r="J235" s="33">
        <v>0</v>
      </c>
      <c r="K235" s="33">
        <v>0</v>
      </c>
      <c r="L235" s="33">
        <v>0</v>
      </c>
      <c r="M235" s="98">
        <f t="shared" si="43"/>
        <v>0</v>
      </c>
      <c r="N235" s="99">
        <f t="shared" si="44"/>
        <v>0</v>
      </c>
      <c r="O235" s="100">
        <f t="shared" si="45"/>
        <v>0</v>
      </c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</row>
    <row r="236" spans="1:67" s="24" customFormat="1" ht="13.5" customHeight="1">
      <c r="A236" s="34" t="s">
        <v>13</v>
      </c>
      <c r="B236" s="33">
        <v>0</v>
      </c>
      <c r="C236" s="33">
        <v>0</v>
      </c>
      <c r="D236" s="33">
        <v>0</v>
      </c>
      <c r="E236" s="33">
        <v>0</v>
      </c>
      <c r="F236" s="98">
        <f t="shared" si="41"/>
        <v>0</v>
      </c>
      <c r="G236" s="99">
        <f t="shared" si="42"/>
        <v>0</v>
      </c>
      <c r="H236" s="100">
        <f t="shared" si="46"/>
        <v>0</v>
      </c>
      <c r="I236" s="33">
        <v>0</v>
      </c>
      <c r="J236" s="33">
        <v>0</v>
      </c>
      <c r="K236" s="33">
        <v>0</v>
      </c>
      <c r="L236" s="33">
        <v>0</v>
      </c>
      <c r="M236" s="98">
        <f t="shared" si="43"/>
        <v>0</v>
      </c>
      <c r="N236" s="99">
        <f t="shared" si="44"/>
        <v>0</v>
      </c>
      <c r="O236" s="100">
        <f t="shared" si="45"/>
        <v>0</v>
      </c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</row>
    <row r="237" spans="1:67" s="24" customFormat="1" ht="13.5" customHeight="1">
      <c r="A237" s="34" t="s">
        <v>14</v>
      </c>
      <c r="B237" s="33">
        <v>0</v>
      </c>
      <c r="C237" s="33">
        <v>0</v>
      </c>
      <c r="D237" s="33">
        <v>0</v>
      </c>
      <c r="E237" s="33">
        <v>0</v>
      </c>
      <c r="F237" s="98">
        <f t="shared" si="41"/>
        <v>0</v>
      </c>
      <c r="G237" s="99">
        <f t="shared" si="42"/>
        <v>0</v>
      </c>
      <c r="H237" s="100">
        <f t="shared" si="46"/>
        <v>0</v>
      </c>
      <c r="I237" s="33">
        <v>0</v>
      </c>
      <c r="J237" s="33">
        <v>0</v>
      </c>
      <c r="K237" s="33">
        <v>0</v>
      </c>
      <c r="L237" s="33">
        <v>0</v>
      </c>
      <c r="M237" s="98">
        <f t="shared" si="43"/>
        <v>0</v>
      </c>
      <c r="N237" s="99">
        <f t="shared" si="44"/>
        <v>0</v>
      </c>
      <c r="O237" s="100">
        <f t="shared" si="45"/>
        <v>0</v>
      </c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</row>
    <row r="238" spans="1:67" s="24" customFormat="1" ht="13.5" customHeight="1">
      <c r="A238" s="30" t="s">
        <v>15</v>
      </c>
      <c r="B238" s="104">
        <f>SUM(B232:B237)</f>
        <v>2</v>
      </c>
      <c r="C238" s="104">
        <f>SUM(C232:C237)</f>
        <v>0</v>
      </c>
      <c r="D238" s="104">
        <f>SUM(D232:D237)</f>
        <v>0</v>
      </c>
      <c r="E238" s="104">
        <f>SUM(E232:E237)</f>
        <v>0</v>
      </c>
      <c r="F238" s="104">
        <f t="shared" si="41"/>
        <v>2</v>
      </c>
      <c r="G238" s="105">
        <f t="shared" si="42"/>
        <v>0</v>
      </c>
      <c r="H238" s="106">
        <f t="shared" si="46"/>
        <v>6.25</v>
      </c>
      <c r="I238" s="104">
        <f>SUM(I232:I237)</f>
        <v>0</v>
      </c>
      <c r="J238" s="104">
        <f>SUM(J232:J237)</f>
        <v>0</v>
      </c>
      <c r="K238" s="104">
        <f>SUM(K232:K237)</f>
        <v>0</v>
      </c>
      <c r="L238" s="104">
        <f>SUM(L232:L237)</f>
        <v>0</v>
      </c>
      <c r="M238" s="104">
        <f t="shared" si="43"/>
        <v>0</v>
      </c>
      <c r="N238" s="105">
        <f t="shared" si="44"/>
        <v>0</v>
      </c>
      <c r="O238" s="106">
        <f t="shared" si="45"/>
        <v>0</v>
      </c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</row>
    <row r="239" spans="1:67" s="26" customFormat="1" ht="13.5" customHeight="1">
      <c r="A239" s="38" t="s">
        <v>16</v>
      </c>
      <c r="B239" s="37">
        <v>0</v>
      </c>
      <c r="C239" s="37">
        <v>0</v>
      </c>
      <c r="D239" s="37">
        <v>0</v>
      </c>
      <c r="E239" s="37">
        <v>0</v>
      </c>
      <c r="F239" s="101">
        <f t="shared" si="41"/>
        <v>0</v>
      </c>
      <c r="G239" s="102">
        <f t="shared" si="42"/>
        <v>0</v>
      </c>
      <c r="H239" s="103">
        <f t="shared" si="46"/>
        <v>0</v>
      </c>
      <c r="I239" s="37">
        <v>0</v>
      </c>
      <c r="J239" s="37">
        <v>0</v>
      </c>
      <c r="K239" s="37">
        <v>0</v>
      </c>
      <c r="L239" s="37">
        <v>0</v>
      </c>
      <c r="M239" s="101">
        <f t="shared" si="43"/>
        <v>0</v>
      </c>
      <c r="N239" s="102">
        <f t="shared" si="44"/>
        <v>0</v>
      </c>
      <c r="O239" s="103">
        <f t="shared" si="45"/>
        <v>0</v>
      </c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</row>
    <row r="240" spans="1:67" s="26" customFormat="1" ht="13.5" customHeight="1">
      <c r="A240" s="34" t="s">
        <v>17</v>
      </c>
      <c r="B240" s="33">
        <v>0</v>
      </c>
      <c r="C240" s="33">
        <v>0</v>
      </c>
      <c r="D240" s="33">
        <v>0</v>
      </c>
      <c r="E240" s="33">
        <v>0</v>
      </c>
      <c r="F240" s="98">
        <f t="shared" si="41"/>
        <v>0</v>
      </c>
      <c r="G240" s="99">
        <f t="shared" si="42"/>
        <v>0</v>
      </c>
      <c r="H240" s="100">
        <f t="shared" si="46"/>
        <v>0</v>
      </c>
      <c r="I240" s="33">
        <v>0</v>
      </c>
      <c r="J240" s="33">
        <v>0</v>
      </c>
      <c r="K240" s="33">
        <v>0</v>
      </c>
      <c r="L240" s="33">
        <v>0</v>
      </c>
      <c r="M240" s="98">
        <f t="shared" si="43"/>
        <v>0</v>
      </c>
      <c r="N240" s="99">
        <f t="shared" si="44"/>
        <v>0</v>
      </c>
      <c r="O240" s="100">
        <f t="shared" si="45"/>
        <v>0</v>
      </c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</row>
    <row r="241" spans="1:67" s="26" customFormat="1" ht="13.5" customHeight="1">
      <c r="A241" s="34" t="s">
        <v>18</v>
      </c>
      <c r="B241" s="33">
        <v>0</v>
      </c>
      <c r="C241" s="33">
        <v>0</v>
      </c>
      <c r="D241" s="33">
        <v>0</v>
      </c>
      <c r="E241" s="33">
        <v>0</v>
      </c>
      <c r="F241" s="98">
        <f t="shared" si="41"/>
        <v>0</v>
      </c>
      <c r="G241" s="99">
        <f t="shared" si="42"/>
        <v>0</v>
      </c>
      <c r="H241" s="100">
        <f t="shared" si="46"/>
        <v>0</v>
      </c>
      <c r="I241" s="33">
        <v>1</v>
      </c>
      <c r="J241" s="33">
        <v>1</v>
      </c>
      <c r="K241" s="33">
        <v>0</v>
      </c>
      <c r="L241" s="33">
        <v>0</v>
      </c>
      <c r="M241" s="98">
        <f t="shared" si="43"/>
        <v>2</v>
      </c>
      <c r="N241" s="99">
        <f t="shared" si="44"/>
        <v>50</v>
      </c>
      <c r="O241" s="100">
        <f t="shared" si="45"/>
        <v>6.8965517241379306</v>
      </c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</row>
    <row r="242" spans="1:67" s="24" customFormat="1" ht="13.5" customHeight="1">
      <c r="A242" s="34" t="s">
        <v>19</v>
      </c>
      <c r="B242" s="33">
        <v>1</v>
      </c>
      <c r="C242" s="33">
        <v>0</v>
      </c>
      <c r="D242" s="33">
        <v>0</v>
      </c>
      <c r="E242" s="33">
        <v>0</v>
      </c>
      <c r="F242" s="98">
        <f t="shared" si="41"/>
        <v>1</v>
      </c>
      <c r="G242" s="99">
        <f t="shared" si="42"/>
        <v>0</v>
      </c>
      <c r="H242" s="100">
        <f t="shared" si="46"/>
        <v>3.125</v>
      </c>
      <c r="I242" s="33">
        <v>1</v>
      </c>
      <c r="J242" s="33">
        <v>0</v>
      </c>
      <c r="K242" s="33">
        <v>0</v>
      </c>
      <c r="L242" s="33">
        <v>0</v>
      </c>
      <c r="M242" s="98">
        <f t="shared" si="43"/>
        <v>1</v>
      </c>
      <c r="N242" s="99">
        <f t="shared" si="44"/>
        <v>0</v>
      </c>
      <c r="O242" s="100">
        <f t="shared" si="45"/>
        <v>3.4482758620689653</v>
      </c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</row>
    <row r="243" spans="1:67" s="26" customFormat="1" ht="13.5" customHeight="1">
      <c r="A243" s="34" t="s">
        <v>20</v>
      </c>
      <c r="B243" s="33">
        <v>0</v>
      </c>
      <c r="C243" s="33">
        <v>0</v>
      </c>
      <c r="D243" s="33">
        <v>0</v>
      </c>
      <c r="E243" s="33">
        <v>0</v>
      </c>
      <c r="F243" s="98">
        <f t="shared" si="41"/>
        <v>0</v>
      </c>
      <c r="G243" s="99">
        <f t="shared" si="42"/>
        <v>0</v>
      </c>
      <c r="H243" s="100">
        <f t="shared" si="46"/>
        <v>0</v>
      </c>
      <c r="I243" s="33">
        <v>1</v>
      </c>
      <c r="J243" s="33">
        <v>0</v>
      </c>
      <c r="K243" s="33">
        <v>0</v>
      </c>
      <c r="L243" s="33">
        <v>0</v>
      </c>
      <c r="M243" s="98">
        <f t="shared" si="43"/>
        <v>1</v>
      </c>
      <c r="N243" s="99">
        <f t="shared" si="44"/>
        <v>0</v>
      </c>
      <c r="O243" s="100">
        <f t="shared" si="45"/>
        <v>3.4482758620689653</v>
      </c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</row>
    <row r="244" spans="1:67" s="24" customFormat="1" ht="13.5" customHeight="1">
      <c r="A244" s="34" t="s">
        <v>21</v>
      </c>
      <c r="B244" s="33">
        <v>0</v>
      </c>
      <c r="C244" s="33">
        <v>0</v>
      </c>
      <c r="D244" s="33">
        <v>0</v>
      </c>
      <c r="E244" s="33">
        <v>0</v>
      </c>
      <c r="F244" s="98">
        <f t="shared" si="41"/>
        <v>0</v>
      </c>
      <c r="G244" s="99">
        <f t="shared" si="42"/>
        <v>0</v>
      </c>
      <c r="H244" s="100">
        <f t="shared" si="46"/>
        <v>0</v>
      </c>
      <c r="I244" s="33">
        <v>0</v>
      </c>
      <c r="J244" s="33">
        <v>0</v>
      </c>
      <c r="K244" s="33">
        <v>0</v>
      </c>
      <c r="L244" s="33">
        <v>0</v>
      </c>
      <c r="M244" s="98">
        <f t="shared" si="43"/>
        <v>0</v>
      </c>
      <c r="N244" s="99">
        <f t="shared" si="44"/>
        <v>0</v>
      </c>
      <c r="O244" s="100">
        <f t="shared" si="45"/>
        <v>0</v>
      </c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</row>
    <row r="245" spans="1:67" s="26" customFormat="1" ht="13.5" customHeight="1">
      <c r="A245" s="30" t="s">
        <v>15</v>
      </c>
      <c r="B245" s="104">
        <f>SUM(B239:B244)</f>
        <v>1</v>
      </c>
      <c r="C245" s="104">
        <f>SUM(C239:C244)</f>
        <v>0</v>
      </c>
      <c r="D245" s="104">
        <f>SUM(D239:D244)</f>
        <v>0</v>
      </c>
      <c r="E245" s="104">
        <f>SUM(E239:E244)</f>
        <v>0</v>
      </c>
      <c r="F245" s="104">
        <f t="shared" si="41"/>
        <v>1</v>
      </c>
      <c r="G245" s="105">
        <f t="shared" si="42"/>
        <v>0</v>
      </c>
      <c r="H245" s="106">
        <f t="shared" si="46"/>
        <v>3.125</v>
      </c>
      <c r="I245" s="104">
        <f>SUM(I239:I244)</f>
        <v>3</v>
      </c>
      <c r="J245" s="104">
        <f>SUM(J239:J244)</f>
        <v>1</v>
      </c>
      <c r="K245" s="104">
        <f>SUM(K239:K244)</f>
        <v>0</v>
      </c>
      <c r="L245" s="104">
        <f>SUM(L239:L244)</f>
        <v>0</v>
      </c>
      <c r="M245" s="104">
        <f t="shared" si="43"/>
        <v>4</v>
      </c>
      <c r="N245" s="105">
        <f t="shared" si="44"/>
        <v>25</v>
      </c>
      <c r="O245" s="106">
        <f t="shared" si="45"/>
        <v>13.793103448275861</v>
      </c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</row>
    <row r="246" spans="1:67" s="24" customFormat="1" ht="13.5" customHeight="1">
      <c r="A246" s="34" t="s">
        <v>22</v>
      </c>
      <c r="B246" s="33">
        <v>3</v>
      </c>
      <c r="C246" s="33">
        <v>0</v>
      </c>
      <c r="D246" s="33">
        <v>0</v>
      </c>
      <c r="E246" s="33">
        <v>0</v>
      </c>
      <c r="F246" s="98">
        <f t="shared" si="41"/>
        <v>3</v>
      </c>
      <c r="G246" s="99">
        <f t="shared" si="42"/>
        <v>0</v>
      </c>
      <c r="H246" s="100">
        <f t="shared" si="46"/>
        <v>9.375</v>
      </c>
      <c r="I246" s="33">
        <v>2</v>
      </c>
      <c r="J246" s="33">
        <v>0</v>
      </c>
      <c r="K246" s="33">
        <v>0</v>
      </c>
      <c r="L246" s="33">
        <v>0</v>
      </c>
      <c r="M246" s="98">
        <f t="shared" si="43"/>
        <v>2</v>
      </c>
      <c r="N246" s="99">
        <f t="shared" si="44"/>
        <v>0</v>
      </c>
      <c r="O246" s="100">
        <f t="shared" si="45"/>
        <v>6.8965517241379306</v>
      </c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</row>
    <row r="247" spans="1:67" s="26" customFormat="1" ht="13.5" customHeight="1">
      <c r="A247" s="34" t="s">
        <v>23</v>
      </c>
      <c r="B247" s="33">
        <v>1</v>
      </c>
      <c r="C247" s="33">
        <v>0</v>
      </c>
      <c r="D247" s="33">
        <v>1</v>
      </c>
      <c r="E247" s="33">
        <v>0</v>
      </c>
      <c r="F247" s="98">
        <f t="shared" si="41"/>
        <v>2</v>
      </c>
      <c r="G247" s="99">
        <f t="shared" si="42"/>
        <v>0</v>
      </c>
      <c r="H247" s="100">
        <f t="shared" si="46"/>
        <v>6.25</v>
      </c>
      <c r="I247" s="33">
        <v>3</v>
      </c>
      <c r="J247" s="33">
        <v>0</v>
      </c>
      <c r="K247" s="33">
        <v>0</v>
      </c>
      <c r="L247" s="33">
        <v>0</v>
      </c>
      <c r="M247" s="98">
        <f t="shared" si="43"/>
        <v>3</v>
      </c>
      <c r="N247" s="99">
        <f t="shared" si="44"/>
        <v>0</v>
      </c>
      <c r="O247" s="100">
        <f t="shared" si="45"/>
        <v>10.344827586206897</v>
      </c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</row>
    <row r="248" spans="1:67" s="24" customFormat="1" ht="13.5" customHeight="1">
      <c r="A248" s="34" t="s">
        <v>24</v>
      </c>
      <c r="B248" s="33">
        <v>0</v>
      </c>
      <c r="C248" s="33">
        <v>0</v>
      </c>
      <c r="D248" s="33">
        <v>0</v>
      </c>
      <c r="E248" s="33">
        <v>0</v>
      </c>
      <c r="F248" s="98">
        <f t="shared" si="41"/>
        <v>0</v>
      </c>
      <c r="G248" s="99">
        <f t="shared" si="42"/>
        <v>0</v>
      </c>
      <c r="H248" s="100">
        <f t="shared" si="46"/>
        <v>0</v>
      </c>
      <c r="I248" s="33">
        <v>2</v>
      </c>
      <c r="J248" s="33">
        <v>0</v>
      </c>
      <c r="K248" s="33">
        <v>1</v>
      </c>
      <c r="L248" s="33">
        <v>0</v>
      </c>
      <c r="M248" s="98">
        <f t="shared" si="43"/>
        <v>3</v>
      </c>
      <c r="N248" s="99">
        <f t="shared" si="44"/>
        <v>0</v>
      </c>
      <c r="O248" s="100">
        <f t="shared" si="45"/>
        <v>10.344827586206897</v>
      </c>
      <c r="BA248" s="25"/>
      <c r="BB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</row>
    <row r="249" spans="1:67" s="26" customFormat="1" ht="13.5" customHeight="1">
      <c r="A249" s="34" t="s">
        <v>25</v>
      </c>
      <c r="B249" s="33">
        <v>2</v>
      </c>
      <c r="C249" s="33">
        <v>0</v>
      </c>
      <c r="D249" s="33">
        <v>1</v>
      </c>
      <c r="E249" s="33">
        <v>0</v>
      </c>
      <c r="F249" s="98">
        <f t="shared" si="41"/>
        <v>3</v>
      </c>
      <c r="G249" s="99">
        <f t="shared" si="42"/>
        <v>0</v>
      </c>
      <c r="H249" s="100">
        <f t="shared" si="46"/>
        <v>9.375</v>
      </c>
      <c r="I249" s="33">
        <v>3</v>
      </c>
      <c r="J249" s="33">
        <v>0</v>
      </c>
      <c r="K249" s="33">
        <v>0</v>
      </c>
      <c r="L249" s="33">
        <v>0</v>
      </c>
      <c r="M249" s="98">
        <f t="shared" si="43"/>
        <v>3</v>
      </c>
      <c r="N249" s="99">
        <f t="shared" si="44"/>
        <v>0</v>
      </c>
      <c r="O249" s="100">
        <f t="shared" si="45"/>
        <v>10.344827586206897</v>
      </c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</row>
    <row r="250" spans="1:67" s="26" customFormat="1" ht="13.5" customHeight="1">
      <c r="A250" s="34" t="s">
        <v>26</v>
      </c>
      <c r="B250" s="33">
        <v>2</v>
      </c>
      <c r="C250" s="33">
        <v>0</v>
      </c>
      <c r="D250" s="33">
        <v>0</v>
      </c>
      <c r="E250" s="33">
        <v>0</v>
      </c>
      <c r="F250" s="98">
        <f t="shared" si="41"/>
        <v>2</v>
      </c>
      <c r="G250" s="99">
        <f t="shared" si="42"/>
        <v>0</v>
      </c>
      <c r="H250" s="100">
        <f t="shared" si="46"/>
        <v>6.25</v>
      </c>
      <c r="I250" s="33">
        <v>1</v>
      </c>
      <c r="J250" s="33">
        <v>0</v>
      </c>
      <c r="K250" s="33">
        <v>0</v>
      </c>
      <c r="L250" s="33">
        <v>0</v>
      </c>
      <c r="M250" s="98">
        <f t="shared" si="43"/>
        <v>1</v>
      </c>
      <c r="N250" s="99">
        <f t="shared" si="44"/>
        <v>0</v>
      </c>
      <c r="O250" s="100">
        <f t="shared" si="45"/>
        <v>3.4482758620689653</v>
      </c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</row>
    <row r="251" spans="1:67" s="26" customFormat="1" ht="13.5" customHeight="1">
      <c r="A251" s="34" t="s">
        <v>27</v>
      </c>
      <c r="B251" s="33">
        <v>2</v>
      </c>
      <c r="C251" s="33">
        <v>0</v>
      </c>
      <c r="D251" s="33">
        <v>0</v>
      </c>
      <c r="E251" s="33">
        <v>0</v>
      </c>
      <c r="F251" s="98">
        <f t="shared" si="41"/>
        <v>2</v>
      </c>
      <c r="G251" s="99">
        <f t="shared" si="42"/>
        <v>0</v>
      </c>
      <c r="H251" s="100">
        <f t="shared" si="46"/>
        <v>6.25</v>
      </c>
      <c r="I251" s="33">
        <v>1</v>
      </c>
      <c r="J251" s="33">
        <v>0</v>
      </c>
      <c r="K251" s="33">
        <v>0</v>
      </c>
      <c r="L251" s="33">
        <v>0</v>
      </c>
      <c r="M251" s="98">
        <f t="shared" si="43"/>
        <v>1</v>
      </c>
      <c r="N251" s="99">
        <f t="shared" si="44"/>
        <v>0</v>
      </c>
      <c r="O251" s="100">
        <f t="shared" si="45"/>
        <v>3.4482758620689653</v>
      </c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</row>
    <row r="252" spans="1:67" s="24" customFormat="1" ht="13.5" customHeight="1">
      <c r="A252" s="34" t="s">
        <v>28</v>
      </c>
      <c r="B252" s="33">
        <v>2</v>
      </c>
      <c r="C252" s="33">
        <v>0</v>
      </c>
      <c r="D252" s="33">
        <v>0</v>
      </c>
      <c r="E252" s="33">
        <v>0</v>
      </c>
      <c r="F252" s="98">
        <f t="shared" si="41"/>
        <v>2</v>
      </c>
      <c r="G252" s="99">
        <f t="shared" si="42"/>
        <v>0</v>
      </c>
      <c r="H252" s="100">
        <f t="shared" si="46"/>
        <v>6.25</v>
      </c>
      <c r="I252" s="33">
        <v>2</v>
      </c>
      <c r="J252" s="33">
        <v>0</v>
      </c>
      <c r="K252" s="33">
        <v>1</v>
      </c>
      <c r="L252" s="33">
        <v>0</v>
      </c>
      <c r="M252" s="98">
        <f t="shared" si="43"/>
        <v>3</v>
      </c>
      <c r="N252" s="99">
        <f t="shared" si="44"/>
        <v>0</v>
      </c>
      <c r="O252" s="100">
        <f t="shared" si="45"/>
        <v>10.344827586206897</v>
      </c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</row>
    <row r="253" spans="1:67" s="24" customFormat="1" ht="13.5" customHeight="1">
      <c r="A253" s="34" t="s">
        <v>51</v>
      </c>
      <c r="B253" s="33">
        <v>1</v>
      </c>
      <c r="C253" s="33">
        <v>0</v>
      </c>
      <c r="D253" s="33">
        <v>0</v>
      </c>
      <c r="E253" s="33">
        <v>0</v>
      </c>
      <c r="F253" s="98">
        <f t="shared" si="41"/>
        <v>1</v>
      </c>
      <c r="G253" s="99">
        <f t="shared" si="42"/>
        <v>0</v>
      </c>
      <c r="H253" s="100">
        <f t="shared" si="46"/>
        <v>3.125</v>
      </c>
      <c r="I253" s="33">
        <v>0</v>
      </c>
      <c r="J253" s="33">
        <v>0</v>
      </c>
      <c r="K253" s="33">
        <v>0</v>
      </c>
      <c r="L253" s="33">
        <v>0</v>
      </c>
      <c r="M253" s="98">
        <f t="shared" si="43"/>
        <v>0</v>
      </c>
      <c r="N253" s="99">
        <f t="shared" si="44"/>
        <v>0</v>
      </c>
      <c r="O253" s="100">
        <f t="shared" si="45"/>
        <v>0</v>
      </c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</row>
    <row r="254" spans="1:67" s="24" customFormat="1" ht="13.5" customHeight="1">
      <c r="A254" s="38" t="s">
        <v>29</v>
      </c>
      <c r="B254" s="37">
        <v>1</v>
      </c>
      <c r="C254" s="37">
        <v>0</v>
      </c>
      <c r="D254" s="37">
        <v>0</v>
      </c>
      <c r="E254" s="37">
        <v>0</v>
      </c>
      <c r="F254" s="101">
        <f t="shared" si="41"/>
        <v>1</v>
      </c>
      <c r="G254" s="102">
        <f t="shared" si="42"/>
        <v>0</v>
      </c>
      <c r="H254" s="103">
        <f t="shared" si="46"/>
        <v>3.125</v>
      </c>
      <c r="I254" s="37">
        <v>0</v>
      </c>
      <c r="J254" s="37">
        <v>0</v>
      </c>
      <c r="K254" s="37">
        <v>0</v>
      </c>
      <c r="L254" s="37">
        <v>0</v>
      </c>
      <c r="M254" s="101">
        <f t="shared" si="43"/>
        <v>0</v>
      </c>
      <c r="N254" s="102">
        <f t="shared" si="44"/>
        <v>0</v>
      </c>
      <c r="O254" s="103">
        <f t="shared" si="45"/>
        <v>0</v>
      </c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</row>
    <row r="255" spans="1:67" s="26" customFormat="1" ht="13.5" customHeight="1">
      <c r="A255" s="34" t="s">
        <v>30</v>
      </c>
      <c r="B255" s="33">
        <v>2</v>
      </c>
      <c r="C255" s="33">
        <v>0</v>
      </c>
      <c r="D255" s="33">
        <v>0</v>
      </c>
      <c r="E255" s="33">
        <v>0</v>
      </c>
      <c r="F255" s="98">
        <f t="shared" si="41"/>
        <v>2</v>
      </c>
      <c r="G255" s="99">
        <f t="shared" si="42"/>
        <v>0</v>
      </c>
      <c r="H255" s="100">
        <f t="shared" si="46"/>
        <v>6.25</v>
      </c>
      <c r="I255" s="33">
        <v>0</v>
      </c>
      <c r="J255" s="33">
        <v>0</v>
      </c>
      <c r="K255" s="33">
        <v>0</v>
      </c>
      <c r="L255" s="33">
        <v>0</v>
      </c>
      <c r="M255" s="98">
        <f t="shared" si="43"/>
        <v>0</v>
      </c>
      <c r="N255" s="99">
        <f t="shared" si="44"/>
        <v>0</v>
      </c>
      <c r="O255" s="100">
        <f t="shared" si="45"/>
        <v>0</v>
      </c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</row>
    <row r="256" spans="1:67" s="26" customFormat="1" ht="13.5" customHeight="1">
      <c r="A256" s="34" t="s">
        <v>31</v>
      </c>
      <c r="B256" s="33">
        <v>1</v>
      </c>
      <c r="C256" s="33">
        <v>0</v>
      </c>
      <c r="D256" s="33">
        <v>0</v>
      </c>
      <c r="E256" s="33">
        <v>0</v>
      </c>
      <c r="F256" s="98">
        <f t="shared" si="41"/>
        <v>1</v>
      </c>
      <c r="G256" s="99">
        <f t="shared" si="42"/>
        <v>0</v>
      </c>
      <c r="H256" s="100">
        <f t="shared" si="46"/>
        <v>3.125</v>
      </c>
      <c r="I256" s="33">
        <v>0</v>
      </c>
      <c r="J256" s="33">
        <v>0</v>
      </c>
      <c r="K256" s="33">
        <v>0</v>
      </c>
      <c r="L256" s="33">
        <v>0</v>
      </c>
      <c r="M256" s="98">
        <f t="shared" si="43"/>
        <v>0</v>
      </c>
      <c r="N256" s="99">
        <f t="shared" si="44"/>
        <v>0</v>
      </c>
      <c r="O256" s="100">
        <f t="shared" si="45"/>
        <v>0</v>
      </c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</row>
    <row r="257" spans="1:67" s="26" customFormat="1" ht="13.5" customHeight="1">
      <c r="A257" s="34" t="s">
        <v>32</v>
      </c>
      <c r="B257" s="33">
        <v>0</v>
      </c>
      <c r="C257" s="33">
        <v>0</v>
      </c>
      <c r="D257" s="33">
        <v>0</v>
      </c>
      <c r="E257" s="33">
        <v>0</v>
      </c>
      <c r="F257" s="98">
        <f t="shared" si="41"/>
        <v>0</v>
      </c>
      <c r="G257" s="99">
        <f t="shared" si="42"/>
        <v>0</v>
      </c>
      <c r="H257" s="100">
        <f t="shared" si="46"/>
        <v>0</v>
      </c>
      <c r="I257" s="33">
        <v>1</v>
      </c>
      <c r="J257" s="33">
        <v>0</v>
      </c>
      <c r="K257" s="33">
        <v>0</v>
      </c>
      <c r="L257" s="33">
        <v>0</v>
      </c>
      <c r="M257" s="98">
        <f t="shared" si="43"/>
        <v>1</v>
      </c>
      <c r="N257" s="99">
        <f t="shared" si="44"/>
        <v>0</v>
      </c>
      <c r="O257" s="100">
        <f t="shared" si="45"/>
        <v>3.4482758620689653</v>
      </c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  <c r="BL257" s="25"/>
      <c r="BM257" s="25"/>
      <c r="BN257" s="25"/>
      <c r="BO257" s="25"/>
    </row>
    <row r="258" spans="1:67" s="24" customFormat="1" ht="13.5" customHeight="1">
      <c r="A258" s="34" t="s">
        <v>33</v>
      </c>
      <c r="B258" s="33">
        <v>0</v>
      </c>
      <c r="C258" s="33">
        <v>0</v>
      </c>
      <c r="D258" s="33">
        <v>0</v>
      </c>
      <c r="E258" s="33">
        <v>0</v>
      </c>
      <c r="F258" s="98">
        <f t="shared" si="41"/>
        <v>0</v>
      </c>
      <c r="G258" s="99">
        <f t="shared" si="42"/>
        <v>0</v>
      </c>
      <c r="H258" s="100">
        <f t="shared" si="46"/>
        <v>0</v>
      </c>
      <c r="I258" s="33">
        <v>1</v>
      </c>
      <c r="J258" s="33">
        <v>0</v>
      </c>
      <c r="K258" s="33">
        <v>0</v>
      </c>
      <c r="L258" s="33">
        <v>0</v>
      </c>
      <c r="M258" s="98">
        <f t="shared" si="43"/>
        <v>1</v>
      </c>
      <c r="N258" s="99">
        <f t="shared" si="44"/>
        <v>0</v>
      </c>
      <c r="O258" s="100">
        <f t="shared" si="45"/>
        <v>3.4482758620689653</v>
      </c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  <c r="BL258" s="25"/>
      <c r="BM258" s="25"/>
      <c r="BN258" s="25"/>
      <c r="BO258" s="25"/>
    </row>
    <row r="259" spans="1:67" s="26" customFormat="1" ht="13.5" customHeight="1">
      <c r="A259" s="34" t="s">
        <v>34</v>
      </c>
      <c r="B259" s="33">
        <v>0</v>
      </c>
      <c r="C259" s="33">
        <v>0</v>
      </c>
      <c r="D259" s="33">
        <v>0</v>
      </c>
      <c r="E259" s="33">
        <v>0</v>
      </c>
      <c r="F259" s="98">
        <f t="shared" si="41"/>
        <v>0</v>
      </c>
      <c r="G259" s="99">
        <f t="shared" si="42"/>
        <v>0</v>
      </c>
      <c r="H259" s="100">
        <f t="shared" si="46"/>
        <v>0</v>
      </c>
      <c r="I259" s="33">
        <v>0</v>
      </c>
      <c r="J259" s="33">
        <v>0</v>
      </c>
      <c r="K259" s="33">
        <v>0</v>
      </c>
      <c r="L259" s="33">
        <v>0</v>
      </c>
      <c r="M259" s="98">
        <f t="shared" si="43"/>
        <v>0</v>
      </c>
      <c r="N259" s="99">
        <f t="shared" si="44"/>
        <v>0</v>
      </c>
      <c r="O259" s="100">
        <f t="shared" si="45"/>
        <v>0</v>
      </c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5"/>
      <c r="BM259" s="25"/>
      <c r="BN259" s="25"/>
      <c r="BO259" s="25"/>
    </row>
    <row r="260" spans="1:67" s="24" customFormat="1" ht="13.5" customHeight="1">
      <c r="A260" s="30" t="s">
        <v>15</v>
      </c>
      <c r="B260" s="104">
        <f>SUM(B254:B259)</f>
        <v>4</v>
      </c>
      <c r="C260" s="104">
        <f>SUM(C254:C259)</f>
        <v>0</v>
      </c>
      <c r="D260" s="104">
        <f>SUM(D254:D259)</f>
        <v>0</v>
      </c>
      <c r="E260" s="104">
        <f>SUM(E254:E259)</f>
        <v>0</v>
      </c>
      <c r="F260" s="104">
        <f t="shared" si="41"/>
        <v>4</v>
      </c>
      <c r="G260" s="105">
        <f t="shared" si="42"/>
        <v>0</v>
      </c>
      <c r="H260" s="106">
        <f t="shared" si="46"/>
        <v>12.5</v>
      </c>
      <c r="I260" s="104">
        <f>SUM(I254:I259)</f>
        <v>2</v>
      </c>
      <c r="J260" s="104">
        <f>SUM(J254:J259)</f>
        <v>0</v>
      </c>
      <c r="K260" s="104">
        <f>SUM(K254:K259)</f>
        <v>0</v>
      </c>
      <c r="L260" s="104">
        <f>SUM(L254:L259)</f>
        <v>0</v>
      </c>
      <c r="M260" s="104">
        <f t="shared" si="43"/>
        <v>2</v>
      </c>
      <c r="N260" s="105">
        <f t="shared" si="44"/>
        <v>0</v>
      </c>
      <c r="O260" s="106">
        <f t="shared" si="45"/>
        <v>6.8965517241379306</v>
      </c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  <c r="BL260" s="25"/>
      <c r="BM260" s="25"/>
      <c r="BN260" s="25"/>
      <c r="BO260" s="25"/>
    </row>
    <row r="261" spans="1:67" s="24" customFormat="1" ht="13.5" customHeight="1">
      <c r="A261" s="38" t="s">
        <v>35</v>
      </c>
      <c r="B261" s="37">
        <v>0</v>
      </c>
      <c r="C261" s="37">
        <v>0</v>
      </c>
      <c r="D261" s="37">
        <v>0</v>
      </c>
      <c r="E261" s="37">
        <v>0</v>
      </c>
      <c r="F261" s="101">
        <f t="shared" si="41"/>
        <v>0</v>
      </c>
      <c r="G261" s="102">
        <f t="shared" si="42"/>
        <v>0</v>
      </c>
      <c r="H261" s="103">
        <f t="shared" si="46"/>
        <v>0</v>
      </c>
      <c r="I261" s="37">
        <v>0</v>
      </c>
      <c r="J261" s="37">
        <v>0</v>
      </c>
      <c r="K261" s="37">
        <v>0</v>
      </c>
      <c r="L261" s="37">
        <v>0</v>
      </c>
      <c r="M261" s="101">
        <f t="shared" si="43"/>
        <v>0</v>
      </c>
      <c r="N261" s="102">
        <f t="shared" si="44"/>
        <v>0</v>
      </c>
      <c r="O261" s="103">
        <f t="shared" si="45"/>
        <v>0</v>
      </c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  <c r="BL261" s="25"/>
      <c r="BM261" s="25"/>
      <c r="BN261" s="25"/>
      <c r="BO261" s="25"/>
    </row>
    <row r="262" spans="1:67" s="26" customFormat="1" ht="13.5" customHeight="1">
      <c r="A262" s="34" t="s">
        <v>36</v>
      </c>
      <c r="B262" s="33">
        <v>0</v>
      </c>
      <c r="C262" s="33">
        <v>0</v>
      </c>
      <c r="D262" s="33">
        <v>0</v>
      </c>
      <c r="E262" s="33">
        <v>0</v>
      </c>
      <c r="F262" s="98">
        <f t="shared" si="41"/>
        <v>0</v>
      </c>
      <c r="G262" s="99">
        <f t="shared" si="42"/>
        <v>0</v>
      </c>
      <c r="H262" s="100">
        <f t="shared" si="46"/>
        <v>0</v>
      </c>
      <c r="I262" s="33">
        <v>0</v>
      </c>
      <c r="J262" s="33">
        <v>0</v>
      </c>
      <c r="K262" s="33">
        <v>0</v>
      </c>
      <c r="L262" s="33">
        <v>0</v>
      </c>
      <c r="M262" s="98">
        <f t="shared" si="43"/>
        <v>0</v>
      </c>
      <c r="N262" s="99">
        <f t="shared" si="44"/>
        <v>0</v>
      </c>
      <c r="O262" s="100">
        <f>IF(M262=0,0,M262/M$271*100)</f>
        <v>0</v>
      </c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</row>
    <row r="263" spans="1:67" s="26" customFormat="1" ht="13.5" customHeight="1">
      <c r="A263" s="34" t="s">
        <v>37</v>
      </c>
      <c r="B263" s="33">
        <v>0</v>
      </c>
      <c r="C263" s="33">
        <v>0</v>
      </c>
      <c r="D263" s="33">
        <v>0</v>
      </c>
      <c r="E263" s="33">
        <v>0</v>
      </c>
      <c r="F263" s="98">
        <f t="shared" si="41"/>
        <v>0</v>
      </c>
      <c r="G263" s="99">
        <f t="shared" si="42"/>
        <v>0</v>
      </c>
      <c r="H263" s="100">
        <f t="shared" si="46"/>
        <v>0</v>
      </c>
      <c r="I263" s="33">
        <v>2</v>
      </c>
      <c r="J263" s="33">
        <v>0</v>
      </c>
      <c r="K263" s="33">
        <v>0</v>
      </c>
      <c r="L263" s="33">
        <v>0</v>
      </c>
      <c r="M263" s="98">
        <f t="shared" si="43"/>
        <v>2</v>
      </c>
      <c r="N263" s="99">
        <f t="shared" si="44"/>
        <v>0</v>
      </c>
      <c r="O263" s="100">
        <f t="shared" si="45"/>
        <v>6.8965517241379306</v>
      </c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</row>
    <row r="264" spans="1:67" s="23" customFormat="1" ht="13.5" customHeight="1">
      <c r="A264" s="34" t="s">
        <v>38</v>
      </c>
      <c r="B264" s="33">
        <v>0</v>
      </c>
      <c r="C264" s="33">
        <v>0</v>
      </c>
      <c r="D264" s="33">
        <v>0</v>
      </c>
      <c r="E264" s="33">
        <v>0</v>
      </c>
      <c r="F264" s="98">
        <f t="shared" si="41"/>
        <v>0</v>
      </c>
      <c r="G264" s="99">
        <f t="shared" si="42"/>
        <v>0</v>
      </c>
      <c r="H264" s="100">
        <f t="shared" si="46"/>
        <v>0</v>
      </c>
      <c r="I264" s="33">
        <v>0</v>
      </c>
      <c r="J264" s="33">
        <v>0</v>
      </c>
      <c r="K264" s="33">
        <v>0</v>
      </c>
      <c r="L264" s="33">
        <v>0</v>
      </c>
      <c r="M264" s="98">
        <f t="shared" si="43"/>
        <v>0</v>
      </c>
      <c r="N264" s="99">
        <f t="shared" si="44"/>
        <v>0</v>
      </c>
      <c r="O264" s="100">
        <f t="shared" si="45"/>
        <v>0</v>
      </c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  <c r="BL264" s="25"/>
      <c r="BM264" s="25"/>
      <c r="BN264" s="25"/>
      <c r="BO264" s="25"/>
    </row>
    <row r="265" spans="1:67" s="23" customFormat="1" ht="13.5" customHeight="1">
      <c r="A265" s="34" t="s">
        <v>39</v>
      </c>
      <c r="B265" s="33">
        <v>0</v>
      </c>
      <c r="C265" s="33">
        <v>0</v>
      </c>
      <c r="D265" s="33">
        <v>0</v>
      </c>
      <c r="E265" s="33">
        <v>0</v>
      </c>
      <c r="F265" s="98">
        <f t="shared" si="41"/>
        <v>0</v>
      </c>
      <c r="G265" s="99">
        <f t="shared" si="42"/>
        <v>0</v>
      </c>
      <c r="H265" s="100">
        <f t="shared" si="46"/>
        <v>0</v>
      </c>
      <c r="I265" s="33">
        <v>0</v>
      </c>
      <c r="J265" s="33">
        <v>0</v>
      </c>
      <c r="K265" s="33">
        <v>0</v>
      </c>
      <c r="L265" s="33">
        <v>0</v>
      </c>
      <c r="M265" s="98">
        <f t="shared" si="43"/>
        <v>0</v>
      </c>
      <c r="N265" s="99">
        <f t="shared" si="44"/>
        <v>0</v>
      </c>
      <c r="O265" s="100">
        <f>IF(M265=0,0,M265/M$271*100)</f>
        <v>0</v>
      </c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5"/>
      <c r="BB265" s="25"/>
      <c r="BC265" s="25"/>
      <c r="BD265" s="25"/>
      <c r="BE265" s="25"/>
      <c r="BF265" s="25"/>
      <c r="BG265" s="25"/>
      <c r="BH265" s="25"/>
      <c r="BI265" s="25"/>
      <c r="BJ265" s="25"/>
      <c r="BK265" s="25"/>
      <c r="BL265" s="25"/>
      <c r="BM265" s="25"/>
      <c r="BN265" s="25"/>
      <c r="BO265" s="25"/>
    </row>
    <row r="266" spans="1:67" s="24" customFormat="1" ht="13.5" customHeight="1">
      <c r="A266" s="34" t="s">
        <v>40</v>
      </c>
      <c r="B266" s="33">
        <v>0</v>
      </c>
      <c r="C266" s="33">
        <v>0</v>
      </c>
      <c r="D266" s="33">
        <v>0</v>
      </c>
      <c r="E266" s="33">
        <v>0</v>
      </c>
      <c r="F266" s="98">
        <f t="shared" si="41"/>
        <v>0</v>
      </c>
      <c r="G266" s="99">
        <f t="shared" si="42"/>
        <v>0</v>
      </c>
      <c r="H266" s="100">
        <f t="shared" si="46"/>
        <v>0</v>
      </c>
      <c r="I266" s="33">
        <v>0</v>
      </c>
      <c r="J266" s="33">
        <v>0</v>
      </c>
      <c r="K266" s="33">
        <v>0</v>
      </c>
      <c r="L266" s="33">
        <v>0</v>
      </c>
      <c r="M266" s="98">
        <f t="shared" si="43"/>
        <v>0</v>
      </c>
      <c r="N266" s="99">
        <f t="shared" si="44"/>
        <v>0</v>
      </c>
      <c r="O266" s="100">
        <f t="shared" si="45"/>
        <v>0</v>
      </c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5"/>
      <c r="BN266" s="25"/>
      <c r="BO266" s="25"/>
    </row>
    <row r="267" spans="1:67" s="26" customFormat="1" ht="13.5" customHeight="1">
      <c r="A267" s="30" t="s">
        <v>15</v>
      </c>
      <c r="B267" s="104">
        <f>SUM(B261:B266)</f>
        <v>0</v>
      </c>
      <c r="C267" s="104">
        <f>SUM(C261:C266)</f>
        <v>0</v>
      </c>
      <c r="D267" s="104">
        <f>SUM(D261:D266)</f>
        <v>0</v>
      </c>
      <c r="E267" s="104">
        <f>SUM(E261:E266)</f>
        <v>0</v>
      </c>
      <c r="F267" s="104">
        <f t="shared" si="41"/>
        <v>0</v>
      </c>
      <c r="G267" s="105">
        <f t="shared" si="42"/>
        <v>0</v>
      </c>
      <c r="H267" s="106">
        <f t="shared" si="46"/>
        <v>0</v>
      </c>
      <c r="I267" s="104">
        <f>SUM(I261:I266)</f>
        <v>2</v>
      </c>
      <c r="J267" s="104">
        <f>SUM(J261:J266)</f>
        <v>0</v>
      </c>
      <c r="K267" s="104">
        <f>SUM(K261:K266)</f>
        <v>0</v>
      </c>
      <c r="L267" s="104">
        <f>SUM(L261:L266)</f>
        <v>0</v>
      </c>
      <c r="M267" s="104">
        <f t="shared" si="43"/>
        <v>2</v>
      </c>
      <c r="N267" s="105">
        <f t="shared" si="44"/>
        <v>0</v>
      </c>
      <c r="O267" s="106">
        <f t="shared" si="45"/>
        <v>6.8965517241379306</v>
      </c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</row>
    <row r="268" spans="1:67" s="24" customFormat="1" ht="13.5" customHeight="1">
      <c r="A268" s="34" t="s">
        <v>101</v>
      </c>
      <c r="B268" s="33">
        <v>2</v>
      </c>
      <c r="C268" s="33">
        <v>0</v>
      </c>
      <c r="D268" s="33">
        <v>0</v>
      </c>
      <c r="E268" s="33">
        <v>0</v>
      </c>
      <c r="F268" s="98">
        <f>SUM(B268:E268)</f>
        <v>2</v>
      </c>
      <c r="G268" s="99">
        <f t="shared" si="42"/>
        <v>0</v>
      </c>
      <c r="H268" s="100">
        <f>IF(F268=0,0,F268/F$271*100)</f>
        <v>6.25</v>
      </c>
      <c r="I268" s="33">
        <v>0</v>
      </c>
      <c r="J268" s="33">
        <v>0</v>
      </c>
      <c r="K268" s="33">
        <v>0</v>
      </c>
      <c r="L268" s="33">
        <v>0</v>
      </c>
      <c r="M268" s="98">
        <f>SUM(I268:L268)</f>
        <v>0</v>
      </c>
      <c r="N268" s="99">
        <f>IF(SUM(J268,L268)=0,0,ROUND(SUM(J268,L268)/M268*100,1))</f>
        <v>0</v>
      </c>
      <c r="O268" s="100">
        <f>IF(M268=0,0,M268/M$271*100)</f>
        <v>0</v>
      </c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  <c r="BN268" s="25"/>
      <c r="BO268" s="25"/>
    </row>
    <row r="269" spans="1:67" s="24" customFormat="1" ht="13.5" customHeight="1">
      <c r="A269" s="34" t="s">
        <v>104</v>
      </c>
      <c r="B269" s="33">
        <v>1</v>
      </c>
      <c r="C269" s="33">
        <v>0</v>
      </c>
      <c r="D269" s="33">
        <v>0</v>
      </c>
      <c r="E269" s="33">
        <v>0</v>
      </c>
      <c r="F269" s="98">
        <f>SUM(B269:E269)</f>
        <v>1</v>
      </c>
      <c r="G269" s="99">
        <f>IF(SUM(C269,E269)=0,0,ROUND(SUM(C269,E269)/F269*100,1))</f>
        <v>0</v>
      </c>
      <c r="H269" s="100">
        <f>IF(F269=0,0,F269/F$271*100)</f>
        <v>3.125</v>
      </c>
      <c r="I269" s="33">
        <v>0</v>
      </c>
      <c r="J269" s="33">
        <v>0</v>
      </c>
      <c r="K269" s="33">
        <v>0</v>
      </c>
      <c r="L269" s="33">
        <v>0</v>
      </c>
      <c r="M269" s="98">
        <f>SUM(I269:L269)</f>
        <v>0</v>
      </c>
      <c r="N269" s="99">
        <f>IF(SUM(J269,L269)=0,0,ROUND(SUM(J269,L269)/M269*100,1))</f>
        <v>0</v>
      </c>
      <c r="O269" s="100">
        <f>IF(M269=0,0,M269/M$271*100)</f>
        <v>0</v>
      </c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5"/>
      <c r="BM269" s="25"/>
      <c r="BN269" s="25"/>
      <c r="BO269" s="25"/>
    </row>
    <row r="270" spans="1:67" s="24" customFormat="1" ht="13.5" customHeight="1">
      <c r="A270" s="34" t="s">
        <v>107</v>
      </c>
      <c r="B270" s="33">
        <v>3</v>
      </c>
      <c r="C270" s="33">
        <v>0</v>
      </c>
      <c r="D270" s="33">
        <v>0</v>
      </c>
      <c r="E270" s="33">
        <v>0</v>
      </c>
      <c r="F270" s="98">
        <f>SUM(B270:E270)</f>
        <v>3</v>
      </c>
      <c r="G270" s="99">
        <f t="shared" si="42"/>
        <v>0</v>
      </c>
      <c r="H270" s="100">
        <f t="shared" ref="H270" si="47">IF(F270=0,0,F270/F$271*100)</f>
        <v>9.375</v>
      </c>
      <c r="I270" s="33">
        <v>1</v>
      </c>
      <c r="J270" s="33">
        <v>0</v>
      </c>
      <c r="K270" s="33">
        <v>0</v>
      </c>
      <c r="L270" s="33">
        <v>0</v>
      </c>
      <c r="M270" s="98">
        <f>SUM(I270:L270)</f>
        <v>1</v>
      </c>
      <c r="N270" s="99">
        <f>IF(SUM(J270,L270)=0,0,ROUND(SUM(J270,L270)/M270*100,1))</f>
        <v>0</v>
      </c>
      <c r="O270" s="100">
        <f>IF(M270=0,0,M270/M$271*100)</f>
        <v>3.4482758620689653</v>
      </c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  <c r="BN270" s="25"/>
      <c r="BO270" s="25"/>
    </row>
    <row r="271" spans="1:67" s="23" customFormat="1" ht="13.5" customHeight="1">
      <c r="A271" s="30" t="s">
        <v>41</v>
      </c>
      <c r="B271" s="104">
        <f>SUM(B223:B231,B238,B245:B253,B260,B267,B268:B270)</f>
        <v>30</v>
      </c>
      <c r="C271" s="104">
        <f>SUM(C223:C231,C238,C245:C253,C260,C267,C268:C270)</f>
        <v>0</v>
      </c>
      <c r="D271" s="104">
        <f>SUM(D223:D231,D238,D245:D253,D260,D267,D268:D270)</f>
        <v>2</v>
      </c>
      <c r="E271" s="104">
        <f>SUM(E223:E231,E238,E245:E253,E260,E267,E268:E270)</f>
        <v>0</v>
      </c>
      <c r="F271" s="104">
        <f>SUM(B271:E271)</f>
        <v>32</v>
      </c>
      <c r="G271" s="105">
        <f t="shared" si="42"/>
        <v>0</v>
      </c>
      <c r="H271" s="106">
        <f>IF(F271=0,0,F271/F$271*100)</f>
        <v>100</v>
      </c>
      <c r="I271" s="104">
        <f>SUM(I223:I231,I238,I245:I253,I260,I267,I268:I270)</f>
        <v>26</v>
      </c>
      <c r="J271" s="104">
        <f>SUM(J223:J231,J238,J245:J253,J260,J267,J268:J270)</f>
        <v>1</v>
      </c>
      <c r="K271" s="104">
        <f>SUM(K223:K231,K238,K245:K253,K260,K267,K268:K270)</f>
        <v>2</v>
      </c>
      <c r="L271" s="104">
        <f>SUM(L223:L231,L238,L245:L253,L260,L267,L268:L270)</f>
        <v>0</v>
      </c>
      <c r="M271" s="104">
        <f>SUM(I271:L271)</f>
        <v>29</v>
      </c>
      <c r="N271" s="105">
        <f t="shared" si="44"/>
        <v>3.4</v>
      </c>
      <c r="O271" s="106">
        <f>IF(M271=0,0,M271/M$271*100)</f>
        <v>100</v>
      </c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5"/>
      <c r="BM271" s="25"/>
      <c r="BN271" s="25"/>
      <c r="BO271" s="25"/>
    </row>
    <row r="272" spans="1:67" s="23" customFormat="1" ht="12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</row>
    <row r="273" spans="1:67" s="23" customFormat="1" ht="12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</row>
    <row r="274" spans="1:67" s="24" customFormat="1" ht="12" customHeight="1">
      <c r="A274" s="49" t="s">
        <v>0</v>
      </c>
      <c r="B274" s="48"/>
      <c r="C274" s="47"/>
      <c r="D274" s="47"/>
      <c r="E274" s="47"/>
      <c r="F274" s="47"/>
      <c r="G274" s="47"/>
      <c r="H274" s="46"/>
      <c r="I274" s="48" t="s">
        <v>56</v>
      </c>
      <c r="J274" s="47"/>
      <c r="K274" s="47"/>
      <c r="L274" s="47"/>
      <c r="M274" s="47"/>
      <c r="N274" s="47"/>
      <c r="O274" s="46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  <c r="AD274" s="45"/>
      <c r="AE274" s="45"/>
      <c r="AF274" s="45"/>
      <c r="AG274" s="45"/>
      <c r="AH274" s="45"/>
      <c r="AI274" s="45"/>
      <c r="AJ274" s="45"/>
      <c r="AK274" s="45"/>
      <c r="AL274" s="45"/>
      <c r="AM274" s="45"/>
      <c r="AN274" s="45"/>
      <c r="AO274" s="45"/>
      <c r="AP274" s="45"/>
      <c r="AQ274" s="45"/>
      <c r="AR274" s="45"/>
      <c r="AS274" s="45"/>
      <c r="AT274" s="45"/>
      <c r="AU274" s="45"/>
      <c r="AV274" s="45"/>
      <c r="AW274" s="45"/>
      <c r="AX274" s="45"/>
      <c r="AY274" s="45"/>
      <c r="AZ274" s="4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5"/>
      <c r="BM274" s="25"/>
      <c r="BN274" s="25"/>
      <c r="BO274" s="25"/>
    </row>
    <row r="275" spans="1:67" s="26" customFormat="1" ht="39" customHeight="1">
      <c r="A275" s="91" t="s">
        <v>1</v>
      </c>
      <c r="B275" s="43" t="s">
        <v>2</v>
      </c>
      <c r="C275" s="42" t="s">
        <v>3</v>
      </c>
      <c r="D275" s="41" t="s">
        <v>4</v>
      </c>
      <c r="E275" s="42" t="s">
        <v>5</v>
      </c>
      <c r="F275" s="41" t="s">
        <v>6</v>
      </c>
      <c r="G275" s="41" t="s">
        <v>7</v>
      </c>
      <c r="H275" s="44" t="s">
        <v>8</v>
      </c>
      <c r="I275" s="43" t="s">
        <v>2</v>
      </c>
      <c r="J275" s="41" t="s">
        <v>3</v>
      </c>
      <c r="K275" s="41" t="s">
        <v>4</v>
      </c>
      <c r="L275" s="42" t="s">
        <v>5</v>
      </c>
      <c r="M275" s="41" t="s">
        <v>6</v>
      </c>
      <c r="N275" s="41" t="s">
        <v>7</v>
      </c>
      <c r="O275" s="40" t="s">
        <v>8</v>
      </c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</row>
    <row r="276" spans="1:67" s="24" customFormat="1" ht="13.5" customHeight="1">
      <c r="A276" s="90" t="s">
        <v>79</v>
      </c>
      <c r="B276" s="33"/>
      <c r="C276" s="33"/>
      <c r="D276" s="33"/>
      <c r="E276" s="33"/>
      <c r="F276" s="33"/>
      <c r="G276" s="32"/>
      <c r="H276" s="31"/>
      <c r="I276" s="98">
        <f>SUM(方向別!B223,方向別!I223)</f>
        <v>2</v>
      </c>
      <c r="J276" s="98">
        <f>SUM(方向別!C223,方向別!J223)</f>
        <v>0</v>
      </c>
      <c r="K276" s="98">
        <f>SUM(方向別!D223,方向別!K223)</f>
        <v>0</v>
      </c>
      <c r="L276" s="98">
        <f>SUM(方向別!E223,方向別!L223)</f>
        <v>0</v>
      </c>
      <c r="M276" s="98">
        <f>SUM(I276:L276)</f>
        <v>2</v>
      </c>
      <c r="N276" s="99">
        <f t="shared" ref="N276:N285" si="48">IF(SUM(J276,L276)=0,0,ROUND(SUM(J276,L276)/M276*100,1))</f>
        <v>0</v>
      </c>
      <c r="O276" s="100">
        <f>IF(M276=0,0,M276/M$324*100)</f>
        <v>3.278688524590164</v>
      </c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  <c r="BN276" s="25"/>
      <c r="BO276" s="25"/>
    </row>
    <row r="277" spans="1:67" s="24" customFormat="1" ht="13.5" customHeight="1">
      <c r="A277" s="34" t="s">
        <v>110</v>
      </c>
      <c r="B277" s="33"/>
      <c r="C277" s="33"/>
      <c r="D277" s="33"/>
      <c r="E277" s="33"/>
      <c r="F277" s="33"/>
      <c r="G277" s="32"/>
      <c r="H277" s="31"/>
      <c r="I277" s="98">
        <f>SUM(方向別!B224,方向別!I224)</f>
        <v>3</v>
      </c>
      <c r="J277" s="98">
        <f>SUM(方向別!C224,方向別!J224)</f>
        <v>0</v>
      </c>
      <c r="K277" s="98">
        <f>SUM(方向別!D224,方向別!K224)</f>
        <v>0</v>
      </c>
      <c r="L277" s="98">
        <f>SUM(方向別!E224,方向別!L224)</f>
        <v>0</v>
      </c>
      <c r="M277" s="98">
        <f t="shared" ref="M277:M283" si="49">SUM(I277:L277)</f>
        <v>3</v>
      </c>
      <c r="N277" s="99">
        <f t="shared" si="48"/>
        <v>0</v>
      </c>
      <c r="O277" s="100">
        <f>IF(M277=0,0,M277/M$324*100)</f>
        <v>4.918032786885246</v>
      </c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5"/>
      <c r="BM277" s="25"/>
      <c r="BN277" s="25"/>
      <c r="BO277" s="25"/>
    </row>
    <row r="278" spans="1:67" s="24" customFormat="1" ht="13.5" customHeight="1">
      <c r="A278" s="34" t="s">
        <v>111</v>
      </c>
      <c r="B278" s="33"/>
      <c r="C278" s="33"/>
      <c r="D278" s="33"/>
      <c r="E278" s="33"/>
      <c r="F278" s="33"/>
      <c r="G278" s="32"/>
      <c r="H278" s="31"/>
      <c r="I278" s="98">
        <f>SUM(方向別!B225,方向別!I225)</f>
        <v>0</v>
      </c>
      <c r="J278" s="98">
        <f>SUM(方向別!C225,方向別!J225)</f>
        <v>0</v>
      </c>
      <c r="K278" s="98">
        <f>SUM(方向別!D225,方向別!K225)</f>
        <v>0</v>
      </c>
      <c r="L278" s="98">
        <f>SUM(方向別!E225,方向別!L225)</f>
        <v>0</v>
      </c>
      <c r="M278" s="98">
        <f t="shared" si="49"/>
        <v>0</v>
      </c>
      <c r="N278" s="99">
        <f t="shared" si="48"/>
        <v>0</v>
      </c>
      <c r="O278" s="100">
        <f t="shared" ref="O278:O283" si="50">IF(M278=0,0,M278/M$324*100)</f>
        <v>0</v>
      </c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  <c r="BL278" s="25"/>
      <c r="BM278" s="25"/>
      <c r="BN278" s="25"/>
      <c r="BO278" s="25"/>
    </row>
    <row r="279" spans="1:67" s="24" customFormat="1" ht="13.5" customHeight="1">
      <c r="A279" s="34" t="s">
        <v>83</v>
      </c>
      <c r="B279" s="33"/>
      <c r="C279" s="33"/>
      <c r="D279" s="33"/>
      <c r="E279" s="33"/>
      <c r="F279" s="33"/>
      <c r="G279" s="32"/>
      <c r="H279" s="31"/>
      <c r="I279" s="98">
        <f>SUM(方向別!B226,方向別!I226)</f>
        <v>0</v>
      </c>
      <c r="J279" s="98">
        <f>SUM(方向別!C226,方向別!J226)</f>
        <v>0</v>
      </c>
      <c r="K279" s="98">
        <f>SUM(方向別!D226,方向別!K226)</f>
        <v>0</v>
      </c>
      <c r="L279" s="98">
        <f>SUM(方向別!E226,方向別!L226)</f>
        <v>0</v>
      </c>
      <c r="M279" s="98">
        <f t="shared" si="49"/>
        <v>0</v>
      </c>
      <c r="N279" s="99">
        <f t="shared" si="48"/>
        <v>0</v>
      </c>
      <c r="O279" s="100">
        <f t="shared" si="50"/>
        <v>0</v>
      </c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5"/>
      <c r="BM279" s="25"/>
      <c r="BN279" s="25"/>
      <c r="BO279" s="25"/>
    </row>
    <row r="280" spans="1:67" s="24" customFormat="1" ht="13.5" customHeight="1">
      <c r="A280" s="34" t="s">
        <v>86</v>
      </c>
      <c r="B280" s="33"/>
      <c r="C280" s="33"/>
      <c r="D280" s="33"/>
      <c r="E280" s="33"/>
      <c r="F280" s="33"/>
      <c r="G280" s="32"/>
      <c r="H280" s="31"/>
      <c r="I280" s="98">
        <f>SUM(方向別!B227,方向別!I227)</f>
        <v>1</v>
      </c>
      <c r="J280" s="98">
        <f>SUM(方向別!C227,方向別!J227)</f>
        <v>0</v>
      </c>
      <c r="K280" s="98">
        <f>SUM(方向別!D227,方向別!K227)</f>
        <v>0</v>
      </c>
      <c r="L280" s="98">
        <f>SUM(方向別!E227,方向別!L227)</f>
        <v>0</v>
      </c>
      <c r="M280" s="98">
        <f t="shared" si="49"/>
        <v>1</v>
      </c>
      <c r="N280" s="99">
        <f t="shared" si="48"/>
        <v>0</v>
      </c>
      <c r="O280" s="100">
        <f t="shared" si="50"/>
        <v>1.639344262295082</v>
      </c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5"/>
      <c r="BM280" s="25"/>
      <c r="BN280" s="25"/>
      <c r="BO280" s="25"/>
    </row>
    <row r="281" spans="1:67" s="24" customFormat="1" ht="13.5" customHeight="1">
      <c r="A281" s="34" t="s">
        <v>89</v>
      </c>
      <c r="B281" s="33"/>
      <c r="C281" s="33"/>
      <c r="D281" s="33"/>
      <c r="E281" s="33"/>
      <c r="F281" s="33"/>
      <c r="G281" s="32"/>
      <c r="H281" s="31"/>
      <c r="I281" s="98">
        <f>SUM(方向別!B228,方向別!I228)</f>
        <v>0</v>
      </c>
      <c r="J281" s="98">
        <f>SUM(方向別!C228,方向別!J228)</f>
        <v>0</v>
      </c>
      <c r="K281" s="98">
        <f>SUM(方向別!D228,方向別!K228)</f>
        <v>0</v>
      </c>
      <c r="L281" s="98">
        <f>SUM(方向別!E228,方向別!L228)</f>
        <v>0</v>
      </c>
      <c r="M281" s="98">
        <f t="shared" si="49"/>
        <v>0</v>
      </c>
      <c r="N281" s="99">
        <f t="shared" si="48"/>
        <v>0</v>
      </c>
      <c r="O281" s="100">
        <f t="shared" si="50"/>
        <v>0</v>
      </c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  <c r="BN281" s="25"/>
      <c r="BO281" s="25"/>
    </row>
    <row r="282" spans="1:67" s="24" customFormat="1" ht="13.5" customHeight="1">
      <c r="A282" s="34" t="s">
        <v>92</v>
      </c>
      <c r="B282" s="33"/>
      <c r="C282" s="33"/>
      <c r="D282" s="33"/>
      <c r="E282" s="33"/>
      <c r="F282" s="33"/>
      <c r="G282" s="32"/>
      <c r="H282" s="31"/>
      <c r="I282" s="98">
        <f>SUM(方向別!B229,方向別!I229)</f>
        <v>1</v>
      </c>
      <c r="J282" s="98">
        <f>SUM(方向別!C229,方向別!J229)</f>
        <v>0</v>
      </c>
      <c r="K282" s="98">
        <f>SUM(方向別!D229,方向別!K229)</f>
        <v>0</v>
      </c>
      <c r="L282" s="98">
        <f>SUM(方向別!E229,方向別!L229)</f>
        <v>0</v>
      </c>
      <c r="M282" s="98">
        <f t="shared" si="49"/>
        <v>1</v>
      </c>
      <c r="N282" s="99">
        <f t="shared" si="48"/>
        <v>0</v>
      </c>
      <c r="O282" s="100">
        <f t="shared" si="50"/>
        <v>1.639344262295082</v>
      </c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5"/>
      <c r="BM282" s="25"/>
      <c r="BN282" s="25"/>
      <c r="BO282" s="25"/>
    </row>
    <row r="283" spans="1:67" s="24" customFormat="1" ht="13.5" customHeight="1">
      <c r="A283" s="34" t="s">
        <v>95</v>
      </c>
      <c r="B283" s="33"/>
      <c r="C283" s="33"/>
      <c r="D283" s="33"/>
      <c r="E283" s="33"/>
      <c r="F283" s="33"/>
      <c r="G283" s="32"/>
      <c r="H283" s="31"/>
      <c r="I283" s="98">
        <f>SUM(方向別!B230,方向別!I230)</f>
        <v>1</v>
      </c>
      <c r="J283" s="98">
        <f>SUM(方向別!C230,方向別!J230)</f>
        <v>0</v>
      </c>
      <c r="K283" s="98">
        <f>SUM(方向別!D230,方向別!K230)</f>
        <v>0</v>
      </c>
      <c r="L283" s="98">
        <f>SUM(方向別!E230,方向別!L230)</f>
        <v>0</v>
      </c>
      <c r="M283" s="98">
        <f t="shared" si="49"/>
        <v>1</v>
      </c>
      <c r="N283" s="99">
        <f t="shared" si="48"/>
        <v>0</v>
      </c>
      <c r="O283" s="100">
        <f t="shared" si="50"/>
        <v>1.639344262295082</v>
      </c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  <c r="BL283" s="25"/>
      <c r="BM283" s="25"/>
      <c r="BN283" s="25"/>
      <c r="BO283" s="25"/>
    </row>
    <row r="284" spans="1:67" s="24" customFormat="1" ht="13.5" customHeight="1">
      <c r="A284" s="34" t="s">
        <v>98</v>
      </c>
      <c r="B284" s="33"/>
      <c r="C284" s="33"/>
      <c r="D284" s="33"/>
      <c r="E284" s="33"/>
      <c r="F284" s="33"/>
      <c r="G284" s="32"/>
      <c r="H284" s="31"/>
      <c r="I284" s="98">
        <f>SUM(方向別!B231,方向別!I231)</f>
        <v>0</v>
      </c>
      <c r="J284" s="98">
        <f>SUM(方向別!C231,方向別!J231)</f>
        <v>0</v>
      </c>
      <c r="K284" s="98">
        <f>SUM(方向別!D231,方向別!K231)</f>
        <v>0</v>
      </c>
      <c r="L284" s="98">
        <f>SUM(方向別!E231,方向別!L231)</f>
        <v>0</v>
      </c>
      <c r="M284" s="98">
        <f>SUM(I284:L284)</f>
        <v>0</v>
      </c>
      <c r="N284" s="99">
        <f t="shared" si="48"/>
        <v>0</v>
      </c>
      <c r="O284" s="100">
        <f>IF(M284=0,0,M284/M$324*100)</f>
        <v>0</v>
      </c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  <c r="BL284" s="25"/>
      <c r="BM284" s="25"/>
      <c r="BN284" s="25"/>
      <c r="BO284" s="25"/>
    </row>
    <row r="285" spans="1:67" s="23" customFormat="1" ht="13.5" customHeight="1">
      <c r="A285" s="38" t="s">
        <v>9</v>
      </c>
      <c r="B285" s="37"/>
      <c r="C285" s="37"/>
      <c r="D285" s="37"/>
      <c r="E285" s="37"/>
      <c r="F285" s="37"/>
      <c r="G285" s="36"/>
      <c r="H285" s="35"/>
      <c r="I285" s="101">
        <f>SUM(方向別!B232,方向別!I232)</f>
        <v>0</v>
      </c>
      <c r="J285" s="101">
        <f>SUM(方向別!C232,方向別!J232)</f>
        <v>0</v>
      </c>
      <c r="K285" s="101">
        <f>SUM(方向別!D232,方向別!K232)</f>
        <v>0</v>
      </c>
      <c r="L285" s="101">
        <f>SUM(方向別!E232,方向別!L232)</f>
        <v>0</v>
      </c>
      <c r="M285" s="101">
        <f>SUM(I285:L285)</f>
        <v>0</v>
      </c>
      <c r="N285" s="102">
        <f t="shared" si="48"/>
        <v>0</v>
      </c>
      <c r="O285" s="103">
        <f>IF(M285=0,0,M285/M$324*100)</f>
        <v>0</v>
      </c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  <c r="BL285" s="25"/>
      <c r="BM285" s="25"/>
      <c r="BN285" s="25"/>
      <c r="BO285" s="25"/>
    </row>
    <row r="286" spans="1:67" s="23" customFormat="1" ht="13.5" customHeight="1">
      <c r="A286" s="34" t="s">
        <v>10</v>
      </c>
      <c r="B286" s="33"/>
      <c r="C286" s="33"/>
      <c r="D286" s="33"/>
      <c r="E286" s="33"/>
      <c r="F286" s="33"/>
      <c r="G286" s="32"/>
      <c r="H286" s="31"/>
      <c r="I286" s="98">
        <f>SUM(方向別!B233,方向別!I233)</f>
        <v>1</v>
      </c>
      <c r="J286" s="98">
        <f>SUM(方向別!C233,方向別!J233)</f>
        <v>0</v>
      </c>
      <c r="K286" s="98">
        <f>SUM(方向別!D233,方向別!K233)</f>
        <v>0</v>
      </c>
      <c r="L286" s="98">
        <f>SUM(方向別!E233,方向別!L233)</f>
        <v>0</v>
      </c>
      <c r="M286" s="98">
        <f t="shared" ref="M286:M323" si="51">SUM(I286:L286)</f>
        <v>1</v>
      </c>
      <c r="N286" s="99">
        <f t="shared" ref="N286:N323" si="52">IF(SUM(J286,L286)=0,0,ROUND(SUM(J286,L286)/M286*100,1))</f>
        <v>0</v>
      </c>
      <c r="O286" s="100">
        <f t="shared" ref="O286:O323" si="53">IF(M286=0,0,M286/M$324*100)</f>
        <v>1.639344262295082</v>
      </c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5"/>
      <c r="BB286" s="25"/>
      <c r="BC286" s="25"/>
      <c r="BD286" s="25"/>
      <c r="BE286" s="25"/>
      <c r="BF286" s="25"/>
      <c r="BG286" s="25"/>
      <c r="BH286" s="25"/>
      <c r="BI286" s="25"/>
      <c r="BJ286" s="25"/>
      <c r="BK286" s="25"/>
      <c r="BL286" s="25"/>
      <c r="BM286" s="25"/>
      <c r="BN286" s="25"/>
      <c r="BO286" s="25"/>
    </row>
    <row r="287" spans="1:67" s="24" customFormat="1" ht="13.5" customHeight="1">
      <c r="A287" s="34" t="s">
        <v>11</v>
      </c>
      <c r="B287" s="33"/>
      <c r="C287" s="33"/>
      <c r="D287" s="33"/>
      <c r="E287" s="33"/>
      <c r="F287" s="33"/>
      <c r="G287" s="32"/>
      <c r="H287" s="31"/>
      <c r="I287" s="98">
        <f>SUM(方向別!B234,方向別!I234)</f>
        <v>0</v>
      </c>
      <c r="J287" s="98">
        <f>SUM(方向別!C234,方向別!J234)</f>
        <v>0</v>
      </c>
      <c r="K287" s="98">
        <f>SUM(方向別!D234,方向別!K234)</f>
        <v>0</v>
      </c>
      <c r="L287" s="98">
        <f>SUM(方向別!E234,方向別!L234)</f>
        <v>0</v>
      </c>
      <c r="M287" s="98">
        <f t="shared" si="51"/>
        <v>0</v>
      </c>
      <c r="N287" s="99">
        <f t="shared" si="52"/>
        <v>0</v>
      </c>
      <c r="O287" s="100">
        <f t="shared" si="53"/>
        <v>0</v>
      </c>
      <c r="BA287" s="25"/>
      <c r="BB287" s="25"/>
      <c r="BC287" s="25"/>
      <c r="BD287" s="25"/>
      <c r="BE287" s="25"/>
      <c r="BF287" s="25"/>
      <c r="BG287" s="25"/>
      <c r="BH287" s="25"/>
      <c r="BI287" s="25"/>
      <c r="BJ287" s="25"/>
      <c r="BK287" s="25"/>
      <c r="BL287" s="25"/>
      <c r="BM287" s="25"/>
      <c r="BN287" s="25"/>
      <c r="BO287" s="25"/>
    </row>
    <row r="288" spans="1:67" s="26" customFormat="1" ht="13.5" customHeight="1">
      <c r="A288" s="34" t="s">
        <v>12</v>
      </c>
      <c r="B288" s="33"/>
      <c r="C288" s="33"/>
      <c r="D288" s="33"/>
      <c r="E288" s="33"/>
      <c r="F288" s="33"/>
      <c r="G288" s="32"/>
      <c r="H288" s="31"/>
      <c r="I288" s="98">
        <f>SUM(方向別!B235,方向別!I235)</f>
        <v>1</v>
      </c>
      <c r="J288" s="98">
        <f>SUM(方向別!C235,方向別!J235)</f>
        <v>0</v>
      </c>
      <c r="K288" s="98">
        <f>SUM(方向別!D235,方向別!K235)</f>
        <v>0</v>
      </c>
      <c r="L288" s="98">
        <f>SUM(方向別!E235,方向別!L235)</f>
        <v>0</v>
      </c>
      <c r="M288" s="98">
        <f t="shared" si="51"/>
        <v>1</v>
      </c>
      <c r="N288" s="99">
        <f t="shared" si="52"/>
        <v>0</v>
      </c>
      <c r="O288" s="100">
        <f t="shared" si="53"/>
        <v>1.639344262295082</v>
      </c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5"/>
      <c r="BB288" s="25"/>
      <c r="BC288" s="25"/>
      <c r="BD288" s="25"/>
      <c r="BE288" s="25"/>
      <c r="BF288" s="25"/>
      <c r="BG288" s="25"/>
      <c r="BH288" s="25"/>
      <c r="BI288" s="25"/>
      <c r="BJ288" s="25"/>
      <c r="BK288" s="25"/>
      <c r="BL288" s="25"/>
      <c r="BM288" s="25"/>
      <c r="BN288" s="25"/>
      <c r="BO288" s="25"/>
    </row>
    <row r="289" spans="1:67" s="24" customFormat="1" ht="13.5" customHeight="1">
      <c r="A289" s="34" t="s">
        <v>13</v>
      </c>
      <c r="B289" s="33"/>
      <c r="C289" s="33"/>
      <c r="D289" s="33"/>
      <c r="E289" s="33"/>
      <c r="F289" s="33"/>
      <c r="G289" s="32"/>
      <c r="H289" s="31"/>
      <c r="I289" s="98">
        <f>SUM(方向別!B236,方向別!I236)</f>
        <v>0</v>
      </c>
      <c r="J289" s="98">
        <f>SUM(方向別!C236,方向別!J236)</f>
        <v>0</v>
      </c>
      <c r="K289" s="98">
        <f>SUM(方向別!D236,方向別!K236)</f>
        <v>0</v>
      </c>
      <c r="L289" s="98">
        <f>SUM(方向別!E236,方向別!L236)</f>
        <v>0</v>
      </c>
      <c r="M289" s="98">
        <f t="shared" si="51"/>
        <v>0</v>
      </c>
      <c r="N289" s="99">
        <f t="shared" si="52"/>
        <v>0</v>
      </c>
      <c r="O289" s="100">
        <f t="shared" si="53"/>
        <v>0</v>
      </c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  <c r="BL289" s="25"/>
      <c r="BM289" s="25"/>
      <c r="BN289" s="25"/>
      <c r="BO289" s="25"/>
    </row>
    <row r="290" spans="1:67" s="24" customFormat="1" ht="13.5" customHeight="1">
      <c r="A290" s="34" t="s">
        <v>14</v>
      </c>
      <c r="B290" s="33"/>
      <c r="C290" s="33"/>
      <c r="D290" s="33"/>
      <c r="E290" s="33"/>
      <c r="F290" s="33"/>
      <c r="G290" s="32"/>
      <c r="H290" s="31"/>
      <c r="I290" s="98">
        <f>SUM(方向別!B237,方向別!I237)</f>
        <v>0</v>
      </c>
      <c r="J290" s="98">
        <f>SUM(方向別!C237,方向別!J237)</f>
        <v>0</v>
      </c>
      <c r="K290" s="98">
        <f>SUM(方向別!D237,方向別!K237)</f>
        <v>0</v>
      </c>
      <c r="L290" s="98">
        <f>SUM(方向別!E237,方向別!L237)</f>
        <v>0</v>
      </c>
      <c r="M290" s="98">
        <f t="shared" si="51"/>
        <v>0</v>
      </c>
      <c r="N290" s="99">
        <f t="shared" si="52"/>
        <v>0</v>
      </c>
      <c r="O290" s="100">
        <f t="shared" si="53"/>
        <v>0</v>
      </c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  <c r="BL290" s="25"/>
      <c r="BM290" s="25"/>
      <c r="BN290" s="25"/>
      <c r="BO290" s="25"/>
    </row>
    <row r="291" spans="1:67" s="24" customFormat="1" ht="13.5" customHeight="1">
      <c r="A291" s="30" t="s">
        <v>15</v>
      </c>
      <c r="B291" s="29"/>
      <c r="C291" s="29"/>
      <c r="D291" s="29"/>
      <c r="E291" s="29"/>
      <c r="F291" s="29"/>
      <c r="G291" s="28"/>
      <c r="H291" s="27"/>
      <c r="I291" s="104">
        <f>SUM(I285:I290)</f>
        <v>2</v>
      </c>
      <c r="J291" s="104">
        <f>SUM(J285:J290)</f>
        <v>0</v>
      </c>
      <c r="K291" s="104">
        <f>SUM(K285:K290)</f>
        <v>0</v>
      </c>
      <c r="L291" s="104">
        <f>SUM(L285:L290)</f>
        <v>0</v>
      </c>
      <c r="M291" s="104">
        <f t="shared" si="51"/>
        <v>2</v>
      </c>
      <c r="N291" s="105">
        <f t="shared" si="52"/>
        <v>0</v>
      </c>
      <c r="O291" s="106">
        <f t="shared" si="53"/>
        <v>3.278688524590164</v>
      </c>
      <c r="BA291" s="25"/>
      <c r="BB291" s="25"/>
      <c r="BC291" s="25"/>
      <c r="BD291" s="25"/>
      <c r="BE291" s="25"/>
      <c r="BF291" s="25"/>
      <c r="BG291" s="25"/>
      <c r="BH291" s="25"/>
      <c r="BI291" s="25"/>
      <c r="BJ291" s="25"/>
      <c r="BK291" s="25"/>
      <c r="BL291" s="25"/>
      <c r="BM291" s="25"/>
      <c r="BN291" s="25"/>
      <c r="BO291" s="25"/>
    </row>
    <row r="292" spans="1:67" s="26" customFormat="1" ht="13.5" customHeight="1">
      <c r="A292" s="38" t="s">
        <v>16</v>
      </c>
      <c r="B292" s="37"/>
      <c r="C292" s="37"/>
      <c r="D292" s="37"/>
      <c r="E292" s="37"/>
      <c r="F292" s="37"/>
      <c r="G292" s="36"/>
      <c r="H292" s="35"/>
      <c r="I292" s="101">
        <f>SUM(方向別!B239,方向別!I239)</f>
        <v>0</v>
      </c>
      <c r="J292" s="101">
        <f>SUM(方向別!C239,方向別!J239)</f>
        <v>0</v>
      </c>
      <c r="K292" s="101">
        <f>SUM(方向別!D239,方向別!K239)</f>
        <v>0</v>
      </c>
      <c r="L292" s="101">
        <f>SUM(方向別!E239,方向別!L239)</f>
        <v>0</v>
      </c>
      <c r="M292" s="101">
        <f t="shared" si="51"/>
        <v>0</v>
      </c>
      <c r="N292" s="102">
        <f t="shared" si="52"/>
        <v>0</v>
      </c>
      <c r="O292" s="103">
        <f t="shared" si="53"/>
        <v>0</v>
      </c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</row>
    <row r="293" spans="1:67" s="26" customFormat="1" ht="13.5" customHeight="1">
      <c r="A293" s="34" t="s">
        <v>17</v>
      </c>
      <c r="B293" s="33"/>
      <c r="C293" s="33"/>
      <c r="D293" s="33"/>
      <c r="E293" s="33"/>
      <c r="F293" s="33"/>
      <c r="G293" s="32"/>
      <c r="H293" s="31"/>
      <c r="I293" s="98">
        <f>SUM(方向別!B240,方向別!I240)</f>
        <v>0</v>
      </c>
      <c r="J293" s="98">
        <f>SUM(方向別!C240,方向別!J240)</f>
        <v>0</v>
      </c>
      <c r="K293" s="98">
        <f>SUM(方向別!D240,方向別!K240)</f>
        <v>0</v>
      </c>
      <c r="L293" s="98">
        <f>SUM(方向別!E240,方向別!L240)</f>
        <v>0</v>
      </c>
      <c r="M293" s="98">
        <f t="shared" si="51"/>
        <v>0</v>
      </c>
      <c r="N293" s="99">
        <f t="shared" si="52"/>
        <v>0</v>
      </c>
      <c r="O293" s="100">
        <f t="shared" si="53"/>
        <v>0</v>
      </c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</row>
    <row r="294" spans="1:67" s="26" customFormat="1" ht="13.5" customHeight="1">
      <c r="A294" s="34" t="s">
        <v>18</v>
      </c>
      <c r="B294" s="33"/>
      <c r="C294" s="33"/>
      <c r="D294" s="33"/>
      <c r="E294" s="33"/>
      <c r="F294" s="33"/>
      <c r="G294" s="32"/>
      <c r="H294" s="31"/>
      <c r="I294" s="98">
        <f>SUM(方向別!B241,方向別!I241)</f>
        <v>1</v>
      </c>
      <c r="J294" s="98">
        <f>SUM(方向別!C241,方向別!J241)</f>
        <v>1</v>
      </c>
      <c r="K294" s="98">
        <f>SUM(方向別!D241,方向別!K241)</f>
        <v>0</v>
      </c>
      <c r="L294" s="98">
        <f>SUM(方向別!E241,方向別!L241)</f>
        <v>0</v>
      </c>
      <c r="M294" s="98">
        <f t="shared" si="51"/>
        <v>2</v>
      </c>
      <c r="N294" s="99">
        <f t="shared" si="52"/>
        <v>50</v>
      </c>
      <c r="O294" s="100">
        <f t="shared" si="53"/>
        <v>3.278688524590164</v>
      </c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5"/>
      <c r="BB294" s="25"/>
      <c r="BC294" s="25"/>
      <c r="BD294" s="25"/>
      <c r="BE294" s="25"/>
      <c r="BF294" s="25"/>
      <c r="BG294" s="25"/>
      <c r="BH294" s="25"/>
      <c r="BI294" s="25"/>
      <c r="BJ294" s="25"/>
      <c r="BK294" s="25"/>
      <c r="BL294" s="25"/>
      <c r="BM294" s="25"/>
      <c r="BN294" s="25"/>
      <c r="BO294" s="25"/>
    </row>
    <row r="295" spans="1:67" s="24" customFormat="1" ht="13.5" customHeight="1">
      <c r="A295" s="34" t="s">
        <v>19</v>
      </c>
      <c r="B295" s="33"/>
      <c r="C295" s="33"/>
      <c r="D295" s="33"/>
      <c r="E295" s="33"/>
      <c r="F295" s="33"/>
      <c r="G295" s="32"/>
      <c r="H295" s="31"/>
      <c r="I295" s="98">
        <f>SUM(方向別!B242,方向別!I242)</f>
        <v>2</v>
      </c>
      <c r="J295" s="98">
        <f>SUM(方向別!C242,方向別!J242)</f>
        <v>0</v>
      </c>
      <c r="K295" s="98">
        <f>SUM(方向別!D242,方向別!K242)</f>
        <v>0</v>
      </c>
      <c r="L295" s="98">
        <f>SUM(方向別!E242,方向別!L242)</f>
        <v>0</v>
      </c>
      <c r="M295" s="98">
        <f t="shared" si="51"/>
        <v>2</v>
      </c>
      <c r="N295" s="99">
        <f t="shared" si="52"/>
        <v>0</v>
      </c>
      <c r="O295" s="100">
        <f t="shared" si="53"/>
        <v>3.278688524590164</v>
      </c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  <c r="BL295" s="25"/>
      <c r="BM295" s="25"/>
      <c r="BN295" s="25"/>
      <c r="BO295" s="25"/>
    </row>
    <row r="296" spans="1:67" s="26" customFormat="1" ht="13.5" customHeight="1">
      <c r="A296" s="34" t="s">
        <v>20</v>
      </c>
      <c r="B296" s="33"/>
      <c r="C296" s="33"/>
      <c r="D296" s="33"/>
      <c r="E296" s="33"/>
      <c r="F296" s="33"/>
      <c r="G296" s="32"/>
      <c r="H296" s="31"/>
      <c r="I296" s="98">
        <f>SUM(方向別!B243,方向別!I243)</f>
        <v>1</v>
      </c>
      <c r="J296" s="98">
        <f>SUM(方向別!C243,方向別!J243)</f>
        <v>0</v>
      </c>
      <c r="K296" s="98">
        <f>SUM(方向別!D243,方向別!K243)</f>
        <v>0</v>
      </c>
      <c r="L296" s="98">
        <f>SUM(方向別!E243,方向別!L243)</f>
        <v>0</v>
      </c>
      <c r="M296" s="98">
        <f t="shared" si="51"/>
        <v>1</v>
      </c>
      <c r="N296" s="99">
        <f t="shared" si="52"/>
        <v>0</v>
      </c>
      <c r="O296" s="100">
        <f t="shared" si="53"/>
        <v>1.639344262295082</v>
      </c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5"/>
      <c r="BB296" s="25"/>
      <c r="BC296" s="25"/>
      <c r="BD296" s="25"/>
      <c r="BE296" s="25"/>
      <c r="BF296" s="25"/>
      <c r="BG296" s="25"/>
      <c r="BH296" s="25"/>
      <c r="BI296" s="25"/>
      <c r="BJ296" s="25"/>
      <c r="BK296" s="25"/>
      <c r="BL296" s="25"/>
      <c r="BM296" s="25"/>
      <c r="BN296" s="25"/>
      <c r="BO296" s="25"/>
    </row>
    <row r="297" spans="1:67" s="24" customFormat="1" ht="13.5" customHeight="1">
      <c r="A297" s="34" t="s">
        <v>21</v>
      </c>
      <c r="B297" s="33"/>
      <c r="C297" s="33"/>
      <c r="D297" s="33"/>
      <c r="E297" s="33"/>
      <c r="F297" s="33"/>
      <c r="G297" s="32"/>
      <c r="H297" s="31"/>
      <c r="I297" s="98">
        <f>SUM(方向別!B244,方向別!I244)</f>
        <v>0</v>
      </c>
      <c r="J297" s="98">
        <f>SUM(方向別!C244,方向別!J244)</f>
        <v>0</v>
      </c>
      <c r="K297" s="98">
        <f>SUM(方向別!D244,方向別!K244)</f>
        <v>0</v>
      </c>
      <c r="L297" s="98">
        <f>SUM(方向別!E244,方向別!L244)</f>
        <v>0</v>
      </c>
      <c r="M297" s="98">
        <f t="shared" si="51"/>
        <v>0</v>
      </c>
      <c r="N297" s="99">
        <f t="shared" si="52"/>
        <v>0</v>
      </c>
      <c r="O297" s="100">
        <f t="shared" si="53"/>
        <v>0</v>
      </c>
      <c r="BA297" s="25"/>
      <c r="BB297" s="25"/>
      <c r="BC297" s="25"/>
      <c r="BD297" s="25"/>
      <c r="BE297" s="25"/>
      <c r="BF297" s="25"/>
      <c r="BG297" s="25"/>
      <c r="BH297" s="25"/>
      <c r="BI297" s="25"/>
      <c r="BJ297" s="25"/>
      <c r="BK297" s="25"/>
      <c r="BL297" s="25"/>
      <c r="BM297" s="25"/>
      <c r="BN297" s="25"/>
      <c r="BO297" s="25"/>
    </row>
    <row r="298" spans="1:67" s="26" customFormat="1" ht="13.5" customHeight="1">
      <c r="A298" s="30" t="s">
        <v>15</v>
      </c>
      <c r="B298" s="29"/>
      <c r="C298" s="29"/>
      <c r="D298" s="29"/>
      <c r="E298" s="29"/>
      <c r="F298" s="29"/>
      <c r="G298" s="28"/>
      <c r="H298" s="27"/>
      <c r="I298" s="104">
        <f>SUM(I292:I297)</f>
        <v>4</v>
      </c>
      <c r="J298" s="104">
        <f>SUM(J292:J297)</f>
        <v>1</v>
      </c>
      <c r="K298" s="104">
        <f>SUM(K292:K297)</f>
        <v>0</v>
      </c>
      <c r="L298" s="104">
        <f>SUM(L292:L297)</f>
        <v>0</v>
      </c>
      <c r="M298" s="104">
        <f t="shared" si="51"/>
        <v>5</v>
      </c>
      <c r="N298" s="105">
        <f t="shared" si="52"/>
        <v>20</v>
      </c>
      <c r="O298" s="106">
        <f t="shared" si="53"/>
        <v>8.1967213114754092</v>
      </c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</row>
    <row r="299" spans="1:67" s="24" customFormat="1" ht="13.5" customHeight="1">
      <c r="A299" s="34" t="s">
        <v>22</v>
      </c>
      <c r="B299" s="33"/>
      <c r="C299" s="33"/>
      <c r="D299" s="33"/>
      <c r="E299" s="33"/>
      <c r="F299" s="33"/>
      <c r="G299" s="32"/>
      <c r="H299" s="31"/>
      <c r="I299" s="98">
        <f>SUM(方向別!B246,方向別!I246)</f>
        <v>5</v>
      </c>
      <c r="J299" s="98">
        <f>SUM(方向別!C246,方向別!J246)</f>
        <v>0</v>
      </c>
      <c r="K299" s="98">
        <f>SUM(方向別!D246,方向別!K246)</f>
        <v>0</v>
      </c>
      <c r="L299" s="98">
        <f>SUM(方向別!E246,方向別!L246)</f>
        <v>0</v>
      </c>
      <c r="M299" s="98">
        <f t="shared" si="51"/>
        <v>5</v>
      </c>
      <c r="N299" s="99">
        <f t="shared" si="52"/>
        <v>0</v>
      </c>
      <c r="O299" s="100">
        <f t="shared" si="53"/>
        <v>8.1967213114754092</v>
      </c>
      <c r="BA299" s="25"/>
      <c r="BB299" s="25"/>
      <c r="BC299" s="25"/>
      <c r="BD299" s="25"/>
      <c r="BE299" s="25"/>
      <c r="BF299" s="25"/>
      <c r="BG299" s="25"/>
      <c r="BH299" s="25"/>
      <c r="BI299" s="25"/>
      <c r="BJ299" s="25"/>
      <c r="BK299" s="25"/>
      <c r="BL299" s="25"/>
      <c r="BM299" s="25"/>
      <c r="BN299" s="25"/>
      <c r="BO299" s="25"/>
    </row>
    <row r="300" spans="1:67" s="26" customFormat="1" ht="13.5" customHeight="1">
      <c r="A300" s="34" t="s">
        <v>23</v>
      </c>
      <c r="B300" s="33"/>
      <c r="C300" s="33"/>
      <c r="D300" s="33"/>
      <c r="E300" s="33"/>
      <c r="F300" s="33"/>
      <c r="G300" s="32"/>
      <c r="H300" s="31"/>
      <c r="I300" s="98">
        <f>SUM(方向別!B247,方向別!I247)</f>
        <v>4</v>
      </c>
      <c r="J300" s="98">
        <f>SUM(方向別!C247,方向別!J247)</f>
        <v>0</v>
      </c>
      <c r="K300" s="98">
        <f>SUM(方向別!D247,方向別!K247)</f>
        <v>1</v>
      </c>
      <c r="L300" s="98">
        <f>SUM(方向別!E247,方向別!L247)</f>
        <v>0</v>
      </c>
      <c r="M300" s="98">
        <f t="shared" si="51"/>
        <v>5</v>
      </c>
      <c r="N300" s="99">
        <f t="shared" si="52"/>
        <v>0</v>
      </c>
      <c r="O300" s="100">
        <f t="shared" si="53"/>
        <v>8.1967213114754092</v>
      </c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</row>
    <row r="301" spans="1:67" s="24" customFormat="1" ht="13.5" customHeight="1">
      <c r="A301" s="34" t="s">
        <v>24</v>
      </c>
      <c r="B301" s="33"/>
      <c r="C301" s="33"/>
      <c r="D301" s="33"/>
      <c r="E301" s="33"/>
      <c r="F301" s="33"/>
      <c r="G301" s="32"/>
      <c r="H301" s="31"/>
      <c r="I301" s="98">
        <f>SUM(方向別!B248,方向別!I248)</f>
        <v>2</v>
      </c>
      <c r="J301" s="98">
        <f>SUM(方向別!C248,方向別!J248)</f>
        <v>0</v>
      </c>
      <c r="K301" s="98">
        <f>SUM(方向別!D248,方向別!K248)</f>
        <v>1</v>
      </c>
      <c r="L301" s="98">
        <f>SUM(方向別!E248,方向別!L248)</f>
        <v>0</v>
      </c>
      <c r="M301" s="98">
        <f t="shared" si="51"/>
        <v>3</v>
      </c>
      <c r="N301" s="99">
        <f t="shared" si="52"/>
        <v>0</v>
      </c>
      <c r="O301" s="100">
        <f t="shared" si="53"/>
        <v>4.918032786885246</v>
      </c>
      <c r="BA301" s="25"/>
      <c r="BB301" s="25"/>
      <c r="BC301" s="25"/>
      <c r="BD301" s="25"/>
      <c r="BE301" s="25"/>
      <c r="BF301" s="25"/>
      <c r="BG301" s="25"/>
      <c r="BH301" s="25"/>
      <c r="BI301" s="25"/>
      <c r="BJ301" s="25"/>
      <c r="BK301" s="25"/>
      <c r="BL301" s="25"/>
      <c r="BM301" s="25"/>
      <c r="BN301" s="25"/>
      <c r="BO301" s="25"/>
    </row>
    <row r="302" spans="1:67" s="26" customFormat="1" ht="13.5" customHeight="1">
      <c r="A302" s="34" t="s">
        <v>25</v>
      </c>
      <c r="B302" s="33"/>
      <c r="C302" s="33"/>
      <c r="D302" s="33"/>
      <c r="E302" s="33"/>
      <c r="F302" s="33"/>
      <c r="G302" s="32"/>
      <c r="H302" s="31"/>
      <c r="I302" s="98">
        <f>SUM(方向別!B249,方向別!I249)</f>
        <v>5</v>
      </c>
      <c r="J302" s="98">
        <f>SUM(方向別!C249,方向別!J249)</f>
        <v>0</v>
      </c>
      <c r="K302" s="98">
        <f>SUM(方向別!D249,方向別!K249)</f>
        <v>1</v>
      </c>
      <c r="L302" s="98">
        <f>SUM(方向別!E249,方向別!L249)</f>
        <v>0</v>
      </c>
      <c r="M302" s="98">
        <f t="shared" si="51"/>
        <v>6</v>
      </c>
      <c r="N302" s="99">
        <f t="shared" si="52"/>
        <v>0</v>
      </c>
      <c r="O302" s="100">
        <f t="shared" si="53"/>
        <v>9.8360655737704921</v>
      </c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</row>
    <row r="303" spans="1:67" s="26" customFormat="1" ht="13.5" customHeight="1">
      <c r="A303" s="34" t="s">
        <v>26</v>
      </c>
      <c r="B303" s="33"/>
      <c r="C303" s="33"/>
      <c r="D303" s="33"/>
      <c r="E303" s="33"/>
      <c r="F303" s="33"/>
      <c r="G303" s="32"/>
      <c r="H303" s="31"/>
      <c r="I303" s="98">
        <f>SUM(方向別!B250,方向別!I250)</f>
        <v>3</v>
      </c>
      <c r="J303" s="98">
        <f>SUM(方向別!C250,方向別!J250)</f>
        <v>0</v>
      </c>
      <c r="K303" s="98">
        <f>SUM(方向別!D250,方向別!K250)</f>
        <v>0</v>
      </c>
      <c r="L303" s="98">
        <f>SUM(方向別!E250,方向別!L250)</f>
        <v>0</v>
      </c>
      <c r="M303" s="98">
        <f t="shared" si="51"/>
        <v>3</v>
      </c>
      <c r="N303" s="99">
        <f t="shared" si="52"/>
        <v>0</v>
      </c>
      <c r="O303" s="100">
        <f t="shared" si="53"/>
        <v>4.918032786885246</v>
      </c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</row>
    <row r="304" spans="1:67" s="26" customFormat="1" ht="13.5" customHeight="1">
      <c r="A304" s="34" t="s">
        <v>27</v>
      </c>
      <c r="B304" s="33"/>
      <c r="C304" s="33"/>
      <c r="D304" s="33"/>
      <c r="E304" s="33"/>
      <c r="F304" s="33"/>
      <c r="G304" s="32"/>
      <c r="H304" s="31"/>
      <c r="I304" s="98">
        <f>SUM(方向別!B251,方向別!I251)</f>
        <v>3</v>
      </c>
      <c r="J304" s="98">
        <f>SUM(方向別!C251,方向別!J251)</f>
        <v>0</v>
      </c>
      <c r="K304" s="98">
        <f>SUM(方向別!D251,方向別!K251)</f>
        <v>0</v>
      </c>
      <c r="L304" s="98">
        <f>SUM(方向別!E251,方向別!L251)</f>
        <v>0</v>
      </c>
      <c r="M304" s="98">
        <f t="shared" si="51"/>
        <v>3</v>
      </c>
      <c r="N304" s="99">
        <f t="shared" si="52"/>
        <v>0</v>
      </c>
      <c r="O304" s="100">
        <f t="shared" si="53"/>
        <v>4.918032786885246</v>
      </c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5"/>
      <c r="BB304" s="25"/>
      <c r="BC304" s="25"/>
      <c r="BD304" s="25"/>
      <c r="BE304" s="25"/>
      <c r="BF304" s="25"/>
      <c r="BG304" s="25"/>
      <c r="BH304" s="25"/>
      <c r="BI304" s="25"/>
      <c r="BJ304" s="25"/>
      <c r="BK304" s="25"/>
      <c r="BL304" s="25"/>
      <c r="BM304" s="25"/>
      <c r="BN304" s="25"/>
      <c r="BO304" s="25"/>
    </row>
    <row r="305" spans="1:67" s="24" customFormat="1" ht="13.5" customHeight="1">
      <c r="A305" s="34" t="s">
        <v>28</v>
      </c>
      <c r="B305" s="33"/>
      <c r="C305" s="33"/>
      <c r="D305" s="33"/>
      <c r="E305" s="33"/>
      <c r="F305" s="33"/>
      <c r="G305" s="32"/>
      <c r="H305" s="31"/>
      <c r="I305" s="98">
        <f>SUM(方向別!B252,方向別!I252)</f>
        <v>4</v>
      </c>
      <c r="J305" s="98">
        <f>SUM(方向別!C252,方向別!J252)</f>
        <v>0</v>
      </c>
      <c r="K305" s="98">
        <f>SUM(方向別!D252,方向別!K252)</f>
        <v>1</v>
      </c>
      <c r="L305" s="98">
        <f>SUM(方向別!E252,方向別!L252)</f>
        <v>0</v>
      </c>
      <c r="M305" s="98">
        <f t="shared" si="51"/>
        <v>5</v>
      </c>
      <c r="N305" s="99">
        <f t="shared" si="52"/>
        <v>0</v>
      </c>
      <c r="O305" s="100">
        <f t="shared" si="53"/>
        <v>8.1967213114754092</v>
      </c>
      <c r="BA305" s="25"/>
      <c r="BB305" s="25"/>
      <c r="BC305" s="25"/>
      <c r="BD305" s="25"/>
      <c r="BE305" s="25"/>
      <c r="BF305" s="25"/>
      <c r="BG305" s="25"/>
      <c r="BH305" s="25"/>
      <c r="BI305" s="25"/>
      <c r="BJ305" s="25"/>
      <c r="BK305" s="25"/>
      <c r="BL305" s="25"/>
      <c r="BM305" s="25"/>
      <c r="BN305" s="25"/>
      <c r="BO305" s="25"/>
    </row>
    <row r="306" spans="1:67" s="24" customFormat="1" ht="13.5" customHeight="1">
      <c r="A306" s="34" t="s">
        <v>51</v>
      </c>
      <c r="B306" s="33"/>
      <c r="C306" s="33"/>
      <c r="D306" s="33"/>
      <c r="E306" s="33"/>
      <c r="F306" s="33"/>
      <c r="G306" s="32"/>
      <c r="H306" s="31"/>
      <c r="I306" s="98">
        <f>SUM(方向別!B253,方向別!I253)</f>
        <v>1</v>
      </c>
      <c r="J306" s="98">
        <f>SUM(方向別!C253,方向別!J253)</f>
        <v>0</v>
      </c>
      <c r="K306" s="98">
        <f>SUM(方向別!D253,方向別!K253)</f>
        <v>0</v>
      </c>
      <c r="L306" s="98">
        <f>SUM(方向別!E253,方向別!L253)</f>
        <v>0</v>
      </c>
      <c r="M306" s="98">
        <f t="shared" si="51"/>
        <v>1</v>
      </c>
      <c r="N306" s="99">
        <f t="shared" si="52"/>
        <v>0</v>
      </c>
      <c r="O306" s="100">
        <f t="shared" si="53"/>
        <v>1.639344262295082</v>
      </c>
      <c r="BA306" s="25"/>
      <c r="BB306" s="25"/>
      <c r="BC306" s="25"/>
      <c r="BD306" s="25"/>
      <c r="BE306" s="25"/>
      <c r="BF306" s="25"/>
      <c r="BG306" s="25"/>
      <c r="BH306" s="25"/>
      <c r="BI306" s="25"/>
      <c r="BJ306" s="25"/>
      <c r="BK306" s="25"/>
      <c r="BL306" s="25"/>
      <c r="BM306" s="25"/>
      <c r="BN306" s="25"/>
      <c r="BO306" s="25"/>
    </row>
    <row r="307" spans="1:67" s="24" customFormat="1" ht="13.5" customHeight="1">
      <c r="A307" s="38" t="s">
        <v>29</v>
      </c>
      <c r="B307" s="37"/>
      <c r="C307" s="37"/>
      <c r="D307" s="37"/>
      <c r="E307" s="37"/>
      <c r="F307" s="37"/>
      <c r="G307" s="36"/>
      <c r="H307" s="35"/>
      <c r="I307" s="101">
        <f>SUM(方向別!B254,方向別!I254)</f>
        <v>1</v>
      </c>
      <c r="J307" s="101">
        <f>SUM(方向別!C254,方向別!J254)</f>
        <v>0</v>
      </c>
      <c r="K307" s="101">
        <f>SUM(方向別!D254,方向別!K254)</f>
        <v>0</v>
      </c>
      <c r="L307" s="101">
        <f>SUM(方向別!E254,方向別!L254)</f>
        <v>0</v>
      </c>
      <c r="M307" s="101">
        <f t="shared" si="51"/>
        <v>1</v>
      </c>
      <c r="N307" s="102">
        <f t="shared" si="52"/>
        <v>0</v>
      </c>
      <c r="O307" s="103">
        <f t="shared" si="53"/>
        <v>1.639344262295082</v>
      </c>
      <c r="BA307" s="25"/>
      <c r="BB307" s="25"/>
      <c r="BC307" s="25"/>
      <c r="BD307" s="25"/>
      <c r="BE307" s="25"/>
      <c r="BF307" s="25"/>
      <c r="BG307" s="25"/>
      <c r="BH307" s="25"/>
      <c r="BI307" s="25"/>
      <c r="BJ307" s="25"/>
      <c r="BK307" s="25"/>
      <c r="BL307" s="25"/>
      <c r="BM307" s="25"/>
      <c r="BN307" s="25"/>
      <c r="BO307" s="25"/>
    </row>
    <row r="308" spans="1:67" s="26" customFormat="1" ht="13.5" customHeight="1">
      <c r="A308" s="34" t="s">
        <v>30</v>
      </c>
      <c r="B308" s="33"/>
      <c r="C308" s="33"/>
      <c r="D308" s="33"/>
      <c r="E308" s="33"/>
      <c r="F308" s="33"/>
      <c r="G308" s="32"/>
      <c r="H308" s="31"/>
      <c r="I308" s="98">
        <f>SUM(方向別!B255,方向別!I255)</f>
        <v>2</v>
      </c>
      <c r="J308" s="98">
        <f>SUM(方向別!C255,方向別!J255)</f>
        <v>0</v>
      </c>
      <c r="K308" s="98">
        <f>SUM(方向別!D255,方向別!K255)</f>
        <v>0</v>
      </c>
      <c r="L308" s="98">
        <f>SUM(方向別!E255,方向別!L255)</f>
        <v>0</v>
      </c>
      <c r="M308" s="98">
        <f t="shared" si="51"/>
        <v>2</v>
      </c>
      <c r="N308" s="99">
        <f t="shared" si="52"/>
        <v>0</v>
      </c>
      <c r="O308" s="100">
        <f t="shared" si="53"/>
        <v>3.278688524590164</v>
      </c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</row>
    <row r="309" spans="1:67" s="26" customFormat="1" ht="13.5" customHeight="1">
      <c r="A309" s="34" t="s">
        <v>31</v>
      </c>
      <c r="B309" s="33"/>
      <c r="C309" s="33"/>
      <c r="D309" s="33"/>
      <c r="E309" s="33"/>
      <c r="F309" s="33"/>
      <c r="G309" s="32"/>
      <c r="H309" s="31"/>
      <c r="I309" s="98">
        <f>SUM(方向別!B256,方向別!I256)</f>
        <v>1</v>
      </c>
      <c r="J309" s="98">
        <f>SUM(方向別!C256,方向別!J256)</f>
        <v>0</v>
      </c>
      <c r="K309" s="98">
        <f>SUM(方向別!D256,方向別!K256)</f>
        <v>0</v>
      </c>
      <c r="L309" s="98">
        <f>SUM(方向別!E256,方向別!L256)</f>
        <v>0</v>
      </c>
      <c r="M309" s="98">
        <f t="shared" si="51"/>
        <v>1</v>
      </c>
      <c r="N309" s="99">
        <f t="shared" si="52"/>
        <v>0</v>
      </c>
      <c r="O309" s="100">
        <f t="shared" si="53"/>
        <v>1.639344262295082</v>
      </c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</row>
    <row r="310" spans="1:67" s="26" customFormat="1" ht="13.5" customHeight="1">
      <c r="A310" s="34" t="s">
        <v>32</v>
      </c>
      <c r="B310" s="33"/>
      <c r="C310" s="33"/>
      <c r="D310" s="33"/>
      <c r="E310" s="33"/>
      <c r="F310" s="33"/>
      <c r="G310" s="32"/>
      <c r="H310" s="31"/>
      <c r="I310" s="98">
        <f>SUM(方向別!B257,方向別!I257)</f>
        <v>1</v>
      </c>
      <c r="J310" s="98">
        <f>SUM(方向別!C257,方向別!J257)</f>
        <v>0</v>
      </c>
      <c r="K310" s="98">
        <f>SUM(方向別!D257,方向別!K257)</f>
        <v>0</v>
      </c>
      <c r="L310" s="98">
        <f>SUM(方向別!E257,方向別!L257)</f>
        <v>0</v>
      </c>
      <c r="M310" s="98">
        <f t="shared" si="51"/>
        <v>1</v>
      </c>
      <c r="N310" s="99">
        <f t="shared" si="52"/>
        <v>0</v>
      </c>
      <c r="O310" s="100">
        <f t="shared" si="53"/>
        <v>1.639344262295082</v>
      </c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5"/>
      <c r="BB310" s="25"/>
      <c r="BC310" s="25"/>
      <c r="BD310" s="25"/>
      <c r="BE310" s="25"/>
      <c r="BF310" s="25"/>
      <c r="BG310" s="25"/>
      <c r="BH310" s="25"/>
      <c r="BI310" s="25"/>
      <c r="BJ310" s="25"/>
      <c r="BK310" s="25"/>
      <c r="BL310" s="25"/>
      <c r="BM310" s="25"/>
      <c r="BN310" s="25"/>
      <c r="BO310" s="25"/>
    </row>
    <row r="311" spans="1:67" s="24" customFormat="1" ht="13.5" customHeight="1">
      <c r="A311" s="34" t="s">
        <v>33</v>
      </c>
      <c r="B311" s="33"/>
      <c r="C311" s="33"/>
      <c r="D311" s="33"/>
      <c r="E311" s="33"/>
      <c r="F311" s="33"/>
      <c r="G311" s="32"/>
      <c r="H311" s="31"/>
      <c r="I311" s="98">
        <f>SUM(方向別!B258,方向別!I258)</f>
        <v>1</v>
      </c>
      <c r="J311" s="98">
        <f>SUM(方向別!C258,方向別!J258)</f>
        <v>0</v>
      </c>
      <c r="K311" s="98">
        <f>SUM(方向別!D258,方向別!K258)</f>
        <v>0</v>
      </c>
      <c r="L311" s="98">
        <f>SUM(方向別!E258,方向別!L258)</f>
        <v>0</v>
      </c>
      <c r="M311" s="98">
        <f t="shared" si="51"/>
        <v>1</v>
      </c>
      <c r="N311" s="99">
        <f t="shared" si="52"/>
        <v>0</v>
      </c>
      <c r="O311" s="100">
        <f t="shared" si="53"/>
        <v>1.639344262295082</v>
      </c>
      <c r="BA311" s="25"/>
      <c r="BB311" s="25"/>
      <c r="BC311" s="25"/>
      <c r="BD311" s="25"/>
      <c r="BE311" s="25"/>
      <c r="BF311" s="25"/>
      <c r="BG311" s="25"/>
      <c r="BH311" s="25"/>
      <c r="BI311" s="25"/>
      <c r="BJ311" s="25"/>
      <c r="BK311" s="25"/>
      <c r="BL311" s="25"/>
      <c r="BM311" s="25"/>
      <c r="BN311" s="25"/>
      <c r="BO311" s="25"/>
    </row>
    <row r="312" spans="1:67" s="26" customFormat="1" ht="13.5" customHeight="1">
      <c r="A312" s="34" t="s">
        <v>34</v>
      </c>
      <c r="B312" s="33"/>
      <c r="C312" s="33"/>
      <c r="D312" s="33"/>
      <c r="E312" s="33"/>
      <c r="F312" s="33"/>
      <c r="G312" s="32"/>
      <c r="H312" s="31"/>
      <c r="I312" s="98">
        <f>SUM(方向別!B259,方向別!I259)</f>
        <v>0</v>
      </c>
      <c r="J312" s="98">
        <f>SUM(方向別!C259,方向別!J259)</f>
        <v>0</v>
      </c>
      <c r="K312" s="98">
        <f>SUM(方向別!D259,方向別!K259)</f>
        <v>0</v>
      </c>
      <c r="L312" s="98">
        <f>SUM(方向別!E259,方向別!L259)</f>
        <v>0</v>
      </c>
      <c r="M312" s="98">
        <f t="shared" si="51"/>
        <v>0</v>
      </c>
      <c r="N312" s="99">
        <f t="shared" si="52"/>
        <v>0</v>
      </c>
      <c r="O312" s="100">
        <f t="shared" si="53"/>
        <v>0</v>
      </c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5"/>
      <c r="BB312" s="25"/>
      <c r="BC312" s="25"/>
      <c r="BD312" s="25"/>
      <c r="BE312" s="25"/>
      <c r="BF312" s="25"/>
      <c r="BG312" s="25"/>
      <c r="BH312" s="25"/>
      <c r="BI312" s="25"/>
      <c r="BJ312" s="25"/>
      <c r="BK312" s="25"/>
      <c r="BL312" s="25"/>
      <c r="BM312" s="25"/>
      <c r="BN312" s="25"/>
      <c r="BO312" s="25"/>
    </row>
    <row r="313" spans="1:67" s="24" customFormat="1" ht="13.5" customHeight="1">
      <c r="A313" s="30" t="s">
        <v>15</v>
      </c>
      <c r="B313" s="29"/>
      <c r="C313" s="29"/>
      <c r="D313" s="29"/>
      <c r="E313" s="29"/>
      <c r="F313" s="29"/>
      <c r="G313" s="28"/>
      <c r="H313" s="27"/>
      <c r="I313" s="104">
        <f>SUM(I307:I312)</f>
        <v>6</v>
      </c>
      <c r="J313" s="104">
        <f>SUM(J307:J312)</f>
        <v>0</v>
      </c>
      <c r="K313" s="104">
        <f>SUM(K307:K312)</f>
        <v>0</v>
      </c>
      <c r="L313" s="104">
        <f>SUM(L307:L312)</f>
        <v>0</v>
      </c>
      <c r="M313" s="104">
        <f t="shared" si="51"/>
        <v>6</v>
      </c>
      <c r="N313" s="105">
        <f t="shared" si="52"/>
        <v>0</v>
      </c>
      <c r="O313" s="106">
        <f t="shared" si="53"/>
        <v>9.8360655737704921</v>
      </c>
      <c r="BA313" s="25"/>
      <c r="BB313" s="25"/>
      <c r="BC313" s="25"/>
      <c r="BD313" s="25"/>
      <c r="BE313" s="25"/>
      <c r="BF313" s="25"/>
      <c r="BG313" s="25"/>
      <c r="BH313" s="25"/>
      <c r="BI313" s="25"/>
      <c r="BJ313" s="25"/>
      <c r="BK313" s="25"/>
      <c r="BL313" s="25"/>
      <c r="BM313" s="25"/>
      <c r="BN313" s="25"/>
      <c r="BO313" s="25"/>
    </row>
    <row r="314" spans="1:67" s="24" customFormat="1" ht="13.5" customHeight="1">
      <c r="A314" s="38" t="s">
        <v>35</v>
      </c>
      <c r="B314" s="37"/>
      <c r="C314" s="37"/>
      <c r="D314" s="37"/>
      <c r="E314" s="37"/>
      <c r="F314" s="37"/>
      <c r="G314" s="36"/>
      <c r="H314" s="35"/>
      <c r="I314" s="101">
        <f>SUM(方向別!B261,方向別!I261)</f>
        <v>0</v>
      </c>
      <c r="J314" s="101">
        <f>SUM(方向別!C261,方向別!J261)</f>
        <v>0</v>
      </c>
      <c r="K314" s="101">
        <f>SUM(方向別!D261,方向別!K261)</f>
        <v>0</v>
      </c>
      <c r="L314" s="101">
        <f>SUM(方向別!E261,方向別!L261)</f>
        <v>0</v>
      </c>
      <c r="M314" s="101">
        <f t="shared" si="51"/>
        <v>0</v>
      </c>
      <c r="N314" s="102">
        <f t="shared" si="52"/>
        <v>0</v>
      </c>
      <c r="O314" s="103">
        <f t="shared" si="53"/>
        <v>0</v>
      </c>
      <c r="BA314" s="25"/>
      <c r="BB314" s="25"/>
      <c r="BC314" s="25"/>
      <c r="BD314" s="25"/>
      <c r="BE314" s="25"/>
      <c r="BF314" s="25"/>
      <c r="BG314" s="25"/>
      <c r="BH314" s="25"/>
      <c r="BI314" s="25"/>
      <c r="BJ314" s="25"/>
      <c r="BK314" s="25"/>
      <c r="BL314" s="25"/>
      <c r="BM314" s="25"/>
      <c r="BN314" s="25"/>
      <c r="BO314" s="25"/>
    </row>
    <row r="315" spans="1:67" s="26" customFormat="1" ht="13.5" customHeight="1">
      <c r="A315" s="34" t="s">
        <v>36</v>
      </c>
      <c r="B315" s="33"/>
      <c r="C315" s="33"/>
      <c r="D315" s="33"/>
      <c r="E315" s="33"/>
      <c r="F315" s="33"/>
      <c r="G315" s="32"/>
      <c r="H315" s="31"/>
      <c r="I315" s="98">
        <f>SUM(方向別!B262,方向別!I262)</f>
        <v>0</v>
      </c>
      <c r="J315" s="98">
        <f>SUM(方向別!C262,方向別!J262)</f>
        <v>0</v>
      </c>
      <c r="K315" s="98">
        <f>SUM(方向別!D262,方向別!K262)</f>
        <v>0</v>
      </c>
      <c r="L315" s="98">
        <f>SUM(方向別!E262,方向別!L262)</f>
        <v>0</v>
      </c>
      <c r="M315" s="98">
        <f t="shared" si="51"/>
        <v>0</v>
      </c>
      <c r="N315" s="99">
        <f t="shared" si="52"/>
        <v>0</v>
      </c>
      <c r="O315" s="100">
        <f t="shared" si="53"/>
        <v>0</v>
      </c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</row>
    <row r="316" spans="1:67" s="26" customFormat="1" ht="13.5" customHeight="1">
      <c r="A316" s="34" t="s">
        <v>37</v>
      </c>
      <c r="B316" s="33"/>
      <c r="C316" s="33"/>
      <c r="D316" s="33"/>
      <c r="E316" s="33"/>
      <c r="F316" s="33"/>
      <c r="G316" s="32"/>
      <c r="H316" s="31"/>
      <c r="I316" s="98">
        <f>SUM(方向別!B263,方向別!I263)</f>
        <v>2</v>
      </c>
      <c r="J316" s="98">
        <f>SUM(方向別!C263,方向別!J263)</f>
        <v>0</v>
      </c>
      <c r="K316" s="98">
        <f>SUM(方向別!D263,方向別!K263)</f>
        <v>0</v>
      </c>
      <c r="L316" s="98">
        <f>SUM(方向別!E263,方向別!L263)</f>
        <v>0</v>
      </c>
      <c r="M316" s="98">
        <f t="shared" si="51"/>
        <v>2</v>
      </c>
      <c r="N316" s="99">
        <f t="shared" si="52"/>
        <v>0</v>
      </c>
      <c r="O316" s="100">
        <f t="shared" si="53"/>
        <v>3.278688524590164</v>
      </c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</row>
    <row r="317" spans="1:67" s="23" customFormat="1" ht="13.5" customHeight="1">
      <c r="A317" s="34" t="s">
        <v>38</v>
      </c>
      <c r="B317" s="33"/>
      <c r="C317" s="33"/>
      <c r="D317" s="33"/>
      <c r="E317" s="33"/>
      <c r="F317" s="33"/>
      <c r="G317" s="32"/>
      <c r="H317" s="31"/>
      <c r="I317" s="98">
        <f>SUM(方向別!B264,方向別!I264)</f>
        <v>0</v>
      </c>
      <c r="J317" s="98">
        <f>SUM(方向別!C264,方向別!J264)</f>
        <v>0</v>
      </c>
      <c r="K317" s="98">
        <f>SUM(方向別!D264,方向別!K264)</f>
        <v>0</v>
      </c>
      <c r="L317" s="98">
        <f>SUM(方向別!E264,方向別!L264)</f>
        <v>0</v>
      </c>
      <c r="M317" s="98">
        <f t="shared" si="51"/>
        <v>0</v>
      </c>
      <c r="N317" s="99">
        <f t="shared" si="52"/>
        <v>0</v>
      </c>
      <c r="O317" s="100">
        <f t="shared" si="53"/>
        <v>0</v>
      </c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5"/>
      <c r="BB317" s="25"/>
      <c r="BC317" s="25"/>
      <c r="BD317" s="25"/>
      <c r="BE317" s="25"/>
      <c r="BF317" s="25"/>
      <c r="BG317" s="25"/>
      <c r="BH317" s="25"/>
      <c r="BI317" s="25"/>
      <c r="BJ317" s="25"/>
      <c r="BK317" s="25"/>
      <c r="BL317" s="25"/>
      <c r="BM317" s="25"/>
      <c r="BN317" s="25"/>
      <c r="BO317" s="25"/>
    </row>
    <row r="318" spans="1:67" s="23" customFormat="1" ht="13.5" customHeight="1">
      <c r="A318" s="34" t="s">
        <v>39</v>
      </c>
      <c r="B318" s="33"/>
      <c r="C318" s="33"/>
      <c r="D318" s="33"/>
      <c r="E318" s="33"/>
      <c r="F318" s="33"/>
      <c r="G318" s="32"/>
      <c r="H318" s="31"/>
      <c r="I318" s="98">
        <f>SUM(方向別!B265,方向別!I265)</f>
        <v>0</v>
      </c>
      <c r="J318" s="98">
        <f>SUM(方向別!C265,方向別!J265)</f>
        <v>0</v>
      </c>
      <c r="K318" s="98">
        <f>SUM(方向別!D265,方向別!K265)</f>
        <v>0</v>
      </c>
      <c r="L318" s="98">
        <f>SUM(方向別!E265,方向別!L265)</f>
        <v>0</v>
      </c>
      <c r="M318" s="98">
        <f t="shared" si="51"/>
        <v>0</v>
      </c>
      <c r="N318" s="99">
        <f t="shared" si="52"/>
        <v>0</v>
      </c>
      <c r="O318" s="100">
        <f t="shared" si="53"/>
        <v>0</v>
      </c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5"/>
      <c r="BB318" s="25"/>
      <c r="BC318" s="25"/>
      <c r="BD318" s="25"/>
      <c r="BE318" s="25"/>
      <c r="BF318" s="25"/>
      <c r="BG318" s="25"/>
      <c r="BH318" s="25"/>
      <c r="BI318" s="25"/>
      <c r="BJ318" s="25"/>
      <c r="BK318" s="25"/>
      <c r="BL318" s="25"/>
      <c r="BM318" s="25"/>
      <c r="BN318" s="25"/>
      <c r="BO318" s="25"/>
    </row>
    <row r="319" spans="1:67" s="24" customFormat="1" ht="13.5" customHeight="1">
      <c r="A319" s="34" t="s">
        <v>40</v>
      </c>
      <c r="B319" s="33"/>
      <c r="C319" s="33"/>
      <c r="D319" s="33"/>
      <c r="E319" s="33"/>
      <c r="F319" s="33"/>
      <c r="G319" s="32"/>
      <c r="H319" s="31"/>
      <c r="I319" s="98">
        <f>SUM(方向別!B266,方向別!I266)</f>
        <v>0</v>
      </c>
      <c r="J319" s="98">
        <f>SUM(方向別!C266,方向別!J266)</f>
        <v>0</v>
      </c>
      <c r="K319" s="98">
        <f>SUM(方向別!D266,方向別!K266)</f>
        <v>0</v>
      </c>
      <c r="L319" s="98">
        <f>SUM(方向別!E266,方向別!L266)</f>
        <v>0</v>
      </c>
      <c r="M319" s="98">
        <f t="shared" si="51"/>
        <v>0</v>
      </c>
      <c r="N319" s="99">
        <f t="shared" si="52"/>
        <v>0</v>
      </c>
      <c r="O319" s="100">
        <f t="shared" si="53"/>
        <v>0</v>
      </c>
      <c r="BA319" s="25"/>
      <c r="BB319" s="25"/>
      <c r="BC319" s="25"/>
      <c r="BD319" s="25"/>
      <c r="BE319" s="25"/>
      <c r="BF319" s="25"/>
      <c r="BG319" s="25"/>
      <c r="BH319" s="25"/>
      <c r="BI319" s="25"/>
      <c r="BJ319" s="25"/>
      <c r="BK319" s="25"/>
      <c r="BL319" s="25"/>
      <c r="BM319" s="25"/>
      <c r="BN319" s="25"/>
      <c r="BO319" s="25"/>
    </row>
    <row r="320" spans="1:67" s="26" customFormat="1" ht="13.5" customHeight="1">
      <c r="A320" s="30" t="s">
        <v>15</v>
      </c>
      <c r="B320" s="29"/>
      <c r="C320" s="29"/>
      <c r="D320" s="29"/>
      <c r="E320" s="29"/>
      <c r="F320" s="29"/>
      <c r="G320" s="28"/>
      <c r="H320" s="27"/>
      <c r="I320" s="104">
        <f>SUM(I314:I319)</f>
        <v>2</v>
      </c>
      <c r="J320" s="104">
        <f>SUM(J314:J319)</f>
        <v>0</v>
      </c>
      <c r="K320" s="104">
        <f>SUM(K314:K319)</f>
        <v>0</v>
      </c>
      <c r="L320" s="104">
        <f>SUM(L314:L319)</f>
        <v>0</v>
      </c>
      <c r="M320" s="104">
        <f t="shared" si="51"/>
        <v>2</v>
      </c>
      <c r="N320" s="105">
        <f t="shared" si="52"/>
        <v>0</v>
      </c>
      <c r="O320" s="106">
        <f t="shared" si="53"/>
        <v>3.278688524590164</v>
      </c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</row>
    <row r="321" spans="1:67" s="24" customFormat="1" ht="13.5" customHeight="1">
      <c r="A321" s="34" t="s">
        <v>101</v>
      </c>
      <c r="B321" s="33"/>
      <c r="C321" s="33"/>
      <c r="D321" s="33"/>
      <c r="E321" s="33"/>
      <c r="F321" s="33"/>
      <c r="G321" s="32"/>
      <c r="H321" s="31"/>
      <c r="I321" s="98">
        <f>SUM(方向別!B268,方向別!I268)</f>
        <v>2</v>
      </c>
      <c r="J321" s="98">
        <f>SUM(方向別!C268,方向別!J268)</f>
        <v>0</v>
      </c>
      <c r="K321" s="98">
        <f>SUM(方向別!D268,方向別!K268)</f>
        <v>0</v>
      </c>
      <c r="L321" s="98">
        <f>SUM(方向別!E268,方向別!L268)</f>
        <v>0</v>
      </c>
      <c r="M321" s="98">
        <f t="shared" si="51"/>
        <v>2</v>
      </c>
      <c r="N321" s="99">
        <f t="shared" si="52"/>
        <v>0</v>
      </c>
      <c r="O321" s="100">
        <f t="shared" si="53"/>
        <v>3.278688524590164</v>
      </c>
      <c r="BA321" s="25"/>
      <c r="BB321" s="25"/>
      <c r="BC321" s="25"/>
      <c r="BD321" s="25"/>
      <c r="BE321" s="25"/>
      <c r="BF321" s="25"/>
      <c r="BG321" s="25"/>
      <c r="BH321" s="25"/>
      <c r="BI321" s="25"/>
      <c r="BJ321" s="25"/>
      <c r="BK321" s="25"/>
      <c r="BL321" s="25"/>
      <c r="BM321" s="25"/>
      <c r="BN321" s="25"/>
      <c r="BO321" s="25"/>
    </row>
    <row r="322" spans="1:67" s="24" customFormat="1" ht="13.5" customHeight="1">
      <c r="A322" s="34" t="s">
        <v>104</v>
      </c>
      <c r="B322" s="33"/>
      <c r="C322" s="33"/>
      <c r="D322" s="33"/>
      <c r="E322" s="33"/>
      <c r="F322" s="33"/>
      <c r="G322" s="32"/>
      <c r="H322" s="31"/>
      <c r="I322" s="98">
        <f>SUM(方向別!B269,方向別!I269)</f>
        <v>1</v>
      </c>
      <c r="J322" s="98">
        <f>SUM(方向別!C269,方向別!J269)</f>
        <v>0</v>
      </c>
      <c r="K322" s="98">
        <f>SUM(方向別!D269,方向別!K269)</f>
        <v>0</v>
      </c>
      <c r="L322" s="98">
        <f>SUM(方向別!E269,方向別!L269)</f>
        <v>0</v>
      </c>
      <c r="M322" s="98">
        <f t="shared" si="51"/>
        <v>1</v>
      </c>
      <c r="N322" s="99">
        <f t="shared" si="52"/>
        <v>0</v>
      </c>
      <c r="O322" s="100">
        <f t="shared" si="53"/>
        <v>1.639344262295082</v>
      </c>
      <c r="BA322" s="25"/>
      <c r="BB322" s="25"/>
      <c r="BC322" s="25"/>
      <c r="BD322" s="25"/>
      <c r="BE322" s="25"/>
      <c r="BF322" s="25"/>
      <c r="BG322" s="25"/>
      <c r="BH322" s="25"/>
      <c r="BI322" s="25"/>
      <c r="BJ322" s="25"/>
      <c r="BK322" s="25"/>
      <c r="BL322" s="25"/>
      <c r="BM322" s="25"/>
      <c r="BN322" s="25"/>
      <c r="BO322" s="25"/>
    </row>
    <row r="323" spans="1:67" s="24" customFormat="1" ht="13.5" customHeight="1">
      <c r="A323" s="34" t="s">
        <v>107</v>
      </c>
      <c r="B323" s="33"/>
      <c r="C323" s="33"/>
      <c r="D323" s="33"/>
      <c r="E323" s="33"/>
      <c r="F323" s="33"/>
      <c r="G323" s="32"/>
      <c r="H323" s="31"/>
      <c r="I323" s="98">
        <f>SUM(方向別!B270,方向別!I270)</f>
        <v>4</v>
      </c>
      <c r="J323" s="98">
        <f>SUM(方向別!C270,方向別!J270)</f>
        <v>0</v>
      </c>
      <c r="K323" s="98">
        <f>SUM(方向別!D270,方向別!K270)</f>
        <v>0</v>
      </c>
      <c r="L323" s="98">
        <f>SUM(方向別!E270,方向別!L270)</f>
        <v>0</v>
      </c>
      <c r="M323" s="98">
        <f t="shared" si="51"/>
        <v>4</v>
      </c>
      <c r="N323" s="99">
        <f t="shared" si="52"/>
        <v>0</v>
      </c>
      <c r="O323" s="100">
        <f t="shared" si="53"/>
        <v>6.557377049180328</v>
      </c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</row>
    <row r="324" spans="1:67" s="23" customFormat="1" ht="13.5" customHeight="1">
      <c r="A324" s="30" t="s">
        <v>41</v>
      </c>
      <c r="B324" s="29"/>
      <c r="C324" s="29"/>
      <c r="D324" s="29"/>
      <c r="E324" s="29"/>
      <c r="F324" s="29"/>
      <c r="G324" s="28"/>
      <c r="H324" s="27"/>
      <c r="I324" s="104">
        <f>SUM(I276:I284,I291,I298:I306,I313,I320,I321:I323)</f>
        <v>56</v>
      </c>
      <c r="J324" s="104">
        <f>SUM(J276:J284,J291,J298:J306,J313,J320,J321:J323)</f>
        <v>1</v>
      </c>
      <c r="K324" s="104">
        <f>SUM(K276:K284,K291,K298:K306,K313,K320,K321:K323)</f>
        <v>4</v>
      </c>
      <c r="L324" s="104">
        <f>SUM(L276:L284,L291,L298:L306,L313,L320,L321:L323)</f>
        <v>0</v>
      </c>
      <c r="M324" s="104">
        <f>SUM(I324:L324)</f>
        <v>61</v>
      </c>
      <c r="N324" s="105">
        <f>IF(SUM(J324,L324)=0,0,ROUND(SUM(J324,L324)/M324*100,1))</f>
        <v>1.6</v>
      </c>
      <c r="O324" s="106">
        <f>IF(M324=0,0,M324/M$324*100)</f>
        <v>100</v>
      </c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5"/>
      <c r="BB324" s="25"/>
      <c r="BC324" s="25"/>
      <c r="BD324" s="25"/>
      <c r="BE324" s="25"/>
      <c r="BF324" s="25"/>
      <c r="BG324" s="25"/>
      <c r="BH324" s="25"/>
      <c r="BI324" s="25"/>
      <c r="BJ324" s="25"/>
      <c r="BK324" s="25"/>
      <c r="BL324" s="25"/>
      <c r="BM324" s="25"/>
      <c r="BN324" s="25"/>
      <c r="BO324" s="25"/>
    </row>
    <row r="325" spans="1:67" s="23" customFormat="1" ht="12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</row>
    <row r="326" spans="1:67" s="23" customFormat="1" ht="12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</row>
    <row r="327" spans="1:67" s="23" customFormat="1" ht="12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</row>
    <row r="328" spans="1:67" s="23" customFormat="1" ht="12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</row>
    <row r="329" spans="1:67" s="23" customFormat="1" ht="12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</row>
    <row r="330" spans="1:67" s="23" customFormat="1" ht="12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</row>
    <row r="331" spans="1:67" s="23" customFormat="1" ht="12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</row>
    <row r="332" spans="1:67" s="23" customFormat="1" ht="12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</row>
    <row r="333" spans="1:67" s="23" customFormat="1" ht="12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</row>
    <row r="334" spans="1:67" s="23" customFormat="1" ht="12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</row>
    <row r="335" spans="1:67" s="23" customFormat="1" ht="12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</row>
    <row r="336" spans="1:67" s="23" customFormat="1" ht="12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</row>
    <row r="337" spans="1:52" s="23" customFormat="1" ht="12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</row>
    <row r="338" spans="1:52" s="23" customFormat="1" ht="12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</row>
    <row r="339" spans="1:52" s="23" customFormat="1" ht="12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</row>
    <row r="340" spans="1:52" s="23" customFormat="1" ht="12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</row>
    <row r="341" spans="1:52" s="23" customFormat="1" ht="12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</row>
    <row r="342" spans="1:52" s="23" customFormat="1" ht="12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</row>
    <row r="343" spans="1:52" s="23" customFormat="1" ht="12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</row>
    <row r="344" spans="1:52" s="23" customFormat="1" ht="12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</row>
    <row r="345" spans="1:52" s="23" customFormat="1" ht="12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</row>
    <row r="346" spans="1:52" s="23" customFormat="1" ht="12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</row>
    <row r="347" spans="1:52" s="23" customFormat="1" ht="12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</row>
    <row r="348" spans="1:52" s="23" customFormat="1" ht="12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</row>
    <row r="349" spans="1:52" s="23" customFormat="1" ht="12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</row>
    <row r="350" spans="1:52" s="23" customFormat="1" ht="12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</row>
    <row r="351" spans="1:52" s="23" customFormat="1" ht="12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</row>
    <row r="352" spans="1:52" s="23" customFormat="1" ht="12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</row>
    <row r="353" spans="1:52" s="23" customFormat="1" ht="12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</row>
    <row r="354" spans="1:52" s="23" customFormat="1" ht="12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</row>
    <row r="355" spans="1:52" s="23" customFormat="1" ht="12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</row>
    <row r="356" spans="1:52" s="23" customFormat="1" ht="12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</row>
    <row r="357" spans="1:52" s="23" customFormat="1" ht="12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</row>
    <row r="358" spans="1:52" s="23" customFormat="1" ht="12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</row>
    <row r="359" spans="1:52" s="23" customFormat="1" ht="12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</row>
    <row r="360" spans="1:52" s="23" customFormat="1" ht="12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</row>
    <row r="361" spans="1:52" s="23" customFormat="1" ht="12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</row>
    <row r="362" spans="1:52" s="23" customFormat="1" ht="12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</row>
    <row r="363" spans="1:52" s="23" customFormat="1" ht="12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</row>
    <row r="364" spans="1:52" s="23" customFormat="1" ht="12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</row>
    <row r="365" spans="1:52" s="23" customFormat="1" ht="12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</row>
    <row r="366" spans="1:52" s="23" customFormat="1" ht="12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</row>
    <row r="367" spans="1:52" s="23" customFormat="1" ht="12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</row>
    <row r="368" spans="1:52" s="23" customFormat="1" ht="12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</row>
    <row r="369" spans="1:52" s="23" customFormat="1" ht="12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</row>
    <row r="370" spans="1:52" s="23" customFormat="1" ht="12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</row>
    <row r="371" spans="1:52" s="23" customFormat="1" ht="12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</row>
    <row r="372" spans="1:52" s="23" customFormat="1" ht="12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80" fitToHeight="6" orientation="portrait"/>
  <headerFooter alignWithMargins="0"/>
  <rowBreaks count="5" manualBreakCount="5">
    <brk id="60" max="14" man="1"/>
    <brk id="113" max="14" man="1"/>
    <brk id="166" max="14" man="1"/>
    <brk id="219" max="14" man="1"/>
    <brk id="272" max="14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38"/>
  <sheetViews>
    <sheetView view="pageBreakPreview" zoomScale="60" zoomScaleNormal="90" workbookViewId="0">
      <selection activeCell="R4" sqref="R4"/>
    </sheetView>
  </sheetViews>
  <sheetFormatPr defaultColWidth="5.125" defaultRowHeight="11.25"/>
  <cols>
    <col min="1" max="1" width="9.625" style="21" customWidth="1"/>
    <col min="2" max="15" width="5.5" style="22" customWidth="1"/>
    <col min="16" max="16" width="4.75" style="22" customWidth="1"/>
    <col min="17" max="17" width="9.625" style="21" customWidth="1"/>
    <col min="18" max="31" width="4.75" style="22" customWidth="1"/>
    <col min="32" max="32" width="4.75" style="21" customWidth="1"/>
    <col min="33" max="33" width="9.625" style="21" customWidth="1"/>
    <col min="34" max="47" width="4.75" style="22" customWidth="1"/>
    <col min="48" max="52" width="4.75" style="21" customWidth="1"/>
    <col min="53" max="104" width="3.625" style="21" customWidth="1"/>
    <col min="105" max="16384" width="5.125" style="21"/>
  </cols>
  <sheetData>
    <row r="1" spans="1:67" s="67" customFormat="1" ht="51" customHeight="1">
      <c r="A1" s="146" t="s">
        <v>59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69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</row>
    <row r="2" spans="1:67" s="60" customFormat="1" ht="29.25" customHeight="1">
      <c r="A2" s="147" t="s">
        <v>113</v>
      </c>
      <c r="B2" s="148"/>
      <c r="C2" s="148"/>
      <c r="D2" s="148"/>
      <c r="E2" s="148"/>
      <c r="F2" s="149"/>
      <c r="G2" s="62"/>
      <c r="H2" s="168" t="s">
        <v>60</v>
      </c>
      <c r="I2" s="66"/>
      <c r="J2" s="65"/>
      <c r="K2" s="65"/>
      <c r="L2" s="65"/>
      <c r="M2" s="65"/>
      <c r="N2" s="65"/>
      <c r="O2" s="64"/>
    </row>
    <row r="3" spans="1:67" s="60" customFormat="1" ht="22.5" customHeight="1">
      <c r="A3" s="150"/>
      <c r="B3" s="151"/>
      <c r="C3" s="151"/>
      <c r="D3" s="151"/>
      <c r="E3" s="151"/>
      <c r="F3" s="152"/>
      <c r="H3" s="169"/>
      <c r="I3" s="63"/>
      <c r="J3" s="62"/>
      <c r="K3" s="62"/>
      <c r="L3" s="62"/>
      <c r="M3" s="62"/>
      <c r="N3" s="62"/>
      <c r="O3" s="61"/>
    </row>
    <row r="4" spans="1:67" s="23" customFormat="1" ht="45.75" customHeight="1">
      <c r="A4" s="156" t="s">
        <v>116</v>
      </c>
      <c r="B4" s="157"/>
      <c r="C4" s="157"/>
      <c r="D4" s="157"/>
      <c r="E4" s="157"/>
      <c r="F4" s="158"/>
      <c r="H4" s="169"/>
      <c r="I4" s="55"/>
      <c r="J4" s="54"/>
      <c r="K4" s="54"/>
      <c r="L4" s="54"/>
      <c r="M4" s="54"/>
      <c r="N4" s="54"/>
      <c r="O4" s="53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</row>
    <row r="5" spans="1:67" s="56" customFormat="1" ht="45.75" customHeight="1">
      <c r="A5" s="159" t="s">
        <v>77</v>
      </c>
      <c r="B5" s="160"/>
      <c r="C5" s="160"/>
      <c r="D5" s="160"/>
      <c r="E5" s="160"/>
      <c r="F5" s="161"/>
      <c r="H5" s="169"/>
      <c r="I5" s="59"/>
      <c r="J5" s="58"/>
      <c r="K5" s="58"/>
      <c r="L5" s="58"/>
      <c r="M5" s="58"/>
      <c r="N5" s="58"/>
      <c r="O5" s="57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</row>
    <row r="6" spans="1:67" s="23" customFormat="1" ht="35.25" customHeight="1">
      <c r="A6" s="147" t="s">
        <v>78</v>
      </c>
      <c r="B6" s="171"/>
      <c r="C6" s="171"/>
      <c r="D6" s="171"/>
      <c r="E6" s="171"/>
      <c r="F6" s="172"/>
      <c r="H6" s="169"/>
      <c r="I6" s="55"/>
      <c r="J6" s="54"/>
      <c r="K6" s="54"/>
      <c r="L6" s="54"/>
      <c r="M6" s="54"/>
      <c r="N6" s="54"/>
      <c r="O6" s="53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</row>
    <row r="7" spans="1:67" s="23" customFormat="1" ht="16.5" customHeight="1">
      <c r="A7" s="173"/>
      <c r="B7" s="174"/>
      <c r="C7" s="174"/>
      <c r="D7" s="174"/>
      <c r="E7" s="174"/>
      <c r="F7" s="175"/>
      <c r="H7" s="170"/>
      <c r="I7" s="52"/>
      <c r="J7" s="51"/>
      <c r="K7" s="51"/>
      <c r="L7" s="51"/>
      <c r="M7" s="51"/>
      <c r="N7" s="51"/>
      <c r="O7" s="50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</row>
    <row r="8" spans="1:67" s="23" customFormat="1" ht="12" customHeight="1">
      <c r="AF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</row>
    <row r="9" spans="1:67" s="24" customFormat="1" ht="12.75" customHeight="1">
      <c r="A9" s="49" t="s">
        <v>0</v>
      </c>
      <c r="B9" s="48" t="s">
        <v>61</v>
      </c>
      <c r="C9" s="47"/>
      <c r="D9" s="47"/>
      <c r="E9" s="47"/>
      <c r="F9" s="47"/>
      <c r="G9" s="47"/>
      <c r="H9" s="46"/>
      <c r="I9" s="48" t="s">
        <v>62</v>
      </c>
      <c r="J9" s="47"/>
      <c r="K9" s="47"/>
      <c r="L9" s="47"/>
      <c r="M9" s="47"/>
      <c r="N9" s="47"/>
      <c r="O9" s="46"/>
      <c r="P9" s="45"/>
      <c r="AF9" s="45"/>
      <c r="AV9" s="45"/>
      <c r="AW9" s="45"/>
      <c r="AX9" s="45"/>
      <c r="AY9" s="45"/>
      <c r="AZ9" s="4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</row>
    <row r="10" spans="1:67" s="26" customFormat="1" ht="39" customHeight="1">
      <c r="A10" s="91" t="s">
        <v>1</v>
      </c>
      <c r="B10" s="43" t="s">
        <v>2</v>
      </c>
      <c r="C10" s="42" t="s">
        <v>3</v>
      </c>
      <c r="D10" s="41" t="s">
        <v>4</v>
      </c>
      <c r="E10" s="42" t="s">
        <v>5</v>
      </c>
      <c r="F10" s="41" t="s">
        <v>6</v>
      </c>
      <c r="G10" s="41" t="s">
        <v>7</v>
      </c>
      <c r="H10" s="44" t="s">
        <v>8</v>
      </c>
      <c r="I10" s="43" t="s">
        <v>2</v>
      </c>
      <c r="J10" s="41" t="s">
        <v>3</v>
      </c>
      <c r="K10" s="41" t="s">
        <v>4</v>
      </c>
      <c r="L10" s="42" t="s">
        <v>5</v>
      </c>
      <c r="M10" s="41" t="s">
        <v>6</v>
      </c>
      <c r="N10" s="41" t="s">
        <v>7</v>
      </c>
      <c r="O10" s="40" t="s">
        <v>8</v>
      </c>
      <c r="P10" s="39"/>
      <c r="AF10" s="39"/>
      <c r="AV10" s="39"/>
      <c r="AW10" s="39"/>
      <c r="AX10" s="39"/>
      <c r="AY10" s="39"/>
      <c r="AZ10" s="39"/>
    </row>
    <row r="11" spans="1:67" s="26" customFormat="1" ht="13.5" customHeight="1">
      <c r="A11" s="90" t="s">
        <v>80</v>
      </c>
      <c r="B11" s="98">
        <f>方向別!I64</f>
        <v>21</v>
      </c>
      <c r="C11" s="98">
        <f>方向別!J64</f>
        <v>2</v>
      </c>
      <c r="D11" s="98">
        <f>方向別!K64</f>
        <v>3</v>
      </c>
      <c r="E11" s="98">
        <f>方向別!L64</f>
        <v>0</v>
      </c>
      <c r="F11" s="98">
        <f>方向別!M64</f>
        <v>26</v>
      </c>
      <c r="G11" s="99">
        <f>方向別!N64</f>
        <v>7.7</v>
      </c>
      <c r="H11" s="100">
        <f>方向別!O64</f>
        <v>1.5011547344110854</v>
      </c>
      <c r="I11" s="98">
        <f>SUM(方向別!B117,方向別!I223)</f>
        <v>24</v>
      </c>
      <c r="J11" s="98">
        <f>SUM(方向別!C117,方向別!J223)</f>
        <v>1</v>
      </c>
      <c r="K11" s="98">
        <f>SUM(方向別!D117,方向別!K223)</f>
        <v>3</v>
      </c>
      <c r="L11" s="98">
        <f>SUM(方向別!E117,方向別!L223)</f>
        <v>0</v>
      </c>
      <c r="M11" s="98">
        <f>SUM(I11:L11)</f>
        <v>28</v>
      </c>
      <c r="N11" s="99">
        <f>IF(SUM(J11,L11)=0,0,ROUND(SUM(J11,L11)/M11*100,1))</f>
        <v>3.6</v>
      </c>
      <c r="O11" s="100">
        <f>IF(M11=0,0,M11/M$59*100)</f>
        <v>2.4242424242424243</v>
      </c>
      <c r="P11" s="24"/>
      <c r="AF11" s="24"/>
      <c r="AV11" s="24"/>
      <c r="AW11" s="24"/>
      <c r="AX11" s="24"/>
      <c r="AY11" s="24"/>
      <c r="AZ11" s="24"/>
    </row>
    <row r="12" spans="1:67" s="26" customFormat="1" ht="13.5" customHeight="1">
      <c r="A12" s="34" t="s">
        <v>81</v>
      </c>
      <c r="B12" s="98">
        <f>方向別!I65</f>
        <v>7</v>
      </c>
      <c r="C12" s="98">
        <f>方向別!J65</f>
        <v>0</v>
      </c>
      <c r="D12" s="98">
        <f>方向別!K65</f>
        <v>0</v>
      </c>
      <c r="E12" s="98">
        <f>方向別!L65</f>
        <v>0</v>
      </c>
      <c r="F12" s="98">
        <f>方向別!M65</f>
        <v>7</v>
      </c>
      <c r="G12" s="99">
        <f>方向別!N65</f>
        <v>0</v>
      </c>
      <c r="H12" s="100">
        <f>方向別!O65</f>
        <v>0.40415704387990764</v>
      </c>
      <c r="I12" s="98">
        <f>SUM(方向別!B118,方向別!I224)</f>
        <v>11</v>
      </c>
      <c r="J12" s="98">
        <f>SUM(方向別!C118,方向別!J224)</f>
        <v>0</v>
      </c>
      <c r="K12" s="98">
        <f>SUM(方向別!D118,方向別!K224)</f>
        <v>0</v>
      </c>
      <c r="L12" s="98">
        <f>SUM(方向別!E118,方向別!L224)</f>
        <v>0</v>
      </c>
      <c r="M12" s="98">
        <f t="shared" ref="M12:M18" si="0">SUM(I12:L12)</f>
        <v>11</v>
      </c>
      <c r="N12" s="99">
        <f t="shared" ref="N12:N59" si="1">IF(SUM(J12,L12)=0,0,ROUND(SUM(J12,L12)/M12*100,1))</f>
        <v>0</v>
      </c>
      <c r="O12" s="100">
        <f t="shared" ref="O12:O18" si="2">IF(M12=0,0,M12/M$59*100)</f>
        <v>0.95238095238095244</v>
      </c>
      <c r="P12" s="24"/>
      <c r="AF12" s="24"/>
      <c r="AV12" s="24"/>
      <c r="AW12" s="24"/>
      <c r="AX12" s="24"/>
      <c r="AY12" s="24"/>
      <c r="AZ12" s="24"/>
    </row>
    <row r="13" spans="1:67" s="26" customFormat="1" ht="13.5" customHeight="1">
      <c r="A13" s="34" t="s">
        <v>82</v>
      </c>
      <c r="B13" s="98">
        <f>方向別!I66</f>
        <v>10</v>
      </c>
      <c r="C13" s="98">
        <f>方向別!J66</f>
        <v>0</v>
      </c>
      <c r="D13" s="98">
        <f>方向別!K66</f>
        <v>0</v>
      </c>
      <c r="E13" s="98">
        <f>方向別!L66</f>
        <v>0</v>
      </c>
      <c r="F13" s="98">
        <f>方向別!M66</f>
        <v>10</v>
      </c>
      <c r="G13" s="99">
        <f>方向別!N66</f>
        <v>0</v>
      </c>
      <c r="H13" s="100">
        <f>方向別!O66</f>
        <v>0.57736720554272514</v>
      </c>
      <c r="I13" s="98">
        <f>SUM(方向別!B119,方向別!I225)</f>
        <v>12</v>
      </c>
      <c r="J13" s="98">
        <f>SUM(方向別!C119,方向別!J225)</f>
        <v>0</v>
      </c>
      <c r="K13" s="98">
        <f>SUM(方向別!D119,方向別!K225)</f>
        <v>0</v>
      </c>
      <c r="L13" s="98">
        <f>SUM(方向別!E119,方向別!L225)</f>
        <v>0</v>
      </c>
      <c r="M13" s="98">
        <f t="shared" si="0"/>
        <v>12</v>
      </c>
      <c r="N13" s="99">
        <f t="shared" si="1"/>
        <v>0</v>
      </c>
      <c r="O13" s="100">
        <f t="shared" si="2"/>
        <v>1.0389610389610389</v>
      </c>
      <c r="P13" s="24"/>
      <c r="AF13" s="24"/>
      <c r="AV13" s="24"/>
      <c r="AW13" s="24"/>
      <c r="AX13" s="24"/>
      <c r="AY13" s="24"/>
      <c r="AZ13" s="24"/>
    </row>
    <row r="14" spans="1:67" s="26" customFormat="1" ht="13.5" customHeight="1">
      <c r="A14" s="34" t="s">
        <v>85</v>
      </c>
      <c r="B14" s="98">
        <f>方向別!I67</f>
        <v>6</v>
      </c>
      <c r="C14" s="98">
        <f>方向別!J67</f>
        <v>0</v>
      </c>
      <c r="D14" s="98">
        <f>方向別!K67</f>
        <v>0</v>
      </c>
      <c r="E14" s="98">
        <f>方向別!L67</f>
        <v>0</v>
      </c>
      <c r="F14" s="98">
        <f>方向別!M67</f>
        <v>6</v>
      </c>
      <c r="G14" s="99">
        <f>方向別!N67</f>
        <v>0</v>
      </c>
      <c r="H14" s="100">
        <f>方向別!O67</f>
        <v>0.3464203233256351</v>
      </c>
      <c r="I14" s="98">
        <f>SUM(方向別!B120,方向別!I226)</f>
        <v>8</v>
      </c>
      <c r="J14" s="98">
        <f>SUM(方向別!C120,方向別!J226)</f>
        <v>0</v>
      </c>
      <c r="K14" s="98">
        <f>SUM(方向別!D120,方向別!K226)</f>
        <v>1</v>
      </c>
      <c r="L14" s="98">
        <f>SUM(方向別!E120,方向別!L226)</f>
        <v>0</v>
      </c>
      <c r="M14" s="98">
        <f t="shared" si="0"/>
        <v>9</v>
      </c>
      <c r="N14" s="99">
        <f t="shared" si="1"/>
        <v>0</v>
      </c>
      <c r="O14" s="100">
        <f t="shared" si="2"/>
        <v>0.77922077922077926</v>
      </c>
      <c r="P14" s="24"/>
      <c r="AF14" s="24"/>
      <c r="AV14" s="24"/>
      <c r="AW14" s="24"/>
      <c r="AX14" s="24"/>
      <c r="AY14" s="24"/>
      <c r="AZ14" s="24"/>
    </row>
    <row r="15" spans="1:67" s="26" customFormat="1" ht="13.5" customHeight="1">
      <c r="A15" s="34" t="s">
        <v>88</v>
      </c>
      <c r="B15" s="98">
        <f>方向別!I68</f>
        <v>2</v>
      </c>
      <c r="C15" s="98">
        <f>方向別!J68</f>
        <v>0</v>
      </c>
      <c r="D15" s="98">
        <f>方向別!K68</f>
        <v>0</v>
      </c>
      <c r="E15" s="98">
        <f>方向別!L68</f>
        <v>0</v>
      </c>
      <c r="F15" s="98">
        <f>方向別!M68</f>
        <v>2</v>
      </c>
      <c r="G15" s="99">
        <f>方向別!N68</f>
        <v>0</v>
      </c>
      <c r="H15" s="100">
        <f>方向別!O68</f>
        <v>0.11547344110854503</v>
      </c>
      <c r="I15" s="98">
        <f>SUM(方向別!B121,方向別!I227)</f>
        <v>3</v>
      </c>
      <c r="J15" s="98">
        <f>SUM(方向別!C121,方向別!J227)</f>
        <v>0</v>
      </c>
      <c r="K15" s="98">
        <f>SUM(方向別!D121,方向別!K227)</f>
        <v>0</v>
      </c>
      <c r="L15" s="98">
        <f>SUM(方向別!E121,方向別!L227)</f>
        <v>0</v>
      </c>
      <c r="M15" s="98">
        <f t="shared" si="0"/>
        <v>3</v>
      </c>
      <c r="N15" s="99">
        <f t="shared" si="1"/>
        <v>0</v>
      </c>
      <c r="O15" s="100">
        <f t="shared" si="2"/>
        <v>0.25974025974025972</v>
      </c>
      <c r="P15" s="24"/>
      <c r="AF15" s="24"/>
      <c r="AV15" s="24"/>
      <c r="AW15" s="24"/>
      <c r="AX15" s="24"/>
      <c r="AY15" s="24"/>
      <c r="AZ15" s="24"/>
    </row>
    <row r="16" spans="1:67" s="26" customFormat="1" ht="13.5" customHeight="1">
      <c r="A16" s="34" t="s">
        <v>91</v>
      </c>
      <c r="B16" s="98">
        <f>方向別!I69</f>
        <v>4</v>
      </c>
      <c r="C16" s="98">
        <f>方向別!J69</f>
        <v>0</v>
      </c>
      <c r="D16" s="98">
        <f>方向別!K69</f>
        <v>0</v>
      </c>
      <c r="E16" s="98">
        <f>方向別!L69</f>
        <v>0</v>
      </c>
      <c r="F16" s="98">
        <f>方向別!M69</f>
        <v>4</v>
      </c>
      <c r="G16" s="99">
        <f>方向別!N69</f>
        <v>0</v>
      </c>
      <c r="H16" s="100">
        <f>方向別!O69</f>
        <v>0.23094688221709006</v>
      </c>
      <c r="I16" s="98">
        <f>SUM(方向別!B122,方向別!I228)</f>
        <v>2</v>
      </c>
      <c r="J16" s="98">
        <f>SUM(方向別!C122,方向別!J228)</f>
        <v>0</v>
      </c>
      <c r="K16" s="98">
        <f>SUM(方向別!D122,方向別!K228)</f>
        <v>1</v>
      </c>
      <c r="L16" s="98">
        <f>SUM(方向別!E122,方向別!L228)</f>
        <v>0</v>
      </c>
      <c r="M16" s="98">
        <f t="shared" si="0"/>
        <v>3</v>
      </c>
      <c r="N16" s="99">
        <f t="shared" si="1"/>
        <v>0</v>
      </c>
      <c r="O16" s="100">
        <f t="shared" si="2"/>
        <v>0.25974025974025972</v>
      </c>
      <c r="P16" s="24"/>
      <c r="AF16" s="24"/>
      <c r="AV16" s="24"/>
      <c r="AW16" s="24"/>
      <c r="AX16" s="24"/>
      <c r="AY16" s="24"/>
      <c r="AZ16" s="24"/>
    </row>
    <row r="17" spans="1:67" s="26" customFormat="1" ht="13.5" customHeight="1">
      <c r="A17" s="34" t="s">
        <v>94</v>
      </c>
      <c r="B17" s="98">
        <f>方向別!I70</f>
        <v>3</v>
      </c>
      <c r="C17" s="98">
        <f>方向別!J70</f>
        <v>0</v>
      </c>
      <c r="D17" s="98">
        <f>方向別!K70</f>
        <v>0</v>
      </c>
      <c r="E17" s="98">
        <f>方向別!L70</f>
        <v>0</v>
      </c>
      <c r="F17" s="98">
        <f>方向別!M70</f>
        <v>3</v>
      </c>
      <c r="G17" s="99">
        <f>方向別!N70</f>
        <v>0</v>
      </c>
      <c r="H17" s="100">
        <f>方向別!O70</f>
        <v>0.17321016166281755</v>
      </c>
      <c r="I17" s="98">
        <f>SUM(方向別!B123,方向別!I229)</f>
        <v>3</v>
      </c>
      <c r="J17" s="98">
        <f>SUM(方向別!C123,方向別!J229)</f>
        <v>0</v>
      </c>
      <c r="K17" s="98">
        <f>SUM(方向別!D123,方向別!K229)</f>
        <v>0</v>
      </c>
      <c r="L17" s="98">
        <f>SUM(方向別!E123,方向別!L229)</f>
        <v>0</v>
      </c>
      <c r="M17" s="98">
        <f t="shared" si="0"/>
        <v>3</v>
      </c>
      <c r="N17" s="99">
        <f t="shared" si="1"/>
        <v>0</v>
      </c>
      <c r="O17" s="100">
        <f t="shared" si="2"/>
        <v>0.25974025974025972</v>
      </c>
      <c r="P17" s="24"/>
      <c r="AF17" s="24"/>
      <c r="AV17" s="24"/>
      <c r="AW17" s="24"/>
      <c r="AX17" s="24"/>
      <c r="AY17" s="24"/>
      <c r="AZ17" s="24"/>
    </row>
    <row r="18" spans="1:67" s="26" customFormat="1" ht="13.5" customHeight="1">
      <c r="A18" s="34" t="s">
        <v>97</v>
      </c>
      <c r="B18" s="98">
        <f>方向別!I71</f>
        <v>9</v>
      </c>
      <c r="C18" s="98">
        <f>方向別!J71</f>
        <v>0</v>
      </c>
      <c r="D18" s="98">
        <f>方向別!K71</f>
        <v>1</v>
      </c>
      <c r="E18" s="98">
        <f>方向別!L71</f>
        <v>0</v>
      </c>
      <c r="F18" s="98">
        <f>方向別!M71</f>
        <v>10</v>
      </c>
      <c r="G18" s="99">
        <f>方向別!N71</f>
        <v>0</v>
      </c>
      <c r="H18" s="100">
        <f>方向別!O71</f>
        <v>0.57736720554272514</v>
      </c>
      <c r="I18" s="98">
        <f>SUM(方向別!B124,方向別!I230)</f>
        <v>7</v>
      </c>
      <c r="J18" s="98">
        <f>SUM(方向別!C124,方向別!J230)</f>
        <v>0</v>
      </c>
      <c r="K18" s="98">
        <f>SUM(方向別!D124,方向別!K230)</f>
        <v>0</v>
      </c>
      <c r="L18" s="98">
        <f>SUM(方向別!E124,方向別!L230)</f>
        <v>0</v>
      </c>
      <c r="M18" s="98">
        <f t="shared" si="0"/>
        <v>7</v>
      </c>
      <c r="N18" s="99">
        <f t="shared" si="1"/>
        <v>0</v>
      </c>
      <c r="O18" s="100">
        <f t="shared" si="2"/>
        <v>0.60606060606060608</v>
      </c>
      <c r="P18" s="24"/>
      <c r="AF18" s="24"/>
      <c r="AV18" s="24"/>
      <c r="AW18" s="24"/>
      <c r="AX18" s="24"/>
      <c r="AY18" s="24"/>
      <c r="AZ18" s="24"/>
    </row>
    <row r="19" spans="1:67" s="26" customFormat="1" ht="13.5" customHeight="1">
      <c r="A19" s="34" t="s">
        <v>100</v>
      </c>
      <c r="B19" s="98">
        <f>方向別!I72</f>
        <v>17</v>
      </c>
      <c r="C19" s="98">
        <f>方向別!J72</f>
        <v>2</v>
      </c>
      <c r="D19" s="98">
        <f>方向別!K72</f>
        <v>0</v>
      </c>
      <c r="E19" s="98">
        <f>方向別!L72</f>
        <v>1</v>
      </c>
      <c r="F19" s="98">
        <f>方向別!M72</f>
        <v>20</v>
      </c>
      <c r="G19" s="99">
        <f>方向別!N72</f>
        <v>15</v>
      </c>
      <c r="H19" s="100">
        <f>方向別!O72</f>
        <v>1.1547344110854503</v>
      </c>
      <c r="I19" s="98">
        <f>SUM(方向別!B125,方向別!I231)</f>
        <v>13</v>
      </c>
      <c r="J19" s="98">
        <f>SUM(方向別!C125,方向別!J231)</f>
        <v>0</v>
      </c>
      <c r="K19" s="98">
        <f>SUM(方向別!D125,方向別!K231)</f>
        <v>1</v>
      </c>
      <c r="L19" s="98">
        <f>SUM(方向別!E125,方向別!L231)</f>
        <v>0</v>
      </c>
      <c r="M19" s="98">
        <f>SUM(I19:L19)</f>
        <v>14</v>
      </c>
      <c r="N19" s="99">
        <f t="shared" si="1"/>
        <v>0</v>
      </c>
      <c r="O19" s="100">
        <f>IF(M19=0,0,M19/M$59*100)</f>
        <v>1.2121212121212122</v>
      </c>
      <c r="P19" s="24"/>
      <c r="AF19" s="24"/>
      <c r="AV19" s="24"/>
      <c r="AW19" s="24"/>
      <c r="AX19" s="24"/>
      <c r="AY19" s="24"/>
      <c r="AZ19" s="24"/>
    </row>
    <row r="20" spans="1:67" s="23" customFormat="1" ht="13.5" customHeight="1">
      <c r="A20" s="38" t="s">
        <v>9</v>
      </c>
      <c r="B20" s="101">
        <f>方向別!I73</f>
        <v>4</v>
      </c>
      <c r="C20" s="101">
        <f>方向別!J73</f>
        <v>0</v>
      </c>
      <c r="D20" s="101">
        <f>方向別!K73</f>
        <v>0</v>
      </c>
      <c r="E20" s="101">
        <f>方向別!L73</f>
        <v>0</v>
      </c>
      <c r="F20" s="101">
        <f>方向別!M73</f>
        <v>4</v>
      </c>
      <c r="G20" s="102">
        <f>方向別!N73</f>
        <v>0</v>
      </c>
      <c r="H20" s="103">
        <f>方向別!O73</f>
        <v>0.23094688221709006</v>
      </c>
      <c r="I20" s="101">
        <f>SUM(方向別!B126,方向別!I232)</f>
        <v>2</v>
      </c>
      <c r="J20" s="101">
        <f>SUM(方向別!C126,方向別!J232)</f>
        <v>1</v>
      </c>
      <c r="K20" s="101">
        <f>SUM(方向別!D126,方向別!K232)</f>
        <v>0</v>
      </c>
      <c r="L20" s="101">
        <f>SUM(方向別!E126,方向別!L232)</f>
        <v>0</v>
      </c>
      <c r="M20" s="101">
        <f>SUM(I20:L20)</f>
        <v>3</v>
      </c>
      <c r="N20" s="102">
        <f t="shared" si="1"/>
        <v>33.299999999999997</v>
      </c>
      <c r="O20" s="103">
        <f t="shared" ref="O20:O55" si="3">IF(M20=0,0,M20/M$59*100)</f>
        <v>0.25974025974025972</v>
      </c>
      <c r="P20" s="24"/>
      <c r="AF20" s="24"/>
      <c r="AV20" s="24"/>
      <c r="AW20" s="24"/>
      <c r="AX20" s="24"/>
      <c r="AY20" s="24"/>
      <c r="AZ20" s="24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</row>
    <row r="21" spans="1:67" s="23" customFormat="1" ht="13.5" customHeight="1">
      <c r="A21" s="34" t="s">
        <v>10</v>
      </c>
      <c r="B21" s="98">
        <f>方向別!I74</f>
        <v>13</v>
      </c>
      <c r="C21" s="98">
        <f>方向別!J74</f>
        <v>2</v>
      </c>
      <c r="D21" s="98">
        <f>方向別!K74</f>
        <v>0</v>
      </c>
      <c r="E21" s="98">
        <f>方向別!L74</f>
        <v>0</v>
      </c>
      <c r="F21" s="98">
        <f>方向別!M74</f>
        <v>15</v>
      </c>
      <c r="G21" s="99">
        <f>方向別!N74</f>
        <v>13.3</v>
      </c>
      <c r="H21" s="100">
        <f>方向別!O74</f>
        <v>0.86605080831408765</v>
      </c>
      <c r="I21" s="98">
        <f>SUM(方向別!B127,方向別!I233)</f>
        <v>2</v>
      </c>
      <c r="J21" s="98">
        <f>SUM(方向別!C127,方向別!J233)</f>
        <v>0</v>
      </c>
      <c r="K21" s="98">
        <f>SUM(方向別!D127,方向別!K233)</f>
        <v>0</v>
      </c>
      <c r="L21" s="98">
        <f>SUM(方向別!E127,方向別!L233)</f>
        <v>0</v>
      </c>
      <c r="M21" s="98">
        <f t="shared" ref="M21:M54" si="4">SUM(I21:L21)</f>
        <v>2</v>
      </c>
      <c r="N21" s="99">
        <f t="shared" si="1"/>
        <v>0</v>
      </c>
      <c r="O21" s="100">
        <f t="shared" si="3"/>
        <v>0.17316017316017315</v>
      </c>
      <c r="P21" s="24"/>
      <c r="AF21" s="24"/>
      <c r="AV21" s="24"/>
      <c r="AW21" s="24"/>
      <c r="AX21" s="24"/>
      <c r="AY21" s="24"/>
      <c r="AZ21" s="24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</row>
    <row r="22" spans="1:67" s="24" customFormat="1" ht="13.5" customHeight="1">
      <c r="A22" s="34" t="s">
        <v>11</v>
      </c>
      <c r="B22" s="98">
        <f>方向別!I75</f>
        <v>8</v>
      </c>
      <c r="C22" s="98">
        <f>方向別!J75</f>
        <v>0</v>
      </c>
      <c r="D22" s="98">
        <f>方向別!K75</f>
        <v>0</v>
      </c>
      <c r="E22" s="98">
        <f>方向別!L75</f>
        <v>0</v>
      </c>
      <c r="F22" s="98">
        <f>方向別!M75</f>
        <v>8</v>
      </c>
      <c r="G22" s="99">
        <f>方向別!N75</f>
        <v>0</v>
      </c>
      <c r="H22" s="100">
        <f>方向別!O75</f>
        <v>0.46189376443418012</v>
      </c>
      <c r="I22" s="98">
        <f>SUM(方向別!B128,方向別!I234)</f>
        <v>5</v>
      </c>
      <c r="J22" s="98">
        <f>SUM(方向別!C128,方向別!J234)</f>
        <v>0</v>
      </c>
      <c r="K22" s="98">
        <f>SUM(方向別!D128,方向別!K234)</f>
        <v>1</v>
      </c>
      <c r="L22" s="98">
        <f>SUM(方向別!E128,方向別!L234)</f>
        <v>0</v>
      </c>
      <c r="M22" s="98">
        <f t="shared" si="4"/>
        <v>6</v>
      </c>
      <c r="N22" s="99">
        <f t="shared" si="1"/>
        <v>0</v>
      </c>
      <c r="O22" s="100">
        <f t="shared" si="3"/>
        <v>0.51948051948051943</v>
      </c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</row>
    <row r="23" spans="1:67" s="26" customFormat="1" ht="13.5" customHeight="1">
      <c r="A23" s="34" t="s">
        <v>12</v>
      </c>
      <c r="B23" s="98">
        <f>方向別!I76</f>
        <v>14</v>
      </c>
      <c r="C23" s="98">
        <f>方向別!J76</f>
        <v>0</v>
      </c>
      <c r="D23" s="98">
        <f>方向別!K76</f>
        <v>0</v>
      </c>
      <c r="E23" s="98">
        <f>方向別!L76</f>
        <v>0</v>
      </c>
      <c r="F23" s="98">
        <f>方向別!M76</f>
        <v>14</v>
      </c>
      <c r="G23" s="99">
        <f>方向別!N76</f>
        <v>0</v>
      </c>
      <c r="H23" s="100">
        <f>方向別!O76</f>
        <v>0.80831408775981528</v>
      </c>
      <c r="I23" s="98">
        <f>SUM(方向別!B129,方向別!I235)</f>
        <v>5</v>
      </c>
      <c r="J23" s="98">
        <f>SUM(方向別!C129,方向別!J235)</f>
        <v>1</v>
      </c>
      <c r="K23" s="98">
        <f>SUM(方向別!D129,方向別!K235)</f>
        <v>0</v>
      </c>
      <c r="L23" s="98">
        <f>SUM(方向別!E129,方向別!L235)</f>
        <v>0</v>
      </c>
      <c r="M23" s="98">
        <f t="shared" si="4"/>
        <v>6</v>
      </c>
      <c r="N23" s="99">
        <f t="shared" si="1"/>
        <v>16.7</v>
      </c>
      <c r="O23" s="100">
        <f t="shared" si="3"/>
        <v>0.51948051948051943</v>
      </c>
      <c r="P23" s="24"/>
      <c r="AF23" s="24"/>
      <c r="AV23" s="24"/>
      <c r="AW23" s="24"/>
      <c r="AX23" s="24"/>
      <c r="AY23" s="24"/>
      <c r="AZ23" s="24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</row>
    <row r="24" spans="1:67" s="24" customFormat="1" ht="13.5" customHeight="1">
      <c r="A24" s="34" t="s">
        <v>13</v>
      </c>
      <c r="B24" s="98">
        <f>方向別!I77</f>
        <v>11</v>
      </c>
      <c r="C24" s="98">
        <f>方向別!J77</f>
        <v>0</v>
      </c>
      <c r="D24" s="98">
        <f>方向別!K77</f>
        <v>0</v>
      </c>
      <c r="E24" s="98">
        <f>方向別!L77</f>
        <v>0</v>
      </c>
      <c r="F24" s="98">
        <f>方向別!M77</f>
        <v>11</v>
      </c>
      <c r="G24" s="99">
        <f>方向別!N77</f>
        <v>0</v>
      </c>
      <c r="H24" s="100">
        <f>方向別!O77</f>
        <v>0.63510392609699762</v>
      </c>
      <c r="I24" s="98">
        <f>SUM(方向別!B130,方向別!I236)</f>
        <v>2</v>
      </c>
      <c r="J24" s="98">
        <f>SUM(方向別!C130,方向別!J236)</f>
        <v>0</v>
      </c>
      <c r="K24" s="98">
        <f>SUM(方向別!D130,方向別!K236)</f>
        <v>1</v>
      </c>
      <c r="L24" s="98">
        <f>SUM(方向別!E130,方向別!L236)</f>
        <v>0</v>
      </c>
      <c r="M24" s="98">
        <f t="shared" si="4"/>
        <v>3</v>
      </c>
      <c r="N24" s="99">
        <f t="shared" si="1"/>
        <v>0</v>
      </c>
      <c r="O24" s="100">
        <f t="shared" si="3"/>
        <v>0.25974025974025972</v>
      </c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</row>
    <row r="25" spans="1:67" s="24" customFormat="1" ht="13.5" customHeight="1">
      <c r="A25" s="34" t="s">
        <v>14</v>
      </c>
      <c r="B25" s="98">
        <f>方向別!I78</f>
        <v>16</v>
      </c>
      <c r="C25" s="98">
        <f>方向別!J78</f>
        <v>1</v>
      </c>
      <c r="D25" s="98">
        <f>方向別!K78</f>
        <v>2</v>
      </c>
      <c r="E25" s="98">
        <f>方向別!L78</f>
        <v>0</v>
      </c>
      <c r="F25" s="98">
        <f>方向別!M78</f>
        <v>19</v>
      </c>
      <c r="G25" s="99">
        <f>方向別!N78</f>
        <v>5.3</v>
      </c>
      <c r="H25" s="100">
        <f>方向別!O78</f>
        <v>1.0969976905311778</v>
      </c>
      <c r="I25" s="98">
        <f>SUM(方向別!B131,方向別!I237)</f>
        <v>8</v>
      </c>
      <c r="J25" s="98">
        <f>SUM(方向別!C131,方向別!J237)</f>
        <v>0</v>
      </c>
      <c r="K25" s="98">
        <f>SUM(方向別!D131,方向別!K237)</f>
        <v>1</v>
      </c>
      <c r="L25" s="98">
        <f>SUM(方向別!E131,方向別!L237)</f>
        <v>0</v>
      </c>
      <c r="M25" s="98">
        <f t="shared" si="4"/>
        <v>9</v>
      </c>
      <c r="N25" s="99">
        <f t="shared" si="1"/>
        <v>0</v>
      </c>
      <c r="O25" s="100">
        <f t="shared" si="3"/>
        <v>0.77922077922077926</v>
      </c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</row>
    <row r="26" spans="1:67" s="24" customFormat="1" ht="13.5" customHeight="1">
      <c r="A26" s="30" t="s">
        <v>15</v>
      </c>
      <c r="B26" s="104">
        <f>SUM(B20:B25)</f>
        <v>66</v>
      </c>
      <c r="C26" s="104">
        <f>SUM(C20:C25)</f>
        <v>3</v>
      </c>
      <c r="D26" s="104">
        <f>SUM(D20:D25)</f>
        <v>2</v>
      </c>
      <c r="E26" s="104">
        <f>SUM(E20:E25)</f>
        <v>0</v>
      </c>
      <c r="F26" s="104">
        <f>方向別!M79</f>
        <v>71</v>
      </c>
      <c r="G26" s="105">
        <f>方向別!N79</f>
        <v>4.2</v>
      </c>
      <c r="H26" s="106">
        <f>方向別!O79</f>
        <v>4.0993071593533488</v>
      </c>
      <c r="I26" s="104">
        <f>SUM(I20:I25)</f>
        <v>24</v>
      </c>
      <c r="J26" s="104">
        <f>SUM(J20:J25)</f>
        <v>2</v>
      </c>
      <c r="K26" s="104">
        <f>SUM(K20:K25)</f>
        <v>3</v>
      </c>
      <c r="L26" s="104">
        <f>SUM(L20:L25)</f>
        <v>0</v>
      </c>
      <c r="M26" s="104">
        <f t="shared" si="4"/>
        <v>29</v>
      </c>
      <c r="N26" s="105">
        <f t="shared" si="1"/>
        <v>6.9</v>
      </c>
      <c r="O26" s="106">
        <f t="shared" si="3"/>
        <v>2.5108225108225106</v>
      </c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</row>
    <row r="27" spans="1:67" s="26" customFormat="1" ht="13.5" customHeight="1">
      <c r="A27" s="38" t="s">
        <v>16</v>
      </c>
      <c r="B27" s="101">
        <f>方向別!I80</f>
        <v>16</v>
      </c>
      <c r="C27" s="101">
        <f>方向別!J80</f>
        <v>1</v>
      </c>
      <c r="D27" s="101">
        <f>方向別!K80</f>
        <v>0</v>
      </c>
      <c r="E27" s="101">
        <f>方向別!L80</f>
        <v>0</v>
      </c>
      <c r="F27" s="101">
        <f>方向別!M80</f>
        <v>17</v>
      </c>
      <c r="G27" s="102">
        <f>方向別!N80</f>
        <v>5.9</v>
      </c>
      <c r="H27" s="103">
        <f>方向別!O80</f>
        <v>0.98152424942263283</v>
      </c>
      <c r="I27" s="101">
        <f>SUM(方向別!B133,方向別!I239)</f>
        <v>7</v>
      </c>
      <c r="J27" s="101">
        <f>SUM(方向別!C133,方向別!J239)</f>
        <v>1</v>
      </c>
      <c r="K27" s="101">
        <f>SUM(方向別!D133,方向別!K239)</f>
        <v>0</v>
      </c>
      <c r="L27" s="101">
        <f>SUM(方向別!E133,方向別!L239)</f>
        <v>0</v>
      </c>
      <c r="M27" s="101">
        <f t="shared" si="4"/>
        <v>8</v>
      </c>
      <c r="N27" s="102">
        <f t="shared" si="1"/>
        <v>12.5</v>
      </c>
      <c r="O27" s="103">
        <f t="shared" si="3"/>
        <v>0.69264069264069261</v>
      </c>
      <c r="P27" s="24"/>
      <c r="AF27" s="24"/>
      <c r="AV27" s="24"/>
      <c r="AW27" s="24"/>
      <c r="AX27" s="24"/>
      <c r="AY27" s="24"/>
      <c r="AZ27" s="24"/>
    </row>
    <row r="28" spans="1:67" s="26" customFormat="1" ht="13.5" customHeight="1">
      <c r="A28" s="34" t="s">
        <v>17</v>
      </c>
      <c r="B28" s="98">
        <f>方向別!I81</f>
        <v>12</v>
      </c>
      <c r="C28" s="98">
        <f>方向別!J81</f>
        <v>1</v>
      </c>
      <c r="D28" s="98">
        <f>方向別!K81</f>
        <v>0</v>
      </c>
      <c r="E28" s="98">
        <f>方向別!L81</f>
        <v>1</v>
      </c>
      <c r="F28" s="98">
        <f>方向別!M81</f>
        <v>14</v>
      </c>
      <c r="G28" s="99">
        <f>方向別!N81</f>
        <v>14.3</v>
      </c>
      <c r="H28" s="100">
        <f>方向別!O81</f>
        <v>0.80831408775981528</v>
      </c>
      <c r="I28" s="98">
        <f>SUM(方向別!B134,方向別!I240)</f>
        <v>3</v>
      </c>
      <c r="J28" s="98">
        <f>SUM(方向別!C134,方向別!J240)</f>
        <v>1</v>
      </c>
      <c r="K28" s="98">
        <f>SUM(方向別!D134,方向別!K240)</f>
        <v>0</v>
      </c>
      <c r="L28" s="98">
        <f>SUM(方向別!E134,方向別!L240)</f>
        <v>0</v>
      </c>
      <c r="M28" s="98">
        <f t="shared" si="4"/>
        <v>4</v>
      </c>
      <c r="N28" s="99">
        <f t="shared" si="1"/>
        <v>25</v>
      </c>
      <c r="O28" s="100">
        <f t="shared" si="3"/>
        <v>0.34632034632034631</v>
      </c>
      <c r="P28" s="24"/>
      <c r="AF28" s="24"/>
      <c r="AV28" s="24"/>
      <c r="AW28" s="24"/>
      <c r="AX28" s="24"/>
      <c r="AY28" s="24"/>
      <c r="AZ28" s="24"/>
    </row>
    <row r="29" spans="1:67" s="26" customFormat="1" ht="13.5" customHeight="1">
      <c r="A29" s="34" t="s">
        <v>18</v>
      </c>
      <c r="B29" s="98">
        <f>方向別!I82</f>
        <v>17</v>
      </c>
      <c r="C29" s="98">
        <f>方向別!J82</f>
        <v>1</v>
      </c>
      <c r="D29" s="98">
        <f>方向別!K82</f>
        <v>0</v>
      </c>
      <c r="E29" s="98">
        <f>方向別!L82</f>
        <v>0</v>
      </c>
      <c r="F29" s="98">
        <f>方向別!M82</f>
        <v>18</v>
      </c>
      <c r="G29" s="99">
        <f>方向別!N82</f>
        <v>5.6</v>
      </c>
      <c r="H29" s="100">
        <f>方向別!O82</f>
        <v>1.0392609699769053</v>
      </c>
      <c r="I29" s="98">
        <f>SUM(方向別!B135,方向別!I241)</f>
        <v>17</v>
      </c>
      <c r="J29" s="98">
        <f>SUM(方向別!C135,方向別!J241)</f>
        <v>1</v>
      </c>
      <c r="K29" s="98">
        <f>SUM(方向別!D135,方向別!K241)</f>
        <v>0</v>
      </c>
      <c r="L29" s="98">
        <f>SUM(方向別!E135,方向別!L241)</f>
        <v>0</v>
      </c>
      <c r="M29" s="98">
        <f t="shared" si="4"/>
        <v>18</v>
      </c>
      <c r="N29" s="99">
        <f t="shared" si="1"/>
        <v>5.6</v>
      </c>
      <c r="O29" s="100">
        <f t="shared" si="3"/>
        <v>1.5584415584415585</v>
      </c>
      <c r="P29" s="24"/>
      <c r="AF29" s="24"/>
      <c r="AV29" s="24"/>
      <c r="AW29" s="24"/>
      <c r="AX29" s="24"/>
      <c r="AY29" s="24"/>
      <c r="AZ29" s="24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</row>
    <row r="30" spans="1:67" s="24" customFormat="1" ht="13.5" customHeight="1">
      <c r="A30" s="34" t="s">
        <v>19</v>
      </c>
      <c r="B30" s="98">
        <f>方向別!I83</f>
        <v>14</v>
      </c>
      <c r="C30" s="98">
        <f>方向別!J83</f>
        <v>1</v>
      </c>
      <c r="D30" s="98">
        <f>方向別!K83</f>
        <v>0</v>
      </c>
      <c r="E30" s="98">
        <f>方向別!L83</f>
        <v>0</v>
      </c>
      <c r="F30" s="98">
        <f>方向別!M83</f>
        <v>15</v>
      </c>
      <c r="G30" s="99">
        <f>方向別!N83</f>
        <v>6.7</v>
      </c>
      <c r="H30" s="100">
        <f>方向別!O83</f>
        <v>0.86605080831408765</v>
      </c>
      <c r="I30" s="98">
        <f>SUM(方向別!B136,方向別!I242)</f>
        <v>14</v>
      </c>
      <c r="J30" s="98">
        <f>SUM(方向別!C136,方向別!J242)</f>
        <v>0</v>
      </c>
      <c r="K30" s="98">
        <f>SUM(方向別!D136,方向別!K242)</f>
        <v>0</v>
      </c>
      <c r="L30" s="98">
        <f>SUM(方向別!E136,方向別!L242)</f>
        <v>0</v>
      </c>
      <c r="M30" s="98">
        <f t="shared" si="4"/>
        <v>14</v>
      </c>
      <c r="N30" s="99">
        <f t="shared" si="1"/>
        <v>0</v>
      </c>
      <c r="O30" s="100">
        <f t="shared" si="3"/>
        <v>1.2121212121212122</v>
      </c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</row>
    <row r="31" spans="1:67" s="26" customFormat="1" ht="13.5" customHeight="1">
      <c r="A31" s="34" t="s">
        <v>20</v>
      </c>
      <c r="B31" s="98">
        <f>方向別!I84</f>
        <v>14</v>
      </c>
      <c r="C31" s="98">
        <f>方向別!J84</f>
        <v>0</v>
      </c>
      <c r="D31" s="98">
        <f>方向別!K84</f>
        <v>2</v>
      </c>
      <c r="E31" s="98">
        <f>方向別!L84</f>
        <v>0</v>
      </c>
      <c r="F31" s="98">
        <f>方向別!M84</f>
        <v>16</v>
      </c>
      <c r="G31" s="99">
        <f>方向別!N84</f>
        <v>0</v>
      </c>
      <c r="H31" s="100">
        <f>方向別!O84</f>
        <v>0.92378752886836024</v>
      </c>
      <c r="I31" s="98">
        <f>SUM(方向別!B137,方向別!I243)</f>
        <v>10</v>
      </c>
      <c r="J31" s="98">
        <f>SUM(方向別!C137,方向別!J243)</f>
        <v>0</v>
      </c>
      <c r="K31" s="98">
        <f>SUM(方向別!D137,方向別!K243)</f>
        <v>2</v>
      </c>
      <c r="L31" s="98">
        <f>SUM(方向別!E137,方向別!L243)</f>
        <v>0</v>
      </c>
      <c r="M31" s="98">
        <f t="shared" si="4"/>
        <v>12</v>
      </c>
      <c r="N31" s="99">
        <f t="shared" si="1"/>
        <v>0</v>
      </c>
      <c r="O31" s="100">
        <f t="shared" si="3"/>
        <v>1.0389610389610389</v>
      </c>
      <c r="P31" s="24"/>
      <c r="AF31" s="24"/>
      <c r="AV31" s="24"/>
      <c r="AW31" s="24"/>
      <c r="AX31" s="24"/>
      <c r="AY31" s="24"/>
      <c r="AZ31" s="24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</row>
    <row r="32" spans="1:67" s="24" customFormat="1" ht="13.5" customHeight="1">
      <c r="A32" s="34" t="s">
        <v>21</v>
      </c>
      <c r="B32" s="98">
        <f>方向別!I85</f>
        <v>21</v>
      </c>
      <c r="C32" s="98">
        <f>方向別!J85</f>
        <v>0</v>
      </c>
      <c r="D32" s="98">
        <f>方向別!K85</f>
        <v>2</v>
      </c>
      <c r="E32" s="98">
        <f>方向別!L85</f>
        <v>0</v>
      </c>
      <c r="F32" s="98">
        <f>方向別!M85</f>
        <v>23</v>
      </c>
      <c r="G32" s="99">
        <f>方向別!N85</f>
        <v>0</v>
      </c>
      <c r="H32" s="100">
        <f>方向別!O85</f>
        <v>1.3279445727482679</v>
      </c>
      <c r="I32" s="98">
        <f>SUM(方向別!B138,方向別!I244)</f>
        <v>5</v>
      </c>
      <c r="J32" s="98">
        <f>SUM(方向別!C138,方向別!J244)</f>
        <v>1</v>
      </c>
      <c r="K32" s="98">
        <f>SUM(方向別!D138,方向別!K244)</f>
        <v>0</v>
      </c>
      <c r="L32" s="98">
        <f>SUM(方向別!E138,方向別!L244)</f>
        <v>0</v>
      </c>
      <c r="M32" s="98">
        <f t="shared" si="4"/>
        <v>6</v>
      </c>
      <c r="N32" s="99">
        <f t="shared" si="1"/>
        <v>16.7</v>
      </c>
      <c r="O32" s="100">
        <f t="shared" si="3"/>
        <v>0.51948051948051943</v>
      </c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</row>
    <row r="33" spans="1:67" s="26" customFormat="1" ht="13.5" customHeight="1">
      <c r="A33" s="30" t="s">
        <v>15</v>
      </c>
      <c r="B33" s="104">
        <f>SUM(B27:B32)</f>
        <v>94</v>
      </c>
      <c r="C33" s="104">
        <f>SUM(C27:C32)</f>
        <v>4</v>
      </c>
      <c r="D33" s="104">
        <f>SUM(D27:D32)</f>
        <v>4</v>
      </c>
      <c r="E33" s="104">
        <f>SUM(E27:E32)</f>
        <v>1</v>
      </c>
      <c r="F33" s="104">
        <f>方向別!M86</f>
        <v>103</v>
      </c>
      <c r="G33" s="105">
        <f>方向別!N86</f>
        <v>4.9000000000000004</v>
      </c>
      <c r="H33" s="106">
        <f>方向別!O86</f>
        <v>5.946882217090069</v>
      </c>
      <c r="I33" s="104">
        <f>SUM(I27:I32)</f>
        <v>56</v>
      </c>
      <c r="J33" s="104">
        <f>SUM(J27:J32)</f>
        <v>4</v>
      </c>
      <c r="K33" s="104">
        <f>SUM(K27:K32)</f>
        <v>2</v>
      </c>
      <c r="L33" s="104">
        <f>SUM(L27:L32)</f>
        <v>0</v>
      </c>
      <c r="M33" s="104">
        <f t="shared" si="4"/>
        <v>62</v>
      </c>
      <c r="N33" s="105">
        <f t="shared" si="1"/>
        <v>6.5</v>
      </c>
      <c r="O33" s="106">
        <f>IF(M33=0,0,M33/M$59*100)</f>
        <v>5.3679653679653683</v>
      </c>
      <c r="P33" s="24"/>
      <c r="AF33" s="24"/>
      <c r="AV33" s="24"/>
      <c r="AW33" s="24"/>
      <c r="AX33" s="24"/>
      <c r="AY33" s="24"/>
      <c r="AZ33" s="24"/>
    </row>
    <row r="34" spans="1:67" s="24" customFormat="1" ht="13.5" customHeight="1">
      <c r="A34" s="34" t="s">
        <v>22</v>
      </c>
      <c r="B34" s="98">
        <f>方向別!I87</f>
        <v>134</v>
      </c>
      <c r="C34" s="98">
        <f>方向別!J87</f>
        <v>1</v>
      </c>
      <c r="D34" s="98">
        <f>方向別!K87</f>
        <v>5</v>
      </c>
      <c r="E34" s="98">
        <f>方向別!L87</f>
        <v>1</v>
      </c>
      <c r="F34" s="98">
        <f>方向別!M87</f>
        <v>141</v>
      </c>
      <c r="G34" s="99">
        <f>方向別!N87</f>
        <v>1.4</v>
      </c>
      <c r="H34" s="100">
        <f>方向別!O87</f>
        <v>8.1408775981524251</v>
      </c>
      <c r="I34" s="98">
        <f>SUM(方向別!B140,方向別!I246)</f>
        <v>51</v>
      </c>
      <c r="J34" s="98">
        <f>SUM(方向別!C140,方向別!J246)</f>
        <v>1</v>
      </c>
      <c r="K34" s="98">
        <f>SUM(方向別!D140,方向別!K246)</f>
        <v>3</v>
      </c>
      <c r="L34" s="98">
        <f>SUM(方向別!E140,方向別!L246)</f>
        <v>0</v>
      </c>
      <c r="M34" s="98">
        <f t="shared" si="4"/>
        <v>55</v>
      </c>
      <c r="N34" s="99">
        <f t="shared" si="1"/>
        <v>1.8</v>
      </c>
      <c r="O34" s="100">
        <f t="shared" si="3"/>
        <v>4.7619047619047619</v>
      </c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</row>
    <row r="35" spans="1:67" s="26" customFormat="1" ht="13.5" customHeight="1">
      <c r="A35" s="34" t="s">
        <v>23</v>
      </c>
      <c r="B35" s="98">
        <f>方向別!I88</f>
        <v>136</v>
      </c>
      <c r="C35" s="98">
        <f>方向別!J88</f>
        <v>4</v>
      </c>
      <c r="D35" s="98">
        <f>方向別!K88</f>
        <v>14</v>
      </c>
      <c r="E35" s="98">
        <f>方向別!L88</f>
        <v>0</v>
      </c>
      <c r="F35" s="98">
        <f>方向別!M88</f>
        <v>154</v>
      </c>
      <c r="G35" s="99">
        <f>方向別!N88</f>
        <v>2.6</v>
      </c>
      <c r="H35" s="100">
        <f>方向別!O88</f>
        <v>8.8914549653579673</v>
      </c>
      <c r="I35" s="98">
        <f>SUM(方向別!B141,方向別!I247)</f>
        <v>57</v>
      </c>
      <c r="J35" s="98">
        <f>SUM(方向別!C141,方向別!J247)</f>
        <v>1</v>
      </c>
      <c r="K35" s="98">
        <f>SUM(方向別!D141,方向別!K247)</f>
        <v>5</v>
      </c>
      <c r="L35" s="98">
        <f>SUM(方向別!E141,方向別!L247)</f>
        <v>1</v>
      </c>
      <c r="M35" s="98">
        <f>SUM(I35:L35)</f>
        <v>64</v>
      </c>
      <c r="N35" s="99">
        <f t="shared" si="1"/>
        <v>3.1</v>
      </c>
      <c r="O35" s="100">
        <f t="shared" si="3"/>
        <v>5.5411255411255409</v>
      </c>
      <c r="P35" s="24"/>
      <c r="AF35" s="24"/>
      <c r="AV35" s="24"/>
      <c r="AW35" s="24"/>
      <c r="AX35" s="24"/>
      <c r="AY35" s="24"/>
      <c r="AZ35" s="24"/>
    </row>
    <row r="36" spans="1:67" s="24" customFormat="1" ht="13.5" customHeight="1">
      <c r="A36" s="34" t="s">
        <v>24</v>
      </c>
      <c r="B36" s="98">
        <f>方向別!I89</f>
        <v>115</v>
      </c>
      <c r="C36" s="98">
        <f>方向別!J89</f>
        <v>2</v>
      </c>
      <c r="D36" s="98">
        <f>方向別!K89</f>
        <v>9</v>
      </c>
      <c r="E36" s="98">
        <f>方向別!L89</f>
        <v>1</v>
      </c>
      <c r="F36" s="98">
        <f>方向別!M89</f>
        <v>127</v>
      </c>
      <c r="G36" s="99">
        <f>方向別!N89</f>
        <v>2.4</v>
      </c>
      <c r="H36" s="100">
        <f>方向別!O89</f>
        <v>7.3325635103926086</v>
      </c>
      <c r="I36" s="98">
        <f>SUM(方向別!B142,方向別!I248)</f>
        <v>59</v>
      </c>
      <c r="J36" s="98">
        <f>SUM(方向別!C142,方向別!J248)</f>
        <v>3</v>
      </c>
      <c r="K36" s="98">
        <f>SUM(方向別!D142,方向別!K248)</f>
        <v>5</v>
      </c>
      <c r="L36" s="98">
        <f>SUM(方向別!E142,方向別!L248)</f>
        <v>1</v>
      </c>
      <c r="M36" s="98">
        <f t="shared" si="4"/>
        <v>68</v>
      </c>
      <c r="N36" s="99">
        <f t="shared" si="1"/>
        <v>5.9</v>
      </c>
      <c r="O36" s="100">
        <f t="shared" si="3"/>
        <v>5.8874458874458879</v>
      </c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</row>
    <row r="37" spans="1:67" s="26" customFormat="1" ht="13.5" customHeight="1">
      <c r="A37" s="34" t="s">
        <v>25</v>
      </c>
      <c r="B37" s="98">
        <f>方向別!I90</f>
        <v>126</v>
      </c>
      <c r="C37" s="98">
        <f>方向別!J90</f>
        <v>2</v>
      </c>
      <c r="D37" s="98">
        <f>方向別!K90</f>
        <v>1</v>
      </c>
      <c r="E37" s="98">
        <f>方向別!L90</f>
        <v>0</v>
      </c>
      <c r="F37" s="98">
        <f>方向別!M90</f>
        <v>129</v>
      </c>
      <c r="G37" s="99">
        <f>方向別!N90</f>
        <v>1.6</v>
      </c>
      <c r="H37" s="100">
        <f>方向別!O90</f>
        <v>7.4480369515011553</v>
      </c>
      <c r="I37" s="98">
        <f>SUM(方向別!B143,方向別!I249)</f>
        <v>77</v>
      </c>
      <c r="J37" s="98">
        <f>SUM(方向別!C143,方向別!J249)</f>
        <v>2</v>
      </c>
      <c r="K37" s="98">
        <f>SUM(方向別!D143,方向別!K249)</f>
        <v>2</v>
      </c>
      <c r="L37" s="98">
        <f>SUM(方向別!E143,方向別!L249)</f>
        <v>1</v>
      </c>
      <c r="M37" s="98">
        <f t="shared" si="4"/>
        <v>82</v>
      </c>
      <c r="N37" s="99">
        <f t="shared" si="1"/>
        <v>3.7</v>
      </c>
      <c r="O37" s="100">
        <f t="shared" si="3"/>
        <v>7.0995670995670999</v>
      </c>
      <c r="P37" s="24"/>
      <c r="AF37" s="24"/>
      <c r="AV37" s="24"/>
      <c r="AW37" s="24"/>
      <c r="AX37" s="24"/>
      <c r="AY37" s="24"/>
      <c r="AZ37" s="24"/>
    </row>
    <row r="38" spans="1:67" s="26" customFormat="1" ht="13.5" customHeight="1">
      <c r="A38" s="34" t="s">
        <v>26</v>
      </c>
      <c r="B38" s="98">
        <f>方向別!I91</f>
        <v>129</v>
      </c>
      <c r="C38" s="98">
        <f>方向別!J91</f>
        <v>4</v>
      </c>
      <c r="D38" s="98">
        <f>方向別!K91</f>
        <v>4</v>
      </c>
      <c r="E38" s="98">
        <f>方向別!L91</f>
        <v>0</v>
      </c>
      <c r="F38" s="98">
        <f>方向別!M91</f>
        <v>137</v>
      </c>
      <c r="G38" s="99">
        <f>方向別!N91</f>
        <v>2.9</v>
      </c>
      <c r="H38" s="100">
        <f>方向別!O91</f>
        <v>7.9099307159353343</v>
      </c>
      <c r="I38" s="98">
        <f>SUM(方向別!B144,方向別!I250)</f>
        <v>78</v>
      </c>
      <c r="J38" s="98">
        <f>SUM(方向別!C144,方向別!J250)</f>
        <v>2</v>
      </c>
      <c r="K38" s="98">
        <f>SUM(方向別!D144,方向別!K250)</f>
        <v>2</v>
      </c>
      <c r="L38" s="98">
        <f>SUM(方向別!E144,方向別!L250)</f>
        <v>0</v>
      </c>
      <c r="M38" s="98">
        <f t="shared" si="4"/>
        <v>82</v>
      </c>
      <c r="N38" s="99">
        <f t="shared" si="1"/>
        <v>2.4</v>
      </c>
      <c r="O38" s="100">
        <f t="shared" si="3"/>
        <v>7.0995670995670999</v>
      </c>
      <c r="P38" s="24"/>
      <c r="AF38" s="24"/>
      <c r="AV38" s="24"/>
      <c r="AW38" s="24"/>
      <c r="AX38" s="24"/>
      <c r="AY38" s="24"/>
      <c r="AZ38" s="24"/>
    </row>
    <row r="39" spans="1:67" s="26" customFormat="1" ht="13.5" customHeight="1">
      <c r="A39" s="34" t="s">
        <v>27</v>
      </c>
      <c r="B39" s="98">
        <f>方向別!I92</f>
        <v>123</v>
      </c>
      <c r="C39" s="98">
        <f>方向別!J92</f>
        <v>2</v>
      </c>
      <c r="D39" s="98">
        <f>方向別!K92</f>
        <v>8</v>
      </c>
      <c r="E39" s="98">
        <f>方向別!L92</f>
        <v>2</v>
      </c>
      <c r="F39" s="98">
        <f>方向別!M92</f>
        <v>135</v>
      </c>
      <c r="G39" s="99">
        <f>方向別!N92</f>
        <v>3</v>
      </c>
      <c r="H39" s="100">
        <f>方向別!O92</f>
        <v>7.7944572748267893</v>
      </c>
      <c r="I39" s="98">
        <f>SUM(方向別!B145,方向別!I251)</f>
        <v>78</v>
      </c>
      <c r="J39" s="98">
        <f>SUM(方向別!C145,方向別!J251)</f>
        <v>2</v>
      </c>
      <c r="K39" s="98">
        <f>SUM(方向別!D145,方向別!K251)</f>
        <v>2</v>
      </c>
      <c r="L39" s="98">
        <f>SUM(方向別!E145,方向別!L251)</f>
        <v>6</v>
      </c>
      <c r="M39" s="98">
        <f t="shared" si="4"/>
        <v>88</v>
      </c>
      <c r="N39" s="99">
        <f t="shared" si="1"/>
        <v>9.1</v>
      </c>
      <c r="O39" s="100">
        <f t="shared" si="3"/>
        <v>7.6190476190476195</v>
      </c>
      <c r="P39" s="24"/>
      <c r="AF39" s="24"/>
      <c r="AV39" s="24"/>
      <c r="AW39" s="24"/>
      <c r="AX39" s="24"/>
      <c r="AY39" s="24"/>
      <c r="AZ39" s="24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</row>
    <row r="40" spans="1:67" s="24" customFormat="1" ht="13.5" customHeight="1">
      <c r="A40" s="34" t="s">
        <v>28</v>
      </c>
      <c r="B40" s="98">
        <f>方向別!I93</f>
        <v>118</v>
      </c>
      <c r="C40" s="98">
        <f>方向別!J93</f>
        <v>2</v>
      </c>
      <c r="D40" s="98">
        <f>方向別!K93</f>
        <v>7</v>
      </c>
      <c r="E40" s="98">
        <f>方向別!L93</f>
        <v>0</v>
      </c>
      <c r="F40" s="98">
        <f>方向別!M93</f>
        <v>127</v>
      </c>
      <c r="G40" s="99">
        <f>方向別!N93</f>
        <v>1.6</v>
      </c>
      <c r="H40" s="100">
        <f>方向別!O93</f>
        <v>7.3325635103926086</v>
      </c>
      <c r="I40" s="98">
        <f>SUM(方向別!B146,方向別!I252)</f>
        <v>92</v>
      </c>
      <c r="J40" s="98">
        <f>SUM(方向別!C146,方向別!J252)</f>
        <v>3</v>
      </c>
      <c r="K40" s="98">
        <f>SUM(方向別!D146,方向別!K252)</f>
        <v>2</v>
      </c>
      <c r="L40" s="98">
        <f>SUM(方向別!E146,方向別!L252)</f>
        <v>1</v>
      </c>
      <c r="M40" s="98">
        <f t="shared" si="4"/>
        <v>98</v>
      </c>
      <c r="N40" s="99">
        <f t="shared" si="1"/>
        <v>4.0999999999999996</v>
      </c>
      <c r="O40" s="100">
        <f t="shared" si="3"/>
        <v>8.4848484848484862</v>
      </c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</row>
    <row r="41" spans="1:67" s="24" customFormat="1" ht="13.5" customHeight="1">
      <c r="A41" s="34" t="s">
        <v>51</v>
      </c>
      <c r="B41" s="98">
        <f>方向別!I94</f>
        <v>141</v>
      </c>
      <c r="C41" s="98">
        <f>方向別!J94</f>
        <v>2</v>
      </c>
      <c r="D41" s="98">
        <f>方向別!K94</f>
        <v>5</v>
      </c>
      <c r="E41" s="98">
        <f>方向別!L94</f>
        <v>3</v>
      </c>
      <c r="F41" s="98">
        <f>方向別!M94</f>
        <v>151</v>
      </c>
      <c r="G41" s="99">
        <f>方向別!N94</f>
        <v>3.3</v>
      </c>
      <c r="H41" s="100">
        <f>方向別!O94</f>
        <v>8.7182448036951499</v>
      </c>
      <c r="I41" s="98">
        <f>SUM(方向別!B147,方向別!I253)</f>
        <v>98</v>
      </c>
      <c r="J41" s="98">
        <f>SUM(方向別!C147,方向別!J253)</f>
        <v>1</v>
      </c>
      <c r="K41" s="98">
        <f>SUM(方向別!D147,方向別!K253)</f>
        <v>4</v>
      </c>
      <c r="L41" s="98">
        <f>SUM(方向別!E147,方向別!L253)</f>
        <v>0</v>
      </c>
      <c r="M41" s="98">
        <f t="shared" si="4"/>
        <v>103</v>
      </c>
      <c r="N41" s="99">
        <f t="shared" si="1"/>
        <v>1</v>
      </c>
      <c r="O41" s="100">
        <f t="shared" si="3"/>
        <v>8.9177489177489182</v>
      </c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</row>
    <row r="42" spans="1:67" s="24" customFormat="1" ht="13.5" customHeight="1">
      <c r="A42" s="38" t="s">
        <v>29</v>
      </c>
      <c r="B42" s="101">
        <f>方向別!I95</f>
        <v>17</v>
      </c>
      <c r="C42" s="101">
        <f>方向別!J95</f>
        <v>0</v>
      </c>
      <c r="D42" s="101">
        <f>方向別!K95</f>
        <v>1</v>
      </c>
      <c r="E42" s="101">
        <f>方向別!L95</f>
        <v>0</v>
      </c>
      <c r="F42" s="101">
        <f>方向別!M95</f>
        <v>18</v>
      </c>
      <c r="G42" s="102">
        <f>方向別!N95</f>
        <v>0</v>
      </c>
      <c r="H42" s="103">
        <f>方向別!O95</f>
        <v>1.0392609699769053</v>
      </c>
      <c r="I42" s="101">
        <f>SUM(方向別!B148,方向別!I254)</f>
        <v>22</v>
      </c>
      <c r="J42" s="101">
        <f>SUM(方向別!C148,方向別!J254)</f>
        <v>0</v>
      </c>
      <c r="K42" s="101">
        <f>SUM(方向別!D148,方向別!K254)</f>
        <v>1</v>
      </c>
      <c r="L42" s="101">
        <f>SUM(方向別!E148,方向別!L254)</f>
        <v>0</v>
      </c>
      <c r="M42" s="101">
        <f t="shared" si="4"/>
        <v>23</v>
      </c>
      <c r="N42" s="102">
        <f t="shared" si="1"/>
        <v>0</v>
      </c>
      <c r="O42" s="103">
        <f t="shared" si="3"/>
        <v>1.9913419913419914</v>
      </c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</row>
    <row r="43" spans="1:67" s="26" customFormat="1" ht="13.5" customHeight="1">
      <c r="A43" s="34" t="s">
        <v>30</v>
      </c>
      <c r="B43" s="98">
        <f>方向別!I96</f>
        <v>29</v>
      </c>
      <c r="C43" s="98">
        <f>方向別!J96</f>
        <v>0</v>
      </c>
      <c r="D43" s="98">
        <f>方向別!K96</f>
        <v>2</v>
      </c>
      <c r="E43" s="98">
        <f>方向別!L96</f>
        <v>0</v>
      </c>
      <c r="F43" s="98">
        <f>方向別!M96</f>
        <v>31</v>
      </c>
      <c r="G43" s="99">
        <f>方向別!N96</f>
        <v>0</v>
      </c>
      <c r="H43" s="100">
        <f>方向別!O96</f>
        <v>1.7898383371824482</v>
      </c>
      <c r="I43" s="98">
        <f>SUM(方向別!B149,方向別!I255)</f>
        <v>22</v>
      </c>
      <c r="J43" s="98">
        <f>SUM(方向別!C149,方向別!J255)</f>
        <v>0</v>
      </c>
      <c r="K43" s="98">
        <f>SUM(方向別!D149,方向別!K255)</f>
        <v>1</v>
      </c>
      <c r="L43" s="98">
        <f>SUM(方向別!E149,方向別!L255)</f>
        <v>0</v>
      </c>
      <c r="M43" s="98">
        <f t="shared" si="4"/>
        <v>23</v>
      </c>
      <c r="N43" s="99">
        <f t="shared" si="1"/>
        <v>0</v>
      </c>
      <c r="O43" s="100">
        <f t="shared" si="3"/>
        <v>1.9913419913419914</v>
      </c>
      <c r="P43" s="24"/>
      <c r="AF43" s="24"/>
      <c r="AV43" s="24"/>
      <c r="AW43" s="24"/>
      <c r="AX43" s="24"/>
      <c r="AY43" s="24"/>
      <c r="AZ43" s="24"/>
    </row>
    <row r="44" spans="1:67" s="26" customFormat="1" ht="13.5" customHeight="1">
      <c r="A44" s="34" t="s">
        <v>31</v>
      </c>
      <c r="B44" s="98">
        <f>方向別!I97</f>
        <v>17</v>
      </c>
      <c r="C44" s="98">
        <f>方向別!J97</f>
        <v>0</v>
      </c>
      <c r="D44" s="98">
        <f>方向別!K97</f>
        <v>1</v>
      </c>
      <c r="E44" s="98">
        <f>方向別!L97</f>
        <v>0</v>
      </c>
      <c r="F44" s="98">
        <f>方向別!M97</f>
        <v>18</v>
      </c>
      <c r="G44" s="99">
        <f>方向別!N97</f>
        <v>0</v>
      </c>
      <c r="H44" s="100">
        <f>方向別!O97</f>
        <v>1.0392609699769053</v>
      </c>
      <c r="I44" s="98">
        <f>SUM(方向別!B150,方向別!I256)</f>
        <v>25</v>
      </c>
      <c r="J44" s="98">
        <f>SUM(方向別!C150,方向別!J256)</f>
        <v>1</v>
      </c>
      <c r="K44" s="98">
        <f>SUM(方向別!D150,方向別!K256)</f>
        <v>0</v>
      </c>
      <c r="L44" s="98">
        <f>SUM(方向別!E150,方向別!L256)</f>
        <v>0</v>
      </c>
      <c r="M44" s="98">
        <f t="shared" si="4"/>
        <v>26</v>
      </c>
      <c r="N44" s="99">
        <f t="shared" si="1"/>
        <v>3.8</v>
      </c>
      <c r="O44" s="100">
        <f t="shared" si="3"/>
        <v>2.2510822510822512</v>
      </c>
      <c r="P44" s="24"/>
      <c r="AF44" s="24"/>
      <c r="AV44" s="24"/>
      <c r="AW44" s="24"/>
      <c r="AX44" s="24"/>
      <c r="AY44" s="24"/>
      <c r="AZ44" s="24"/>
    </row>
    <row r="45" spans="1:67" s="26" customFormat="1" ht="13.5" customHeight="1">
      <c r="A45" s="34" t="s">
        <v>32</v>
      </c>
      <c r="B45" s="98">
        <f>方向別!I98</f>
        <v>28</v>
      </c>
      <c r="C45" s="98">
        <f>方向別!J98</f>
        <v>1</v>
      </c>
      <c r="D45" s="98">
        <f>方向別!K98</f>
        <v>0</v>
      </c>
      <c r="E45" s="98">
        <f>方向別!L98</f>
        <v>0</v>
      </c>
      <c r="F45" s="98">
        <f>方向別!M98</f>
        <v>29</v>
      </c>
      <c r="G45" s="99">
        <f>方向別!N98</f>
        <v>3.4</v>
      </c>
      <c r="H45" s="100">
        <f>方向別!O98</f>
        <v>1.674364896073903</v>
      </c>
      <c r="I45" s="98">
        <f>SUM(方向別!B151,方向別!I257)</f>
        <v>13</v>
      </c>
      <c r="J45" s="98">
        <f>SUM(方向別!C151,方向別!J257)</f>
        <v>1</v>
      </c>
      <c r="K45" s="98">
        <f>SUM(方向別!D151,方向別!K257)</f>
        <v>0</v>
      </c>
      <c r="L45" s="98">
        <f>SUM(方向別!E151,方向別!L257)</f>
        <v>0</v>
      </c>
      <c r="M45" s="98">
        <f t="shared" si="4"/>
        <v>14</v>
      </c>
      <c r="N45" s="99">
        <f t="shared" si="1"/>
        <v>7.1</v>
      </c>
      <c r="O45" s="100">
        <f t="shared" si="3"/>
        <v>1.2121212121212122</v>
      </c>
      <c r="P45" s="24"/>
      <c r="AF45" s="24"/>
      <c r="AV45" s="24"/>
      <c r="AW45" s="24"/>
      <c r="AX45" s="24"/>
      <c r="AY45" s="24"/>
      <c r="AZ45" s="24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</row>
    <row r="46" spans="1:67" s="24" customFormat="1" ht="13.5" customHeight="1">
      <c r="A46" s="34" t="s">
        <v>33</v>
      </c>
      <c r="B46" s="98">
        <f>方向別!I99</f>
        <v>18</v>
      </c>
      <c r="C46" s="98">
        <f>方向別!J99</f>
        <v>1</v>
      </c>
      <c r="D46" s="98">
        <f>方向別!K99</f>
        <v>0</v>
      </c>
      <c r="E46" s="98">
        <f>方向別!L99</f>
        <v>0</v>
      </c>
      <c r="F46" s="98">
        <f>方向別!M99</f>
        <v>19</v>
      </c>
      <c r="G46" s="99">
        <f>方向別!N99</f>
        <v>5.3</v>
      </c>
      <c r="H46" s="100">
        <f>方向別!O99</f>
        <v>1.0969976905311778</v>
      </c>
      <c r="I46" s="98">
        <f>SUM(方向別!B152,方向別!I258)</f>
        <v>20</v>
      </c>
      <c r="J46" s="98">
        <f>SUM(方向別!C152,方向別!J258)</f>
        <v>0</v>
      </c>
      <c r="K46" s="98">
        <f>SUM(方向別!D152,方向別!K258)</f>
        <v>0</v>
      </c>
      <c r="L46" s="98">
        <f>SUM(方向別!E152,方向別!L258)</f>
        <v>0</v>
      </c>
      <c r="M46" s="98">
        <f t="shared" si="4"/>
        <v>20</v>
      </c>
      <c r="N46" s="99">
        <f t="shared" si="1"/>
        <v>0</v>
      </c>
      <c r="O46" s="100">
        <f t="shared" si="3"/>
        <v>1.7316017316017316</v>
      </c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</row>
    <row r="47" spans="1:67" s="26" customFormat="1" ht="13.5" customHeight="1">
      <c r="A47" s="34" t="s">
        <v>34</v>
      </c>
      <c r="B47" s="98">
        <f>方向別!I100</f>
        <v>20</v>
      </c>
      <c r="C47" s="98">
        <f>方向別!J100</f>
        <v>1</v>
      </c>
      <c r="D47" s="98">
        <f>方向別!K100</f>
        <v>0</v>
      </c>
      <c r="E47" s="98">
        <f>方向別!L100</f>
        <v>0</v>
      </c>
      <c r="F47" s="98">
        <f>方向別!M100</f>
        <v>21</v>
      </c>
      <c r="G47" s="99">
        <f>方向別!N100</f>
        <v>4.8</v>
      </c>
      <c r="H47" s="100">
        <f>方向別!O100</f>
        <v>1.212471131639723</v>
      </c>
      <c r="I47" s="98">
        <f>SUM(方向別!B153,方向別!I259)</f>
        <v>17</v>
      </c>
      <c r="J47" s="98">
        <f>SUM(方向別!C153,方向別!J259)</f>
        <v>0</v>
      </c>
      <c r="K47" s="98">
        <f>SUM(方向別!D153,方向別!K259)</f>
        <v>1</v>
      </c>
      <c r="L47" s="98">
        <f>SUM(方向別!E153,方向別!L259)</f>
        <v>1</v>
      </c>
      <c r="M47" s="98">
        <f t="shared" si="4"/>
        <v>19</v>
      </c>
      <c r="N47" s="99">
        <f t="shared" si="1"/>
        <v>5.3</v>
      </c>
      <c r="O47" s="100">
        <f t="shared" si="3"/>
        <v>1.6450216450216451</v>
      </c>
      <c r="P47" s="24"/>
      <c r="AF47" s="24"/>
      <c r="AV47" s="24"/>
      <c r="AW47" s="24"/>
      <c r="AX47" s="24"/>
      <c r="AY47" s="24"/>
      <c r="AZ47" s="24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</row>
    <row r="48" spans="1:67" s="24" customFormat="1" ht="13.5" customHeight="1">
      <c r="A48" s="30" t="s">
        <v>15</v>
      </c>
      <c r="B48" s="104">
        <f>SUM(B42:B47)</f>
        <v>129</v>
      </c>
      <c r="C48" s="104">
        <f>SUM(C42:C47)</f>
        <v>3</v>
      </c>
      <c r="D48" s="104">
        <f>SUM(D42:D47)</f>
        <v>4</v>
      </c>
      <c r="E48" s="104">
        <f>SUM(E42:E47)</f>
        <v>0</v>
      </c>
      <c r="F48" s="104">
        <f>方向別!M101</f>
        <v>136</v>
      </c>
      <c r="G48" s="105">
        <f>方向別!N101</f>
        <v>2.2000000000000002</v>
      </c>
      <c r="H48" s="106">
        <f>方向別!O101</f>
        <v>7.8521939953810627</v>
      </c>
      <c r="I48" s="104">
        <f>SUM(I42:I47)</f>
        <v>119</v>
      </c>
      <c r="J48" s="104">
        <f>SUM(J42:J47)</f>
        <v>2</v>
      </c>
      <c r="K48" s="104">
        <f>SUM(K42:K47)</f>
        <v>3</v>
      </c>
      <c r="L48" s="104">
        <f>SUM(L42:L47)</f>
        <v>1</v>
      </c>
      <c r="M48" s="104">
        <f t="shared" si="4"/>
        <v>125</v>
      </c>
      <c r="N48" s="105">
        <f t="shared" si="1"/>
        <v>2.4</v>
      </c>
      <c r="O48" s="106">
        <f t="shared" si="3"/>
        <v>10.822510822510822</v>
      </c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</row>
    <row r="49" spans="1:67" s="24" customFormat="1" ht="13.5" customHeight="1">
      <c r="A49" s="38" t="s">
        <v>35</v>
      </c>
      <c r="B49" s="101">
        <f>方向別!I102</f>
        <v>23</v>
      </c>
      <c r="C49" s="101">
        <f>方向別!J102</f>
        <v>0</v>
      </c>
      <c r="D49" s="101">
        <f>方向別!K102</f>
        <v>0</v>
      </c>
      <c r="E49" s="101">
        <f>方向別!L102</f>
        <v>0</v>
      </c>
      <c r="F49" s="101">
        <f>方向別!M102</f>
        <v>23</v>
      </c>
      <c r="G49" s="102">
        <f>方向別!N102</f>
        <v>0</v>
      </c>
      <c r="H49" s="103">
        <f>方向別!O102</f>
        <v>1.3279445727482679</v>
      </c>
      <c r="I49" s="101">
        <f>SUM(方向別!B155,方向別!I261)</f>
        <v>9</v>
      </c>
      <c r="J49" s="101">
        <f>SUM(方向別!C155,方向別!J261)</f>
        <v>0</v>
      </c>
      <c r="K49" s="101">
        <f>SUM(方向別!D155,方向別!K261)</f>
        <v>0</v>
      </c>
      <c r="L49" s="101">
        <f>SUM(方向別!E155,方向別!L261)</f>
        <v>0</v>
      </c>
      <c r="M49" s="101">
        <f t="shared" si="4"/>
        <v>9</v>
      </c>
      <c r="N49" s="102">
        <f t="shared" si="1"/>
        <v>0</v>
      </c>
      <c r="O49" s="103">
        <f t="shared" si="3"/>
        <v>0.77922077922077926</v>
      </c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</row>
    <row r="50" spans="1:67" s="26" customFormat="1" ht="13.5" customHeight="1">
      <c r="A50" s="34" t="s">
        <v>36</v>
      </c>
      <c r="B50" s="98">
        <f>方向別!I103</f>
        <v>35</v>
      </c>
      <c r="C50" s="98">
        <f>方向別!J103</f>
        <v>1</v>
      </c>
      <c r="D50" s="98">
        <f>方向別!K103</f>
        <v>0</v>
      </c>
      <c r="E50" s="98">
        <f>方向別!L103</f>
        <v>0</v>
      </c>
      <c r="F50" s="98">
        <f>方向別!M103</f>
        <v>36</v>
      </c>
      <c r="G50" s="99">
        <f>方向別!N103</f>
        <v>2.8</v>
      </c>
      <c r="H50" s="100">
        <f>方向別!O103</f>
        <v>2.0785219399538106</v>
      </c>
      <c r="I50" s="98">
        <f>SUM(方向別!B156,方向別!I262)</f>
        <v>19</v>
      </c>
      <c r="J50" s="98">
        <f>SUM(方向別!C156,方向別!J262)</f>
        <v>1</v>
      </c>
      <c r="K50" s="98">
        <f>SUM(方向別!D156,方向別!K262)</f>
        <v>1</v>
      </c>
      <c r="L50" s="98">
        <f>SUM(方向別!E156,方向別!L262)</f>
        <v>0</v>
      </c>
      <c r="M50" s="98">
        <f t="shared" si="4"/>
        <v>21</v>
      </c>
      <c r="N50" s="99">
        <f t="shared" si="1"/>
        <v>4.8</v>
      </c>
      <c r="O50" s="100">
        <f t="shared" si="3"/>
        <v>1.8181818181818181</v>
      </c>
      <c r="P50" s="24"/>
      <c r="AF50" s="24"/>
      <c r="AV50" s="24"/>
      <c r="AW50" s="24"/>
      <c r="AX50" s="24"/>
      <c r="AY50" s="24"/>
      <c r="AZ50" s="24"/>
    </row>
    <row r="51" spans="1:67" s="26" customFormat="1" ht="13.5" customHeight="1">
      <c r="A51" s="34" t="s">
        <v>37</v>
      </c>
      <c r="B51" s="98">
        <f>方向別!I104</f>
        <v>15</v>
      </c>
      <c r="C51" s="98">
        <f>方向別!J104</f>
        <v>0</v>
      </c>
      <c r="D51" s="98">
        <f>方向別!K104</f>
        <v>1</v>
      </c>
      <c r="E51" s="98">
        <f>方向別!L104</f>
        <v>0</v>
      </c>
      <c r="F51" s="98">
        <f>方向別!M104</f>
        <v>16</v>
      </c>
      <c r="G51" s="99">
        <f>方向別!N104</f>
        <v>0</v>
      </c>
      <c r="H51" s="100">
        <f>方向別!O104</f>
        <v>0.92378752886836024</v>
      </c>
      <c r="I51" s="98">
        <f>SUM(方向別!B157,方向別!I263)</f>
        <v>18</v>
      </c>
      <c r="J51" s="98">
        <f>SUM(方向別!C157,方向別!J263)</f>
        <v>1</v>
      </c>
      <c r="K51" s="98">
        <f>SUM(方向別!D157,方向別!K263)</f>
        <v>0</v>
      </c>
      <c r="L51" s="98">
        <f>SUM(方向別!E157,方向別!L263)</f>
        <v>0</v>
      </c>
      <c r="M51" s="98">
        <f t="shared" si="4"/>
        <v>19</v>
      </c>
      <c r="N51" s="99">
        <f t="shared" si="1"/>
        <v>5.3</v>
      </c>
      <c r="O51" s="100">
        <f>IF(M51=0,0,M51/M$59*100)</f>
        <v>1.6450216450216451</v>
      </c>
      <c r="P51" s="24"/>
      <c r="AF51" s="24"/>
      <c r="AV51" s="24"/>
      <c r="AW51" s="24"/>
      <c r="AX51" s="24"/>
      <c r="AY51" s="24"/>
      <c r="AZ51" s="24"/>
    </row>
    <row r="52" spans="1:67" s="23" customFormat="1" ht="13.5" customHeight="1">
      <c r="A52" s="34" t="s">
        <v>38</v>
      </c>
      <c r="B52" s="98">
        <f>方向別!I105</f>
        <v>19</v>
      </c>
      <c r="C52" s="98">
        <f>方向別!J105</f>
        <v>2</v>
      </c>
      <c r="D52" s="98">
        <f>方向別!K105</f>
        <v>0</v>
      </c>
      <c r="E52" s="98">
        <f>方向別!L105</f>
        <v>0</v>
      </c>
      <c r="F52" s="98">
        <f>方向別!M105</f>
        <v>21</v>
      </c>
      <c r="G52" s="99">
        <f>方向別!N105</f>
        <v>9.5</v>
      </c>
      <c r="H52" s="100">
        <f>方向別!O105</f>
        <v>1.212471131639723</v>
      </c>
      <c r="I52" s="98">
        <f>SUM(方向別!B158,方向別!I264)</f>
        <v>8</v>
      </c>
      <c r="J52" s="98">
        <f>SUM(方向別!C158,方向別!J264)</f>
        <v>0</v>
      </c>
      <c r="K52" s="98">
        <f>SUM(方向別!D158,方向別!K264)</f>
        <v>0</v>
      </c>
      <c r="L52" s="98">
        <f>SUM(方向別!E158,方向別!L264)</f>
        <v>0</v>
      </c>
      <c r="M52" s="98">
        <f t="shared" si="4"/>
        <v>8</v>
      </c>
      <c r="N52" s="99">
        <f t="shared" si="1"/>
        <v>0</v>
      </c>
      <c r="O52" s="100">
        <f>IF(M52=0,0,M52/M$59*100)</f>
        <v>0.69264069264069261</v>
      </c>
      <c r="P52" s="24"/>
      <c r="AF52" s="24"/>
      <c r="AV52" s="24"/>
      <c r="AW52" s="24"/>
      <c r="AX52" s="24"/>
      <c r="AY52" s="24"/>
      <c r="AZ52" s="24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</row>
    <row r="53" spans="1:67" s="23" customFormat="1" ht="13.5" customHeight="1">
      <c r="A53" s="34" t="s">
        <v>39</v>
      </c>
      <c r="B53" s="98">
        <f>方向別!I106</f>
        <v>11</v>
      </c>
      <c r="C53" s="98">
        <f>方向別!J106</f>
        <v>0</v>
      </c>
      <c r="D53" s="98">
        <f>方向別!K106</f>
        <v>0</v>
      </c>
      <c r="E53" s="98">
        <f>方向別!L106</f>
        <v>0</v>
      </c>
      <c r="F53" s="98">
        <f>方向別!M106</f>
        <v>11</v>
      </c>
      <c r="G53" s="99">
        <f>方向別!N106</f>
        <v>0</v>
      </c>
      <c r="H53" s="100">
        <f>方向別!O106</f>
        <v>0.63510392609699762</v>
      </c>
      <c r="I53" s="98">
        <f>SUM(方向別!B159,方向別!I265)</f>
        <v>13</v>
      </c>
      <c r="J53" s="98">
        <f>SUM(方向別!C159,方向別!J265)</f>
        <v>0</v>
      </c>
      <c r="K53" s="98">
        <f>SUM(方向別!D159,方向別!K265)</f>
        <v>2</v>
      </c>
      <c r="L53" s="98">
        <f>SUM(方向別!E159,方向別!L265)</f>
        <v>0</v>
      </c>
      <c r="M53" s="98">
        <f t="shared" si="4"/>
        <v>15</v>
      </c>
      <c r="N53" s="99">
        <f t="shared" si="1"/>
        <v>0</v>
      </c>
      <c r="O53" s="100">
        <f t="shared" si="3"/>
        <v>1.2987012987012987</v>
      </c>
      <c r="P53" s="24"/>
      <c r="AF53" s="24"/>
      <c r="AV53" s="24"/>
      <c r="AW53" s="24"/>
      <c r="AX53" s="24"/>
      <c r="AY53" s="24"/>
      <c r="AZ53" s="24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</row>
    <row r="54" spans="1:67" s="24" customFormat="1" ht="13.5" customHeight="1">
      <c r="A54" s="34" t="s">
        <v>40</v>
      </c>
      <c r="B54" s="98">
        <f>方向別!I107</f>
        <v>10</v>
      </c>
      <c r="C54" s="98">
        <f>方向別!J107</f>
        <v>0</v>
      </c>
      <c r="D54" s="98">
        <f>方向別!K107</f>
        <v>0</v>
      </c>
      <c r="E54" s="98">
        <f>方向別!L107</f>
        <v>0</v>
      </c>
      <c r="F54" s="98">
        <f>方向別!M107</f>
        <v>10</v>
      </c>
      <c r="G54" s="99">
        <f>方向別!N107</f>
        <v>0</v>
      </c>
      <c r="H54" s="100">
        <f>方向別!O107</f>
        <v>0.57736720554272514</v>
      </c>
      <c r="I54" s="98">
        <f>SUM(方向別!B160,方向別!I266)</f>
        <v>4</v>
      </c>
      <c r="J54" s="98">
        <f>SUM(方向別!C160,方向別!J266)</f>
        <v>2</v>
      </c>
      <c r="K54" s="98">
        <f>SUM(方向別!D160,方向別!K266)</f>
        <v>0</v>
      </c>
      <c r="L54" s="98">
        <f>SUM(方向別!E160,方向別!L266)</f>
        <v>0</v>
      </c>
      <c r="M54" s="98">
        <f t="shared" si="4"/>
        <v>6</v>
      </c>
      <c r="N54" s="99">
        <f t="shared" si="1"/>
        <v>33.299999999999997</v>
      </c>
      <c r="O54" s="100">
        <f t="shared" si="3"/>
        <v>0.51948051948051943</v>
      </c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</row>
    <row r="55" spans="1:67" s="26" customFormat="1" ht="13.5" customHeight="1">
      <c r="A55" s="30" t="s">
        <v>15</v>
      </c>
      <c r="B55" s="104">
        <f>SUM(B49:B54)</f>
        <v>113</v>
      </c>
      <c r="C55" s="104">
        <f>SUM(C49:C54)</f>
        <v>3</v>
      </c>
      <c r="D55" s="104">
        <f>SUM(D49:D54)</f>
        <v>1</v>
      </c>
      <c r="E55" s="104">
        <f>SUM(E49:E54)</f>
        <v>0</v>
      </c>
      <c r="F55" s="104">
        <f>方向別!M108</f>
        <v>117</v>
      </c>
      <c r="G55" s="105">
        <f>方向別!N108</f>
        <v>2.6</v>
      </c>
      <c r="H55" s="106">
        <f>方向別!O108</f>
        <v>6.7551963048498846</v>
      </c>
      <c r="I55" s="104">
        <f>SUM(I49:I54)</f>
        <v>71</v>
      </c>
      <c r="J55" s="104">
        <f>SUM(J49:J54)</f>
        <v>4</v>
      </c>
      <c r="K55" s="104">
        <f>SUM(K49:K54)</f>
        <v>3</v>
      </c>
      <c r="L55" s="104">
        <f>SUM(L49:L54)</f>
        <v>0</v>
      </c>
      <c r="M55" s="104">
        <f>SUM(I55:L55)</f>
        <v>78</v>
      </c>
      <c r="N55" s="105">
        <f t="shared" si="1"/>
        <v>5.0999999999999996</v>
      </c>
      <c r="O55" s="106">
        <f t="shared" si="3"/>
        <v>6.7532467532467528</v>
      </c>
      <c r="P55" s="24"/>
      <c r="AF55" s="24"/>
      <c r="AV55" s="24"/>
      <c r="AW55" s="24"/>
      <c r="AX55" s="24"/>
      <c r="AY55" s="24"/>
      <c r="AZ55" s="24"/>
    </row>
    <row r="56" spans="1:67" s="26" customFormat="1" ht="13.5" customHeight="1">
      <c r="A56" s="90" t="s">
        <v>103</v>
      </c>
      <c r="B56" s="98">
        <f>方向別!I109</f>
        <v>39</v>
      </c>
      <c r="C56" s="98">
        <f>方向別!J109</f>
        <v>3</v>
      </c>
      <c r="D56" s="98">
        <f>方向別!K109</f>
        <v>5</v>
      </c>
      <c r="E56" s="98">
        <f>方向別!L109</f>
        <v>0</v>
      </c>
      <c r="F56" s="98">
        <f>方向別!M109</f>
        <v>47</v>
      </c>
      <c r="G56" s="99">
        <f>方向別!N109</f>
        <v>6.4</v>
      </c>
      <c r="H56" s="100">
        <f>方向別!O109</f>
        <v>2.7136258660508084</v>
      </c>
      <c r="I56" s="98">
        <f>SUM(方向別!B162,方向別!I268)</f>
        <v>55</v>
      </c>
      <c r="J56" s="98">
        <f>SUM(方向別!C162,方向別!J268)</f>
        <v>0</v>
      </c>
      <c r="K56" s="98">
        <f>SUM(方向別!D162,方向別!K268)</f>
        <v>1</v>
      </c>
      <c r="L56" s="98">
        <f>SUM(方向別!E162,方向別!L268)</f>
        <v>1</v>
      </c>
      <c r="M56" s="98">
        <f>SUM(I56:L56)</f>
        <v>57</v>
      </c>
      <c r="N56" s="99">
        <f t="shared" si="1"/>
        <v>1.8</v>
      </c>
      <c r="O56" s="100">
        <f>IF(M56=0,0,M56/M$59*100)</f>
        <v>4.9350649350649354</v>
      </c>
      <c r="P56" s="24"/>
      <c r="AF56" s="24"/>
      <c r="AV56" s="24"/>
      <c r="AW56" s="24"/>
      <c r="AX56" s="24"/>
      <c r="AY56" s="24"/>
      <c r="AZ56" s="24"/>
    </row>
    <row r="57" spans="1:67" s="26" customFormat="1" ht="13.5" customHeight="1">
      <c r="A57" s="34" t="s">
        <v>106</v>
      </c>
      <c r="B57" s="98">
        <f>方向別!I110</f>
        <v>37</v>
      </c>
      <c r="C57" s="98">
        <f>方向別!J110</f>
        <v>1</v>
      </c>
      <c r="D57" s="98">
        <f>方向別!K110</f>
        <v>2</v>
      </c>
      <c r="E57" s="98">
        <f>方向別!L110</f>
        <v>0</v>
      </c>
      <c r="F57" s="98">
        <f>方向別!M110</f>
        <v>40</v>
      </c>
      <c r="G57" s="99">
        <f>方向別!N110</f>
        <v>2.5</v>
      </c>
      <c r="H57" s="100">
        <f>方向別!O110</f>
        <v>2.3094688221709005</v>
      </c>
      <c r="I57" s="98">
        <f>SUM(方向別!B163,方向別!I269)</f>
        <v>40</v>
      </c>
      <c r="J57" s="98">
        <f>SUM(方向別!C163,方向別!J269)</f>
        <v>2</v>
      </c>
      <c r="K57" s="98">
        <f>SUM(方向別!D163,方向別!K269)</f>
        <v>0</v>
      </c>
      <c r="L57" s="98">
        <f>SUM(方向別!E163,方向別!L269)</f>
        <v>0</v>
      </c>
      <c r="M57" s="98">
        <f>SUM(I57:L57)</f>
        <v>42</v>
      </c>
      <c r="N57" s="99">
        <f t="shared" si="1"/>
        <v>4.8</v>
      </c>
      <c r="O57" s="100">
        <f>IF(M57=0,0,M57/M$59*100)</f>
        <v>3.6363636363636362</v>
      </c>
      <c r="P57" s="24"/>
      <c r="AF57" s="24"/>
      <c r="AV57" s="24"/>
      <c r="AW57" s="24"/>
      <c r="AX57" s="24"/>
      <c r="AY57" s="24"/>
      <c r="AZ57" s="24"/>
    </row>
    <row r="58" spans="1:67" s="26" customFormat="1" ht="13.5" customHeight="1">
      <c r="A58" s="34" t="s">
        <v>109</v>
      </c>
      <c r="B58" s="98">
        <f>方向別!I111</f>
        <v>27</v>
      </c>
      <c r="C58" s="98">
        <f>方向別!J111</f>
        <v>0</v>
      </c>
      <c r="D58" s="98">
        <f>方向別!K111</f>
        <v>2</v>
      </c>
      <c r="E58" s="98">
        <f>方向別!L111</f>
        <v>0</v>
      </c>
      <c r="F58" s="98">
        <f>方向別!M111</f>
        <v>29</v>
      </c>
      <c r="G58" s="99">
        <f>方向別!N111</f>
        <v>0</v>
      </c>
      <c r="H58" s="100">
        <f>方向別!O111</f>
        <v>1.674364896073903</v>
      </c>
      <c r="I58" s="98">
        <f>SUM(方向別!B164,方向別!I270)</f>
        <v>30</v>
      </c>
      <c r="J58" s="98">
        <f>SUM(方向別!C164,方向別!J270)</f>
        <v>2</v>
      </c>
      <c r="K58" s="98">
        <f>SUM(方向別!D164,方向別!K270)</f>
        <v>0</v>
      </c>
      <c r="L58" s="98">
        <f>SUM(方向別!E164,方向別!L270)</f>
        <v>0</v>
      </c>
      <c r="M58" s="98">
        <f>SUM(I58:L58)</f>
        <v>32</v>
      </c>
      <c r="N58" s="99">
        <f t="shared" si="1"/>
        <v>6.3</v>
      </c>
      <c r="O58" s="100">
        <f>IF(M58=0,0,M58/M$59*100)</f>
        <v>2.7705627705627704</v>
      </c>
      <c r="P58" s="24"/>
      <c r="AF58" s="24"/>
      <c r="AV58" s="24"/>
      <c r="AW58" s="24"/>
      <c r="AX58" s="24"/>
      <c r="AY58" s="24"/>
      <c r="AZ58" s="24"/>
    </row>
    <row r="59" spans="1:67" s="23" customFormat="1" ht="13.5" customHeight="1">
      <c r="A59" s="30" t="s">
        <v>41</v>
      </c>
      <c r="B59" s="104">
        <f>SUM(B11:B19,B26,B33:B41,B48,B55,B56:B58)</f>
        <v>1606</v>
      </c>
      <c r="C59" s="104">
        <f>SUM(C11:C19,C26,C33:C41,C48,C55,C56:C58)</f>
        <v>40</v>
      </c>
      <c r="D59" s="104">
        <f>SUM(D11:D19,D26,D33:D41,D48,D55,D56:D58)</f>
        <v>77</v>
      </c>
      <c r="E59" s="104">
        <f>SUM(E11:E19,E26,E33:E41,E48,E55,E56:E58)</f>
        <v>9</v>
      </c>
      <c r="F59" s="104">
        <f>方向別!M112</f>
        <v>1732</v>
      </c>
      <c r="G59" s="105">
        <f>方向別!N112</f>
        <v>2.8</v>
      </c>
      <c r="H59" s="106">
        <f>方向別!O112</f>
        <v>100</v>
      </c>
      <c r="I59" s="104">
        <f>SUM(I11:I19,I26,I33:I41,I48,I55,I56:I58)</f>
        <v>1068</v>
      </c>
      <c r="J59" s="104">
        <f>SUM(J11:J19,J26,J33:J41,J48,J55,J56:J58)</f>
        <v>32</v>
      </c>
      <c r="K59" s="104">
        <f>SUM(K11:K19,K26,K33:K41,K48,K55,K56:K58)</f>
        <v>43</v>
      </c>
      <c r="L59" s="104">
        <f>SUM(L11:L19,L26,L33:L41,L48,L55,L56:L58)</f>
        <v>12</v>
      </c>
      <c r="M59" s="104">
        <f>SUM(I59:L59)</f>
        <v>1155</v>
      </c>
      <c r="N59" s="105">
        <f t="shared" si="1"/>
        <v>3.8</v>
      </c>
      <c r="O59" s="106">
        <f>IF(M59=0,0,M59/M$59*100)</f>
        <v>100</v>
      </c>
      <c r="P59" s="24"/>
      <c r="AF59" s="24"/>
      <c r="AV59" s="24"/>
      <c r="AW59" s="24"/>
      <c r="AX59" s="24"/>
      <c r="AY59" s="24"/>
      <c r="AZ59" s="24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</row>
    <row r="60" spans="1:67" s="26" customFormat="1" ht="13.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</row>
    <row r="61" spans="1:67" s="23" customFormat="1" ht="13.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</row>
    <row r="62" spans="1:67" s="23" customFormat="1" ht="13.5" customHeight="1">
      <c r="A62" s="49" t="s">
        <v>0</v>
      </c>
      <c r="B62" s="48" t="s">
        <v>63</v>
      </c>
      <c r="C62" s="47"/>
      <c r="D62" s="47"/>
      <c r="E62" s="47"/>
      <c r="F62" s="47"/>
      <c r="G62" s="47"/>
      <c r="H62" s="46"/>
      <c r="I62" s="48" t="s">
        <v>64</v>
      </c>
      <c r="J62" s="47"/>
      <c r="K62" s="47"/>
      <c r="L62" s="47"/>
      <c r="M62" s="47"/>
      <c r="N62" s="47"/>
      <c r="O62" s="46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</row>
    <row r="63" spans="1:67" s="23" customFormat="1" ht="38.25" customHeight="1">
      <c r="A63" s="91" t="s">
        <v>1</v>
      </c>
      <c r="B63" s="43" t="s">
        <v>2</v>
      </c>
      <c r="C63" s="42" t="s">
        <v>3</v>
      </c>
      <c r="D63" s="41" t="s">
        <v>4</v>
      </c>
      <c r="E63" s="42" t="s">
        <v>5</v>
      </c>
      <c r="F63" s="41" t="s">
        <v>6</v>
      </c>
      <c r="G63" s="41" t="s">
        <v>7</v>
      </c>
      <c r="H63" s="44" t="s">
        <v>8</v>
      </c>
      <c r="I63" s="43" t="s">
        <v>2</v>
      </c>
      <c r="J63" s="41" t="s">
        <v>3</v>
      </c>
      <c r="K63" s="41" t="s">
        <v>4</v>
      </c>
      <c r="L63" s="42" t="s">
        <v>5</v>
      </c>
      <c r="M63" s="41" t="s">
        <v>6</v>
      </c>
      <c r="N63" s="41" t="s">
        <v>7</v>
      </c>
      <c r="O63" s="40" t="s">
        <v>8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</row>
    <row r="64" spans="1:67" s="26" customFormat="1" ht="13.5" customHeight="1">
      <c r="A64" s="90" t="s">
        <v>80</v>
      </c>
      <c r="B64" s="98">
        <f>方向別!I170</f>
        <v>26</v>
      </c>
      <c r="C64" s="98">
        <f>方向別!J170</f>
        <v>1</v>
      </c>
      <c r="D64" s="98">
        <f>方向別!K170</f>
        <v>4</v>
      </c>
      <c r="E64" s="98">
        <f>方向別!L170</f>
        <v>0</v>
      </c>
      <c r="F64" s="98">
        <f>方向別!M170</f>
        <v>31</v>
      </c>
      <c r="G64" s="99">
        <f>方向別!N170</f>
        <v>3.2</v>
      </c>
      <c r="H64" s="100">
        <f>方向別!O170</f>
        <v>2.3186237845923712</v>
      </c>
      <c r="I64" s="98">
        <f>SUM(方向別!I11,方向別!B223)</f>
        <v>6</v>
      </c>
      <c r="J64" s="98">
        <f>SUM(方向別!J11,方向別!C223)</f>
        <v>0</v>
      </c>
      <c r="K64" s="98">
        <f>SUM(方向別!K11,方向別!D223)</f>
        <v>3</v>
      </c>
      <c r="L64" s="98">
        <f>SUM(方向別!L11,方向別!E223)</f>
        <v>0</v>
      </c>
      <c r="M64" s="98">
        <f t="shared" ref="M64:M72" si="5">SUM(I64:L64)</f>
        <v>9</v>
      </c>
      <c r="N64" s="99">
        <f t="shared" ref="N64:N112" si="6">IF(SUM(J64,L64)=0,0,ROUND(SUM(J64,L64)/M64*100,1))</f>
        <v>0</v>
      </c>
      <c r="O64" s="100">
        <f t="shared" ref="O64:O72" si="7">IF(M64=0,0,M64/M$112*100)</f>
        <v>3.0716723549488054</v>
      </c>
      <c r="P64" s="24"/>
      <c r="AF64" s="24"/>
      <c r="AV64" s="24"/>
      <c r="AW64" s="24"/>
      <c r="AX64" s="24"/>
      <c r="AY64" s="24"/>
      <c r="AZ64" s="24"/>
    </row>
    <row r="65" spans="1:67" s="26" customFormat="1" ht="13.5" customHeight="1">
      <c r="A65" s="34" t="s">
        <v>81</v>
      </c>
      <c r="B65" s="98">
        <f>方向別!I171</f>
        <v>10</v>
      </c>
      <c r="C65" s="98">
        <f>方向別!J171</f>
        <v>0</v>
      </c>
      <c r="D65" s="98">
        <f>方向別!K171</f>
        <v>1</v>
      </c>
      <c r="E65" s="98">
        <f>方向別!L171</f>
        <v>0</v>
      </c>
      <c r="F65" s="98">
        <f>方向別!M171</f>
        <v>11</v>
      </c>
      <c r="G65" s="99">
        <f>方向別!N171</f>
        <v>0</v>
      </c>
      <c r="H65" s="100">
        <f>方向別!O171</f>
        <v>0.82273747195213165</v>
      </c>
      <c r="I65" s="98">
        <f>SUM(方向別!I12,方向別!B224)</f>
        <v>1</v>
      </c>
      <c r="J65" s="98">
        <f>SUM(方向別!J12,方向別!C224)</f>
        <v>0</v>
      </c>
      <c r="K65" s="98">
        <f>SUM(方向別!K12,方向別!D224)</f>
        <v>0</v>
      </c>
      <c r="L65" s="98">
        <f>SUM(方向別!L12,方向別!E224)</f>
        <v>0</v>
      </c>
      <c r="M65" s="98">
        <f t="shared" si="5"/>
        <v>1</v>
      </c>
      <c r="N65" s="99">
        <f t="shared" si="6"/>
        <v>0</v>
      </c>
      <c r="O65" s="100">
        <f t="shared" si="7"/>
        <v>0.34129692832764508</v>
      </c>
      <c r="P65" s="24"/>
      <c r="AF65" s="24"/>
      <c r="AV65" s="24"/>
      <c r="AW65" s="24"/>
      <c r="AX65" s="24"/>
      <c r="AY65" s="24"/>
      <c r="AZ65" s="24"/>
    </row>
    <row r="66" spans="1:67" s="26" customFormat="1" ht="13.5" customHeight="1">
      <c r="A66" s="34" t="s">
        <v>82</v>
      </c>
      <c r="B66" s="98">
        <f>方向別!I172</f>
        <v>14</v>
      </c>
      <c r="C66" s="98">
        <f>方向別!J172</f>
        <v>0</v>
      </c>
      <c r="D66" s="98">
        <f>方向別!K172</f>
        <v>0</v>
      </c>
      <c r="E66" s="98">
        <f>方向別!L172</f>
        <v>0</v>
      </c>
      <c r="F66" s="98">
        <f>方向別!M172</f>
        <v>14</v>
      </c>
      <c r="G66" s="99">
        <f>方向別!N172</f>
        <v>0</v>
      </c>
      <c r="H66" s="100">
        <f>方向別!O172</f>
        <v>1.0471204188481675</v>
      </c>
      <c r="I66" s="98">
        <f>SUM(方向別!I13,方向別!B225)</f>
        <v>3</v>
      </c>
      <c r="J66" s="98">
        <f>SUM(方向別!J13,方向別!C225)</f>
        <v>0</v>
      </c>
      <c r="K66" s="98">
        <f>SUM(方向別!K13,方向別!D225)</f>
        <v>0</v>
      </c>
      <c r="L66" s="98">
        <f>SUM(方向別!L13,方向別!E225)</f>
        <v>0</v>
      </c>
      <c r="M66" s="98">
        <f t="shared" si="5"/>
        <v>3</v>
      </c>
      <c r="N66" s="99">
        <f t="shared" si="6"/>
        <v>0</v>
      </c>
      <c r="O66" s="100">
        <f t="shared" si="7"/>
        <v>1.0238907849829351</v>
      </c>
      <c r="P66" s="24"/>
      <c r="AF66" s="24"/>
      <c r="AV66" s="24"/>
      <c r="AW66" s="24"/>
      <c r="AX66" s="24"/>
      <c r="AY66" s="24"/>
      <c r="AZ66" s="24"/>
    </row>
    <row r="67" spans="1:67" s="26" customFormat="1" ht="13.5" customHeight="1">
      <c r="A67" s="34" t="s">
        <v>85</v>
      </c>
      <c r="B67" s="98">
        <f>方向別!I173</f>
        <v>8</v>
      </c>
      <c r="C67" s="98">
        <f>方向別!J173</f>
        <v>0</v>
      </c>
      <c r="D67" s="98">
        <f>方向別!K173</f>
        <v>1</v>
      </c>
      <c r="E67" s="98">
        <f>方向別!L173</f>
        <v>0</v>
      </c>
      <c r="F67" s="98">
        <f>方向別!M173</f>
        <v>9</v>
      </c>
      <c r="G67" s="99">
        <f>方向別!N173</f>
        <v>0</v>
      </c>
      <c r="H67" s="100">
        <f>方向別!O173</f>
        <v>0.67314884068810776</v>
      </c>
      <c r="I67" s="98">
        <f>SUM(方向別!I14,方向別!B226)</f>
        <v>1</v>
      </c>
      <c r="J67" s="98">
        <f>SUM(方向別!J14,方向別!C226)</f>
        <v>0</v>
      </c>
      <c r="K67" s="98">
        <f>SUM(方向別!K14,方向別!D226)</f>
        <v>0</v>
      </c>
      <c r="L67" s="98">
        <f>SUM(方向別!L14,方向別!E226)</f>
        <v>0</v>
      </c>
      <c r="M67" s="98">
        <f t="shared" si="5"/>
        <v>1</v>
      </c>
      <c r="N67" s="99">
        <f t="shared" si="6"/>
        <v>0</v>
      </c>
      <c r="O67" s="100">
        <f t="shared" si="7"/>
        <v>0.34129692832764508</v>
      </c>
      <c r="P67" s="24"/>
      <c r="AF67" s="24"/>
      <c r="AV67" s="24"/>
      <c r="AW67" s="24"/>
      <c r="AX67" s="24"/>
      <c r="AY67" s="24"/>
      <c r="AZ67" s="24"/>
    </row>
    <row r="68" spans="1:67" s="26" customFormat="1" ht="13.5" customHeight="1">
      <c r="A68" s="34" t="s">
        <v>88</v>
      </c>
      <c r="B68" s="98">
        <f>方向別!I174</f>
        <v>4</v>
      </c>
      <c r="C68" s="98">
        <f>方向別!J174</f>
        <v>0</v>
      </c>
      <c r="D68" s="98">
        <f>方向別!K174</f>
        <v>0</v>
      </c>
      <c r="E68" s="98">
        <f>方向別!L174</f>
        <v>0</v>
      </c>
      <c r="F68" s="98">
        <f>方向別!M174</f>
        <v>4</v>
      </c>
      <c r="G68" s="99">
        <f>方向別!N174</f>
        <v>0</v>
      </c>
      <c r="H68" s="100">
        <f>方向別!O174</f>
        <v>0.29917726252804788</v>
      </c>
      <c r="I68" s="98">
        <f>SUM(方向別!I15,方向別!B227)</f>
        <v>2</v>
      </c>
      <c r="J68" s="98">
        <f>SUM(方向別!J15,方向別!C227)</f>
        <v>0</v>
      </c>
      <c r="K68" s="98">
        <f>SUM(方向別!K15,方向別!D227)</f>
        <v>0</v>
      </c>
      <c r="L68" s="98">
        <f>SUM(方向別!L15,方向別!E227)</f>
        <v>0</v>
      </c>
      <c r="M68" s="98">
        <f t="shared" si="5"/>
        <v>2</v>
      </c>
      <c r="N68" s="99">
        <f t="shared" si="6"/>
        <v>0</v>
      </c>
      <c r="O68" s="100">
        <f t="shared" si="7"/>
        <v>0.68259385665529015</v>
      </c>
      <c r="P68" s="24"/>
      <c r="AF68" s="24"/>
      <c r="AV68" s="24"/>
      <c r="AW68" s="24"/>
      <c r="AX68" s="24"/>
      <c r="AY68" s="24"/>
      <c r="AZ68" s="24"/>
    </row>
    <row r="69" spans="1:67" s="26" customFormat="1" ht="13.5" customHeight="1">
      <c r="A69" s="34" t="s">
        <v>91</v>
      </c>
      <c r="B69" s="98">
        <f>方向別!I175</f>
        <v>2</v>
      </c>
      <c r="C69" s="98">
        <f>方向別!J175</f>
        <v>0</v>
      </c>
      <c r="D69" s="98">
        <f>方向別!K175</f>
        <v>1</v>
      </c>
      <c r="E69" s="98">
        <f>方向別!L175</f>
        <v>0</v>
      </c>
      <c r="F69" s="98">
        <f>方向別!M175</f>
        <v>3</v>
      </c>
      <c r="G69" s="99">
        <f>方向別!N175</f>
        <v>0</v>
      </c>
      <c r="H69" s="100">
        <f>方向別!O175</f>
        <v>0.22438294689603588</v>
      </c>
      <c r="I69" s="98">
        <f>SUM(方向別!I16,方向別!B228)</f>
        <v>0</v>
      </c>
      <c r="J69" s="98">
        <f>SUM(方向別!J16,方向別!C228)</f>
        <v>0</v>
      </c>
      <c r="K69" s="98">
        <f>SUM(方向別!K16,方向別!D228)</f>
        <v>0</v>
      </c>
      <c r="L69" s="98">
        <f>SUM(方向別!L16,方向別!E228)</f>
        <v>0</v>
      </c>
      <c r="M69" s="98">
        <f t="shared" si="5"/>
        <v>0</v>
      </c>
      <c r="N69" s="99">
        <f t="shared" si="6"/>
        <v>0</v>
      </c>
      <c r="O69" s="100">
        <f t="shared" si="7"/>
        <v>0</v>
      </c>
      <c r="P69" s="24"/>
      <c r="AF69" s="24"/>
      <c r="AV69" s="24"/>
      <c r="AW69" s="24"/>
      <c r="AX69" s="24"/>
      <c r="AY69" s="24"/>
      <c r="AZ69" s="24"/>
    </row>
    <row r="70" spans="1:67" s="26" customFormat="1" ht="13.5" customHeight="1">
      <c r="A70" s="34" t="s">
        <v>94</v>
      </c>
      <c r="B70" s="98">
        <f>方向別!I176</f>
        <v>3</v>
      </c>
      <c r="C70" s="98">
        <f>方向別!J176</f>
        <v>0</v>
      </c>
      <c r="D70" s="98">
        <f>方向別!K176</f>
        <v>0</v>
      </c>
      <c r="E70" s="98">
        <f>方向別!L176</f>
        <v>1</v>
      </c>
      <c r="F70" s="98">
        <f>方向別!M176</f>
        <v>4</v>
      </c>
      <c r="G70" s="99">
        <f>方向別!N176</f>
        <v>25</v>
      </c>
      <c r="H70" s="100">
        <f>方向別!O176</f>
        <v>0.29917726252804788</v>
      </c>
      <c r="I70" s="98">
        <f>SUM(方向別!I17,方向別!B229)</f>
        <v>1</v>
      </c>
      <c r="J70" s="98">
        <f>SUM(方向別!J17,方向別!C229)</f>
        <v>0</v>
      </c>
      <c r="K70" s="98">
        <f>SUM(方向別!K17,方向別!D229)</f>
        <v>0</v>
      </c>
      <c r="L70" s="98">
        <f>SUM(方向別!L17,方向別!E229)</f>
        <v>0</v>
      </c>
      <c r="M70" s="98">
        <f t="shared" si="5"/>
        <v>1</v>
      </c>
      <c r="N70" s="99">
        <f t="shared" si="6"/>
        <v>0</v>
      </c>
      <c r="O70" s="100">
        <f t="shared" si="7"/>
        <v>0.34129692832764508</v>
      </c>
      <c r="P70" s="24"/>
      <c r="AF70" s="24"/>
      <c r="AV70" s="24"/>
      <c r="AW70" s="24"/>
      <c r="AX70" s="24"/>
      <c r="AY70" s="24"/>
      <c r="AZ70" s="24"/>
    </row>
    <row r="71" spans="1:67" s="26" customFormat="1" ht="13.5" customHeight="1">
      <c r="A71" s="34" t="s">
        <v>97</v>
      </c>
      <c r="B71" s="98">
        <f>方向別!I177</f>
        <v>9</v>
      </c>
      <c r="C71" s="98">
        <f>方向別!J177</f>
        <v>0</v>
      </c>
      <c r="D71" s="98">
        <f>方向別!K177</f>
        <v>1</v>
      </c>
      <c r="E71" s="98">
        <f>方向別!L177</f>
        <v>0</v>
      </c>
      <c r="F71" s="98">
        <f>方向別!M177</f>
        <v>10</v>
      </c>
      <c r="G71" s="99">
        <f>方向別!N177</f>
        <v>0</v>
      </c>
      <c r="H71" s="100">
        <f>方向別!O177</f>
        <v>0.74794315632011965</v>
      </c>
      <c r="I71" s="98">
        <f>SUM(方向別!I18,方向別!B230)</f>
        <v>2</v>
      </c>
      <c r="J71" s="98">
        <f>SUM(方向別!J18,方向別!C230)</f>
        <v>0</v>
      </c>
      <c r="K71" s="98">
        <f>SUM(方向別!K18,方向別!D230)</f>
        <v>0</v>
      </c>
      <c r="L71" s="98">
        <f>SUM(方向別!L18,方向別!E230)</f>
        <v>0</v>
      </c>
      <c r="M71" s="98">
        <f t="shared" si="5"/>
        <v>2</v>
      </c>
      <c r="N71" s="99">
        <f t="shared" si="6"/>
        <v>0</v>
      </c>
      <c r="O71" s="100">
        <f t="shared" si="7"/>
        <v>0.68259385665529015</v>
      </c>
      <c r="P71" s="24"/>
      <c r="AF71" s="24"/>
      <c r="AV71" s="24"/>
      <c r="AW71" s="24"/>
      <c r="AX71" s="24"/>
      <c r="AY71" s="24"/>
      <c r="AZ71" s="24"/>
    </row>
    <row r="72" spans="1:67" s="26" customFormat="1" ht="13.5" customHeight="1">
      <c r="A72" s="34" t="s">
        <v>100</v>
      </c>
      <c r="B72" s="98">
        <f>方向別!I178</f>
        <v>19</v>
      </c>
      <c r="C72" s="98">
        <f>方向別!J178</f>
        <v>0</v>
      </c>
      <c r="D72" s="98">
        <f>方向別!K178</f>
        <v>1</v>
      </c>
      <c r="E72" s="98">
        <f>方向別!L178</f>
        <v>0</v>
      </c>
      <c r="F72" s="98">
        <f>方向別!M178</f>
        <v>20</v>
      </c>
      <c r="G72" s="99">
        <f>方向別!N178</f>
        <v>0</v>
      </c>
      <c r="H72" s="100">
        <f>方向別!O178</f>
        <v>1.4958863126402393</v>
      </c>
      <c r="I72" s="98">
        <f>SUM(方向別!I19,方向別!B231)</f>
        <v>2</v>
      </c>
      <c r="J72" s="98">
        <f>SUM(方向別!J19,方向別!C231)</f>
        <v>0</v>
      </c>
      <c r="K72" s="98">
        <f>SUM(方向別!K19,方向別!D231)</f>
        <v>0</v>
      </c>
      <c r="L72" s="98">
        <f>SUM(方向別!L19,方向別!E231)</f>
        <v>0</v>
      </c>
      <c r="M72" s="98">
        <f t="shared" si="5"/>
        <v>2</v>
      </c>
      <c r="N72" s="99">
        <f t="shared" si="6"/>
        <v>0</v>
      </c>
      <c r="O72" s="100">
        <f t="shared" si="7"/>
        <v>0.68259385665529015</v>
      </c>
      <c r="P72" s="24"/>
      <c r="AF72" s="24"/>
      <c r="AV72" s="24"/>
      <c r="AW72" s="24"/>
      <c r="AX72" s="24"/>
      <c r="AY72" s="24"/>
      <c r="AZ72" s="24"/>
    </row>
    <row r="73" spans="1:67" s="23" customFormat="1" ht="13.5" customHeight="1">
      <c r="A73" s="38" t="s">
        <v>9</v>
      </c>
      <c r="B73" s="101">
        <f>方向別!I179</f>
        <v>4</v>
      </c>
      <c r="C73" s="101">
        <f>方向別!J179</f>
        <v>1</v>
      </c>
      <c r="D73" s="101">
        <f>方向別!K179</f>
        <v>0</v>
      </c>
      <c r="E73" s="101">
        <f>方向別!L179</f>
        <v>0</v>
      </c>
      <c r="F73" s="101">
        <f>方向別!M179</f>
        <v>5</v>
      </c>
      <c r="G73" s="102">
        <f>方向別!N179</f>
        <v>20</v>
      </c>
      <c r="H73" s="103">
        <f>方向別!O179</f>
        <v>0.37397157816005983</v>
      </c>
      <c r="I73" s="101">
        <f>SUM(方向別!I20,方向別!B232)</f>
        <v>1</v>
      </c>
      <c r="J73" s="101">
        <f>SUM(方向別!J20,方向別!C232)</f>
        <v>0</v>
      </c>
      <c r="K73" s="101">
        <f>SUM(方向別!K20,方向別!D232)</f>
        <v>0</v>
      </c>
      <c r="L73" s="101">
        <f>SUM(方向別!L20,方向別!E232)</f>
        <v>0</v>
      </c>
      <c r="M73" s="101">
        <f>SUM(I73:L73)</f>
        <v>1</v>
      </c>
      <c r="N73" s="102">
        <f t="shared" si="6"/>
        <v>0</v>
      </c>
      <c r="O73" s="103">
        <f t="shared" ref="O73:O112" si="8">IF(M73=0,0,M73/M$112*100)</f>
        <v>0.34129692832764508</v>
      </c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</row>
    <row r="74" spans="1:67" s="23" customFormat="1" ht="13.5" customHeight="1">
      <c r="A74" s="34" t="s">
        <v>10</v>
      </c>
      <c r="B74" s="98">
        <f>方向別!I180</f>
        <v>4</v>
      </c>
      <c r="C74" s="98">
        <f>方向別!J180</f>
        <v>0</v>
      </c>
      <c r="D74" s="98">
        <f>方向別!K180</f>
        <v>0</v>
      </c>
      <c r="E74" s="98">
        <f>方向別!L180</f>
        <v>0</v>
      </c>
      <c r="F74" s="98">
        <f>方向別!M180</f>
        <v>4</v>
      </c>
      <c r="G74" s="99">
        <f>方向別!N180</f>
        <v>0</v>
      </c>
      <c r="H74" s="100">
        <f>方向別!O180</f>
        <v>0.29917726252804788</v>
      </c>
      <c r="I74" s="98">
        <f>SUM(方向別!I21,方向別!B233)</f>
        <v>4</v>
      </c>
      <c r="J74" s="98">
        <f>SUM(方向別!J21,方向別!C233)</f>
        <v>0</v>
      </c>
      <c r="K74" s="98">
        <f>SUM(方向別!K21,方向別!D233)</f>
        <v>0</v>
      </c>
      <c r="L74" s="98">
        <f>SUM(方向別!L21,方向別!E233)</f>
        <v>0</v>
      </c>
      <c r="M74" s="98">
        <f t="shared" ref="M74:M107" si="9">SUM(I74:L74)</f>
        <v>4</v>
      </c>
      <c r="N74" s="99">
        <f t="shared" si="6"/>
        <v>0</v>
      </c>
      <c r="O74" s="100">
        <f t="shared" si="8"/>
        <v>1.3651877133105803</v>
      </c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</row>
    <row r="75" spans="1:67" s="23" customFormat="1" ht="13.5" customHeight="1">
      <c r="A75" s="34" t="s">
        <v>11</v>
      </c>
      <c r="B75" s="98">
        <f>方向別!I181</f>
        <v>5</v>
      </c>
      <c r="C75" s="98">
        <f>方向別!J181</f>
        <v>0</v>
      </c>
      <c r="D75" s="98">
        <f>方向別!K181</f>
        <v>1</v>
      </c>
      <c r="E75" s="98">
        <f>方向別!L181</f>
        <v>0</v>
      </c>
      <c r="F75" s="98">
        <f>方向別!M181</f>
        <v>6</v>
      </c>
      <c r="G75" s="99">
        <f>方向別!N181</f>
        <v>0</v>
      </c>
      <c r="H75" s="100">
        <f>方向別!O181</f>
        <v>0.44876589379207177</v>
      </c>
      <c r="I75" s="98">
        <f>SUM(方向別!I22,方向別!B234)</f>
        <v>0</v>
      </c>
      <c r="J75" s="98">
        <f>SUM(方向別!J22,方向別!C234)</f>
        <v>0</v>
      </c>
      <c r="K75" s="98">
        <f>SUM(方向別!K22,方向別!D234)</f>
        <v>0</v>
      </c>
      <c r="L75" s="98">
        <f>SUM(方向別!L22,方向別!E234)</f>
        <v>0</v>
      </c>
      <c r="M75" s="98">
        <f t="shared" si="9"/>
        <v>0</v>
      </c>
      <c r="N75" s="99">
        <f t="shared" si="6"/>
        <v>0</v>
      </c>
      <c r="O75" s="100">
        <f t="shared" si="8"/>
        <v>0</v>
      </c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</row>
    <row r="76" spans="1:67" s="24" customFormat="1" ht="13.5" customHeight="1">
      <c r="A76" s="34" t="s">
        <v>12</v>
      </c>
      <c r="B76" s="98">
        <f>方向別!I182</f>
        <v>8</v>
      </c>
      <c r="C76" s="98">
        <f>方向別!J182</f>
        <v>1</v>
      </c>
      <c r="D76" s="98">
        <f>方向別!K182</f>
        <v>0</v>
      </c>
      <c r="E76" s="98">
        <f>方向別!L182</f>
        <v>0</v>
      </c>
      <c r="F76" s="98">
        <f>方向別!M182</f>
        <v>9</v>
      </c>
      <c r="G76" s="99">
        <f>方向別!N182</f>
        <v>11.1</v>
      </c>
      <c r="H76" s="100">
        <f>方向別!O182</f>
        <v>0.67314884068810776</v>
      </c>
      <c r="I76" s="98">
        <f>SUM(方向別!I23,方向別!B235)</f>
        <v>2</v>
      </c>
      <c r="J76" s="98">
        <f>SUM(方向別!J23,方向別!C235)</f>
        <v>0</v>
      </c>
      <c r="K76" s="98">
        <f>SUM(方向別!K23,方向別!D235)</f>
        <v>0</v>
      </c>
      <c r="L76" s="98">
        <f>SUM(方向別!L23,方向別!E235)</f>
        <v>0</v>
      </c>
      <c r="M76" s="98">
        <f t="shared" si="9"/>
        <v>2</v>
      </c>
      <c r="N76" s="99">
        <f t="shared" si="6"/>
        <v>0</v>
      </c>
      <c r="O76" s="100">
        <f t="shared" si="8"/>
        <v>0.68259385665529015</v>
      </c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</row>
    <row r="77" spans="1:67" s="26" customFormat="1" ht="13.5" customHeight="1">
      <c r="A77" s="34" t="s">
        <v>13</v>
      </c>
      <c r="B77" s="98">
        <f>方向別!I183</f>
        <v>5</v>
      </c>
      <c r="C77" s="98">
        <f>方向別!J183</f>
        <v>0</v>
      </c>
      <c r="D77" s="98">
        <f>方向別!K183</f>
        <v>1</v>
      </c>
      <c r="E77" s="98">
        <f>方向別!L183</f>
        <v>0</v>
      </c>
      <c r="F77" s="98">
        <f>方向別!M183</f>
        <v>6</v>
      </c>
      <c r="G77" s="99">
        <f>方向別!N183</f>
        <v>0</v>
      </c>
      <c r="H77" s="100">
        <f>方向別!O183</f>
        <v>0.44876589379207177</v>
      </c>
      <c r="I77" s="98">
        <f>SUM(方向別!I24,方向別!B236)</f>
        <v>0</v>
      </c>
      <c r="J77" s="98">
        <f>SUM(方向別!J24,方向別!C236)</f>
        <v>0</v>
      </c>
      <c r="K77" s="98">
        <f>SUM(方向別!K24,方向別!D236)</f>
        <v>0</v>
      </c>
      <c r="L77" s="98">
        <f>SUM(方向別!L24,方向別!E236)</f>
        <v>0</v>
      </c>
      <c r="M77" s="98">
        <f t="shared" si="9"/>
        <v>0</v>
      </c>
      <c r="N77" s="99">
        <f t="shared" si="6"/>
        <v>0</v>
      </c>
      <c r="O77" s="100">
        <f t="shared" si="8"/>
        <v>0</v>
      </c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</row>
    <row r="78" spans="1:67" s="23" customFormat="1" ht="13.5" customHeight="1">
      <c r="A78" s="34" t="s">
        <v>14</v>
      </c>
      <c r="B78" s="98">
        <f>方向別!I184</f>
        <v>9</v>
      </c>
      <c r="C78" s="98">
        <f>方向別!J184</f>
        <v>0</v>
      </c>
      <c r="D78" s="98">
        <f>方向別!K184</f>
        <v>1</v>
      </c>
      <c r="E78" s="98">
        <f>方向別!L184</f>
        <v>0</v>
      </c>
      <c r="F78" s="98">
        <f>方向別!M184</f>
        <v>10</v>
      </c>
      <c r="G78" s="99">
        <f>方向別!N184</f>
        <v>0</v>
      </c>
      <c r="H78" s="100">
        <f>方向別!O184</f>
        <v>0.74794315632011965</v>
      </c>
      <c r="I78" s="98">
        <f>SUM(方向別!I25,方向別!B237)</f>
        <v>3</v>
      </c>
      <c r="J78" s="98">
        <f>SUM(方向別!J25,方向別!C237)</f>
        <v>0</v>
      </c>
      <c r="K78" s="98">
        <f>SUM(方向別!K25,方向別!D237)</f>
        <v>1</v>
      </c>
      <c r="L78" s="98">
        <f>SUM(方向別!L25,方向別!E237)</f>
        <v>0</v>
      </c>
      <c r="M78" s="98">
        <f t="shared" si="9"/>
        <v>4</v>
      </c>
      <c r="N78" s="99">
        <f t="shared" si="6"/>
        <v>0</v>
      </c>
      <c r="O78" s="100">
        <f t="shared" si="8"/>
        <v>1.3651877133105803</v>
      </c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</row>
    <row r="79" spans="1:67" s="23" customFormat="1" ht="13.5" customHeight="1">
      <c r="A79" s="30" t="s">
        <v>15</v>
      </c>
      <c r="B79" s="104">
        <f>SUM(B73:B78)</f>
        <v>35</v>
      </c>
      <c r="C79" s="104">
        <f>SUM(C73:C78)</f>
        <v>2</v>
      </c>
      <c r="D79" s="104">
        <f>SUM(D73:D78)</f>
        <v>3</v>
      </c>
      <c r="E79" s="104">
        <f>SUM(E73:E78)</f>
        <v>0</v>
      </c>
      <c r="F79" s="104">
        <f>方向別!M185</f>
        <v>40</v>
      </c>
      <c r="G79" s="105">
        <f>方向別!N185</f>
        <v>5</v>
      </c>
      <c r="H79" s="106">
        <f>方向別!O185</f>
        <v>2.9917726252804786</v>
      </c>
      <c r="I79" s="104">
        <f>SUM(I73:I78)</f>
        <v>10</v>
      </c>
      <c r="J79" s="104">
        <f>SUM(J73:J78)</f>
        <v>0</v>
      </c>
      <c r="K79" s="104">
        <f>SUM(K73:K78)</f>
        <v>1</v>
      </c>
      <c r="L79" s="104">
        <f>SUM(L73:L78)</f>
        <v>0</v>
      </c>
      <c r="M79" s="104">
        <f t="shared" si="9"/>
        <v>11</v>
      </c>
      <c r="N79" s="105">
        <f t="shared" si="6"/>
        <v>0</v>
      </c>
      <c r="O79" s="106">
        <f t="shared" si="8"/>
        <v>3.7542662116040959</v>
      </c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</row>
    <row r="80" spans="1:67" s="23" customFormat="1" ht="13.5" customHeight="1">
      <c r="A80" s="38" t="s">
        <v>16</v>
      </c>
      <c r="B80" s="101">
        <f>方向別!I186</f>
        <v>7</v>
      </c>
      <c r="C80" s="101">
        <f>方向別!J186</f>
        <v>1</v>
      </c>
      <c r="D80" s="101">
        <f>方向別!K186</f>
        <v>0</v>
      </c>
      <c r="E80" s="101">
        <f>方向別!L186</f>
        <v>0</v>
      </c>
      <c r="F80" s="101">
        <f>方向別!M186</f>
        <v>8</v>
      </c>
      <c r="G80" s="102">
        <f>方向別!N186</f>
        <v>12.5</v>
      </c>
      <c r="H80" s="103">
        <f>方向別!O186</f>
        <v>0.59835452505609577</v>
      </c>
      <c r="I80" s="101">
        <f>SUM(方向別!I27,方向別!B239)</f>
        <v>1</v>
      </c>
      <c r="J80" s="101">
        <f>SUM(方向別!J27,方向別!C239)</f>
        <v>0</v>
      </c>
      <c r="K80" s="101">
        <f>SUM(方向別!K27,方向別!D239)</f>
        <v>0</v>
      </c>
      <c r="L80" s="101">
        <f>SUM(方向別!L27,方向別!E239)</f>
        <v>0</v>
      </c>
      <c r="M80" s="101">
        <f t="shared" si="9"/>
        <v>1</v>
      </c>
      <c r="N80" s="102">
        <f t="shared" si="6"/>
        <v>0</v>
      </c>
      <c r="O80" s="103">
        <f t="shared" si="8"/>
        <v>0.34129692832764508</v>
      </c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</row>
    <row r="81" spans="1:67" s="23" customFormat="1" ht="13.5" customHeight="1">
      <c r="A81" s="34" t="s">
        <v>17</v>
      </c>
      <c r="B81" s="98">
        <f>方向別!I187</f>
        <v>5</v>
      </c>
      <c r="C81" s="98">
        <f>方向別!J187</f>
        <v>1</v>
      </c>
      <c r="D81" s="98">
        <f>方向別!K187</f>
        <v>0</v>
      </c>
      <c r="E81" s="98">
        <f>方向別!L187</f>
        <v>0</v>
      </c>
      <c r="F81" s="98">
        <f>方向別!M187</f>
        <v>6</v>
      </c>
      <c r="G81" s="99">
        <f>方向別!N187</f>
        <v>16.7</v>
      </c>
      <c r="H81" s="100">
        <f>方向別!O187</f>
        <v>0.44876589379207177</v>
      </c>
      <c r="I81" s="98">
        <f>SUM(方向別!I28,方向別!B240)</f>
        <v>0</v>
      </c>
      <c r="J81" s="98">
        <f>SUM(方向別!J28,方向別!C240)</f>
        <v>0</v>
      </c>
      <c r="K81" s="98">
        <f>SUM(方向別!K28,方向別!D240)</f>
        <v>0</v>
      </c>
      <c r="L81" s="98">
        <f>SUM(方向別!L28,方向別!E240)</f>
        <v>0</v>
      </c>
      <c r="M81" s="98">
        <f t="shared" si="9"/>
        <v>0</v>
      </c>
      <c r="N81" s="99">
        <f t="shared" si="6"/>
        <v>0</v>
      </c>
      <c r="O81" s="100">
        <f t="shared" si="8"/>
        <v>0</v>
      </c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</row>
    <row r="82" spans="1:67" s="23" customFormat="1" ht="13.5" customHeight="1">
      <c r="A82" s="34" t="s">
        <v>18</v>
      </c>
      <c r="B82" s="98">
        <f>方向別!I188</f>
        <v>19</v>
      </c>
      <c r="C82" s="98">
        <f>方向別!J188</f>
        <v>0</v>
      </c>
      <c r="D82" s="98">
        <f>方向別!K188</f>
        <v>1</v>
      </c>
      <c r="E82" s="98">
        <f>方向別!L188</f>
        <v>0</v>
      </c>
      <c r="F82" s="98">
        <f>方向別!M188</f>
        <v>20</v>
      </c>
      <c r="G82" s="99">
        <f>方向別!N188</f>
        <v>0</v>
      </c>
      <c r="H82" s="100">
        <f>方向別!O188</f>
        <v>1.4958863126402393</v>
      </c>
      <c r="I82" s="98">
        <f>SUM(方向別!I29,方向別!B241)</f>
        <v>0</v>
      </c>
      <c r="J82" s="98">
        <f>SUM(方向別!J29,方向別!C241)</f>
        <v>0</v>
      </c>
      <c r="K82" s="98">
        <f>SUM(方向別!K29,方向別!D241)</f>
        <v>0</v>
      </c>
      <c r="L82" s="98">
        <f>SUM(方向別!L29,方向別!E241)</f>
        <v>0</v>
      </c>
      <c r="M82" s="98">
        <f t="shared" si="9"/>
        <v>0</v>
      </c>
      <c r="N82" s="99">
        <f t="shared" si="6"/>
        <v>0</v>
      </c>
      <c r="O82" s="100">
        <f t="shared" si="8"/>
        <v>0</v>
      </c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</row>
    <row r="83" spans="1:67" s="23" customFormat="1" ht="13.5" customHeight="1">
      <c r="A83" s="34" t="s">
        <v>19</v>
      </c>
      <c r="B83" s="98">
        <f>方向別!I189</f>
        <v>13</v>
      </c>
      <c r="C83" s="98">
        <f>方向別!J189</f>
        <v>0</v>
      </c>
      <c r="D83" s="98">
        <f>方向別!K189</f>
        <v>0</v>
      </c>
      <c r="E83" s="98">
        <f>方向別!L189</f>
        <v>0</v>
      </c>
      <c r="F83" s="98">
        <f>方向別!M189</f>
        <v>13</v>
      </c>
      <c r="G83" s="99">
        <f>方向別!N189</f>
        <v>0</v>
      </c>
      <c r="H83" s="100">
        <f>方向別!O189</f>
        <v>0.97232610321615554</v>
      </c>
      <c r="I83" s="98">
        <f>SUM(方向別!I30,方向別!B242)</f>
        <v>5</v>
      </c>
      <c r="J83" s="98">
        <f>SUM(方向別!J30,方向別!C242)</f>
        <v>0</v>
      </c>
      <c r="K83" s="98">
        <f>SUM(方向別!K30,方向別!D242)</f>
        <v>0</v>
      </c>
      <c r="L83" s="98">
        <f>SUM(方向別!L30,方向別!E242)</f>
        <v>0</v>
      </c>
      <c r="M83" s="98">
        <f t="shared" si="9"/>
        <v>5</v>
      </c>
      <c r="N83" s="99">
        <f t="shared" si="6"/>
        <v>0</v>
      </c>
      <c r="O83" s="100">
        <f t="shared" si="8"/>
        <v>1.7064846416382253</v>
      </c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</row>
    <row r="84" spans="1:67" s="23" customFormat="1" ht="13.5" customHeight="1">
      <c r="A84" s="34" t="s">
        <v>20</v>
      </c>
      <c r="B84" s="98">
        <f>方向別!I190</f>
        <v>10</v>
      </c>
      <c r="C84" s="98">
        <f>方向別!J190</f>
        <v>0</v>
      </c>
      <c r="D84" s="98">
        <f>方向別!K190</f>
        <v>2</v>
      </c>
      <c r="E84" s="98">
        <f>方向別!L190</f>
        <v>0</v>
      </c>
      <c r="F84" s="98">
        <f>方向別!M190</f>
        <v>12</v>
      </c>
      <c r="G84" s="99">
        <f>方向別!N190</f>
        <v>0</v>
      </c>
      <c r="H84" s="100">
        <f>方向別!O190</f>
        <v>0.89753178758414354</v>
      </c>
      <c r="I84" s="98">
        <f>SUM(方向別!I31,方向別!B243)</f>
        <v>2</v>
      </c>
      <c r="J84" s="98">
        <f>SUM(方向別!J31,方向別!C243)</f>
        <v>0</v>
      </c>
      <c r="K84" s="98">
        <f>SUM(方向別!K31,方向別!D243)</f>
        <v>1</v>
      </c>
      <c r="L84" s="98">
        <f>SUM(方向別!L31,方向別!E243)</f>
        <v>0</v>
      </c>
      <c r="M84" s="98">
        <f t="shared" si="9"/>
        <v>3</v>
      </c>
      <c r="N84" s="99">
        <f t="shared" si="6"/>
        <v>0</v>
      </c>
      <c r="O84" s="100">
        <f t="shared" si="8"/>
        <v>1.0238907849829351</v>
      </c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</row>
    <row r="85" spans="1:67" s="23" customFormat="1" ht="13.5" customHeight="1">
      <c r="A85" s="34" t="s">
        <v>21</v>
      </c>
      <c r="B85" s="98">
        <f>方向別!I191</f>
        <v>6</v>
      </c>
      <c r="C85" s="98">
        <f>方向別!J191</f>
        <v>1</v>
      </c>
      <c r="D85" s="98">
        <f>方向別!K191</f>
        <v>1</v>
      </c>
      <c r="E85" s="98">
        <f>方向別!L191</f>
        <v>0</v>
      </c>
      <c r="F85" s="98">
        <f>方向別!M191</f>
        <v>8</v>
      </c>
      <c r="G85" s="99">
        <f>方向別!N191</f>
        <v>12.5</v>
      </c>
      <c r="H85" s="100">
        <f>方向別!O191</f>
        <v>0.59835452505609577</v>
      </c>
      <c r="I85" s="98">
        <f>SUM(方向別!I32,方向別!B244)</f>
        <v>1</v>
      </c>
      <c r="J85" s="98">
        <f>SUM(方向別!J32,方向別!C244)</f>
        <v>0</v>
      </c>
      <c r="K85" s="98">
        <f>SUM(方向別!K32,方向別!D244)</f>
        <v>0</v>
      </c>
      <c r="L85" s="98">
        <f>SUM(方向別!L32,方向別!E244)</f>
        <v>0</v>
      </c>
      <c r="M85" s="98">
        <f t="shared" si="9"/>
        <v>1</v>
      </c>
      <c r="N85" s="99">
        <f t="shared" si="6"/>
        <v>0</v>
      </c>
      <c r="O85" s="100">
        <f t="shared" si="8"/>
        <v>0.34129692832764508</v>
      </c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</row>
    <row r="86" spans="1:67" s="23" customFormat="1" ht="13.5" customHeight="1">
      <c r="A86" s="30" t="s">
        <v>15</v>
      </c>
      <c r="B86" s="104">
        <f>SUM(B80:B85)</f>
        <v>60</v>
      </c>
      <c r="C86" s="104">
        <f>SUM(C80:C85)</f>
        <v>3</v>
      </c>
      <c r="D86" s="104">
        <f>SUM(D80:D85)</f>
        <v>4</v>
      </c>
      <c r="E86" s="104">
        <f>SUM(E80:E85)</f>
        <v>0</v>
      </c>
      <c r="F86" s="104">
        <f>方向別!M192</f>
        <v>67</v>
      </c>
      <c r="G86" s="105">
        <f>方向別!N192</f>
        <v>4.5</v>
      </c>
      <c r="H86" s="106">
        <f>方向別!O192</f>
        <v>5.0112191473448018</v>
      </c>
      <c r="I86" s="104">
        <f>SUM(I80:I85)</f>
        <v>9</v>
      </c>
      <c r="J86" s="104">
        <f>SUM(J80:J85)</f>
        <v>0</v>
      </c>
      <c r="K86" s="104">
        <f>SUM(K80:K85)</f>
        <v>1</v>
      </c>
      <c r="L86" s="104">
        <f>SUM(L80:L85)</f>
        <v>0</v>
      </c>
      <c r="M86" s="104">
        <f t="shared" si="9"/>
        <v>10</v>
      </c>
      <c r="N86" s="105">
        <f t="shared" si="6"/>
        <v>0</v>
      </c>
      <c r="O86" s="106">
        <f t="shared" si="8"/>
        <v>3.4129692832764507</v>
      </c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</row>
    <row r="87" spans="1:67" s="23" customFormat="1" ht="13.5" customHeight="1">
      <c r="A87" s="34" t="s">
        <v>22</v>
      </c>
      <c r="B87" s="98">
        <f>方向別!I193</f>
        <v>69</v>
      </c>
      <c r="C87" s="98">
        <f>方向別!J193</f>
        <v>1</v>
      </c>
      <c r="D87" s="98">
        <f>方向別!K193</f>
        <v>4</v>
      </c>
      <c r="E87" s="98">
        <f>方向別!L193</f>
        <v>0</v>
      </c>
      <c r="F87" s="98">
        <f>方向別!M193</f>
        <v>74</v>
      </c>
      <c r="G87" s="99">
        <f>方向別!N193</f>
        <v>1.4</v>
      </c>
      <c r="H87" s="100">
        <f>方向別!O193</f>
        <v>5.534779356768885</v>
      </c>
      <c r="I87" s="98">
        <f>SUM(方向別!I34,方向別!B246)</f>
        <v>21</v>
      </c>
      <c r="J87" s="98">
        <f>SUM(方向別!J34,方向別!C246)</f>
        <v>0</v>
      </c>
      <c r="K87" s="98">
        <f>SUM(方向別!K34,方向別!D246)</f>
        <v>1</v>
      </c>
      <c r="L87" s="98">
        <f>SUM(方向別!L34,方向別!E246)</f>
        <v>0</v>
      </c>
      <c r="M87" s="98">
        <f t="shared" si="9"/>
        <v>22</v>
      </c>
      <c r="N87" s="99">
        <f t="shared" si="6"/>
        <v>0</v>
      </c>
      <c r="O87" s="100">
        <f t="shared" si="8"/>
        <v>7.5085324232081918</v>
      </c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</row>
    <row r="88" spans="1:67" s="23" customFormat="1" ht="13.5" customHeight="1">
      <c r="A88" s="34" t="s">
        <v>23</v>
      </c>
      <c r="B88" s="98">
        <f>方向別!I194</f>
        <v>66</v>
      </c>
      <c r="C88" s="98">
        <f>方向別!J194</f>
        <v>1</v>
      </c>
      <c r="D88" s="98">
        <f>方向別!K194</f>
        <v>8</v>
      </c>
      <c r="E88" s="98">
        <f>方向別!L194</f>
        <v>1</v>
      </c>
      <c r="F88" s="98">
        <f>方向別!M194</f>
        <v>76</v>
      </c>
      <c r="G88" s="99">
        <f>方向別!N194</f>
        <v>2.6</v>
      </c>
      <c r="H88" s="100">
        <f>方向別!O194</f>
        <v>5.6843679880329097</v>
      </c>
      <c r="I88" s="98">
        <f>SUM(方向別!I35,方向別!B247)</f>
        <v>23</v>
      </c>
      <c r="J88" s="98">
        <f>SUM(方向別!J35,方向別!C247)</f>
        <v>0</v>
      </c>
      <c r="K88" s="98">
        <f>SUM(方向別!K35,方向別!D247)</f>
        <v>5</v>
      </c>
      <c r="L88" s="98">
        <f>SUM(方向別!L35,方向別!E247)</f>
        <v>0</v>
      </c>
      <c r="M88" s="98">
        <f>SUM(I88:L88)</f>
        <v>28</v>
      </c>
      <c r="N88" s="99">
        <f t="shared" si="6"/>
        <v>0</v>
      </c>
      <c r="O88" s="100">
        <f t="shared" si="8"/>
        <v>9.5563139931740615</v>
      </c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</row>
    <row r="89" spans="1:67" s="23" customFormat="1" ht="13.5" customHeight="1">
      <c r="A89" s="34" t="s">
        <v>24</v>
      </c>
      <c r="B89" s="98">
        <f>方向別!I195</f>
        <v>77</v>
      </c>
      <c r="C89" s="98">
        <f>方向別!J195</f>
        <v>3</v>
      </c>
      <c r="D89" s="98">
        <f>方向別!K195</f>
        <v>4</v>
      </c>
      <c r="E89" s="98">
        <f>方向別!L195</f>
        <v>1</v>
      </c>
      <c r="F89" s="98">
        <f>方向別!M195</f>
        <v>85</v>
      </c>
      <c r="G89" s="99">
        <f>方向別!N195</f>
        <v>4.7</v>
      </c>
      <c r="H89" s="100">
        <f>方向別!O195</f>
        <v>6.3575168287210175</v>
      </c>
      <c r="I89" s="98">
        <f>SUM(方向別!I36,方向別!B248)</f>
        <v>17</v>
      </c>
      <c r="J89" s="98">
        <f>SUM(方向別!J36,方向別!C248)</f>
        <v>0</v>
      </c>
      <c r="K89" s="98">
        <f>SUM(方向別!K36,方向別!D248)</f>
        <v>3</v>
      </c>
      <c r="L89" s="98">
        <f>SUM(方向別!L36,方向別!E248)</f>
        <v>0</v>
      </c>
      <c r="M89" s="98">
        <f t="shared" si="9"/>
        <v>20</v>
      </c>
      <c r="N89" s="99">
        <f t="shared" si="6"/>
        <v>0</v>
      </c>
      <c r="O89" s="100">
        <f t="shared" si="8"/>
        <v>6.8259385665529013</v>
      </c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</row>
    <row r="90" spans="1:67" s="23" customFormat="1" ht="13.5" customHeight="1">
      <c r="A90" s="34" t="s">
        <v>25</v>
      </c>
      <c r="B90" s="98">
        <f>方向別!I196</f>
        <v>85</v>
      </c>
      <c r="C90" s="98">
        <f>方向別!J196</f>
        <v>2</v>
      </c>
      <c r="D90" s="98">
        <f>方向別!K196</f>
        <v>2</v>
      </c>
      <c r="E90" s="98">
        <f>方向別!L196</f>
        <v>1</v>
      </c>
      <c r="F90" s="98">
        <f>方向別!M196</f>
        <v>90</v>
      </c>
      <c r="G90" s="99">
        <f>方向別!N196</f>
        <v>3.3</v>
      </c>
      <c r="H90" s="100">
        <f>方向別!O196</f>
        <v>6.731488406881077</v>
      </c>
      <c r="I90" s="98">
        <f>SUM(方向別!I37,方向別!B249)</f>
        <v>21</v>
      </c>
      <c r="J90" s="98">
        <f>SUM(方向別!J37,方向別!C249)</f>
        <v>0</v>
      </c>
      <c r="K90" s="98">
        <f>SUM(方向別!K37,方向別!D249)</f>
        <v>1</v>
      </c>
      <c r="L90" s="98">
        <f>SUM(方向別!L37,方向別!E249)</f>
        <v>0</v>
      </c>
      <c r="M90" s="98">
        <f t="shared" si="9"/>
        <v>22</v>
      </c>
      <c r="N90" s="99">
        <f t="shared" si="6"/>
        <v>0</v>
      </c>
      <c r="O90" s="100">
        <f t="shared" si="8"/>
        <v>7.5085324232081918</v>
      </c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</row>
    <row r="91" spans="1:67" s="23" customFormat="1" ht="13.5" customHeight="1">
      <c r="A91" s="34" t="s">
        <v>26</v>
      </c>
      <c r="B91" s="98">
        <f>方向別!I197</f>
        <v>91</v>
      </c>
      <c r="C91" s="98">
        <f>方向別!J197</f>
        <v>2</v>
      </c>
      <c r="D91" s="98">
        <f>方向別!K197</f>
        <v>2</v>
      </c>
      <c r="E91" s="98">
        <f>方向別!L197</f>
        <v>0</v>
      </c>
      <c r="F91" s="98">
        <f>方向別!M197</f>
        <v>95</v>
      </c>
      <c r="G91" s="99">
        <f>方向別!N197</f>
        <v>2.1</v>
      </c>
      <c r="H91" s="100">
        <f>方向別!O197</f>
        <v>7.1054599850411364</v>
      </c>
      <c r="I91" s="98">
        <f>SUM(方向別!I38,方向別!B250)</f>
        <v>20</v>
      </c>
      <c r="J91" s="98">
        <f>SUM(方向別!J38,方向別!C250)</f>
        <v>0</v>
      </c>
      <c r="K91" s="98">
        <f>SUM(方向別!K38,方向別!D250)</f>
        <v>0</v>
      </c>
      <c r="L91" s="98">
        <f>SUM(方向別!L38,方向別!E250)</f>
        <v>0</v>
      </c>
      <c r="M91" s="98">
        <f t="shared" si="9"/>
        <v>20</v>
      </c>
      <c r="N91" s="99">
        <f t="shared" si="6"/>
        <v>0</v>
      </c>
      <c r="O91" s="100">
        <f t="shared" si="8"/>
        <v>6.8259385665529013</v>
      </c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</row>
    <row r="92" spans="1:67" s="23" customFormat="1" ht="13.5" customHeight="1">
      <c r="A92" s="34" t="s">
        <v>27</v>
      </c>
      <c r="B92" s="98">
        <f>方向別!I198</f>
        <v>90</v>
      </c>
      <c r="C92" s="98">
        <f>方向別!J198</f>
        <v>2</v>
      </c>
      <c r="D92" s="98">
        <f>方向別!K198</f>
        <v>3</v>
      </c>
      <c r="E92" s="98">
        <f>方向別!L198</f>
        <v>6</v>
      </c>
      <c r="F92" s="98">
        <f>方向別!M198</f>
        <v>101</v>
      </c>
      <c r="G92" s="99">
        <f>方向別!N198</f>
        <v>7.9</v>
      </c>
      <c r="H92" s="100">
        <f>方向別!O198</f>
        <v>7.5542258788332077</v>
      </c>
      <c r="I92" s="98">
        <f>SUM(方向別!I39,方向別!B251)</f>
        <v>17</v>
      </c>
      <c r="J92" s="98">
        <f>SUM(方向別!J39,方向別!C251)</f>
        <v>0</v>
      </c>
      <c r="K92" s="98">
        <f>SUM(方向別!K39,方向別!D251)</f>
        <v>2</v>
      </c>
      <c r="L92" s="98">
        <f>SUM(方向別!L39,方向別!E251)</f>
        <v>1</v>
      </c>
      <c r="M92" s="98">
        <f t="shared" si="9"/>
        <v>20</v>
      </c>
      <c r="N92" s="99">
        <f t="shared" si="6"/>
        <v>5</v>
      </c>
      <c r="O92" s="100">
        <f t="shared" si="8"/>
        <v>6.8259385665529013</v>
      </c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</row>
    <row r="93" spans="1:67" s="23" customFormat="1" ht="13.5" customHeight="1">
      <c r="A93" s="34" t="s">
        <v>28</v>
      </c>
      <c r="B93" s="98">
        <f>方向別!I199</f>
        <v>105</v>
      </c>
      <c r="C93" s="98">
        <f>方向別!J199</f>
        <v>4</v>
      </c>
      <c r="D93" s="98">
        <f>方向別!K199</f>
        <v>1</v>
      </c>
      <c r="E93" s="98">
        <f>方向別!L199</f>
        <v>1</v>
      </c>
      <c r="F93" s="98">
        <f>方向別!M199</f>
        <v>111</v>
      </c>
      <c r="G93" s="99">
        <f>方向別!N199</f>
        <v>4.5</v>
      </c>
      <c r="H93" s="100">
        <f>方向別!O199</f>
        <v>8.3021690351533284</v>
      </c>
      <c r="I93" s="98">
        <f>SUM(方向別!I40,方向別!B252)</f>
        <v>29</v>
      </c>
      <c r="J93" s="98">
        <f>SUM(方向別!J40,方向別!C252)</f>
        <v>0</v>
      </c>
      <c r="K93" s="98">
        <f>SUM(方向別!K40,方向別!D252)</f>
        <v>1</v>
      </c>
      <c r="L93" s="98">
        <f>SUM(方向別!L40,方向別!E252)</f>
        <v>0</v>
      </c>
      <c r="M93" s="98">
        <f t="shared" si="9"/>
        <v>30</v>
      </c>
      <c r="N93" s="99">
        <f t="shared" si="6"/>
        <v>0</v>
      </c>
      <c r="O93" s="100">
        <f t="shared" si="8"/>
        <v>10.238907849829351</v>
      </c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</row>
    <row r="94" spans="1:67" s="23" customFormat="1" ht="13.5" customHeight="1">
      <c r="A94" s="34" t="s">
        <v>51</v>
      </c>
      <c r="B94" s="98">
        <f>方向別!I200</f>
        <v>114</v>
      </c>
      <c r="C94" s="98">
        <f>方向別!J200</f>
        <v>1</v>
      </c>
      <c r="D94" s="98">
        <f>方向別!K200</f>
        <v>5</v>
      </c>
      <c r="E94" s="98">
        <f>方向別!L200</f>
        <v>0</v>
      </c>
      <c r="F94" s="98">
        <f>方向別!M200</f>
        <v>120</v>
      </c>
      <c r="G94" s="99">
        <f>方向別!N200</f>
        <v>0.8</v>
      </c>
      <c r="H94" s="100">
        <f>方向別!O200</f>
        <v>8.9753178758414354</v>
      </c>
      <c r="I94" s="98">
        <f>SUM(方向別!I41,方向別!B253)</f>
        <v>21</v>
      </c>
      <c r="J94" s="98">
        <f>SUM(方向別!J41,方向別!C253)</f>
        <v>0</v>
      </c>
      <c r="K94" s="98">
        <f>SUM(方向別!K41,方向別!D253)</f>
        <v>1</v>
      </c>
      <c r="L94" s="98">
        <f>SUM(方向別!L41,方向別!E253)</f>
        <v>0</v>
      </c>
      <c r="M94" s="98">
        <f t="shared" si="9"/>
        <v>22</v>
      </c>
      <c r="N94" s="99">
        <f t="shared" si="6"/>
        <v>0</v>
      </c>
      <c r="O94" s="100">
        <f t="shared" si="8"/>
        <v>7.5085324232081918</v>
      </c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</row>
    <row r="95" spans="1:67" s="23" customFormat="1" ht="13.5" customHeight="1">
      <c r="A95" s="38" t="s">
        <v>29</v>
      </c>
      <c r="B95" s="101">
        <f>方向別!I201</f>
        <v>23</v>
      </c>
      <c r="C95" s="101">
        <f>方向別!J201</f>
        <v>0</v>
      </c>
      <c r="D95" s="101">
        <f>方向別!K201</f>
        <v>1</v>
      </c>
      <c r="E95" s="101">
        <f>方向別!L201</f>
        <v>0</v>
      </c>
      <c r="F95" s="101">
        <f>方向別!M201</f>
        <v>24</v>
      </c>
      <c r="G95" s="102">
        <f>方向別!N201</f>
        <v>0</v>
      </c>
      <c r="H95" s="103">
        <f>方向別!O201</f>
        <v>1.7950635751682871</v>
      </c>
      <c r="I95" s="101">
        <f>SUM(方向別!I42,方向別!B254)</f>
        <v>3</v>
      </c>
      <c r="J95" s="101">
        <f>SUM(方向別!J42,方向別!C254)</f>
        <v>0</v>
      </c>
      <c r="K95" s="101">
        <f>SUM(方向別!K42,方向別!D254)</f>
        <v>0</v>
      </c>
      <c r="L95" s="101">
        <f>SUM(方向別!L42,方向別!E254)</f>
        <v>0</v>
      </c>
      <c r="M95" s="101">
        <f t="shared" si="9"/>
        <v>3</v>
      </c>
      <c r="N95" s="102">
        <f t="shared" si="6"/>
        <v>0</v>
      </c>
      <c r="O95" s="103">
        <f t="shared" si="8"/>
        <v>1.0238907849829351</v>
      </c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</row>
    <row r="96" spans="1:67" s="23" customFormat="1" ht="13.5" customHeight="1">
      <c r="A96" s="34" t="s">
        <v>30</v>
      </c>
      <c r="B96" s="98">
        <f>方向別!I202</f>
        <v>23</v>
      </c>
      <c r="C96" s="98">
        <f>方向別!J202</f>
        <v>0</v>
      </c>
      <c r="D96" s="98">
        <f>方向別!K202</f>
        <v>1</v>
      </c>
      <c r="E96" s="98">
        <f>方向別!L202</f>
        <v>0</v>
      </c>
      <c r="F96" s="98">
        <f>方向別!M202</f>
        <v>24</v>
      </c>
      <c r="G96" s="99">
        <f>方向別!N202</f>
        <v>0</v>
      </c>
      <c r="H96" s="100">
        <f>方向別!O202</f>
        <v>1.7950635751682871</v>
      </c>
      <c r="I96" s="98">
        <f>SUM(方向別!I43,方向別!B255)</f>
        <v>13</v>
      </c>
      <c r="J96" s="98">
        <f>SUM(方向別!J43,方向別!C255)</f>
        <v>0</v>
      </c>
      <c r="K96" s="98">
        <f>SUM(方向別!K43,方向別!D255)</f>
        <v>0</v>
      </c>
      <c r="L96" s="98">
        <f>SUM(方向別!L43,方向別!E255)</f>
        <v>0</v>
      </c>
      <c r="M96" s="98">
        <f t="shared" si="9"/>
        <v>13</v>
      </c>
      <c r="N96" s="99">
        <f t="shared" si="6"/>
        <v>0</v>
      </c>
      <c r="O96" s="100">
        <f t="shared" si="8"/>
        <v>4.4368600682593859</v>
      </c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</row>
    <row r="97" spans="1:67" s="23" customFormat="1" ht="13.5" customHeight="1">
      <c r="A97" s="34" t="s">
        <v>31</v>
      </c>
      <c r="B97" s="98">
        <f>方向別!I203</f>
        <v>29</v>
      </c>
      <c r="C97" s="98">
        <f>方向別!J203</f>
        <v>1</v>
      </c>
      <c r="D97" s="98">
        <f>方向別!K203</f>
        <v>0</v>
      </c>
      <c r="E97" s="98">
        <f>方向別!L203</f>
        <v>0</v>
      </c>
      <c r="F97" s="98">
        <f>方向別!M203</f>
        <v>30</v>
      </c>
      <c r="G97" s="99">
        <f>方向別!N203</f>
        <v>3.3</v>
      </c>
      <c r="H97" s="100">
        <f>方向別!O203</f>
        <v>2.2438294689603588</v>
      </c>
      <c r="I97" s="98">
        <f>SUM(方向別!I44,方向別!B256)</f>
        <v>3</v>
      </c>
      <c r="J97" s="98">
        <f>SUM(方向別!J44,方向別!C256)</f>
        <v>0</v>
      </c>
      <c r="K97" s="98">
        <f>SUM(方向別!K44,方向別!D256)</f>
        <v>1</v>
      </c>
      <c r="L97" s="98">
        <f>SUM(方向別!L44,方向別!E256)</f>
        <v>0</v>
      </c>
      <c r="M97" s="98">
        <f t="shared" si="9"/>
        <v>4</v>
      </c>
      <c r="N97" s="99">
        <f t="shared" si="6"/>
        <v>0</v>
      </c>
      <c r="O97" s="100">
        <f t="shared" si="8"/>
        <v>1.3651877133105803</v>
      </c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</row>
    <row r="98" spans="1:67" s="23" customFormat="1" ht="13.5" customHeight="1">
      <c r="A98" s="34" t="s">
        <v>32</v>
      </c>
      <c r="B98" s="98">
        <f>方向別!I204</f>
        <v>15</v>
      </c>
      <c r="C98" s="98">
        <f>方向別!J204</f>
        <v>1</v>
      </c>
      <c r="D98" s="98">
        <f>方向別!K204</f>
        <v>0</v>
      </c>
      <c r="E98" s="98">
        <f>方向別!L204</f>
        <v>0</v>
      </c>
      <c r="F98" s="98">
        <f>方向別!M204</f>
        <v>16</v>
      </c>
      <c r="G98" s="99">
        <f>方向別!N204</f>
        <v>6.3</v>
      </c>
      <c r="H98" s="100">
        <f>方向別!O204</f>
        <v>1.1967090501121915</v>
      </c>
      <c r="I98" s="98">
        <f>SUM(方向別!I45,方向別!B257)</f>
        <v>4</v>
      </c>
      <c r="J98" s="98">
        <f>SUM(方向別!J45,方向別!C257)</f>
        <v>0</v>
      </c>
      <c r="K98" s="98">
        <f>SUM(方向別!K45,方向別!D257)</f>
        <v>0</v>
      </c>
      <c r="L98" s="98">
        <f>SUM(方向別!L45,方向別!E257)</f>
        <v>0</v>
      </c>
      <c r="M98" s="98">
        <f t="shared" si="9"/>
        <v>4</v>
      </c>
      <c r="N98" s="99">
        <f t="shared" si="6"/>
        <v>0</v>
      </c>
      <c r="O98" s="100">
        <f t="shared" si="8"/>
        <v>1.3651877133105803</v>
      </c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</row>
    <row r="99" spans="1:67" s="23" customFormat="1" ht="13.5" customHeight="1">
      <c r="A99" s="34" t="s">
        <v>33</v>
      </c>
      <c r="B99" s="98">
        <f>方向別!I205</f>
        <v>23</v>
      </c>
      <c r="C99" s="98">
        <f>方向別!J205</f>
        <v>0</v>
      </c>
      <c r="D99" s="98">
        <f>方向別!K205</f>
        <v>0</v>
      </c>
      <c r="E99" s="98">
        <f>方向別!L205</f>
        <v>0</v>
      </c>
      <c r="F99" s="98">
        <f>方向別!M205</f>
        <v>23</v>
      </c>
      <c r="G99" s="99">
        <f>方向別!N205</f>
        <v>0</v>
      </c>
      <c r="H99" s="100">
        <f>方向別!O205</f>
        <v>1.7202692595362752</v>
      </c>
      <c r="I99" s="98">
        <f>SUM(方向別!I46,方向別!B258)</f>
        <v>0</v>
      </c>
      <c r="J99" s="98">
        <f>SUM(方向別!J46,方向別!C258)</f>
        <v>0</v>
      </c>
      <c r="K99" s="98">
        <f>SUM(方向別!K46,方向別!D258)</f>
        <v>0</v>
      </c>
      <c r="L99" s="98">
        <f>SUM(方向別!L46,方向別!E258)</f>
        <v>0</v>
      </c>
      <c r="M99" s="98">
        <f t="shared" si="9"/>
        <v>0</v>
      </c>
      <c r="N99" s="99">
        <f t="shared" si="6"/>
        <v>0</v>
      </c>
      <c r="O99" s="100">
        <f t="shared" si="8"/>
        <v>0</v>
      </c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</row>
    <row r="100" spans="1:67" s="24" customFormat="1" ht="13.5" customHeight="1">
      <c r="A100" s="34" t="s">
        <v>34</v>
      </c>
      <c r="B100" s="98">
        <f>方向別!I206</f>
        <v>19</v>
      </c>
      <c r="C100" s="98">
        <f>方向別!J206</f>
        <v>0</v>
      </c>
      <c r="D100" s="98">
        <f>方向別!K206</f>
        <v>1</v>
      </c>
      <c r="E100" s="98">
        <f>方向別!L206</f>
        <v>1</v>
      </c>
      <c r="F100" s="98">
        <f>方向別!M206</f>
        <v>21</v>
      </c>
      <c r="G100" s="99">
        <f>方向別!N206</f>
        <v>4.8</v>
      </c>
      <c r="H100" s="100">
        <f>方向別!O206</f>
        <v>1.5706806282722512</v>
      </c>
      <c r="I100" s="98">
        <f>SUM(方向別!I47,方向別!B259)</f>
        <v>1</v>
      </c>
      <c r="J100" s="98">
        <f>SUM(方向別!J47,方向別!C259)</f>
        <v>0</v>
      </c>
      <c r="K100" s="98">
        <f>SUM(方向別!K47,方向別!D259)</f>
        <v>0</v>
      </c>
      <c r="L100" s="98">
        <f>SUM(方向別!L47,方向別!E259)</f>
        <v>0</v>
      </c>
      <c r="M100" s="98">
        <f t="shared" si="9"/>
        <v>1</v>
      </c>
      <c r="N100" s="99">
        <f t="shared" si="6"/>
        <v>0</v>
      </c>
      <c r="O100" s="100">
        <f t="shared" si="8"/>
        <v>0.34129692832764508</v>
      </c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</row>
    <row r="101" spans="1:67" s="26" customFormat="1" ht="13.5" customHeight="1">
      <c r="A101" s="30" t="s">
        <v>15</v>
      </c>
      <c r="B101" s="104">
        <f>SUM(B95:B100)</f>
        <v>132</v>
      </c>
      <c r="C101" s="104">
        <f>SUM(C95:C100)</f>
        <v>2</v>
      </c>
      <c r="D101" s="104">
        <f>SUM(D95:D100)</f>
        <v>3</v>
      </c>
      <c r="E101" s="104">
        <f>SUM(E95:E100)</f>
        <v>1</v>
      </c>
      <c r="F101" s="104">
        <f>方向別!M207</f>
        <v>138</v>
      </c>
      <c r="G101" s="105">
        <f>方向別!N207</f>
        <v>2.2000000000000002</v>
      </c>
      <c r="H101" s="106">
        <f>方向別!O207</f>
        <v>10.321615557217651</v>
      </c>
      <c r="I101" s="104">
        <f>SUM(I95:I100)</f>
        <v>24</v>
      </c>
      <c r="J101" s="104">
        <f>SUM(J95:J100)</f>
        <v>0</v>
      </c>
      <c r="K101" s="104">
        <f>SUM(K95:K100)</f>
        <v>1</v>
      </c>
      <c r="L101" s="104">
        <f>SUM(L95:L100)</f>
        <v>0</v>
      </c>
      <c r="M101" s="104">
        <f t="shared" si="9"/>
        <v>25</v>
      </c>
      <c r="N101" s="105">
        <f t="shared" si="6"/>
        <v>0</v>
      </c>
      <c r="O101" s="106">
        <f t="shared" si="8"/>
        <v>8.5324232081911262</v>
      </c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</row>
    <row r="102" spans="1:67" s="23" customFormat="1" ht="13.5" customHeight="1">
      <c r="A102" s="38" t="s">
        <v>35</v>
      </c>
      <c r="B102" s="101">
        <f>方向別!I208</f>
        <v>9</v>
      </c>
      <c r="C102" s="101">
        <f>方向別!J208</f>
        <v>0</v>
      </c>
      <c r="D102" s="101">
        <f>方向別!K208</f>
        <v>0</v>
      </c>
      <c r="E102" s="101">
        <f>方向別!L208</f>
        <v>0</v>
      </c>
      <c r="F102" s="101">
        <f>方向別!M208</f>
        <v>9</v>
      </c>
      <c r="G102" s="102">
        <f>方向別!N208</f>
        <v>0</v>
      </c>
      <c r="H102" s="103">
        <f>方向別!O208</f>
        <v>0.67314884068810776</v>
      </c>
      <c r="I102" s="101">
        <f>SUM(方向別!I49,方向別!B261)</f>
        <v>3</v>
      </c>
      <c r="J102" s="101">
        <f>SUM(方向別!J49,方向別!C261)</f>
        <v>0</v>
      </c>
      <c r="K102" s="101">
        <f>SUM(方向別!K49,方向別!D261)</f>
        <v>0</v>
      </c>
      <c r="L102" s="101">
        <f>SUM(方向別!L49,方向別!E261)</f>
        <v>0</v>
      </c>
      <c r="M102" s="101">
        <f t="shared" si="9"/>
        <v>3</v>
      </c>
      <c r="N102" s="102">
        <f t="shared" si="6"/>
        <v>0</v>
      </c>
      <c r="O102" s="103">
        <f t="shared" si="8"/>
        <v>1.0238907849829351</v>
      </c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</row>
    <row r="103" spans="1:67" s="23" customFormat="1" ht="13.5" customHeight="1">
      <c r="A103" s="34" t="s">
        <v>36</v>
      </c>
      <c r="B103" s="98">
        <f>方向別!I209</f>
        <v>19</v>
      </c>
      <c r="C103" s="98">
        <f>方向別!J209</f>
        <v>1</v>
      </c>
      <c r="D103" s="98">
        <f>方向別!K209</f>
        <v>1</v>
      </c>
      <c r="E103" s="98">
        <f>方向別!L209</f>
        <v>0</v>
      </c>
      <c r="F103" s="98">
        <f>方向別!M209</f>
        <v>21</v>
      </c>
      <c r="G103" s="99">
        <f>方向別!N209</f>
        <v>4.8</v>
      </c>
      <c r="H103" s="100">
        <f>方向別!O209</f>
        <v>1.5706806282722512</v>
      </c>
      <c r="I103" s="98">
        <f>SUM(方向別!I50,方向別!B262)</f>
        <v>7</v>
      </c>
      <c r="J103" s="98">
        <f>SUM(方向別!J50,方向別!C262)</f>
        <v>0</v>
      </c>
      <c r="K103" s="98">
        <f>SUM(方向別!K50,方向別!D262)</f>
        <v>0</v>
      </c>
      <c r="L103" s="98">
        <f>SUM(方向別!L50,方向別!E262)</f>
        <v>0</v>
      </c>
      <c r="M103" s="98">
        <f t="shared" si="9"/>
        <v>7</v>
      </c>
      <c r="N103" s="99">
        <f t="shared" si="6"/>
        <v>0</v>
      </c>
      <c r="O103" s="100">
        <f t="shared" si="8"/>
        <v>2.3890784982935154</v>
      </c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</row>
    <row r="104" spans="1:67" s="23" customFormat="1" ht="13.5" customHeight="1">
      <c r="A104" s="34" t="s">
        <v>37</v>
      </c>
      <c r="B104" s="98">
        <f>方向別!I210</f>
        <v>16</v>
      </c>
      <c r="C104" s="98">
        <f>方向別!J210</f>
        <v>1</v>
      </c>
      <c r="D104" s="98">
        <f>方向別!K210</f>
        <v>0</v>
      </c>
      <c r="E104" s="98">
        <f>方向別!L210</f>
        <v>0</v>
      </c>
      <c r="F104" s="98">
        <f>方向別!M210</f>
        <v>17</v>
      </c>
      <c r="G104" s="99">
        <f>方向別!N210</f>
        <v>5.9</v>
      </c>
      <c r="H104" s="100">
        <f>方向別!O210</f>
        <v>1.2715033657442034</v>
      </c>
      <c r="I104" s="98">
        <f>SUM(方向別!I51,方向別!B263)</f>
        <v>2</v>
      </c>
      <c r="J104" s="98">
        <f>SUM(方向別!J51,方向別!C263)</f>
        <v>0</v>
      </c>
      <c r="K104" s="98">
        <f>SUM(方向別!K51,方向別!D263)</f>
        <v>0</v>
      </c>
      <c r="L104" s="98">
        <f>SUM(方向別!L51,方向別!E263)</f>
        <v>0</v>
      </c>
      <c r="M104" s="98">
        <f t="shared" si="9"/>
        <v>2</v>
      </c>
      <c r="N104" s="99">
        <f t="shared" si="6"/>
        <v>0</v>
      </c>
      <c r="O104" s="100">
        <f t="shared" si="8"/>
        <v>0.68259385665529015</v>
      </c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</row>
    <row r="105" spans="1:67" s="23" customFormat="1" ht="13.5" customHeight="1">
      <c r="A105" s="34" t="s">
        <v>38</v>
      </c>
      <c r="B105" s="98">
        <f>方向別!I211</f>
        <v>11</v>
      </c>
      <c r="C105" s="98">
        <f>方向別!J211</f>
        <v>0</v>
      </c>
      <c r="D105" s="98">
        <f>方向別!K211</f>
        <v>0</v>
      </c>
      <c r="E105" s="98">
        <f>方向別!L211</f>
        <v>0</v>
      </c>
      <c r="F105" s="98">
        <f>方向別!M211</f>
        <v>11</v>
      </c>
      <c r="G105" s="99">
        <f>方向別!N211</f>
        <v>0</v>
      </c>
      <c r="H105" s="100">
        <f>方向別!O211</f>
        <v>0.82273747195213165</v>
      </c>
      <c r="I105" s="98">
        <f>SUM(方向別!I52,方向別!B264)</f>
        <v>2</v>
      </c>
      <c r="J105" s="98">
        <f>SUM(方向別!J52,方向別!C264)</f>
        <v>0</v>
      </c>
      <c r="K105" s="98">
        <f>SUM(方向別!K52,方向別!D264)</f>
        <v>0</v>
      </c>
      <c r="L105" s="98">
        <f>SUM(方向別!L52,方向別!E264)</f>
        <v>0</v>
      </c>
      <c r="M105" s="98">
        <f t="shared" si="9"/>
        <v>2</v>
      </c>
      <c r="N105" s="99">
        <f t="shared" si="6"/>
        <v>0</v>
      </c>
      <c r="O105" s="100">
        <f t="shared" si="8"/>
        <v>0.68259385665529015</v>
      </c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</row>
    <row r="106" spans="1:67" s="23" customFormat="1" ht="13.5" customHeight="1">
      <c r="A106" s="34" t="s">
        <v>39</v>
      </c>
      <c r="B106" s="98">
        <f>方向別!I212</f>
        <v>19</v>
      </c>
      <c r="C106" s="98">
        <f>方向別!J212</f>
        <v>0</v>
      </c>
      <c r="D106" s="98">
        <f>方向別!K212</f>
        <v>2</v>
      </c>
      <c r="E106" s="98">
        <f>方向別!L212</f>
        <v>0</v>
      </c>
      <c r="F106" s="98">
        <f>方向別!M212</f>
        <v>21</v>
      </c>
      <c r="G106" s="99">
        <f>方向別!N212</f>
        <v>0</v>
      </c>
      <c r="H106" s="100">
        <f>方向別!O212</f>
        <v>1.5706806282722512</v>
      </c>
      <c r="I106" s="98">
        <f>SUM(方向別!I53,方向別!B265)</f>
        <v>0</v>
      </c>
      <c r="J106" s="98">
        <f>SUM(方向別!J53,方向別!C265)</f>
        <v>0</v>
      </c>
      <c r="K106" s="98">
        <f>SUM(方向別!K53,方向別!D265)</f>
        <v>0</v>
      </c>
      <c r="L106" s="98">
        <f>SUM(方向別!L53,方向別!E265)</f>
        <v>0</v>
      </c>
      <c r="M106" s="98">
        <f t="shared" si="9"/>
        <v>0</v>
      </c>
      <c r="N106" s="99">
        <f t="shared" si="6"/>
        <v>0</v>
      </c>
      <c r="O106" s="100">
        <f t="shared" si="8"/>
        <v>0</v>
      </c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</row>
    <row r="107" spans="1:67" s="23" customFormat="1" ht="13.5" customHeight="1">
      <c r="A107" s="34" t="s">
        <v>40</v>
      </c>
      <c r="B107" s="98">
        <f>方向別!I213</f>
        <v>5</v>
      </c>
      <c r="C107" s="98">
        <f>方向別!J213</f>
        <v>2</v>
      </c>
      <c r="D107" s="98">
        <f>方向別!K213</f>
        <v>0</v>
      </c>
      <c r="E107" s="98">
        <f>方向別!L213</f>
        <v>0</v>
      </c>
      <c r="F107" s="98">
        <f>方向別!M213</f>
        <v>7</v>
      </c>
      <c r="G107" s="99">
        <f>方向別!N213</f>
        <v>28.6</v>
      </c>
      <c r="H107" s="100">
        <f>方向別!O213</f>
        <v>0.52356020942408377</v>
      </c>
      <c r="I107" s="98">
        <f>SUM(方向別!I54,方向別!B266)</f>
        <v>3</v>
      </c>
      <c r="J107" s="98">
        <f>SUM(方向別!J54,方向別!C266)</f>
        <v>0</v>
      </c>
      <c r="K107" s="98">
        <f>SUM(方向別!K54,方向別!D266)</f>
        <v>0</v>
      </c>
      <c r="L107" s="98">
        <f>SUM(方向別!L54,方向別!E266)</f>
        <v>0</v>
      </c>
      <c r="M107" s="98">
        <f t="shared" si="9"/>
        <v>3</v>
      </c>
      <c r="N107" s="99">
        <f t="shared" si="6"/>
        <v>0</v>
      </c>
      <c r="O107" s="100">
        <f t="shared" si="8"/>
        <v>1.0238907849829351</v>
      </c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</row>
    <row r="108" spans="1:67" s="23" customFormat="1" ht="13.5" customHeight="1">
      <c r="A108" s="30" t="s">
        <v>15</v>
      </c>
      <c r="B108" s="104">
        <f>SUM(B102:B107)</f>
        <v>79</v>
      </c>
      <c r="C108" s="104">
        <f>SUM(C102:C107)</f>
        <v>4</v>
      </c>
      <c r="D108" s="104">
        <f>SUM(D102:D107)</f>
        <v>3</v>
      </c>
      <c r="E108" s="104">
        <f>SUM(E102:E107)</f>
        <v>0</v>
      </c>
      <c r="F108" s="104">
        <f>方向別!M214</f>
        <v>86</v>
      </c>
      <c r="G108" s="105">
        <f>方向別!N214</f>
        <v>4.7</v>
      </c>
      <c r="H108" s="106">
        <f>方向別!O214</f>
        <v>6.4323111443530294</v>
      </c>
      <c r="I108" s="104">
        <f>SUM(I102:I107)</f>
        <v>17</v>
      </c>
      <c r="J108" s="104">
        <f>SUM(J102:J107)</f>
        <v>0</v>
      </c>
      <c r="K108" s="104">
        <f>SUM(K102:K107)</f>
        <v>0</v>
      </c>
      <c r="L108" s="104">
        <f>SUM(L102:L107)</f>
        <v>0</v>
      </c>
      <c r="M108" s="104">
        <f>SUM(I108:L108)</f>
        <v>17</v>
      </c>
      <c r="N108" s="105">
        <f t="shared" si="6"/>
        <v>0</v>
      </c>
      <c r="O108" s="106">
        <f t="shared" si="8"/>
        <v>5.802047781569966</v>
      </c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</row>
    <row r="109" spans="1:67" s="23" customFormat="1" ht="13.5" customHeight="1">
      <c r="A109" s="34" t="s">
        <v>101</v>
      </c>
      <c r="B109" s="98">
        <f>方向別!I215</f>
        <v>58</v>
      </c>
      <c r="C109" s="98">
        <f>方向別!J215</f>
        <v>0</v>
      </c>
      <c r="D109" s="98">
        <f>方向別!K215</f>
        <v>2</v>
      </c>
      <c r="E109" s="98">
        <f>方向別!L215</f>
        <v>1</v>
      </c>
      <c r="F109" s="98">
        <f>方向別!M215</f>
        <v>61</v>
      </c>
      <c r="G109" s="99">
        <f>方向別!N215</f>
        <v>1.6</v>
      </c>
      <c r="H109" s="100">
        <f>方向別!O215</f>
        <v>4.5624532535527296</v>
      </c>
      <c r="I109" s="98">
        <f>SUM(方向別!I56,方向別!B268)</f>
        <v>8</v>
      </c>
      <c r="J109" s="98">
        <f>SUM(方向別!J56,方向別!C268)</f>
        <v>0</v>
      </c>
      <c r="K109" s="98">
        <f>SUM(方向別!K56,方向別!D268)</f>
        <v>0</v>
      </c>
      <c r="L109" s="98">
        <f>SUM(方向別!L56,方向別!E268)</f>
        <v>0</v>
      </c>
      <c r="M109" s="98">
        <f>SUM(I109:L109)</f>
        <v>8</v>
      </c>
      <c r="N109" s="99">
        <f t="shared" si="6"/>
        <v>0</v>
      </c>
      <c r="O109" s="100">
        <f t="shared" si="8"/>
        <v>2.7303754266211606</v>
      </c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</row>
    <row r="110" spans="1:67" s="23" customFormat="1" ht="13.5" customHeight="1">
      <c r="A110" s="34" t="s">
        <v>104</v>
      </c>
      <c r="B110" s="98">
        <f>方向別!I216</f>
        <v>48</v>
      </c>
      <c r="C110" s="98">
        <f>方向別!J216</f>
        <v>2</v>
      </c>
      <c r="D110" s="98">
        <f>方向別!K216</f>
        <v>1</v>
      </c>
      <c r="E110" s="98">
        <f>方向別!L216</f>
        <v>0</v>
      </c>
      <c r="F110" s="98">
        <f>方向別!M216</f>
        <v>51</v>
      </c>
      <c r="G110" s="99">
        <f>方向別!N216</f>
        <v>3.9</v>
      </c>
      <c r="H110" s="100">
        <f>方向別!O216</f>
        <v>3.8145100972326103</v>
      </c>
      <c r="I110" s="98">
        <f>SUM(方向別!I57,方向別!B269)</f>
        <v>7</v>
      </c>
      <c r="J110" s="98">
        <f>SUM(方向別!J57,方向別!C269)</f>
        <v>0</v>
      </c>
      <c r="K110" s="98">
        <f>SUM(方向別!K57,方向別!D269)</f>
        <v>0</v>
      </c>
      <c r="L110" s="98">
        <f>SUM(方向別!L57,方向別!E269)</f>
        <v>0</v>
      </c>
      <c r="M110" s="98">
        <f>SUM(I110:L110)</f>
        <v>7</v>
      </c>
      <c r="N110" s="99">
        <f t="shared" si="6"/>
        <v>0</v>
      </c>
      <c r="O110" s="100">
        <f t="shared" si="8"/>
        <v>2.3890784982935154</v>
      </c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</row>
    <row r="111" spans="1:67" s="23" customFormat="1" ht="13.5" customHeight="1">
      <c r="A111" s="34" t="s">
        <v>107</v>
      </c>
      <c r="B111" s="98">
        <f>方向別!I217</f>
        <v>33</v>
      </c>
      <c r="C111" s="98">
        <f>方向別!J217</f>
        <v>2</v>
      </c>
      <c r="D111" s="98">
        <f>方向別!K217</f>
        <v>1</v>
      </c>
      <c r="E111" s="98">
        <f>方向別!L217</f>
        <v>0</v>
      </c>
      <c r="F111" s="98">
        <f>方向別!M217</f>
        <v>36</v>
      </c>
      <c r="G111" s="99">
        <f>方向別!N217</f>
        <v>5.6</v>
      </c>
      <c r="H111" s="100">
        <f>方向別!O217</f>
        <v>2.6925953627524311</v>
      </c>
      <c r="I111" s="98">
        <f>SUM(方向別!I58,方向別!B270)</f>
        <v>10</v>
      </c>
      <c r="J111" s="98">
        <f>SUM(方向別!J58,方向別!C270)</f>
        <v>0</v>
      </c>
      <c r="K111" s="98">
        <f>SUM(方向別!K58,方向別!D270)</f>
        <v>0</v>
      </c>
      <c r="L111" s="98">
        <f>SUM(方向別!L58,方向別!E270)</f>
        <v>0</v>
      </c>
      <c r="M111" s="98">
        <f>SUM(I111:L111)</f>
        <v>10</v>
      </c>
      <c r="N111" s="99">
        <f t="shared" si="6"/>
        <v>0</v>
      </c>
      <c r="O111" s="100">
        <f t="shared" si="8"/>
        <v>3.4129692832764507</v>
      </c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</row>
    <row r="112" spans="1:67" s="23" customFormat="1" ht="13.5" customHeight="1">
      <c r="A112" s="30" t="s">
        <v>41</v>
      </c>
      <c r="B112" s="104">
        <f>SUM(B64:B72,B79,B86:B94,B101,B108,B109:B111)</f>
        <v>1237</v>
      </c>
      <c r="C112" s="104">
        <f t="shared" ref="C112:D112" si="10">SUM(C64:C72,C79,C86:C94,C101,C108,C109:C111)</f>
        <v>32</v>
      </c>
      <c r="D112" s="104">
        <f t="shared" si="10"/>
        <v>55</v>
      </c>
      <c r="E112" s="104">
        <f>SUM(E64:E72,E79,E86:E94,E101,E108,E109:E111)</f>
        <v>13</v>
      </c>
      <c r="F112" s="104">
        <f>方向別!M218</f>
        <v>1337</v>
      </c>
      <c r="G112" s="105">
        <f>方向別!N218</f>
        <v>3.4</v>
      </c>
      <c r="H112" s="106">
        <f>方向別!O218</f>
        <v>100</v>
      </c>
      <c r="I112" s="104">
        <f>SUM(I64:I72,I79,I86:I94,I101,I108,I109:I111)</f>
        <v>272</v>
      </c>
      <c r="J112" s="104">
        <f>SUM(J64:J72,J79,J86:J94,J101,J108,J109:J111)</f>
        <v>0</v>
      </c>
      <c r="K112" s="104">
        <f>SUM(K64:K72,K79,K86:K94,K101,K108,K109:K111)</f>
        <v>20</v>
      </c>
      <c r="L112" s="104">
        <f>SUM(L64:L72,L79,L86:L94,L101,L108,L109:L111)</f>
        <v>1</v>
      </c>
      <c r="M112" s="104">
        <f>SUM(I112:L112)</f>
        <v>293</v>
      </c>
      <c r="N112" s="105">
        <f t="shared" si="6"/>
        <v>0.3</v>
      </c>
      <c r="O112" s="106">
        <f t="shared" si="8"/>
        <v>100</v>
      </c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</row>
    <row r="113" spans="1:67" s="23" customFormat="1" ht="13.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</row>
    <row r="114" spans="1:67" s="23" customFormat="1" ht="13.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</row>
    <row r="115" spans="1:67" s="23" customFormat="1" ht="13.5" customHeight="1">
      <c r="A115" s="49" t="s">
        <v>0</v>
      </c>
      <c r="B115" s="48" t="s">
        <v>65</v>
      </c>
      <c r="C115" s="47"/>
      <c r="D115" s="47"/>
      <c r="E115" s="47"/>
      <c r="F115" s="47"/>
      <c r="G115" s="47"/>
      <c r="H115" s="46"/>
      <c r="I115" s="48" t="s">
        <v>66</v>
      </c>
      <c r="J115" s="47"/>
      <c r="K115" s="47"/>
      <c r="L115" s="47"/>
      <c r="M115" s="47"/>
      <c r="N115" s="47"/>
      <c r="O115" s="46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</row>
    <row r="116" spans="1:67" s="23" customFormat="1" ht="39" customHeight="1">
      <c r="A116" s="91" t="s">
        <v>1</v>
      </c>
      <c r="B116" s="43" t="s">
        <v>2</v>
      </c>
      <c r="C116" s="42" t="s">
        <v>3</v>
      </c>
      <c r="D116" s="41" t="s">
        <v>4</v>
      </c>
      <c r="E116" s="42" t="s">
        <v>5</v>
      </c>
      <c r="F116" s="41" t="s">
        <v>6</v>
      </c>
      <c r="G116" s="41" t="s">
        <v>7</v>
      </c>
      <c r="H116" s="44" t="s">
        <v>8</v>
      </c>
      <c r="I116" s="43" t="s">
        <v>2</v>
      </c>
      <c r="J116" s="41" t="s">
        <v>3</v>
      </c>
      <c r="K116" s="41" t="s">
        <v>4</v>
      </c>
      <c r="L116" s="42" t="s">
        <v>5</v>
      </c>
      <c r="M116" s="41" t="s">
        <v>6</v>
      </c>
      <c r="N116" s="41" t="s">
        <v>7</v>
      </c>
      <c r="O116" s="40" t="s">
        <v>8</v>
      </c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</row>
    <row r="117" spans="1:67" s="26" customFormat="1" ht="13.5" customHeight="1">
      <c r="A117" s="90" t="s">
        <v>80</v>
      </c>
      <c r="B117" s="98">
        <f>方向別!I276</f>
        <v>2</v>
      </c>
      <c r="C117" s="98">
        <f>方向別!J276</f>
        <v>0</v>
      </c>
      <c r="D117" s="98">
        <f>方向別!K276</f>
        <v>0</v>
      </c>
      <c r="E117" s="98">
        <f>方向別!L276</f>
        <v>0</v>
      </c>
      <c r="F117" s="98">
        <f>方向別!M276</f>
        <v>2</v>
      </c>
      <c r="G117" s="99">
        <f>方向別!N276</f>
        <v>0</v>
      </c>
      <c r="H117" s="100">
        <f>方向別!O276</f>
        <v>3.278688524590164</v>
      </c>
      <c r="I117" s="98">
        <f>SUM(方向別!B11,方向別!I117)</f>
        <v>19</v>
      </c>
      <c r="J117" s="98">
        <f>SUM(方向別!C11,方向別!J117)</f>
        <v>2</v>
      </c>
      <c r="K117" s="98">
        <f>SUM(方向別!D11,方向別!K117)</f>
        <v>1</v>
      </c>
      <c r="L117" s="98">
        <f>SUM(方向別!E11,方向別!L117)</f>
        <v>0</v>
      </c>
      <c r="M117" s="98">
        <f t="shared" ref="M117:M125" si="11">SUM(I117:L117)</f>
        <v>22</v>
      </c>
      <c r="N117" s="99">
        <f t="shared" ref="N117:N165" si="12">IF(SUM(J117,L117)=0,0,ROUND(SUM(J117,L117)/M117*100,1))</f>
        <v>9.1</v>
      </c>
      <c r="O117" s="100">
        <f t="shared" ref="O117:O125" si="13">IF(M117=0,0,M117/M$165*100)</f>
        <v>1.3079667063020213</v>
      </c>
      <c r="P117" s="24"/>
      <c r="AF117" s="24"/>
      <c r="AV117" s="24"/>
      <c r="AW117" s="24"/>
      <c r="AX117" s="24"/>
      <c r="AY117" s="24"/>
      <c r="AZ117" s="24"/>
    </row>
    <row r="118" spans="1:67" s="26" customFormat="1" ht="13.5" customHeight="1">
      <c r="A118" s="34" t="s">
        <v>81</v>
      </c>
      <c r="B118" s="98">
        <f>方向別!I277</f>
        <v>3</v>
      </c>
      <c r="C118" s="98">
        <f>方向別!J277</f>
        <v>0</v>
      </c>
      <c r="D118" s="98">
        <f>方向別!K277</f>
        <v>0</v>
      </c>
      <c r="E118" s="98">
        <f>方向別!L277</f>
        <v>0</v>
      </c>
      <c r="F118" s="98">
        <f>方向別!M277</f>
        <v>3</v>
      </c>
      <c r="G118" s="99">
        <f>方向別!N277</f>
        <v>0</v>
      </c>
      <c r="H118" s="100">
        <f>方向別!O277</f>
        <v>4.918032786885246</v>
      </c>
      <c r="I118" s="98">
        <f>SUM(方向別!B12,方向別!I118)</f>
        <v>8</v>
      </c>
      <c r="J118" s="98">
        <f>SUM(方向別!C12,方向別!J118)</f>
        <v>0</v>
      </c>
      <c r="K118" s="98">
        <f>SUM(方向別!D12,方向別!K118)</f>
        <v>1</v>
      </c>
      <c r="L118" s="98">
        <f>SUM(方向別!E12,方向別!L118)</f>
        <v>0</v>
      </c>
      <c r="M118" s="98">
        <f t="shared" si="11"/>
        <v>9</v>
      </c>
      <c r="N118" s="99">
        <f t="shared" si="12"/>
        <v>0</v>
      </c>
      <c r="O118" s="100">
        <f t="shared" si="13"/>
        <v>0.53507728894173601</v>
      </c>
      <c r="P118" s="24"/>
      <c r="AF118" s="24"/>
      <c r="AV118" s="24"/>
      <c r="AW118" s="24"/>
      <c r="AX118" s="24"/>
      <c r="AY118" s="24"/>
      <c r="AZ118" s="24"/>
    </row>
    <row r="119" spans="1:67" s="26" customFormat="1" ht="13.5" customHeight="1">
      <c r="A119" s="34" t="s">
        <v>82</v>
      </c>
      <c r="B119" s="98">
        <f>方向別!I278</f>
        <v>0</v>
      </c>
      <c r="C119" s="98">
        <f>方向別!J278</f>
        <v>0</v>
      </c>
      <c r="D119" s="98">
        <f>方向別!K278</f>
        <v>0</v>
      </c>
      <c r="E119" s="98">
        <f>方向別!L278</f>
        <v>0</v>
      </c>
      <c r="F119" s="98">
        <f>方向別!M278</f>
        <v>0</v>
      </c>
      <c r="G119" s="99">
        <f>方向別!N278</f>
        <v>0</v>
      </c>
      <c r="H119" s="100">
        <f>方向別!O278</f>
        <v>0</v>
      </c>
      <c r="I119" s="98">
        <f>SUM(方向別!B13,方向別!I119)</f>
        <v>9</v>
      </c>
      <c r="J119" s="98">
        <f>SUM(方向別!C13,方向別!J119)</f>
        <v>0</v>
      </c>
      <c r="K119" s="98">
        <f>SUM(方向別!D13,方向別!K119)</f>
        <v>0</v>
      </c>
      <c r="L119" s="98">
        <f>SUM(方向別!E13,方向別!L119)</f>
        <v>0</v>
      </c>
      <c r="M119" s="98">
        <f t="shared" si="11"/>
        <v>9</v>
      </c>
      <c r="N119" s="99">
        <f t="shared" si="12"/>
        <v>0</v>
      </c>
      <c r="O119" s="100">
        <f t="shared" si="13"/>
        <v>0.53507728894173601</v>
      </c>
      <c r="P119" s="24"/>
      <c r="AF119" s="24"/>
      <c r="AV119" s="24"/>
      <c r="AW119" s="24"/>
      <c r="AX119" s="24"/>
      <c r="AY119" s="24"/>
      <c r="AZ119" s="24"/>
    </row>
    <row r="120" spans="1:67" s="26" customFormat="1" ht="13.5" customHeight="1">
      <c r="A120" s="34" t="s">
        <v>85</v>
      </c>
      <c r="B120" s="98">
        <f>方向別!I279</f>
        <v>0</v>
      </c>
      <c r="C120" s="98">
        <f>方向別!J279</f>
        <v>0</v>
      </c>
      <c r="D120" s="98">
        <f>方向別!K279</f>
        <v>0</v>
      </c>
      <c r="E120" s="98">
        <f>方向別!L279</f>
        <v>0</v>
      </c>
      <c r="F120" s="98">
        <f>方向別!M279</f>
        <v>0</v>
      </c>
      <c r="G120" s="99">
        <f>方向別!N279</f>
        <v>0</v>
      </c>
      <c r="H120" s="100">
        <f>方向別!O279</f>
        <v>0</v>
      </c>
      <c r="I120" s="98">
        <f>SUM(方向別!B14,方向別!I120)</f>
        <v>5</v>
      </c>
      <c r="J120" s="98">
        <f>SUM(方向別!C14,方向別!J120)</f>
        <v>0</v>
      </c>
      <c r="K120" s="98">
        <f>SUM(方向別!D14,方向別!K120)</f>
        <v>0</v>
      </c>
      <c r="L120" s="98">
        <f>SUM(方向別!E14,方向別!L120)</f>
        <v>0</v>
      </c>
      <c r="M120" s="98">
        <f t="shared" si="11"/>
        <v>5</v>
      </c>
      <c r="N120" s="99">
        <f t="shared" si="12"/>
        <v>0</v>
      </c>
      <c r="O120" s="100">
        <f t="shared" si="13"/>
        <v>0.29726516052318669</v>
      </c>
      <c r="P120" s="24"/>
      <c r="AF120" s="24"/>
      <c r="AV120" s="24"/>
      <c r="AW120" s="24"/>
      <c r="AX120" s="24"/>
      <c r="AY120" s="24"/>
      <c r="AZ120" s="24"/>
    </row>
    <row r="121" spans="1:67" s="26" customFormat="1" ht="13.5" customHeight="1">
      <c r="A121" s="34" t="s">
        <v>88</v>
      </c>
      <c r="B121" s="98">
        <f>方向別!I280</f>
        <v>1</v>
      </c>
      <c r="C121" s="98">
        <f>方向別!J280</f>
        <v>0</v>
      </c>
      <c r="D121" s="98">
        <f>方向別!K280</f>
        <v>0</v>
      </c>
      <c r="E121" s="98">
        <f>方向別!L280</f>
        <v>0</v>
      </c>
      <c r="F121" s="98">
        <f>方向別!M280</f>
        <v>1</v>
      </c>
      <c r="G121" s="99">
        <f>方向別!N280</f>
        <v>0</v>
      </c>
      <c r="H121" s="100">
        <f>方向別!O280</f>
        <v>1.639344262295082</v>
      </c>
      <c r="I121" s="98">
        <f>SUM(方向別!B15,方向別!I121)</f>
        <v>2</v>
      </c>
      <c r="J121" s="98">
        <f>SUM(方向別!C15,方向別!J121)</f>
        <v>0</v>
      </c>
      <c r="K121" s="98">
        <f>SUM(方向別!D15,方向別!K121)</f>
        <v>0</v>
      </c>
      <c r="L121" s="98">
        <f>SUM(方向別!E15,方向別!L121)</f>
        <v>0</v>
      </c>
      <c r="M121" s="98">
        <f t="shared" si="11"/>
        <v>2</v>
      </c>
      <c r="N121" s="99">
        <f t="shared" si="12"/>
        <v>0</v>
      </c>
      <c r="O121" s="100">
        <f t="shared" si="13"/>
        <v>0.11890606420927466</v>
      </c>
      <c r="P121" s="24"/>
      <c r="AF121" s="24"/>
      <c r="AV121" s="24"/>
      <c r="AW121" s="24"/>
      <c r="AX121" s="24"/>
      <c r="AY121" s="24"/>
      <c r="AZ121" s="24"/>
    </row>
    <row r="122" spans="1:67" s="26" customFormat="1" ht="13.5" customHeight="1">
      <c r="A122" s="34" t="s">
        <v>91</v>
      </c>
      <c r="B122" s="98">
        <f>方向別!I281</f>
        <v>0</v>
      </c>
      <c r="C122" s="98">
        <f>方向別!J281</f>
        <v>0</v>
      </c>
      <c r="D122" s="98">
        <f>方向別!K281</f>
        <v>0</v>
      </c>
      <c r="E122" s="98">
        <f>方向別!L281</f>
        <v>0</v>
      </c>
      <c r="F122" s="98">
        <f>方向別!M281</f>
        <v>0</v>
      </c>
      <c r="G122" s="99">
        <f>方向別!N281</f>
        <v>0</v>
      </c>
      <c r="H122" s="100">
        <f>方向別!O281</f>
        <v>0</v>
      </c>
      <c r="I122" s="98">
        <f>SUM(方向別!B16,方向別!I122)</f>
        <v>4</v>
      </c>
      <c r="J122" s="98">
        <f>SUM(方向別!C16,方向別!J122)</f>
        <v>0</v>
      </c>
      <c r="K122" s="98">
        <f>SUM(方向別!D16,方向別!K122)</f>
        <v>0</v>
      </c>
      <c r="L122" s="98">
        <f>SUM(方向別!E16,方向別!L122)</f>
        <v>0</v>
      </c>
      <c r="M122" s="98">
        <f t="shared" si="11"/>
        <v>4</v>
      </c>
      <c r="N122" s="99">
        <f t="shared" si="12"/>
        <v>0</v>
      </c>
      <c r="O122" s="100">
        <f t="shared" si="13"/>
        <v>0.23781212841854932</v>
      </c>
      <c r="P122" s="24"/>
      <c r="AF122" s="24"/>
      <c r="AV122" s="24"/>
      <c r="AW122" s="24"/>
      <c r="AX122" s="24"/>
      <c r="AY122" s="24"/>
      <c r="AZ122" s="24"/>
    </row>
    <row r="123" spans="1:67" s="26" customFormat="1" ht="13.5" customHeight="1">
      <c r="A123" s="34" t="s">
        <v>94</v>
      </c>
      <c r="B123" s="98">
        <f>方向別!I282</f>
        <v>1</v>
      </c>
      <c r="C123" s="98">
        <f>方向別!J282</f>
        <v>0</v>
      </c>
      <c r="D123" s="98">
        <f>方向別!K282</f>
        <v>0</v>
      </c>
      <c r="E123" s="98">
        <f>方向別!L282</f>
        <v>0</v>
      </c>
      <c r="F123" s="98">
        <f>方向別!M282</f>
        <v>1</v>
      </c>
      <c r="G123" s="99">
        <f>方向別!N282</f>
        <v>0</v>
      </c>
      <c r="H123" s="100">
        <f>方向別!O282</f>
        <v>1.639344262295082</v>
      </c>
      <c r="I123" s="98">
        <f>SUM(方向別!B17,方向別!I123)</f>
        <v>3</v>
      </c>
      <c r="J123" s="98">
        <f>SUM(方向別!C17,方向別!J123)</f>
        <v>0</v>
      </c>
      <c r="K123" s="98">
        <f>SUM(方向別!D17,方向別!K123)</f>
        <v>0</v>
      </c>
      <c r="L123" s="98">
        <f>SUM(方向別!E17,方向別!L123)</f>
        <v>1</v>
      </c>
      <c r="M123" s="98">
        <f t="shared" si="11"/>
        <v>4</v>
      </c>
      <c r="N123" s="99">
        <f t="shared" si="12"/>
        <v>25</v>
      </c>
      <c r="O123" s="100">
        <f t="shared" si="13"/>
        <v>0.23781212841854932</v>
      </c>
      <c r="P123" s="24"/>
      <c r="AF123" s="24"/>
      <c r="AV123" s="24"/>
      <c r="AW123" s="24"/>
      <c r="AX123" s="24"/>
      <c r="AY123" s="24"/>
      <c r="AZ123" s="24"/>
    </row>
    <row r="124" spans="1:67" s="26" customFormat="1" ht="13.5" customHeight="1">
      <c r="A124" s="34" t="s">
        <v>97</v>
      </c>
      <c r="B124" s="98">
        <f>方向別!I283</f>
        <v>1</v>
      </c>
      <c r="C124" s="98">
        <f>方向別!J283</f>
        <v>0</v>
      </c>
      <c r="D124" s="98">
        <f>方向別!K283</f>
        <v>0</v>
      </c>
      <c r="E124" s="98">
        <f>方向別!L283</f>
        <v>0</v>
      </c>
      <c r="F124" s="98">
        <f>方向別!M283</f>
        <v>1</v>
      </c>
      <c r="G124" s="99">
        <f>方向別!N283</f>
        <v>0</v>
      </c>
      <c r="H124" s="100">
        <f>方向別!O283</f>
        <v>1.639344262295082</v>
      </c>
      <c r="I124" s="98">
        <f>SUM(方向別!B18,方向別!I124)</f>
        <v>10</v>
      </c>
      <c r="J124" s="98">
        <f>SUM(方向別!C18,方向別!J124)</f>
        <v>0</v>
      </c>
      <c r="K124" s="98">
        <f>SUM(方向別!D18,方向別!K124)</f>
        <v>2</v>
      </c>
      <c r="L124" s="98">
        <f>SUM(方向別!E18,方向別!L124)</f>
        <v>0</v>
      </c>
      <c r="M124" s="98">
        <f t="shared" si="11"/>
        <v>12</v>
      </c>
      <c r="N124" s="99">
        <f t="shared" si="12"/>
        <v>0</v>
      </c>
      <c r="O124" s="100">
        <f t="shared" si="13"/>
        <v>0.71343638525564801</v>
      </c>
      <c r="P124" s="24"/>
      <c r="AF124" s="24"/>
      <c r="AV124" s="24"/>
      <c r="AW124" s="24"/>
      <c r="AX124" s="24"/>
      <c r="AY124" s="24"/>
      <c r="AZ124" s="24"/>
    </row>
    <row r="125" spans="1:67" s="26" customFormat="1" ht="13.5" customHeight="1">
      <c r="A125" s="34" t="s">
        <v>100</v>
      </c>
      <c r="B125" s="98">
        <f>方向別!I284</f>
        <v>0</v>
      </c>
      <c r="C125" s="98">
        <f>方向別!J284</f>
        <v>0</v>
      </c>
      <c r="D125" s="98">
        <f>方向別!K284</f>
        <v>0</v>
      </c>
      <c r="E125" s="98">
        <f>方向別!L284</f>
        <v>0</v>
      </c>
      <c r="F125" s="98">
        <f>方向別!M284</f>
        <v>0</v>
      </c>
      <c r="G125" s="99">
        <f>方向別!N284</f>
        <v>0</v>
      </c>
      <c r="H125" s="100">
        <f>方向別!O284</f>
        <v>0</v>
      </c>
      <c r="I125" s="98">
        <f>SUM(方向別!B19,方向別!I125)</f>
        <v>21</v>
      </c>
      <c r="J125" s="98">
        <f>SUM(方向別!C19,方向別!J125)</f>
        <v>2</v>
      </c>
      <c r="K125" s="98">
        <f>SUM(方向別!D19,方向別!K125)</f>
        <v>0</v>
      </c>
      <c r="L125" s="98">
        <f>SUM(方向別!E19,方向別!L125)</f>
        <v>1</v>
      </c>
      <c r="M125" s="98">
        <f t="shared" si="11"/>
        <v>24</v>
      </c>
      <c r="N125" s="99">
        <f t="shared" si="12"/>
        <v>12.5</v>
      </c>
      <c r="O125" s="100">
        <f t="shared" si="13"/>
        <v>1.426872770511296</v>
      </c>
      <c r="P125" s="24"/>
      <c r="AF125" s="24"/>
      <c r="AV125" s="24"/>
      <c r="AW125" s="24"/>
      <c r="AX125" s="24"/>
      <c r="AY125" s="24"/>
      <c r="AZ125" s="24"/>
    </row>
    <row r="126" spans="1:67" s="23" customFormat="1" ht="13.5" customHeight="1">
      <c r="A126" s="38" t="s">
        <v>9</v>
      </c>
      <c r="B126" s="101">
        <f>方向別!I285</f>
        <v>0</v>
      </c>
      <c r="C126" s="101">
        <f>方向別!J285</f>
        <v>0</v>
      </c>
      <c r="D126" s="101">
        <f>方向別!K285</f>
        <v>0</v>
      </c>
      <c r="E126" s="101">
        <f>方向別!L285</f>
        <v>0</v>
      </c>
      <c r="F126" s="101">
        <f>方向別!M285</f>
        <v>0</v>
      </c>
      <c r="G126" s="102">
        <f>方向別!N285</f>
        <v>0</v>
      </c>
      <c r="H126" s="103">
        <f>方向別!O285</f>
        <v>0</v>
      </c>
      <c r="I126" s="101">
        <f>SUM(方向別!B20,方向別!I126)</f>
        <v>5</v>
      </c>
      <c r="J126" s="101">
        <f>SUM(方向別!C20,方向別!J126)</f>
        <v>0</v>
      </c>
      <c r="K126" s="101">
        <f>SUM(方向別!D20,方向別!K126)</f>
        <v>0</v>
      </c>
      <c r="L126" s="101">
        <f>SUM(方向別!E20,方向別!L126)</f>
        <v>0</v>
      </c>
      <c r="M126" s="101">
        <f>SUM(I126:L126)</f>
        <v>5</v>
      </c>
      <c r="N126" s="102">
        <f t="shared" si="12"/>
        <v>0</v>
      </c>
      <c r="O126" s="103">
        <f t="shared" ref="O126:O161" si="14">IF(M126=0,0,M126/M$165*100)</f>
        <v>0.29726516052318669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</row>
    <row r="127" spans="1:67" s="23" customFormat="1" ht="13.5" customHeight="1">
      <c r="A127" s="34" t="s">
        <v>10</v>
      </c>
      <c r="B127" s="98">
        <f>方向別!I286</f>
        <v>1</v>
      </c>
      <c r="C127" s="98">
        <f>方向別!J286</f>
        <v>0</v>
      </c>
      <c r="D127" s="98">
        <f>方向別!K286</f>
        <v>0</v>
      </c>
      <c r="E127" s="98">
        <f>方向別!L286</f>
        <v>0</v>
      </c>
      <c r="F127" s="98">
        <f>方向別!M286</f>
        <v>1</v>
      </c>
      <c r="G127" s="99">
        <f>方向別!N286</f>
        <v>0</v>
      </c>
      <c r="H127" s="100">
        <f>方向別!O286</f>
        <v>1.639344262295082</v>
      </c>
      <c r="I127" s="98">
        <f>SUM(方向別!B21,方向別!I127)</f>
        <v>12</v>
      </c>
      <c r="J127" s="98">
        <f>SUM(方向別!C21,方向別!J127)</f>
        <v>2</v>
      </c>
      <c r="K127" s="98">
        <f>SUM(方向別!D21,方向別!K127)</f>
        <v>0</v>
      </c>
      <c r="L127" s="98">
        <f>SUM(方向別!E21,方向別!L127)</f>
        <v>0</v>
      </c>
      <c r="M127" s="98">
        <f t="shared" ref="M127:M160" si="15">SUM(I127:L127)</f>
        <v>14</v>
      </c>
      <c r="N127" s="99">
        <f t="shared" si="12"/>
        <v>14.3</v>
      </c>
      <c r="O127" s="100">
        <f t="shared" si="14"/>
        <v>0.83234244946492275</v>
      </c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</row>
    <row r="128" spans="1:67" s="23" customFormat="1" ht="13.5" customHeight="1">
      <c r="A128" s="34" t="s">
        <v>11</v>
      </c>
      <c r="B128" s="98">
        <f>方向別!I287</f>
        <v>0</v>
      </c>
      <c r="C128" s="98">
        <f>方向別!J287</f>
        <v>0</v>
      </c>
      <c r="D128" s="98">
        <f>方向別!K287</f>
        <v>0</v>
      </c>
      <c r="E128" s="98">
        <f>方向別!L287</f>
        <v>0</v>
      </c>
      <c r="F128" s="98">
        <f>方向別!M287</f>
        <v>0</v>
      </c>
      <c r="G128" s="99">
        <f>方向別!N287</f>
        <v>0</v>
      </c>
      <c r="H128" s="100">
        <f>方向別!O287</f>
        <v>0</v>
      </c>
      <c r="I128" s="98">
        <f>SUM(方向別!B22,方向別!I128)</f>
        <v>8</v>
      </c>
      <c r="J128" s="98">
        <f>SUM(方向別!C22,方向別!J128)</f>
        <v>0</v>
      </c>
      <c r="K128" s="98">
        <f>SUM(方向別!D22,方向別!K128)</f>
        <v>0</v>
      </c>
      <c r="L128" s="98">
        <f>SUM(方向別!E22,方向別!L128)</f>
        <v>0</v>
      </c>
      <c r="M128" s="98">
        <f t="shared" si="15"/>
        <v>8</v>
      </c>
      <c r="N128" s="99">
        <f t="shared" si="12"/>
        <v>0</v>
      </c>
      <c r="O128" s="100">
        <f t="shared" si="14"/>
        <v>0.47562425683709864</v>
      </c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</row>
    <row r="129" spans="1:67" s="23" customFormat="1" ht="13.5" customHeight="1">
      <c r="A129" s="34" t="s">
        <v>12</v>
      </c>
      <c r="B129" s="98">
        <f>方向別!I288</f>
        <v>1</v>
      </c>
      <c r="C129" s="98">
        <f>方向別!J288</f>
        <v>0</v>
      </c>
      <c r="D129" s="98">
        <f>方向別!K288</f>
        <v>0</v>
      </c>
      <c r="E129" s="98">
        <f>方向別!L288</f>
        <v>0</v>
      </c>
      <c r="F129" s="98">
        <f>方向別!M288</f>
        <v>1</v>
      </c>
      <c r="G129" s="99">
        <f>方向別!N288</f>
        <v>0</v>
      </c>
      <c r="H129" s="100">
        <f>方向別!O288</f>
        <v>1.639344262295082</v>
      </c>
      <c r="I129" s="98">
        <f>SUM(方向別!B23,方向別!I129)</f>
        <v>16</v>
      </c>
      <c r="J129" s="98">
        <f>SUM(方向別!C23,方向別!J129)</f>
        <v>0</v>
      </c>
      <c r="K129" s="98">
        <f>SUM(方向別!D23,方向別!K129)</f>
        <v>0</v>
      </c>
      <c r="L129" s="98">
        <f>SUM(方向別!E23,方向別!L129)</f>
        <v>0</v>
      </c>
      <c r="M129" s="98">
        <f t="shared" si="15"/>
        <v>16</v>
      </c>
      <c r="N129" s="99">
        <f t="shared" si="12"/>
        <v>0</v>
      </c>
      <c r="O129" s="100">
        <f t="shared" si="14"/>
        <v>0.95124851367419727</v>
      </c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</row>
    <row r="130" spans="1:67" s="23" customFormat="1" ht="13.5" customHeight="1">
      <c r="A130" s="34" t="s">
        <v>13</v>
      </c>
      <c r="B130" s="98">
        <f>方向別!I289</f>
        <v>0</v>
      </c>
      <c r="C130" s="98">
        <f>方向別!J289</f>
        <v>0</v>
      </c>
      <c r="D130" s="98">
        <f>方向別!K289</f>
        <v>0</v>
      </c>
      <c r="E130" s="98">
        <f>方向別!L289</f>
        <v>0</v>
      </c>
      <c r="F130" s="98">
        <f>方向別!M289</f>
        <v>0</v>
      </c>
      <c r="G130" s="99">
        <f>方向別!N289</f>
        <v>0</v>
      </c>
      <c r="H130" s="100">
        <f>方向別!O289</f>
        <v>0</v>
      </c>
      <c r="I130" s="98">
        <f>SUM(方向別!B24,方向別!I130)</f>
        <v>14</v>
      </c>
      <c r="J130" s="98">
        <f>SUM(方向別!C24,方向別!J130)</f>
        <v>0</v>
      </c>
      <c r="K130" s="98">
        <f>SUM(方向別!D24,方向別!K130)</f>
        <v>0</v>
      </c>
      <c r="L130" s="98">
        <f>SUM(方向別!E24,方向別!L130)</f>
        <v>0</v>
      </c>
      <c r="M130" s="98">
        <f t="shared" si="15"/>
        <v>14</v>
      </c>
      <c r="N130" s="99">
        <f t="shared" si="12"/>
        <v>0</v>
      </c>
      <c r="O130" s="100">
        <f t="shared" si="14"/>
        <v>0.83234244946492275</v>
      </c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</row>
    <row r="131" spans="1:67" s="23" customFormat="1" ht="13.5" customHeight="1">
      <c r="A131" s="34" t="s">
        <v>14</v>
      </c>
      <c r="B131" s="98">
        <f>方向別!I290</f>
        <v>0</v>
      </c>
      <c r="C131" s="98">
        <f>方向別!J290</f>
        <v>0</v>
      </c>
      <c r="D131" s="98">
        <f>方向別!K290</f>
        <v>0</v>
      </c>
      <c r="E131" s="98">
        <f>方向別!L290</f>
        <v>0</v>
      </c>
      <c r="F131" s="98">
        <f>方向別!M290</f>
        <v>0</v>
      </c>
      <c r="G131" s="99">
        <f>方向別!N290</f>
        <v>0</v>
      </c>
      <c r="H131" s="100">
        <f>方向別!O290</f>
        <v>0</v>
      </c>
      <c r="I131" s="98">
        <f>SUM(方向別!B25,方向別!I131)</f>
        <v>14</v>
      </c>
      <c r="J131" s="98">
        <f>SUM(方向別!C25,方向別!J131)</f>
        <v>1</v>
      </c>
      <c r="K131" s="98">
        <f>SUM(方向別!D25,方向別!K131)</f>
        <v>1</v>
      </c>
      <c r="L131" s="98">
        <f>SUM(方向別!E25,方向別!L131)</f>
        <v>0</v>
      </c>
      <c r="M131" s="98">
        <f t="shared" si="15"/>
        <v>16</v>
      </c>
      <c r="N131" s="99">
        <f t="shared" si="12"/>
        <v>6.3</v>
      </c>
      <c r="O131" s="100">
        <f t="shared" si="14"/>
        <v>0.95124851367419727</v>
      </c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</row>
    <row r="132" spans="1:67" s="23" customFormat="1" ht="13.5" customHeight="1">
      <c r="A132" s="30" t="s">
        <v>15</v>
      </c>
      <c r="B132" s="104">
        <f>SUM(B126:B131)</f>
        <v>2</v>
      </c>
      <c r="C132" s="104">
        <f>SUM(C126:C131)</f>
        <v>0</v>
      </c>
      <c r="D132" s="104">
        <f>SUM(D126:D131)</f>
        <v>0</v>
      </c>
      <c r="E132" s="104">
        <f>SUM(E126:E131)</f>
        <v>0</v>
      </c>
      <c r="F132" s="104">
        <f>方向別!M291</f>
        <v>2</v>
      </c>
      <c r="G132" s="105">
        <f>方向別!N291</f>
        <v>0</v>
      </c>
      <c r="H132" s="106">
        <f>方向別!O291</f>
        <v>3.278688524590164</v>
      </c>
      <c r="I132" s="104">
        <f>SUM(I126:I131)</f>
        <v>69</v>
      </c>
      <c r="J132" s="104">
        <f>SUM(J126:J131)</f>
        <v>3</v>
      </c>
      <c r="K132" s="104">
        <f>SUM(K126:K131)</f>
        <v>1</v>
      </c>
      <c r="L132" s="104">
        <f>SUM(L126:L131)</f>
        <v>0</v>
      </c>
      <c r="M132" s="104">
        <f t="shared" si="15"/>
        <v>73</v>
      </c>
      <c r="N132" s="105">
        <f t="shared" si="12"/>
        <v>4.0999999999999996</v>
      </c>
      <c r="O132" s="106">
        <f t="shared" si="14"/>
        <v>4.3400713436385256</v>
      </c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</row>
    <row r="133" spans="1:67" s="23" customFormat="1" ht="13.5" customHeight="1">
      <c r="A133" s="38" t="s">
        <v>16</v>
      </c>
      <c r="B133" s="101">
        <f>方向別!I292</f>
        <v>0</v>
      </c>
      <c r="C133" s="101">
        <f>方向別!J292</f>
        <v>0</v>
      </c>
      <c r="D133" s="101">
        <f>方向別!K292</f>
        <v>0</v>
      </c>
      <c r="E133" s="101">
        <f>方向別!L292</f>
        <v>0</v>
      </c>
      <c r="F133" s="101">
        <f>方向別!M292</f>
        <v>0</v>
      </c>
      <c r="G133" s="102">
        <f>方向別!N292</f>
        <v>0</v>
      </c>
      <c r="H133" s="103">
        <f>方向別!O292</f>
        <v>0</v>
      </c>
      <c r="I133" s="101">
        <f>SUM(方向別!B27,方向別!I133)</f>
        <v>15</v>
      </c>
      <c r="J133" s="101">
        <f>SUM(方向別!C27,方向別!J133)</f>
        <v>1</v>
      </c>
      <c r="K133" s="101">
        <f>SUM(方向別!D27,方向別!K133)</f>
        <v>0</v>
      </c>
      <c r="L133" s="101">
        <f>SUM(方向別!E27,方向別!L133)</f>
        <v>0</v>
      </c>
      <c r="M133" s="101">
        <f t="shared" si="15"/>
        <v>16</v>
      </c>
      <c r="N133" s="102">
        <f t="shared" si="12"/>
        <v>6.3</v>
      </c>
      <c r="O133" s="103">
        <f t="shared" si="14"/>
        <v>0.95124851367419727</v>
      </c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</row>
    <row r="134" spans="1:67" s="23" customFormat="1" ht="13.5" customHeight="1">
      <c r="A134" s="34" t="s">
        <v>17</v>
      </c>
      <c r="B134" s="98">
        <f>方向別!I293</f>
        <v>0</v>
      </c>
      <c r="C134" s="98">
        <f>方向別!J293</f>
        <v>0</v>
      </c>
      <c r="D134" s="98">
        <f>方向別!K293</f>
        <v>0</v>
      </c>
      <c r="E134" s="98">
        <f>方向別!L293</f>
        <v>0</v>
      </c>
      <c r="F134" s="98">
        <f>方向別!M293</f>
        <v>0</v>
      </c>
      <c r="G134" s="99">
        <f>方向別!N293</f>
        <v>0</v>
      </c>
      <c r="H134" s="100">
        <f>方向別!O293</f>
        <v>0</v>
      </c>
      <c r="I134" s="98">
        <f>SUM(方向別!B28,方向別!I134)</f>
        <v>14</v>
      </c>
      <c r="J134" s="98">
        <f>SUM(方向別!C28,方向別!J134)</f>
        <v>1</v>
      </c>
      <c r="K134" s="98">
        <f>SUM(方向別!D28,方向別!K134)</f>
        <v>0</v>
      </c>
      <c r="L134" s="98">
        <f>SUM(方向別!E28,方向別!L134)</f>
        <v>1</v>
      </c>
      <c r="M134" s="98">
        <f t="shared" si="15"/>
        <v>16</v>
      </c>
      <c r="N134" s="99">
        <f t="shared" si="12"/>
        <v>12.5</v>
      </c>
      <c r="O134" s="100">
        <f t="shared" si="14"/>
        <v>0.95124851367419727</v>
      </c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</row>
    <row r="135" spans="1:67" s="23" customFormat="1" ht="13.5" customHeight="1">
      <c r="A135" s="34" t="s">
        <v>18</v>
      </c>
      <c r="B135" s="98">
        <f>方向別!I294</f>
        <v>1</v>
      </c>
      <c r="C135" s="98">
        <f>方向別!J294</f>
        <v>1</v>
      </c>
      <c r="D135" s="98">
        <f>方向別!K294</f>
        <v>0</v>
      </c>
      <c r="E135" s="98">
        <f>方向別!L294</f>
        <v>0</v>
      </c>
      <c r="F135" s="98">
        <f>方向別!M294</f>
        <v>2</v>
      </c>
      <c r="G135" s="99">
        <f>方向別!N294</f>
        <v>50</v>
      </c>
      <c r="H135" s="100">
        <f>方向別!O294</f>
        <v>3.278688524590164</v>
      </c>
      <c r="I135" s="98">
        <f>SUM(方向別!B29,方向別!I135)</f>
        <v>20</v>
      </c>
      <c r="J135" s="98">
        <f>SUM(方向別!C29,方向別!J135)</f>
        <v>1</v>
      </c>
      <c r="K135" s="98">
        <f>SUM(方向別!D29,方向別!K135)</f>
        <v>1</v>
      </c>
      <c r="L135" s="98">
        <f>SUM(方向別!E29,方向別!L135)</f>
        <v>0</v>
      </c>
      <c r="M135" s="98">
        <f t="shared" si="15"/>
        <v>22</v>
      </c>
      <c r="N135" s="99">
        <f t="shared" si="12"/>
        <v>4.5</v>
      </c>
      <c r="O135" s="100">
        <f t="shared" si="14"/>
        <v>1.3079667063020213</v>
      </c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</row>
    <row r="136" spans="1:67" s="23" customFormat="1" ht="13.5" customHeight="1">
      <c r="A136" s="34" t="s">
        <v>19</v>
      </c>
      <c r="B136" s="98">
        <f>方向別!I295</f>
        <v>2</v>
      </c>
      <c r="C136" s="98">
        <f>方向別!J295</f>
        <v>0</v>
      </c>
      <c r="D136" s="98">
        <f>方向別!K295</f>
        <v>0</v>
      </c>
      <c r="E136" s="98">
        <f>方向別!L295</f>
        <v>0</v>
      </c>
      <c r="F136" s="98">
        <f>方向別!M295</f>
        <v>2</v>
      </c>
      <c r="G136" s="99">
        <f>方向別!N295</f>
        <v>0</v>
      </c>
      <c r="H136" s="100">
        <f>方向別!O295</f>
        <v>3.278688524590164</v>
      </c>
      <c r="I136" s="98">
        <f>SUM(方向別!B30,方向別!I136)</f>
        <v>10</v>
      </c>
      <c r="J136" s="98">
        <f>SUM(方向別!C30,方向別!J136)</f>
        <v>1</v>
      </c>
      <c r="K136" s="98">
        <f>SUM(方向別!D30,方向別!K136)</f>
        <v>0</v>
      </c>
      <c r="L136" s="98">
        <f>SUM(方向別!E30,方向別!L136)</f>
        <v>0</v>
      </c>
      <c r="M136" s="98">
        <f t="shared" si="15"/>
        <v>11</v>
      </c>
      <c r="N136" s="99">
        <f t="shared" si="12"/>
        <v>9.1</v>
      </c>
      <c r="O136" s="100">
        <f t="shared" si="14"/>
        <v>0.65398335315101064</v>
      </c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</row>
    <row r="137" spans="1:67" s="23" customFormat="1" ht="13.5" customHeight="1">
      <c r="A137" s="34" t="s">
        <v>20</v>
      </c>
      <c r="B137" s="98">
        <f>方向別!I296</f>
        <v>1</v>
      </c>
      <c r="C137" s="98">
        <f>方向別!J296</f>
        <v>0</v>
      </c>
      <c r="D137" s="98">
        <f>方向別!K296</f>
        <v>0</v>
      </c>
      <c r="E137" s="98">
        <f>方向別!L296</f>
        <v>0</v>
      </c>
      <c r="F137" s="98">
        <f>方向別!M296</f>
        <v>1</v>
      </c>
      <c r="G137" s="99">
        <f>方向別!N296</f>
        <v>0</v>
      </c>
      <c r="H137" s="100">
        <f>方向別!O296</f>
        <v>1.639344262295082</v>
      </c>
      <c r="I137" s="98">
        <f>SUM(方向別!B31,方向別!I137)</f>
        <v>13</v>
      </c>
      <c r="J137" s="98">
        <f>SUM(方向別!C31,方向別!J137)</f>
        <v>0</v>
      </c>
      <c r="K137" s="98">
        <f>SUM(方向別!D31,方向別!K137)</f>
        <v>1</v>
      </c>
      <c r="L137" s="98">
        <f>SUM(方向別!E31,方向別!L137)</f>
        <v>0</v>
      </c>
      <c r="M137" s="98">
        <f t="shared" si="15"/>
        <v>14</v>
      </c>
      <c r="N137" s="99">
        <f t="shared" si="12"/>
        <v>0</v>
      </c>
      <c r="O137" s="100">
        <f t="shared" si="14"/>
        <v>0.83234244946492275</v>
      </c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</row>
    <row r="138" spans="1:67" s="23" customFormat="1" ht="13.5" customHeight="1">
      <c r="A138" s="34" t="s">
        <v>21</v>
      </c>
      <c r="B138" s="98">
        <f>方向別!I297</f>
        <v>0</v>
      </c>
      <c r="C138" s="98">
        <f>方向別!J297</f>
        <v>0</v>
      </c>
      <c r="D138" s="98">
        <f>方向別!K297</f>
        <v>0</v>
      </c>
      <c r="E138" s="98">
        <f>方向別!L297</f>
        <v>0</v>
      </c>
      <c r="F138" s="98">
        <f>方向別!M297</f>
        <v>0</v>
      </c>
      <c r="G138" s="99">
        <f>方向別!N297</f>
        <v>0</v>
      </c>
      <c r="H138" s="100">
        <f>方向別!O297</f>
        <v>0</v>
      </c>
      <c r="I138" s="98">
        <f>SUM(方向別!B32,方向別!I138)</f>
        <v>21</v>
      </c>
      <c r="J138" s="98">
        <f>SUM(方向別!C32,方向別!J138)</f>
        <v>0</v>
      </c>
      <c r="K138" s="98">
        <f>SUM(方向別!D32,方向別!K138)</f>
        <v>3</v>
      </c>
      <c r="L138" s="98">
        <f>SUM(方向別!E32,方向別!L138)</f>
        <v>0</v>
      </c>
      <c r="M138" s="98">
        <f t="shared" si="15"/>
        <v>24</v>
      </c>
      <c r="N138" s="99">
        <f t="shared" si="12"/>
        <v>0</v>
      </c>
      <c r="O138" s="100">
        <f t="shared" si="14"/>
        <v>1.426872770511296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</row>
    <row r="139" spans="1:67" s="23" customFormat="1" ht="13.5" customHeight="1">
      <c r="A139" s="30" t="s">
        <v>15</v>
      </c>
      <c r="B139" s="104">
        <f>SUM(B133:B138)</f>
        <v>4</v>
      </c>
      <c r="C139" s="104">
        <f>SUM(C133:C138)</f>
        <v>1</v>
      </c>
      <c r="D139" s="104">
        <f>SUM(D133:D138)</f>
        <v>0</v>
      </c>
      <c r="E139" s="104">
        <f>SUM(E133:E138)</f>
        <v>0</v>
      </c>
      <c r="F139" s="104">
        <f>方向別!M298</f>
        <v>5</v>
      </c>
      <c r="G139" s="105">
        <f>方向別!N298</f>
        <v>20</v>
      </c>
      <c r="H139" s="106">
        <f>方向別!O298</f>
        <v>8.1967213114754092</v>
      </c>
      <c r="I139" s="104">
        <f>SUM(I133:I138)</f>
        <v>93</v>
      </c>
      <c r="J139" s="104">
        <f>SUM(J133:J138)</f>
        <v>4</v>
      </c>
      <c r="K139" s="104">
        <f>SUM(K133:K138)</f>
        <v>5</v>
      </c>
      <c r="L139" s="104">
        <f>SUM(L133:L138)</f>
        <v>1</v>
      </c>
      <c r="M139" s="104">
        <f t="shared" si="15"/>
        <v>103</v>
      </c>
      <c r="N139" s="105">
        <f t="shared" si="12"/>
        <v>4.9000000000000004</v>
      </c>
      <c r="O139" s="106">
        <f t="shared" si="14"/>
        <v>6.1236623067776454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</row>
    <row r="140" spans="1:67" s="23" customFormat="1" ht="13.5" customHeight="1">
      <c r="A140" s="34" t="s">
        <v>22</v>
      </c>
      <c r="B140" s="98">
        <f>方向別!I299</f>
        <v>5</v>
      </c>
      <c r="C140" s="98">
        <f>方向別!J299</f>
        <v>0</v>
      </c>
      <c r="D140" s="98">
        <f>方向別!K299</f>
        <v>0</v>
      </c>
      <c r="E140" s="98">
        <f>方向別!L299</f>
        <v>0</v>
      </c>
      <c r="F140" s="98">
        <f>方向別!M299</f>
        <v>5</v>
      </c>
      <c r="G140" s="99">
        <f>方向別!N299</f>
        <v>0</v>
      </c>
      <c r="H140" s="100">
        <f>方向別!O299</f>
        <v>8.1967213114754092</v>
      </c>
      <c r="I140" s="98">
        <f>SUM(方向別!B34,方向別!I140)</f>
        <v>136</v>
      </c>
      <c r="J140" s="98">
        <f>SUM(方向別!C34,方向別!J140)</f>
        <v>1</v>
      </c>
      <c r="K140" s="98">
        <f>SUM(方向別!D34,方向別!K140)</f>
        <v>5</v>
      </c>
      <c r="L140" s="98">
        <f>SUM(方向別!E34,方向別!L140)</f>
        <v>1</v>
      </c>
      <c r="M140" s="98">
        <f t="shared" si="15"/>
        <v>143</v>
      </c>
      <c r="N140" s="99">
        <f t="shared" si="12"/>
        <v>1.4</v>
      </c>
      <c r="O140" s="100">
        <f t="shared" si="14"/>
        <v>8.5017835909631394</v>
      </c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</row>
    <row r="141" spans="1:67" s="23" customFormat="1" ht="13.5" customHeight="1">
      <c r="A141" s="34" t="s">
        <v>23</v>
      </c>
      <c r="B141" s="98">
        <f>方向別!I300</f>
        <v>4</v>
      </c>
      <c r="C141" s="98">
        <f>方向別!J300</f>
        <v>0</v>
      </c>
      <c r="D141" s="98">
        <f>方向別!K300</f>
        <v>1</v>
      </c>
      <c r="E141" s="98">
        <f>方向別!L300</f>
        <v>0</v>
      </c>
      <c r="F141" s="98">
        <f>方向別!M300</f>
        <v>5</v>
      </c>
      <c r="G141" s="99">
        <f>方向別!N300</f>
        <v>0</v>
      </c>
      <c r="H141" s="100">
        <f>方向別!O300</f>
        <v>8.1967213114754092</v>
      </c>
      <c r="I141" s="98">
        <f>SUM(方向別!B35,方向別!I141)</f>
        <v>126</v>
      </c>
      <c r="J141" s="98">
        <f>SUM(方向別!C35,方向別!J141)</f>
        <v>4</v>
      </c>
      <c r="K141" s="98">
        <f>SUM(方向別!D35,方向別!K141)</f>
        <v>13</v>
      </c>
      <c r="L141" s="98">
        <f>SUM(方向別!E35,方向別!L141)</f>
        <v>0</v>
      </c>
      <c r="M141" s="98">
        <f>SUM(I141:L141)</f>
        <v>143</v>
      </c>
      <c r="N141" s="99">
        <f t="shared" si="12"/>
        <v>2.8</v>
      </c>
      <c r="O141" s="100">
        <f t="shared" si="14"/>
        <v>8.5017835909631394</v>
      </c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</row>
    <row r="142" spans="1:67" s="23" customFormat="1" ht="13.5" customHeight="1">
      <c r="A142" s="34" t="s">
        <v>24</v>
      </c>
      <c r="B142" s="98">
        <f>方向別!I301</f>
        <v>2</v>
      </c>
      <c r="C142" s="98">
        <f>方向別!J301</f>
        <v>0</v>
      </c>
      <c r="D142" s="98">
        <f>方向別!K301</f>
        <v>1</v>
      </c>
      <c r="E142" s="98">
        <f>方向別!L301</f>
        <v>0</v>
      </c>
      <c r="F142" s="98">
        <f>方向別!M301</f>
        <v>3</v>
      </c>
      <c r="G142" s="99">
        <f>方向別!N301</f>
        <v>0</v>
      </c>
      <c r="H142" s="100">
        <f>方向別!O301</f>
        <v>4.918032786885246</v>
      </c>
      <c r="I142" s="98">
        <f>SUM(方向別!B36,方向別!I142)</f>
        <v>118</v>
      </c>
      <c r="J142" s="98">
        <f>SUM(方向別!C36,方向別!J142)</f>
        <v>2</v>
      </c>
      <c r="K142" s="98">
        <f>SUM(方向別!D36,方向別!K142)</f>
        <v>6</v>
      </c>
      <c r="L142" s="98">
        <f>SUM(方向別!E36,方向別!L142)</f>
        <v>1</v>
      </c>
      <c r="M142" s="98">
        <f t="shared" si="15"/>
        <v>127</v>
      </c>
      <c r="N142" s="99">
        <f t="shared" si="12"/>
        <v>2.4</v>
      </c>
      <c r="O142" s="100">
        <f t="shared" si="14"/>
        <v>7.5505350772889415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</row>
    <row r="143" spans="1:67" s="23" customFormat="1" ht="13.5" customHeight="1">
      <c r="A143" s="34" t="s">
        <v>25</v>
      </c>
      <c r="B143" s="98">
        <f>方向別!I302</f>
        <v>5</v>
      </c>
      <c r="C143" s="98">
        <f>方向別!J302</f>
        <v>0</v>
      </c>
      <c r="D143" s="98">
        <f>方向別!K302</f>
        <v>1</v>
      </c>
      <c r="E143" s="98">
        <f>方向別!L302</f>
        <v>0</v>
      </c>
      <c r="F143" s="98">
        <f>方向別!M302</f>
        <v>6</v>
      </c>
      <c r="G143" s="99">
        <f>方向別!N302</f>
        <v>0</v>
      </c>
      <c r="H143" s="100">
        <f>方向別!O302</f>
        <v>9.8360655737704921</v>
      </c>
      <c r="I143" s="98">
        <f>SUM(方向別!B37,方向別!I143)</f>
        <v>118</v>
      </c>
      <c r="J143" s="98">
        <f>SUM(方向別!C37,方向別!J143)</f>
        <v>2</v>
      </c>
      <c r="K143" s="98">
        <f>SUM(方向別!D37,方向別!K143)</f>
        <v>1</v>
      </c>
      <c r="L143" s="98">
        <f>SUM(方向別!E37,方向別!L143)</f>
        <v>0</v>
      </c>
      <c r="M143" s="98">
        <f t="shared" si="15"/>
        <v>121</v>
      </c>
      <c r="N143" s="99">
        <f t="shared" si="12"/>
        <v>1.7</v>
      </c>
      <c r="O143" s="100">
        <f t="shared" si="14"/>
        <v>7.1938168846611177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</row>
    <row r="144" spans="1:67" s="23" customFormat="1" ht="13.5" customHeight="1">
      <c r="A144" s="34" t="s">
        <v>26</v>
      </c>
      <c r="B144" s="98">
        <f>方向別!I303</f>
        <v>3</v>
      </c>
      <c r="C144" s="98">
        <f>方向別!J303</f>
        <v>0</v>
      </c>
      <c r="D144" s="98">
        <f>方向別!K303</f>
        <v>0</v>
      </c>
      <c r="E144" s="98">
        <f>方向別!L303</f>
        <v>0</v>
      </c>
      <c r="F144" s="98">
        <f>方向別!M303</f>
        <v>3</v>
      </c>
      <c r="G144" s="99">
        <f>方向別!N303</f>
        <v>0</v>
      </c>
      <c r="H144" s="100">
        <f>方向別!O303</f>
        <v>4.918032786885246</v>
      </c>
      <c r="I144" s="98">
        <f>SUM(方向別!B38,方向別!I144)</f>
        <v>125</v>
      </c>
      <c r="J144" s="98">
        <f>SUM(方向別!C38,方向別!J144)</f>
        <v>4</v>
      </c>
      <c r="K144" s="98">
        <f>SUM(方向別!D38,方向別!K144)</f>
        <v>4</v>
      </c>
      <c r="L144" s="98">
        <f>SUM(方向別!E38,方向別!L144)</f>
        <v>0</v>
      </c>
      <c r="M144" s="98">
        <f t="shared" si="15"/>
        <v>133</v>
      </c>
      <c r="N144" s="99">
        <f t="shared" si="12"/>
        <v>3</v>
      </c>
      <c r="O144" s="100">
        <f t="shared" si="14"/>
        <v>7.9072532699167652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</row>
    <row r="145" spans="1:67" s="23" customFormat="1" ht="13.5" customHeight="1">
      <c r="A145" s="34" t="s">
        <v>27</v>
      </c>
      <c r="B145" s="98">
        <f>方向別!I304</f>
        <v>3</v>
      </c>
      <c r="C145" s="98">
        <f>方向別!J304</f>
        <v>0</v>
      </c>
      <c r="D145" s="98">
        <f>方向別!K304</f>
        <v>0</v>
      </c>
      <c r="E145" s="98">
        <f>方向別!L304</f>
        <v>0</v>
      </c>
      <c r="F145" s="98">
        <f>方向別!M304</f>
        <v>3</v>
      </c>
      <c r="G145" s="99">
        <f>方向別!N304</f>
        <v>0</v>
      </c>
      <c r="H145" s="100">
        <f>方向別!O304</f>
        <v>4.918032786885246</v>
      </c>
      <c r="I145" s="98">
        <f>SUM(方向別!B39,方向別!I145)</f>
        <v>121</v>
      </c>
      <c r="J145" s="98">
        <f>SUM(方向別!C39,方向別!J145)</f>
        <v>2</v>
      </c>
      <c r="K145" s="98">
        <f>SUM(方向別!D39,方向別!K145)</f>
        <v>7</v>
      </c>
      <c r="L145" s="98">
        <f>SUM(方向別!E39,方向別!L145)</f>
        <v>1</v>
      </c>
      <c r="M145" s="98">
        <f t="shared" si="15"/>
        <v>131</v>
      </c>
      <c r="N145" s="99">
        <f t="shared" si="12"/>
        <v>2.2999999999999998</v>
      </c>
      <c r="O145" s="100">
        <f t="shared" si="14"/>
        <v>7.788347205707491</v>
      </c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</row>
    <row r="146" spans="1:67" s="23" customFormat="1" ht="13.5" customHeight="1">
      <c r="A146" s="34" t="s">
        <v>28</v>
      </c>
      <c r="B146" s="98">
        <f>方向別!I305</f>
        <v>4</v>
      </c>
      <c r="C146" s="98">
        <f>方向別!J305</f>
        <v>0</v>
      </c>
      <c r="D146" s="98">
        <f>方向別!K305</f>
        <v>1</v>
      </c>
      <c r="E146" s="98">
        <f>方向別!L305</f>
        <v>0</v>
      </c>
      <c r="F146" s="98">
        <f>方向別!M305</f>
        <v>5</v>
      </c>
      <c r="G146" s="99">
        <f>方向別!N305</f>
        <v>0</v>
      </c>
      <c r="H146" s="100">
        <f>方向別!O305</f>
        <v>8.1967213114754092</v>
      </c>
      <c r="I146" s="98">
        <f>SUM(方向別!B40,方向別!I146)</f>
        <v>106</v>
      </c>
      <c r="J146" s="98">
        <f>SUM(方向別!C40,方向別!J146)</f>
        <v>3</v>
      </c>
      <c r="K146" s="98">
        <f>SUM(方向別!D40,方向別!K146)</f>
        <v>6</v>
      </c>
      <c r="L146" s="98">
        <f>SUM(方向別!E40,方向別!L146)</f>
        <v>0</v>
      </c>
      <c r="M146" s="98">
        <f t="shared" si="15"/>
        <v>115</v>
      </c>
      <c r="N146" s="99">
        <f t="shared" si="12"/>
        <v>2.6</v>
      </c>
      <c r="O146" s="100">
        <f t="shared" si="14"/>
        <v>6.8370986920332939</v>
      </c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</row>
    <row r="147" spans="1:67" s="23" customFormat="1" ht="13.5" customHeight="1">
      <c r="A147" s="34" t="s">
        <v>51</v>
      </c>
      <c r="B147" s="98">
        <f>方向別!I306</f>
        <v>1</v>
      </c>
      <c r="C147" s="98">
        <f>方向別!J306</f>
        <v>0</v>
      </c>
      <c r="D147" s="98">
        <f>方向別!K306</f>
        <v>0</v>
      </c>
      <c r="E147" s="98">
        <f>方向別!L306</f>
        <v>0</v>
      </c>
      <c r="F147" s="98">
        <f>方向別!M306</f>
        <v>1</v>
      </c>
      <c r="G147" s="99">
        <f>方向別!N306</f>
        <v>0</v>
      </c>
      <c r="H147" s="100">
        <f>方向別!O306</f>
        <v>1.639344262295082</v>
      </c>
      <c r="I147" s="98">
        <f>SUM(方向別!B41,方向別!I147)</f>
        <v>137</v>
      </c>
      <c r="J147" s="98">
        <f>SUM(方向別!C41,方向別!J147)</f>
        <v>2</v>
      </c>
      <c r="K147" s="98">
        <f>SUM(方向別!D41,方向別!K147)</f>
        <v>5</v>
      </c>
      <c r="L147" s="98">
        <f>SUM(方向別!E41,方向別!L147)</f>
        <v>3</v>
      </c>
      <c r="M147" s="98">
        <f t="shared" si="15"/>
        <v>147</v>
      </c>
      <c r="N147" s="99">
        <f t="shared" si="12"/>
        <v>3.4</v>
      </c>
      <c r="O147" s="100">
        <f t="shared" si="14"/>
        <v>8.7395957193816898</v>
      </c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</row>
    <row r="148" spans="1:67" s="23" customFormat="1" ht="13.5" customHeight="1">
      <c r="A148" s="38" t="s">
        <v>29</v>
      </c>
      <c r="B148" s="101">
        <f>方向別!I307</f>
        <v>1</v>
      </c>
      <c r="C148" s="101">
        <f>方向別!J307</f>
        <v>0</v>
      </c>
      <c r="D148" s="101">
        <f>方向別!K307</f>
        <v>0</v>
      </c>
      <c r="E148" s="101">
        <f>方向別!L307</f>
        <v>0</v>
      </c>
      <c r="F148" s="101">
        <f>方向別!M307</f>
        <v>1</v>
      </c>
      <c r="G148" s="102">
        <f>方向別!N307</f>
        <v>0</v>
      </c>
      <c r="H148" s="103">
        <f>方向別!O307</f>
        <v>1.639344262295082</v>
      </c>
      <c r="I148" s="101">
        <f>SUM(方向別!B42,方向別!I148)</f>
        <v>16</v>
      </c>
      <c r="J148" s="101">
        <f>SUM(方向別!C42,方向別!J148)</f>
        <v>0</v>
      </c>
      <c r="K148" s="101">
        <f>SUM(方向別!D42,方向別!K148)</f>
        <v>1</v>
      </c>
      <c r="L148" s="101">
        <f>SUM(方向別!E42,方向別!L148)</f>
        <v>0</v>
      </c>
      <c r="M148" s="101">
        <f t="shared" si="15"/>
        <v>17</v>
      </c>
      <c r="N148" s="102">
        <f t="shared" si="12"/>
        <v>0</v>
      </c>
      <c r="O148" s="103">
        <f t="shared" si="14"/>
        <v>1.0107015457788349</v>
      </c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</row>
    <row r="149" spans="1:67" s="23" customFormat="1" ht="13.5" customHeight="1">
      <c r="A149" s="34" t="s">
        <v>30</v>
      </c>
      <c r="B149" s="98">
        <f>方向別!I308</f>
        <v>2</v>
      </c>
      <c r="C149" s="98">
        <f>方向別!J308</f>
        <v>0</v>
      </c>
      <c r="D149" s="98">
        <f>方向別!K308</f>
        <v>0</v>
      </c>
      <c r="E149" s="98">
        <f>方向別!L308</f>
        <v>0</v>
      </c>
      <c r="F149" s="98">
        <f>方向別!M308</f>
        <v>2</v>
      </c>
      <c r="G149" s="99">
        <f>方向別!N308</f>
        <v>0</v>
      </c>
      <c r="H149" s="100">
        <f>方向別!O308</f>
        <v>3.278688524590164</v>
      </c>
      <c r="I149" s="98">
        <f>SUM(方向別!B43,方向別!I149)</f>
        <v>19</v>
      </c>
      <c r="J149" s="98">
        <f>SUM(方向別!C43,方向別!J149)</f>
        <v>0</v>
      </c>
      <c r="K149" s="98">
        <f>SUM(方向別!D43,方向別!K149)</f>
        <v>2</v>
      </c>
      <c r="L149" s="98">
        <f>SUM(方向別!E43,方向別!L149)</f>
        <v>0</v>
      </c>
      <c r="M149" s="98">
        <f t="shared" si="15"/>
        <v>21</v>
      </c>
      <c r="N149" s="99">
        <f t="shared" si="12"/>
        <v>0</v>
      </c>
      <c r="O149" s="100">
        <f t="shared" si="14"/>
        <v>1.2485136741973841</v>
      </c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</row>
    <row r="150" spans="1:67" s="23" customFormat="1" ht="13.5" customHeight="1">
      <c r="A150" s="34" t="s">
        <v>31</v>
      </c>
      <c r="B150" s="98">
        <f>方向別!I309</f>
        <v>1</v>
      </c>
      <c r="C150" s="98">
        <f>方向別!J309</f>
        <v>0</v>
      </c>
      <c r="D150" s="98">
        <f>方向別!K309</f>
        <v>0</v>
      </c>
      <c r="E150" s="98">
        <f>方向別!L309</f>
        <v>0</v>
      </c>
      <c r="F150" s="98">
        <f>方向別!M309</f>
        <v>1</v>
      </c>
      <c r="G150" s="99">
        <f>方向別!N309</f>
        <v>0</v>
      </c>
      <c r="H150" s="100">
        <f>方向別!O309</f>
        <v>1.639344262295082</v>
      </c>
      <c r="I150" s="98">
        <f>SUM(方向別!B44,方向別!I150)</f>
        <v>19</v>
      </c>
      <c r="J150" s="98">
        <f>SUM(方向別!C44,方向別!J150)</f>
        <v>0</v>
      </c>
      <c r="K150" s="98">
        <f>SUM(方向別!D44,方向別!K150)</f>
        <v>0</v>
      </c>
      <c r="L150" s="98">
        <f>SUM(方向別!E44,方向別!L150)</f>
        <v>0</v>
      </c>
      <c r="M150" s="98">
        <f t="shared" si="15"/>
        <v>19</v>
      </c>
      <c r="N150" s="99">
        <f t="shared" si="12"/>
        <v>0</v>
      </c>
      <c r="O150" s="100">
        <f t="shared" si="14"/>
        <v>1.1296076099881094</v>
      </c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</row>
    <row r="151" spans="1:67" s="23" customFormat="1" ht="13.5" customHeight="1">
      <c r="A151" s="34" t="s">
        <v>32</v>
      </c>
      <c r="B151" s="98">
        <f>方向別!I310</f>
        <v>1</v>
      </c>
      <c r="C151" s="98">
        <f>方向別!J310</f>
        <v>0</v>
      </c>
      <c r="D151" s="98">
        <f>方向別!K310</f>
        <v>0</v>
      </c>
      <c r="E151" s="98">
        <f>方向別!L310</f>
        <v>0</v>
      </c>
      <c r="F151" s="98">
        <f>方向別!M310</f>
        <v>1</v>
      </c>
      <c r="G151" s="99">
        <f>方向別!N310</f>
        <v>0</v>
      </c>
      <c r="H151" s="100">
        <f>方向別!O310</f>
        <v>1.639344262295082</v>
      </c>
      <c r="I151" s="98">
        <f>SUM(方向別!B45,方向別!I151)</f>
        <v>27</v>
      </c>
      <c r="J151" s="98">
        <f>SUM(方向別!C45,方向別!J151)</f>
        <v>1</v>
      </c>
      <c r="K151" s="98">
        <f>SUM(方向別!D45,方向別!K151)</f>
        <v>0</v>
      </c>
      <c r="L151" s="98">
        <f>SUM(方向別!E45,方向別!L151)</f>
        <v>0</v>
      </c>
      <c r="M151" s="98">
        <f t="shared" si="15"/>
        <v>28</v>
      </c>
      <c r="N151" s="99">
        <f t="shared" si="12"/>
        <v>3.6</v>
      </c>
      <c r="O151" s="100">
        <f t="shared" si="14"/>
        <v>1.6646848989298455</v>
      </c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</row>
    <row r="152" spans="1:67" s="23" customFormat="1" ht="13.5" customHeight="1">
      <c r="A152" s="34" t="s">
        <v>33</v>
      </c>
      <c r="B152" s="98">
        <f>方向別!I311</f>
        <v>1</v>
      </c>
      <c r="C152" s="98">
        <f>方向別!J311</f>
        <v>0</v>
      </c>
      <c r="D152" s="98">
        <f>方向別!K311</f>
        <v>0</v>
      </c>
      <c r="E152" s="98">
        <f>方向別!L311</f>
        <v>0</v>
      </c>
      <c r="F152" s="98">
        <f>方向別!M311</f>
        <v>1</v>
      </c>
      <c r="G152" s="99">
        <f>方向別!N311</f>
        <v>0</v>
      </c>
      <c r="H152" s="100">
        <f>方向別!O311</f>
        <v>1.639344262295082</v>
      </c>
      <c r="I152" s="98">
        <f>SUM(方向別!B46,方向別!I152)</f>
        <v>22</v>
      </c>
      <c r="J152" s="98">
        <f>SUM(方向別!C46,方向別!J152)</f>
        <v>1</v>
      </c>
      <c r="K152" s="98">
        <f>SUM(方向別!D46,方向別!K152)</f>
        <v>0</v>
      </c>
      <c r="L152" s="98">
        <f>SUM(方向別!E46,方向別!L152)</f>
        <v>0</v>
      </c>
      <c r="M152" s="98">
        <f t="shared" si="15"/>
        <v>23</v>
      </c>
      <c r="N152" s="99">
        <f t="shared" si="12"/>
        <v>4.3</v>
      </c>
      <c r="O152" s="100">
        <f t="shared" si="14"/>
        <v>1.3674197384066586</v>
      </c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</row>
    <row r="153" spans="1:67" s="23" customFormat="1" ht="13.5" customHeight="1">
      <c r="A153" s="34" t="s">
        <v>34</v>
      </c>
      <c r="B153" s="98">
        <f>方向別!I312</f>
        <v>0</v>
      </c>
      <c r="C153" s="98">
        <f>方向別!J312</f>
        <v>0</v>
      </c>
      <c r="D153" s="98">
        <f>方向別!K312</f>
        <v>0</v>
      </c>
      <c r="E153" s="98">
        <f>方向別!L312</f>
        <v>0</v>
      </c>
      <c r="F153" s="98">
        <f>方向別!M312</f>
        <v>0</v>
      </c>
      <c r="G153" s="99">
        <f>方向別!N312</f>
        <v>0</v>
      </c>
      <c r="H153" s="100">
        <f>方向別!O312</f>
        <v>0</v>
      </c>
      <c r="I153" s="98">
        <f>SUM(方向別!B47,方向別!I153)</f>
        <v>21</v>
      </c>
      <c r="J153" s="98">
        <f>SUM(方向別!C47,方向別!J153)</f>
        <v>1</v>
      </c>
      <c r="K153" s="98">
        <f>SUM(方向別!D47,方向別!K153)</f>
        <v>0</v>
      </c>
      <c r="L153" s="98">
        <f>SUM(方向別!E47,方向別!L153)</f>
        <v>0</v>
      </c>
      <c r="M153" s="98">
        <f t="shared" si="15"/>
        <v>22</v>
      </c>
      <c r="N153" s="99">
        <f t="shared" si="12"/>
        <v>4.5</v>
      </c>
      <c r="O153" s="100">
        <f t="shared" si="14"/>
        <v>1.3079667063020213</v>
      </c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</row>
    <row r="154" spans="1:67" s="23" customFormat="1" ht="13.5" customHeight="1">
      <c r="A154" s="30" t="s">
        <v>15</v>
      </c>
      <c r="B154" s="104">
        <f>SUM(B148:B153)</f>
        <v>6</v>
      </c>
      <c r="C154" s="104">
        <f>SUM(C148:C153)</f>
        <v>0</v>
      </c>
      <c r="D154" s="104">
        <f>SUM(D148:D153)</f>
        <v>0</v>
      </c>
      <c r="E154" s="104">
        <f>SUM(E148:E153)</f>
        <v>0</v>
      </c>
      <c r="F154" s="104">
        <f>方向別!M313</f>
        <v>6</v>
      </c>
      <c r="G154" s="105">
        <f>方向別!N313</f>
        <v>0</v>
      </c>
      <c r="H154" s="106">
        <f>方向別!O313</f>
        <v>9.8360655737704921</v>
      </c>
      <c r="I154" s="104">
        <f>SUM(I148:I153)</f>
        <v>124</v>
      </c>
      <c r="J154" s="104">
        <f>SUM(J148:J153)</f>
        <v>3</v>
      </c>
      <c r="K154" s="104">
        <f>SUM(K148:K153)</f>
        <v>3</v>
      </c>
      <c r="L154" s="104">
        <f>SUM(L148:L153)</f>
        <v>0</v>
      </c>
      <c r="M154" s="104">
        <f t="shared" si="15"/>
        <v>130</v>
      </c>
      <c r="N154" s="105">
        <f t="shared" si="12"/>
        <v>2.2999999999999998</v>
      </c>
      <c r="O154" s="106">
        <f t="shared" si="14"/>
        <v>7.7288941736028542</v>
      </c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</row>
    <row r="155" spans="1:67" s="23" customFormat="1" ht="13.5" customHeight="1">
      <c r="A155" s="38" t="s">
        <v>35</v>
      </c>
      <c r="B155" s="101">
        <f>方向別!I314</f>
        <v>0</v>
      </c>
      <c r="C155" s="101">
        <f>方向別!J314</f>
        <v>0</v>
      </c>
      <c r="D155" s="101">
        <f>方向別!K314</f>
        <v>0</v>
      </c>
      <c r="E155" s="101">
        <f>方向別!L314</f>
        <v>0</v>
      </c>
      <c r="F155" s="101">
        <f>方向別!M314</f>
        <v>0</v>
      </c>
      <c r="G155" s="102">
        <f>方向別!N314</f>
        <v>0</v>
      </c>
      <c r="H155" s="103">
        <f>方向別!O314</f>
        <v>0</v>
      </c>
      <c r="I155" s="101">
        <f>SUM(方向別!B49,方向別!I155)</f>
        <v>20</v>
      </c>
      <c r="J155" s="101">
        <f>SUM(方向別!C49,方向別!J155)</f>
        <v>0</v>
      </c>
      <c r="K155" s="101">
        <f>SUM(方向別!D49,方向別!K155)</f>
        <v>0</v>
      </c>
      <c r="L155" s="101">
        <f>SUM(方向別!E49,方向別!L155)</f>
        <v>0</v>
      </c>
      <c r="M155" s="101">
        <f t="shared" si="15"/>
        <v>20</v>
      </c>
      <c r="N155" s="102">
        <f t="shared" si="12"/>
        <v>0</v>
      </c>
      <c r="O155" s="103">
        <f t="shared" si="14"/>
        <v>1.1890606420927468</v>
      </c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</row>
    <row r="156" spans="1:67" s="23" customFormat="1" ht="13.5" customHeight="1">
      <c r="A156" s="34" t="s">
        <v>36</v>
      </c>
      <c r="B156" s="98">
        <f>方向別!I315</f>
        <v>0</v>
      </c>
      <c r="C156" s="98">
        <f>方向別!J315</f>
        <v>0</v>
      </c>
      <c r="D156" s="98">
        <f>方向別!K315</f>
        <v>0</v>
      </c>
      <c r="E156" s="98">
        <f>方向別!L315</f>
        <v>0</v>
      </c>
      <c r="F156" s="98">
        <f>方向別!M315</f>
        <v>0</v>
      </c>
      <c r="G156" s="99">
        <f>方向別!N315</f>
        <v>0</v>
      </c>
      <c r="H156" s="100">
        <f>方向別!O315</f>
        <v>0</v>
      </c>
      <c r="I156" s="98">
        <f>SUM(方向別!B50,方向別!I156)</f>
        <v>28</v>
      </c>
      <c r="J156" s="98">
        <f>SUM(方向別!C50,方向別!J156)</f>
        <v>1</v>
      </c>
      <c r="K156" s="98">
        <f>SUM(方向別!D50,方向別!K156)</f>
        <v>0</v>
      </c>
      <c r="L156" s="98">
        <f>SUM(方向別!E50,方向別!L156)</f>
        <v>0</v>
      </c>
      <c r="M156" s="98">
        <f t="shared" si="15"/>
        <v>29</v>
      </c>
      <c r="N156" s="99">
        <f t="shared" si="12"/>
        <v>3.4</v>
      </c>
      <c r="O156" s="100">
        <f t="shared" si="14"/>
        <v>1.7241379310344827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</row>
    <row r="157" spans="1:67" s="23" customFormat="1" ht="13.5" customHeight="1">
      <c r="A157" s="34" t="s">
        <v>37</v>
      </c>
      <c r="B157" s="98">
        <f>方向別!I316</f>
        <v>2</v>
      </c>
      <c r="C157" s="98">
        <f>方向別!J316</f>
        <v>0</v>
      </c>
      <c r="D157" s="98">
        <f>方向別!K316</f>
        <v>0</v>
      </c>
      <c r="E157" s="98">
        <f>方向別!L316</f>
        <v>0</v>
      </c>
      <c r="F157" s="98">
        <f>方向別!M316</f>
        <v>2</v>
      </c>
      <c r="G157" s="99">
        <f>方向別!N316</f>
        <v>0</v>
      </c>
      <c r="H157" s="100">
        <f>方向別!O316</f>
        <v>3.278688524590164</v>
      </c>
      <c r="I157" s="98">
        <f>SUM(方向別!B51,方向別!I157)</f>
        <v>13</v>
      </c>
      <c r="J157" s="98">
        <f>SUM(方向別!C51,方向別!J157)</f>
        <v>0</v>
      </c>
      <c r="K157" s="98">
        <f>SUM(方向別!D51,方向別!K157)</f>
        <v>1</v>
      </c>
      <c r="L157" s="98">
        <f>SUM(方向別!E51,方向別!L157)</f>
        <v>0</v>
      </c>
      <c r="M157" s="98">
        <f t="shared" si="15"/>
        <v>14</v>
      </c>
      <c r="N157" s="99">
        <f t="shared" si="12"/>
        <v>0</v>
      </c>
      <c r="O157" s="100">
        <f t="shared" si="14"/>
        <v>0.83234244946492275</v>
      </c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</row>
    <row r="158" spans="1:67" s="23" customFormat="1" ht="13.5" customHeight="1">
      <c r="A158" s="34" t="s">
        <v>38</v>
      </c>
      <c r="B158" s="98">
        <f>方向別!I317</f>
        <v>0</v>
      </c>
      <c r="C158" s="98">
        <f>方向別!J317</f>
        <v>0</v>
      </c>
      <c r="D158" s="98">
        <f>方向別!K317</f>
        <v>0</v>
      </c>
      <c r="E158" s="98">
        <f>方向別!L317</f>
        <v>0</v>
      </c>
      <c r="F158" s="98">
        <f>方向別!M317</f>
        <v>0</v>
      </c>
      <c r="G158" s="99">
        <f>方向別!N317</f>
        <v>0</v>
      </c>
      <c r="H158" s="100">
        <f>方向別!O317</f>
        <v>0</v>
      </c>
      <c r="I158" s="98">
        <f>SUM(方向別!B52,方向別!I158)</f>
        <v>20</v>
      </c>
      <c r="J158" s="98">
        <f>SUM(方向別!C52,方向別!J158)</f>
        <v>2</v>
      </c>
      <c r="K158" s="98">
        <f>SUM(方向別!D52,方向別!K158)</f>
        <v>0</v>
      </c>
      <c r="L158" s="98">
        <f>SUM(方向別!E52,方向別!L158)</f>
        <v>0</v>
      </c>
      <c r="M158" s="98">
        <f t="shared" si="15"/>
        <v>22</v>
      </c>
      <c r="N158" s="99">
        <f t="shared" si="12"/>
        <v>9.1</v>
      </c>
      <c r="O158" s="100">
        <f t="shared" si="14"/>
        <v>1.3079667063020213</v>
      </c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</row>
    <row r="159" spans="1:67" s="23" customFormat="1" ht="13.5" customHeight="1">
      <c r="A159" s="34" t="s">
        <v>39</v>
      </c>
      <c r="B159" s="98">
        <f>方向別!I318</f>
        <v>0</v>
      </c>
      <c r="C159" s="98">
        <f>方向別!J318</f>
        <v>0</v>
      </c>
      <c r="D159" s="98">
        <f>方向別!K318</f>
        <v>0</v>
      </c>
      <c r="E159" s="98">
        <f>方向別!L318</f>
        <v>0</v>
      </c>
      <c r="F159" s="98">
        <f>方向別!M318</f>
        <v>0</v>
      </c>
      <c r="G159" s="99">
        <f>方向別!N318</f>
        <v>0</v>
      </c>
      <c r="H159" s="100">
        <f>方向別!O318</f>
        <v>0</v>
      </c>
      <c r="I159" s="98">
        <f>SUM(方向別!B53,方向別!I159)</f>
        <v>17</v>
      </c>
      <c r="J159" s="98">
        <f>SUM(方向別!C53,方向別!J159)</f>
        <v>0</v>
      </c>
      <c r="K159" s="98">
        <f>SUM(方向別!D53,方向別!K159)</f>
        <v>0</v>
      </c>
      <c r="L159" s="98">
        <f>SUM(方向別!E53,方向別!L159)</f>
        <v>0</v>
      </c>
      <c r="M159" s="98">
        <f t="shared" si="15"/>
        <v>17</v>
      </c>
      <c r="N159" s="99">
        <f t="shared" si="12"/>
        <v>0</v>
      </c>
      <c r="O159" s="100">
        <f t="shared" si="14"/>
        <v>1.0107015457788349</v>
      </c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</row>
    <row r="160" spans="1:67" s="23" customFormat="1" ht="13.5" customHeight="1">
      <c r="A160" s="34" t="s">
        <v>40</v>
      </c>
      <c r="B160" s="98">
        <f>方向別!I319</f>
        <v>0</v>
      </c>
      <c r="C160" s="98">
        <f>方向別!J319</f>
        <v>0</v>
      </c>
      <c r="D160" s="98">
        <f>方向別!K319</f>
        <v>0</v>
      </c>
      <c r="E160" s="98">
        <f>方向別!L319</f>
        <v>0</v>
      </c>
      <c r="F160" s="98">
        <f>方向別!M319</f>
        <v>0</v>
      </c>
      <c r="G160" s="99">
        <f>方向別!N319</f>
        <v>0</v>
      </c>
      <c r="H160" s="100">
        <f>方向別!O319</f>
        <v>0</v>
      </c>
      <c r="I160" s="98">
        <f>SUM(方向別!B54,方向別!I160)</f>
        <v>8</v>
      </c>
      <c r="J160" s="98">
        <f>SUM(方向別!C54,方向別!J160)</f>
        <v>0</v>
      </c>
      <c r="K160" s="98">
        <f>SUM(方向別!D54,方向別!K160)</f>
        <v>0</v>
      </c>
      <c r="L160" s="98">
        <f>SUM(方向別!E54,方向別!L160)</f>
        <v>0</v>
      </c>
      <c r="M160" s="98">
        <f t="shared" si="15"/>
        <v>8</v>
      </c>
      <c r="N160" s="99">
        <f t="shared" si="12"/>
        <v>0</v>
      </c>
      <c r="O160" s="100">
        <f t="shared" si="14"/>
        <v>0.47562425683709864</v>
      </c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</row>
    <row r="161" spans="1:67" s="23" customFormat="1" ht="13.5" customHeight="1">
      <c r="A161" s="30" t="s">
        <v>15</v>
      </c>
      <c r="B161" s="104">
        <f>SUM(B155:B160)</f>
        <v>2</v>
      </c>
      <c r="C161" s="104">
        <f>SUM(C155:C160)</f>
        <v>0</v>
      </c>
      <c r="D161" s="104">
        <f>SUM(D155:D160)</f>
        <v>0</v>
      </c>
      <c r="E161" s="104">
        <f>SUM(E155:E160)</f>
        <v>0</v>
      </c>
      <c r="F161" s="104">
        <f>方向別!M320</f>
        <v>2</v>
      </c>
      <c r="G161" s="105">
        <f>方向別!N320</f>
        <v>0</v>
      </c>
      <c r="H161" s="106">
        <f>方向別!O320</f>
        <v>3.278688524590164</v>
      </c>
      <c r="I161" s="104">
        <f>SUM(I155:I160)</f>
        <v>106</v>
      </c>
      <c r="J161" s="104">
        <f>SUM(J155:J160)</f>
        <v>3</v>
      </c>
      <c r="K161" s="104">
        <f>SUM(K155:K160)</f>
        <v>1</v>
      </c>
      <c r="L161" s="104">
        <f>SUM(L155:L160)</f>
        <v>0</v>
      </c>
      <c r="M161" s="104">
        <f>SUM(I161:L161)</f>
        <v>110</v>
      </c>
      <c r="N161" s="105">
        <f t="shared" si="12"/>
        <v>2.7</v>
      </c>
      <c r="O161" s="106">
        <f t="shared" si="14"/>
        <v>6.5398335315101068</v>
      </c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</row>
    <row r="162" spans="1:67" s="23" customFormat="1" ht="13.5" customHeight="1">
      <c r="A162" s="34" t="s">
        <v>101</v>
      </c>
      <c r="B162" s="98">
        <f>方向別!I321</f>
        <v>2</v>
      </c>
      <c r="C162" s="98">
        <f>方向別!J321</f>
        <v>0</v>
      </c>
      <c r="D162" s="98">
        <f>方向別!K321</f>
        <v>0</v>
      </c>
      <c r="E162" s="98">
        <f>方向別!L321</f>
        <v>0</v>
      </c>
      <c r="F162" s="98">
        <f>方向別!M321</f>
        <v>2</v>
      </c>
      <c r="G162" s="99">
        <f>方向別!N321</f>
        <v>0</v>
      </c>
      <c r="H162" s="100">
        <f>方向別!O321</f>
        <v>3.278688524590164</v>
      </c>
      <c r="I162" s="98">
        <f>SUM(方向別!B56,方向別!I162)</f>
        <v>36</v>
      </c>
      <c r="J162" s="98">
        <f>SUM(方向別!C56,方向別!J162)</f>
        <v>3</v>
      </c>
      <c r="K162" s="98">
        <f>SUM(方向別!D56,方向別!K162)</f>
        <v>6</v>
      </c>
      <c r="L162" s="98">
        <f>SUM(方向別!E56,方向別!L162)</f>
        <v>0</v>
      </c>
      <c r="M162" s="98">
        <f t="shared" ref="M162:M163" si="16">SUM(I162:L162)</f>
        <v>45</v>
      </c>
      <c r="N162" s="99">
        <f t="shared" si="12"/>
        <v>6.7</v>
      </c>
      <c r="O162" s="100">
        <f t="shared" ref="O162:O163" si="17">IF(M162=0,0,M162/M$165*100)</f>
        <v>2.6753864447086801</v>
      </c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</row>
    <row r="163" spans="1:67" s="23" customFormat="1" ht="13.5" customHeight="1">
      <c r="A163" s="34" t="s">
        <v>104</v>
      </c>
      <c r="B163" s="98">
        <f>方向別!I322</f>
        <v>1</v>
      </c>
      <c r="C163" s="98">
        <f>方向別!J322</f>
        <v>0</v>
      </c>
      <c r="D163" s="98">
        <f>方向別!K322</f>
        <v>0</v>
      </c>
      <c r="E163" s="98">
        <f>方向別!L322</f>
        <v>0</v>
      </c>
      <c r="F163" s="98">
        <f>方向別!M322</f>
        <v>1</v>
      </c>
      <c r="G163" s="99">
        <f>方向別!N322</f>
        <v>0</v>
      </c>
      <c r="H163" s="100">
        <f>方向別!O322</f>
        <v>1.639344262295082</v>
      </c>
      <c r="I163" s="98">
        <f>SUM(方向別!B57,方向別!I163)</f>
        <v>39</v>
      </c>
      <c r="J163" s="98">
        <f>SUM(方向別!C57,方向別!J163)</f>
        <v>1</v>
      </c>
      <c r="K163" s="98">
        <f>SUM(方向別!D57,方向別!K163)</f>
        <v>3</v>
      </c>
      <c r="L163" s="98">
        <f>SUM(方向別!E57,方向別!L163)</f>
        <v>0</v>
      </c>
      <c r="M163" s="98">
        <f t="shared" si="16"/>
        <v>43</v>
      </c>
      <c r="N163" s="99">
        <f t="shared" si="12"/>
        <v>2.2999999999999998</v>
      </c>
      <c r="O163" s="100">
        <f t="shared" si="17"/>
        <v>2.5564803804994054</v>
      </c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</row>
    <row r="164" spans="1:67" s="23" customFormat="1" ht="13.5" customHeight="1">
      <c r="A164" s="34" t="s">
        <v>107</v>
      </c>
      <c r="B164" s="98">
        <f>方向別!I323</f>
        <v>4</v>
      </c>
      <c r="C164" s="98">
        <f>方向別!J323</f>
        <v>0</v>
      </c>
      <c r="D164" s="98">
        <f>方向別!K323</f>
        <v>0</v>
      </c>
      <c r="E164" s="98">
        <f>方向別!L323</f>
        <v>0</v>
      </c>
      <c r="F164" s="98">
        <f>方向別!M323</f>
        <v>4</v>
      </c>
      <c r="G164" s="99">
        <f>方向別!N323</f>
        <v>0</v>
      </c>
      <c r="H164" s="100">
        <f>方向別!O323</f>
        <v>6.557377049180328</v>
      </c>
      <c r="I164" s="98">
        <f>SUM(方向別!B58,方向別!I164)</f>
        <v>24</v>
      </c>
      <c r="J164" s="98">
        <f>SUM(方向別!C58,方向別!J164)</f>
        <v>0</v>
      </c>
      <c r="K164" s="98">
        <f>SUM(方向別!D58,方向別!K164)</f>
        <v>3</v>
      </c>
      <c r="L164" s="98">
        <f>SUM(方向別!E58,方向別!L164)</f>
        <v>0</v>
      </c>
      <c r="M164" s="98">
        <f>SUM(I164:L164)</f>
        <v>27</v>
      </c>
      <c r="N164" s="99">
        <f t="shared" si="12"/>
        <v>0</v>
      </c>
      <c r="O164" s="100">
        <f>IF(M164=0,0,M164/M$165*100)</f>
        <v>1.6052318668252081</v>
      </c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</row>
    <row r="165" spans="1:67" s="23" customFormat="1" ht="13.5" customHeight="1">
      <c r="A165" s="30" t="s">
        <v>41</v>
      </c>
      <c r="B165" s="104">
        <f>SUM(B117:B125,B132,B139:B147,B154,B161,B162:B164)</f>
        <v>56</v>
      </c>
      <c r="C165" s="104">
        <f>SUM(C117:C125,C132,C139:C147,C154,C161,C162:C164)</f>
        <v>1</v>
      </c>
      <c r="D165" s="104">
        <f>SUM(D117:D125,D132,D139:D147,D154,D161,D162:D164)</f>
        <v>4</v>
      </c>
      <c r="E165" s="104">
        <f>SUM(E117:E125,E132,E139:E147,E154,E161,E162:E164)</f>
        <v>0</v>
      </c>
      <c r="F165" s="104">
        <f>方向別!M324</f>
        <v>61</v>
      </c>
      <c r="G165" s="105">
        <f>方向別!N324</f>
        <v>1.6</v>
      </c>
      <c r="H165" s="106">
        <f>方向別!O324</f>
        <v>100</v>
      </c>
      <c r="I165" s="104">
        <f>SUM(I117:I125,I132,I139:I147,I154,I161,I162:I164)</f>
        <v>1559</v>
      </c>
      <c r="J165" s="104">
        <f>SUM(J117:J125,J132,J139:J147,J154,J161,J162:J164)</f>
        <v>41</v>
      </c>
      <c r="K165" s="104">
        <f>SUM(K117:K125,K132,K139:K147,K154,K161,K162:K164)</f>
        <v>73</v>
      </c>
      <c r="L165" s="104">
        <f>SUM(L117:L125,L132,L139:L147,L154,L161,L162:L164)</f>
        <v>9</v>
      </c>
      <c r="M165" s="104">
        <f>SUM(I165:L165)</f>
        <v>1682</v>
      </c>
      <c r="N165" s="105">
        <f t="shared" si="12"/>
        <v>3</v>
      </c>
      <c r="O165" s="106">
        <f>IF(M165=0,0,M165/M$165*100)</f>
        <v>100</v>
      </c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</row>
    <row r="166" spans="1:67" s="23" customFormat="1" ht="13.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</row>
    <row r="167" spans="1:67" s="23" customFormat="1" ht="13.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</row>
    <row r="168" spans="1:67" s="24" customFormat="1" ht="13.5" customHeight="1">
      <c r="A168" s="49" t="s">
        <v>0</v>
      </c>
      <c r="B168" s="48"/>
      <c r="C168" s="47"/>
      <c r="D168" s="47"/>
      <c r="E168" s="47"/>
      <c r="F168" s="47"/>
      <c r="G168" s="47"/>
      <c r="H168" s="46"/>
      <c r="I168" s="48" t="s">
        <v>67</v>
      </c>
      <c r="J168" s="47"/>
      <c r="K168" s="47"/>
      <c r="L168" s="47"/>
      <c r="M168" s="47"/>
      <c r="N168" s="47"/>
      <c r="O168" s="46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  <c r="AT168" s="45"/>
      <c r="AU168" s="45"/>
      <c r="AV168" s="45"/>
      <c r="AW168" s="45"/>
      <c r="AX168" s="45"/>
      <c r="AY168" s="45"/>
      <c r="AZ168" s="4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</row>
    <row r="169" spans="1:67" s="26" customFormat="1" ht="39.6" customHeight="1">
      <c r="A169" s="91" t="s">
        <v>1</v>
      </c>
      <c r="B169" s="43" t="s">
        <v>2</v>
      </c>
      <c r="C169" s="42" t="s">
        <v>3</v>
      </c>
      <c r="D169" s="41" t="s">
        <v>4</v>
      </c>
      <c r="E169" s="42" t="s">
        <v>5</v>
      </c>
      <c r="F169" s="41" t="s">
        <v>6</v>
      </c>
      <c r="G169" s="41" t="s">
        <v>7</v>
      </c>
      <c r="H169" s="44" t="s">
        <v>8</v>
      </c>
      <c r="I169" s="43" t="s">
        <v>2</v>
      </c>
      <c r="J169" s="41" t="s">
        <v>3</v>
      </c>
      <c r="K169" s="41" t="s">
        <v>4</v>
      </c>
      <c r="L169" s="42" t="s">
        <v>5</v>
      </c>
      <c r="M169" s="41" t="s">
        <v>6</v>
      </c>
      <c r="N169" s="41" t="s">
        <v>7</v>
      </c>
      <c r="O169" s="40" t="s">
        <v>8</v>
      </c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</row>
    <row r="170" spans="1:67" s="26" customFormat="1" ht="13.5" customHeight="1">
      <c r="A170" s="90" t="s">
        <v>80</v>
      </c>
      <c r="B170" s="33"/>
      <c r="C170" s="33"/>
      <c r="D170" s="33"/>
      <c r="E170" s="33"/>
      <c r="F170" s="33"/>
      <c r="G170" s="32"/>
      <c r="H170" s="31"/>
      <c r="I170" s="98">
        <f>SUM(方向別!I64,方向別!I170,方向別!I276)</f>
        <v>49</v>
      </c>
      <c r="J170" s="98">
        <f>SUM(方向別!J64,方向別!J170,方向別!J276)</f>
        <v>3</v>
      </c>
      <c r="K170" s="98">
        <f>SUM(方向別!K64,方向別!K170,方向別!K276)</f>
        <v>7</v>
      </c>
      <c r="L170" s="98">
        <f>SUM(方向別!L64,方向別!L170,方向別!L276)</f>
        <v>0</v>
      </c>
      <c r="M170" s="98">
        <f t="shared" ref="M170:M178" si="18">SUM(I170:L170)</f>
        <v>59</v>
      </c>
      <c r="N170" s="99">
        <f t="shared" ref="N170:N218" si="19">IF(SUM(J170,L170)=0,0,ROUND(SUM(J170,L170)/M170*100,1))</f>
        <v>5.0999999999999996</v>
      </c>
      <c r="O170" s="100">
        <f t="shared" ref="O170:O178" si="20">IF(M170=0,0,M170/M$218*100)</f>
        <v>1.8849840255591055</v>
      </c>
      <c r="P170" s="24"/>
      <c r="AF170" s="24"/>
      <c r="AV170" s="24"/>
      <c r="AW170" s="24"/>
      <c r="AX170" s="24"/>
      <c r="AY170" s="24"/>
      <c r="AZ170" s="24"/>
    </row>
    <row r="171" spans="1:67" s="26" customFormat="1" ht="13.5" customHeight="1">
      <c r="A171" s="34" t="s">
        <v>81</v>
      </c>
      <c r="B171" s="33"/>
      <c r="C171" s="33"/>
      <c r="D171" s="33"/>
      <c r="E171" s="33"/>
      <c r="F171" s="33"/>
      <c r="G171" s="32"/>
      <c r="H171" s="31"/>
      <c r="I171" s="98">
        <f>SUM(方向別!I65,方向別!I171,方向別!I277)</f>
        <v>20</v>
      </c>
      <c r="J171" s="98">
        <f>SUM(方向別!J65,方向別!J171,方向別!J277)</f>
        <v>0</v>
      </c>
      <c r="K171" s="98">
        <f>SUM(方向別!K65,方向別!K171,方向別!K277)</f>
        <v>1</v>
      </c>
      <c r="L171" s="98">
        <f>SUM(方向別!L65,方向別!L171,方向別!L277)</f>
        <v>0</v>
      </c>
      <c r="M171" s="98">
        <f t="shared" si="18"/>
        <v>21</v>
      </c>
      <c r="N171" s="99">
        <f t="shared" si="19"/>
        <v>0</v>
      </c>
      <c r="O171" s="100">
        <f t="shared" si="20"/>
        <v>0.67092651757188504</v>
      </c>
      <c r="P171" s="24"/>
      <c r="AF171" s="24"/>
      <c r="AV171" s="24"/>
      <c r="AW171" s="24"/>
      <c r="AX171" s="24"/>
      <c r="AY171" s="24"/>
      <c r="AZ171" s="24"/>
    </row>
    <row r="172" spans="1:67" s="26" customFormat="1" ht="13.5" customHeight="1">
      <c r="A172" s="34" t="s">
        <v>82</v>
      </c>
      <c r="B172" s="33"/>
      <c r="C172" s="33"/>
      <c r="D172" s="33"/>
      <c r="E172" s="33"/>
      <c r="F172" s="33"/>
      <c r="G172" s="32"/>
      <c r="H172" s="31"/>
      <c r="I172" s="98">
        <f>SUM(方向別!I66,方向別!I172,方向別!I278)</f>
        <v>24</v>
      </c>
      <c r="J172" s="98">
        <f>SUM(方向別!J66,方向別!J172,方向別!J278)</f>
        <v>0</v>
      </c>
      <c r="K172" s="98">
        <f>SUM(方向別!K66,方向別!K172,方向別!K278)</f>
        <v>0</v>
      </c>
      <c r="L172" s="98">
        <f>SUM(方向別!L66,方向別!L172,方向別!L278)</f>
        <v>0</v>
      </c>
      <c r="M172" s="98">
        <f t="shared" si="18"/>
        <v>24</v>
      </c>
      <c r="N172" s="99">
        <f t="shared" si="19"/>
        <v>0</v>
      </c>
      <c r="O172" s="100">
        <f t="shared" si="20"/>
        <v>0.76677316293929709</v>
      </c>
      <c r="P172" s="24"/>
      <c r="AF172" s="24"/>
      <c r="AV172" s="24"/>
      <c r="AW172" s="24"/>
      <c r="AX172" s="24"/>
      <c r="AY172" s="24"/>
      <c r="AZ172" s="24"/>
    </row>
    <row r="173" spans="1:67" s="26" customFormat="1" ht="13.5" customHeight="1">
      <c r="A173" s="34" t="s">
        <v>85</v>
      </c>
      <c r="B173" s="33"/>
      <c r="C173" s="33"/>
      <c r="D173" s="33"/>
      <c r="E173" s="33"/>
      <c r="F173" s="33"/>
      <c r="G173" s="32"/>
      <c r="H173" s="31"/>
      <c r="I173" s="98">
        <f>SUM(方向別!I67,方向別!I173,方向別!I279)</f>
        <v>14</v>
      </c>
      <c r="J173" s="98">
        <f>SUM(方向別!J67,方向別!J173,方向別!J279)</f>
        <v>0</v>
      </c>
      <c r="K173" s="98">
        <f>SUM(方向別!K67,方向別!K173,方向別!K279)</f>
        <v>1</v>
      </c>
      <c r="L173" s="98">
        <f>SUM(方向別!L67,方向別!L173,方向別!L279)</f>
        <v>0</v>
      </c>
      <c r="M173" s="98">
        <f t="shared" si="18"/>
        <v>15</v>
      </c>
      <c r="N173" s="99">
        <f t="shared" si="19"/>
        <v>0</v>
      </c>
      <c r="O173" s="100">
        <f t="shared" si="20"/>
        <v>0.47923322683706071</v>
      </c>
      <c r="P173" s="24"/>
      <c r="AF173" s="24"/>
      <c r="AV173" s="24"/>
      <c r="AW173" s="24"/>
      <c r="AX173" s="24"/>
      <c r="AY173" s="24"/>
      <c r="AZ173" s="24"/>
    </row>
    <row r="174" spans="1:67" s="26" customFormat="1" ht="13.5" customHeight="1">
      <c r="A174" s="34" t="s">
        <v>88</v>
      </c>
      <c r="B174" s="33"/>
      <c r="C174" s="33"/>
      <c r="D174" s="33"/>
      <c r="E174" s="33"/>
      <c r="F174" s="33"/>
      <c r="G174" s="32"/>
      <c r="H174" s="31"/>
      <c r="I174" s="98">
        <f>SUM(方向別!I68,方向別!I174,方向別!I280)</f>
        <v>7</v>
      </c>
      <c r="J174" s="98">
        <f>SUM(方向別!J68,方向別!J174,方向別!J280)</f>
        <v>0</v>
      </c>
      <c r="K174" s="98">
        <f>SUM(方向別!K68,方向別!K174,方向別!K280)</f>
        <v>0</v>
      </c>
      <c r="L174" s="98">
        <f>SUM(方向別!L68,方向別!L174,方向別!L280)</f>
        <v>0</v>
      </c>
      <c r="M174" s="98">
        <f t="shared" si="18"/>
        <v>7</v>
      </c>
      <c r="N174" s="99">
        <f t="shared" si="19"/>
        <v>0</v>
      </c>
      <c r="O174" s="100">
        <f t="shared" si="20"/>
        <v>0.22364217252396168</v>
      </c>
      <c r="P174" s="24"/>
      <c r="AF174" s="24"/>
      <c r="AV174" s="24"/>
      <c r="AW174" s="24"/>
      <c r="AX174" s="24"/>
      <c r="AY174" s="24"/>
      <c r="AZ174" s="24"/>
    </row>
    <row r="175" spans="1:67" s="26" customFormat="1" ht="13.5" customHeight="1">
      <c r="A175" s="34" t="s">
        <v>91</v>
      </c>
      <c r="B175" s="33"/>
      <c r="C175" s="33"/>
      <c r="D175" s="33"/>
      <c r="E175" s="33"/>
      <c r="F175" s="33"/>
      <c r="G175" s="32"/>
      <c r="H175" s="31"/>
      <c r="I175" s="98">
        <f>SUM(方向別!I69,方向別!I175,方向別!I281)</f>
        <v>6</v>
      </c>
      <c r="J175" s="98">
        <f>SUM(方向別!J69,方向別!J175,方向別!J281)</f>
        <v>0</v>
      </c>
      <c r="K175" s="98">
        <f>SUM(方向別!K69,方向別!K175,方向別!K281)</f>
        <v>1</v>
      </c>
      <c r="L175" s="98">
        <f>SUM(方向別!L69,方向別!L175,方向別!L281)</f>
        <v>0</v>
      </c>
      <c r="M175" s="98">
        <f t="shared" si="18"/>
        <v>7</v>
      </c>
      <c r="N175" s="99">
        <f t="shared" si="19"/>
        <v>0</v>
      </c>
      <c r="O175" s="100">
        <f t="shared" si="20"/>
        <v>0.22364217252396168</v>
      </c>
      <c r="P175" s="24"/>
      <c r="AF175" s="24"/>
      <c r="AV175" s="24"/>
      <c r="AW175" s="24"/>
      <c r="AX175" s="24"/>
      <c r="AY175" s="24"/>
      <c r="AZ175" s="24"/>
    </row>
    <row r="176" spans="1:67" s="26" customFormat="1" ht="13.5" customHeight="1">
      <c r="A176" s="34" t="s">
        <v>94</v>
      </c>
      <c r="B176" s="33"/>
      <c r="C176" s="33"/>
      <c r="D176" s="33"/>
      <c r="E176" s="33"/>
      <c r="F176" s="33"/>
      <c r="G176" s="32"/>
      <c r="H176" s="31"/>
      <c r="I176" s="98">
        <f>SUM(方向別!I70,方向別!I176,方向別!I282)</f>
        <v>7</v>
      </c>
      <c r="J176" s="98">
        <f>SUM(方向別!J70,方向別!J176,方向別!J282)</f>
        <v>0</v>
      </c>
      <c r="K176" s="98">
        <f>SUM(方向別!K70,方向別!K176,方向別!K282)</f>
        <v>0</v>
      </c>
      <c r="L176" s="98">
        <f>SUM(方向別!L70,方向別!L176,方向別!L282)</f>
        <v>1</v>
      </c>
      <c r="M176" s="98">
        <f t="shared" si="18"/>
        <v>8</v>
      </c>
      <c r="N176" s="99">
        <f t="shared" si="19"/>
        <v>12.5</v>
      </c>
      <c r="O176" s="100">
        <f t="shared" si="20"/>
        <v>0.25559105431309903</v>
      </c>
      <c r="P176" s="24"/>
      <c r="AF176" s="24"/>
      <c r="AV176" s="24"/>
      <c r="AW176" s="24"/>
      <c r="AX176" s="24"/>
      <c r="AY176" s="24"/>
      <c r="AZ176" s="24"/>
    </row>
    <row r="177" spans="1:67" s="26" customFormat="1" ht="13.5" customHeight="1">
      <c r="A177" s="34" t="s">
        <v>97</v>
      </c>
      <c r="B177" s="33"/>
      <c r="C177" s="33"/>
      <c r="D177" s="33"/>
      <c r="E177" s="33"/>
      <c r="F177" s="33"/>
      <c r="G177" s="32"/>
      <c r="H177" s="31"/>
      <c r="I177" s="98">
        <f>SUM(方向別!I71,方向別!I177,方向別!I283)</f>
        <v>19</v>
      </c>
      <c r="J177" s="98">
        <f>SUM(方向別!J71,方向別!J177,方向別!J283)</f>
        <v>0</v>
      </c>
      <c r="K177" s="98">
        <f>SUM(方向別!K71,方向別!K177,方向別!K283)</f>
        <v>2</v>
      </c>
      <c r="L177" s="98">
        <f>SUM(方向別!L71,方向別!L177,方向別!L283)</f>
        <v>0</v>
      </c>
      <c r="M177" s="98">
        <f t="shared" si="18"/>
        <v>21</v>
      </c>
      <c r="N177" s="99">
        <f t="shared" si="19"/>
        <v>0</v>
      </c>
      <c r="O177" s="100">
        <f t="shared" si="20"/>
        <v>0.67092651757188504</v>
      </c>
      <c r="P177" s="24"/>
      <c r="AF177" s="24"/>
      <c r="AV177" s="24"/>
      <c r="AW177" s="24"/>
      <c r="AX177" s="24"/>
      <c r="AY177" s="24"/>
      <c r="AZ177" s="24"/>
    </row>
    <row r="178" spans="1:67" s="26" customFormat="1" ht="13.5" customHeight="1">
      <c r="A178" s="34" t="s">
        <v>100</v>
      </c>
      <c r="B178" s="33"/>
      <c r="C178" s="33"/>
      <c r="D178" s="33"/>
      <c r="E178" s="33"/>
      <c r="F178" s="33"/>
      <c r="G178" s="32"/>
      <c r="H178" s="31"/>
      <c r="I178" s="98">
        <f>SUM(方向別!I72,方向別!I178,方向別!I284)</f>
        <v>36</v>
      </c>
      <c r="J178" s="98">
        <f>SUM(方向別!J72,方向別!J178,方向別!J284)</f>
        <v>2</v>
      </c>
      <c r="K178" s="98">
        <f>SUM(方向別!K72,方向別!K178,方向別!K284)</f>
        <v>1</v>
      </c>
      <c r="L178" s="98">
        <f>SUM(方向別!L72,方向別!L178,方向別!L284)</f>
        <v>1</v>
      </c>
      <c r="M178" s="98">
        <f t="shared" si="18"/>
        <v>40</v>
      </c>
      <c r="N178" s="99">
        <f t="shared" si="19"/>
        <v>7.5</v>
      </c>
      <c r="O178" s="100">
        <f t="shared" si="20"/>
        <v>1.2779552715654952</v>
      </c>
      <c r="P178" s="24"/>
      <c r="AF178" s="24"/>
      <c r="AV178" s="24"/>
      <c r="AW178" s="24"/>
      <c r="AX178" s="24"/>
      <c r="AY178" s="24"/>
      <c r="AZ178" s="24"/>
    </row>
    <row r="179" spans="1:67" s="23" customFormat="1" ht="13.5" customHeight="1">
      <c r="A179" s="38" t="s">
        <v>9</v>
      </c>
      <c r="B179" s="37"/>
      <c r="C179" s="37"/>
      <c r="D179" s="37"/>
      <c r="E179" s="37"/>
      <c r="F179" s="37"/>
      <c r="G179" s="36"/>
      <c r="H179" s="35"/>
      <c r="I179" s="101">
        <f>SUM(方向別!I73,方向別!I179,方向別!I285)</f>
        <v>8</v>
      </c>
      <c r="J179" s="101">
        <f>SUM(方向別!J73,方向別!J179,方向別!J285)</f>
        <v>1</v>
      </c>
      <c r="K179" s="101">
        <f>SUM(方向別!K73,方向別!K179,方向別!K285)</f>
        <v>0</v>
      </c>
      <c r="L179" s="101">
        <f>SUM(方向別!L73,方向別!L179,方向別!L285)</f>
        <v>0</v>
      </c>
      <c r="M179" s="101">
        <f t="shared" ref="M179:M214" si="21">SUM(I179:L179)</f>
        <v>9</v>
      </c>
      <c r="N179" s="102">
        <f t="shared" si="19"/>
        <v>11.1</v>
      </c>
      <c r="O179" s="103">
        <f t="shared" ref="O179:O213" si="22">IF(M179=0,0,M179/M$218*100)</f>
        <v>0.28753993610223644</v>
      </c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</row>
    <row r="180" spans="1:67" s="23" customFormat="1" ht="13.5" customHeight="1">
      <c r="A180" s="34" t="s">
        <v>10</v>
      </c>
      <c r="B180" s="33"/>
      <c r="C180" s="33"/>
      <c r="D180" s="33"/>
      <c r="E180" s="33"/>
      <c r="F180" s="33"/>
      <c r="G180" s="32"/>
      <c r="H180" s="31"/>
      <c r="I180" s="98">
        <f>SUM(方向別!I74,方向別!I180,方向別!I286)</f>
        <v>18</v>
      </c>
      <c r="J180" s="98">
        <f>SUM(方向別!J74,方向別!J180,方向別!J286)</f>
        <v>2</v>
      </c>
      <c r="K180" s="98">
        <f>SUM(方向別!K74,方向別!K180,方向別!K286)</f>
        <v>0</v>
      </c>
      <c r="L180" s="98">
        <f>SUM(方向別!L74,方向別!L180,方向別!L286)</f>
        <v>0</v>
      </c>
      <c r="M180" s="98">
        <f t="shared" si="21"/>
        <v>20</v>
      </c>
      <c r="N180" s="99">
        <f t="shared" si="19"/>
        <v>10</v>
      </c>
      <c r="O180" s="100">
        <f t="shared" si="22"/>
        <v>0.63897763578274758</v>
      </c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</row>
    <row r="181" spans="1:67" s="24" customFormat="1" ht="13.5" customHeight="1">
      <c r="A181" s="34" t="s">
        <v>11</v>
      </c>
      <c r="B181" s="33"/>
      <c r="C181" s="33"/>
      <c r="D181" s="33"/>
      <c r="E181" s="33"/>
      <c r="F181" s="33"/>
      <c r="G181" s="32"/>
      <c r="H181" s="31"/>
      <c r="I181" s="98">
        <f>SUM(方向別!I75,方向別!I181,方向別!I287)</f>
        <v>13</v>
      </c>
      <c r="J181" s="98">
        <f>SUM(方向別!J75,方向別!J181,方向別!J287)</f>
        <v>0</v>
      </c>
      <c r="K181" s="98">
        <f>SUM(方向別!K75,方向別!K181,方向別!K287)</f>
        <v>1</v>
      </c>
      <c r="L181" s="98">
        <f>SUM(方向別!L75,方向別!L181,方向別!L287)</f>
        <v>0</v>
      </c>
      <c r="M181" s="98">
        <f t="shared" si="21"/>
        <v>14</v>
      </c>
      <c r="N181" s="99">
        <f t="shared" si="19"/>
        <v>0</v>
      </c>
      <c r="O181" s="100">
        <f t="shared" si="22"/>
        <v>0.44728434504792336</v>
      </c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</row>
    <row r="182" spans="1:67" s="26" customFormat="1" ht="13.5" customHeight="1">
      <c r="A182" s="34" t="s">
        <v>12</v>
      </c>
      <c r="B182" s="33"/>
      <c r="C182" s="33"/>
      <c r="D182" s="33"/>
      <c r="E182" s="33"/>
      <c r="F182" s="33"/>
      <c r="G182" s="32"/>
      <c r="H182" s="31"/>
      <c r="I182" s="98">
        <f>SUM(方向別!I76,方向別!I182,方向別!I288)</f>
        <v>23</v>
      </c>
      <c r="J182" s="98">
        <f>SUM(方向別!J76,方向別!J182,方向別!J288)</f>
        <v>1</v>
      </c>
      <c r="K182" s="98">
        <f>SUM(方向別!K76,方向別!K182,方向別!K288)</f>
        <v>0</v>
      </c>
      <c r="L182" s="98">
        <f>SUM(方向別!L76,方向別!L182,方向別!L288)</f>
        <v>0</v>
      </c>
      <c r="M182" s="98">
        <f t="shared" si="21"/>
        <v>24</v>
      </c>
      <c r="N182" s="99">
        <f t="shared" si="19"/>
        <v>4.2</v>
      </c>
      <c r="O182" s="100">
        <f t="shared" si="22"/>
        <v>0.76677316293929709</v>
      </c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</row>
    <row r="183" spans="1:67" s="24" customFormat="1" ht="13.5" customHeight="1">
      <c r="A183" s="34" t="s">
        <v>13</v>
      </c>
      <c r="B183" s="33"/>
      <c r="C183" s="33"/>
      <c r="D183" s="33"/>
      <c r="E183" s="33"/>
      <c r="F183" s="33"/>
      <c r="G183" s="32"/>
      <c r="H183" s="31"/>
      <c r="I183" s="98">
        <f>SUM(方向別!I77,方向別!I183,方向別!I289)</f>
        <v>16</v>
      </c>
      <c r="J183" s="98">
        <f>SUM(方向別!J77,方向別!J183,方向別!J289)</f>
        <v>0</v>
      </c>
      <c r="K183" s="98">
        <f>SUM(方向別!K77,方向別!K183,方向別!K289)</f>
        <v>1</v>
      </c>
      <c r="L183" s="98">
        <f>SUM(方向別!L77,方向別!L183,方向別!L289)</f>
        <v>0</v>
      </c>
      <c r="M183" s="98">
        <f t="shared" si="21"/>
        <v>17</v>
      </c>
      <c r="N183" s="99">
        <f t="shared" si="19"/>
        <v>0</v>
      </c>
      <c r="O183" s="100">
        <f t="shared" si="22"/>
        <v>0.54313099041533541</v>
      </c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</row>
    <row r="184" spans="1:67" s="24" customFormat="1" ht="13.5" customHeight="1">
      <c r="A184" s="34" t="s">
        <v>14</v>
      </c>
      <c r="B184" s="33"/>
      <c r="C184" s="33"/>
      <c r="D184" s="33"/>
      <c r="E184" s="33"/>
      <c r="F184" s="33"/>
      <c r="G184" s="32"/>
      <c r="H184" s="31"/>
      <c r="I184" s="98">
        <f>SUM(方向別!I78,方向別!I184,方向別!I290)</f>
        <v>25</v>
      </c>
      <c r="J184" s="98">
        <f>SUM(方向別!J78,方向別!J184,方向別!J290)</f>
        <v>1</v>
      </c>
      <c r="K184" s="98">
        <f>SUM(方向別!K78,方向別!K184,方向別!K290)</f>
        <v>3</v>
      </c>
      <c r="L184" s="98">
        <f>SUM(方向別!L78,方向別!L184,方向別!L290)</f>
        <v>0</v>
      </c>
      <c r="M184" s="98">
        <f t="shared" si="21"/>
        <v>29</v>
      </c>
      <c r="N184" s="99">
        <f t="shared" si="19"/>
        <v>3.4</v>
      </c>
      <c r="O184" s="100">
        <f t="shared" si="22"/>
        <v>0.92651757188498396</v>
      </c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</row>
    <row r="185" spans="1:67" s="24" customFormat="1" ht="13.5" customHeight="1">
      <c r="A185" s="30" t="s">
        <v>15</v>
      </c>
      <c r="B185" s="29"/>
      <c r="C185" s="29"/>
      <c r="D185" s="29"/>
      <c r="E185" s="29"/>
      <c r="F185" s="29"/>
      <c r="G185" s="28"/>
      <c r="H185" s="27"/>
      <c r="I185" s="104">
        <f>SUM(方向別!I79,方向別!I185,方向別!I291)</f>
        <v>103</v>
      </c>
      <c r="J185" s="104">
        <f>SUM(方向別!J79,方向別!J185,方向別!J291)</f>
        <v>5</v>
      </c>
      <c r="K185" s="104">
        <f>SUM(方向別!K79,方向別!K185,方向別!K291)</f>
        <v>5</v>
      </c>
      <c r="L185" s="104">
        <f>SUM(方向別!L79,方向別!L185,方向別!L291)</f>
        <v>0</v>
      </c>
      <c r="M185" s="104">
        <f t="shared" si="21"/>
        <v>113</v>
      </c>
      <c r="N185" s="105">
        <f t="shared" si="19"/>
        <v>4.4000000000000004</v>
      </c>
      <c r="O185" s="106">
        <f t="shared" si="22"/>
        <v>3.610223642172524</v>
      </c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</row>
    <row r="186" spans="1:67" s="26" customFormat="1" ht="13.5" customHeight="1">
      <c r="A186" s="38" t="s">
        <v>16</v>
      </c>
      <c r="B186" s="37"/>
      <c r="C186" s="37"/>
      <c r="D186" s="37"/>
      <c r="E186" s="37"/>
      <c r="F186" s="37"/>
      <c r="G186" s="36"/>
      <c r="H186" s="35"/>
      <c r="I186" s="101">
        <f>SUM(方向別!I80,方向別!I186,方向別!I292)</f>
        <v>23</v>
      </c>
      <c r="J186" s="101">
        <f>SUM(方向別!J80,方向別!J186,方向別!J292)</f>
        <v>2</v>
      </c>
      <c r="K186" s="101">
        <f>SUM(方向別!K80,方向別!K186,方向別!K292)</f>
        <v>0</v>
      </c>
      <c r="L186" s="101">
        <f>SUM(方向別!L80,方向別!L186,方向別!L292)</f>
        <v>0</v>
      </c>
      <c r="M186" s="101">
        <f t="shared" si="21"/>
        <v>25</v>
      </c>
      <c r="N186" s="102">
        <f t="shared" si="19"/>
        <v>8</v>
      </c>
      <c r="O186" s="103">
        <f t="shared" si="22"/>
        <v>0.79872204472843444</v>
      </c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</row>
    <row r="187" spans="1:67" s="26" customFormat="1" ht="13.5" customHeight="1">
      <c r="A187" s="34" t="s">
        <v>17</v>
      </c>
      <c r="B187" s="33"/>
      <c r="C187" s="33"/>
      <c r="D187" s="33"/>
      <c r="E187" s="33"/>
      <c r="F187" s="33"/>
      <c r="G187" s="32"/>
      <c r="H187" s="31"/>
      <c r="I187" s="98">
        <f>SUM(方向別!I81,方向別!I187,方向別!I293)</f>
        <v>17</v>
      </c>
      <c r="J187" s="98">
        <f>SUM(方向別!J81,方向別!J187,方向別!J293)</f>
        <v>2</v>
      </c>
      <c r="K187" s="98">
        <f>SUM(方向別!K81,方向別!K187,方向別!K293)</f>
        <v>0</v>
      </c>
      <c r="L187" s="98">
        <f>SUM(方向別!L81,方向別!L187,方向別!L293)</f>
        <v>1</v>
      </c>
      <c r="M187" s="98">
        <f t="shared" si="21"/>
        <v>20</v>
      </c>
      <c r="N187" s="99">
        <f t="shared" si="19"/>
        <v>15</v>
      </c>
      <c r="O187" s="100">
        <f t="shared" si="22"/>
        <v>0.63897763578274758</v>
      </c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</row>
    <row r="188" spans="1:67" s="26" customFormat="1" ht="13.5" customHeight="1">
      <c r="A188" s="34" t="s">
        <v>18</v>
      </c>
      <c r="B188" s="33"/>
      <c r="C188" s="33"/>
      <c r="D188" s="33"/>
      <c r="E188" s="33"/>
      <c r="F188" s="33"/>
      <c r="G188" s="32"/>
      <c r="H188" s="31"/>
      <c r="I188" s="98">
        <f>SUM(方向別!I82,方向別!I188,方向別!I294)</f>
        <v>37</v>
      </c>
      <c r="J188" s="98">
        <f>SUM(方向別!J82,方向別!J188,方向別!J294)</f>
        <v>2</v>
      </c>
      <c r="K188" s="98">
        <f>SUM(方向別!K82,方向別!K188,方向別!K294)</f>
        <v>1</v>
      </c>
      <c r="L188" s="98">
        <f>SUM(方向別!L82,方向別!L188,方向別!L294)</f>
        <v>0</v>
      </c>
      <c r="M188" s="98">
        <f t="shared" si="21"/>
        <v>40</v>
      </c>
      <c r="N188" s="99">
        <f t="shared" si="19"/>
        <v>5</v>
      </c>
      <c r="O188" s="100">
        <f t="shared" si="22"/>
        <v>1.2779552715654952</v>
      </c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</row>
    <row r="189" spans="1:67" s="24" customFormat="1" ht="13.5" customHeight="1">
      <c r="A189" s="34" t="s">
        <v>19</v>
      </c>
      <c r="B189" s="33"/>
      <c r="C189" s="33"/>
      <c r="D189" s="33"/>
      <c r="E189" s="33"/>
      <c r="F189" s="33"/>
      <c r="G189" s="32"/>
      <c r="H189" s="31"/>
      <c r="I189" s="98">
        <f>SUM(方向別!I83,方向別!I189,方向別!I295)</f>
        <v>29</v>
      </c>
      <c r="J189" s="98">
        <f>SUM(方向別!J83,方向別!J189,方向別!J295)</f>
        <v>1</v>
      </c>
      <c r="K189" s="98">
        <f>SUM(方向別!K83,方向別!K189,方向別!K295)</f>
        <v>0</v>
      </c>
      <c r="L189" s="98">
        <f>SUM(方向別!L83,方向別!L189,方向別!L295)</f>
        <v>0</v>
      </c>
      <c r="M189" s="98">
        <f t="shared" si="21"/>
        <v>30</v>
      </c>
      <c r="N189" s="99">
        <f t="shared" si="19"/>
        <v>3.3</v>
      </c>
      <c r="O189" s="100">
        <f t="shared" si="22"/>
        <v>0.95846645367412142</v>
      </c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</row>
    <row r="190" spans="1:67" s="26" customFormat="1" ht="13.5" customHeight="1">
      <c r="A190" s="34" t="s">
        <v>20</v>
      </c>
      <c r="B190" s="33"/>
      <c r="C190" s="33"/>
      <c r="D190" s="33"/>
      <c r="E190" s="33"/>
      <c r="F190" s="33"/>
      <c r="G190" s="32"/>
      <c r="H190" s="31"/>
      <c r="I190" s="98">
        <f>SUM(方向別!I84,方向別!I190,方向別!I296)</f>
        <v>25</v>
      </c>
      <c r="J190" s="98">
        <f>SUM(方向別!J84,方向別!J190,方向別!J296)</f>
        <v>0</v>
      </c>
      <c r="K190" s="98">
        <f>SUM(方向別!K84,方向別!K190,方向別!K296)</f>
        <v>4</v>
      </c>
      <c r="L190" s="98">
        <f>SUM(方向別!L84,方向別!L190,方向別!L296)</f>
        <v>0</v>
      </c>
      <c r="M190" s="98">
        <f t="shared" si="21"/>
        <v>29</v>
      </c>
      <c r="N190" s="99">
        <f t="shared" si="19"/>
        <v>0</v>
      </c>
      <c r="O190" s="100">
        <f t="shared" si="22"/>
        <v>0.92651757188498396</v>
      </c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</row>
    <row r="191" spans="1:67" s="24" customFormat="1" ht="13.5" customHeight="1">
      <c r="A191" s="34" t="s">
        <v>21</v>
      </c>
      <c r="B191" s="33"/>
      <c r="C191" s="33"/>
      <c r="D191" s="33"/>
      <c r="E191" s="33"/>
      <c r="F191" s="33"/>
      <c r="G191" s="32"/>
      <c r="H191" s="31"/>
      <c r="I191" s="98">
        <f>SUM(方向別!I85,方向別!I191,方向別!I297)</f>
        <v>27</v>
      </c>
      <c r="J191" s="98">
        <f>SUM(方向別!J85,方向別!J191,方向別!J297)</f>
        <v>1</v>
      </c>
      <c r="K191" s="98">
        <f>SUM(方向別!K85,方向別!K191,方向別!K297)</f>
        <v>3</v>
      </c>
      <c r="L191" s="98">
        <f>SUM(方向別!L85,方向別!L191,方向別!L297)</f>
        <v>0</v>
      </c>
      <c r="M191" s="98">
        <f t="shared" si="21"/>
        <v>31</v>
      </c>
      <c r="N191" s="99">
        <f t="shared" si="19"/>
        <v>3.2</v>
      </c>
      <c r="O191" s="100">
        <f t="shared" si="22"/>
        <v>0.99041533546325877</v>
      </c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</row>
    <row r="192" spans="1:67" s="26" customFormat="1" ht="13.5" customHeight="1">
      <c r="A192" s="30" t="s">
        <v>15</v>
      </c>
      <c r="B192" s="29"/>
      <c r="C192" s="29"/>
      <c r="D192" s="29"/>
      <c r="E192" s="29"/>
      <c r="F192" s="29"/>
      <c r="G192" s="28"/>
      <c r="H192" s="27"/>
      <c r="I192" s="104">
        <f>SUM(方向別!I86,方向別!I192,方向別!I298)</f>
        <v>158</v>
      </c>
      <c r="J192" s="104">
        <f>SUM(方向別!J86,方向別!J192,方向別!J298)</f>
        <v>8</v>
      </c>
      <c r="K192" s="104">
        <f>SUM(方向別!K86,方向別!K192,方向別!K298)</f>
        <v>8</v>
      </c>
      <c r="L192" s="104">
        <f>SUM(方向別!L86,方向別!L192,方向別!L298)</f>
        <v>1</v>
      </c>
      <c r="M192" s="104">
        <f t="shared" si="21"/>
        <v>175</v>
      </c>
      <c r="N192" s="105">
        <f t="shared" si="19"/>
        <v>5.0999999999999996</v>
      </c>
      <c r="O192" s="106">
        <f t="shared" si="22"/>
        <v>5.5910543130990416</v>
      </c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</row>
    <row r="193" spans="1:67" s="24" customFormat="1" ht="13.5" customHeight="1">
      <c r="A193" s="34" t="s">
        <v>22</v>
      </c>
      <c r="B193" s="33"/>
      <c r="C193" s="33"/>
      <c r="D193" s="33"/>
      <c r="E193" s="33"/>
      <c r="F193" s="33"/>
      <c r="G193" s="32"/>
      <c r="H193" s="31"/>
      <c r="I193" s="98">
        <f>SUM(方向別!I87,方向別!I193,方向別!I299)</f>
        <v>208</v>
      </c>
      <c r="J193" s="98">
        <f>SUM(方向別!J87,方向別!J193,方向別!J299)</f>
        <v>2</v>
      </c>
      <c r="K193" s="98">
        <f>SUM(方向別!K87,方向別!K193,方向別!K299)</f>
        <v>9</v>
      </c>
      <c r="L193" s="98">
        <f>SUM(方向別!L87,方向別!L193,方向別!L299)</f>
        <v>1</v>
      </c>
      <c r="M193" s="98">
        <f t="shared" si="21"/>
        <v>220</v>
      </c>
      <c r="N193" s="99">
        <f t="shared" si="19"/>
        <v>1.4</v>
      </c>
      <c r="O193" s="100">
        <f t="shared" si="22"/>
        <v>7.0287539936102235</v>
      </c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</row>
    <row r="194" spans="1:67" s="26" customFormat="1" ht="13.5" customHeight="1">
      <c r="A194" s="34" t="s">
        <v>23</v>
      </c>
      <c r="B194" s="33"/>
      <c r="C194" s="33"/>
      <c r="D194" s="33"/>
      <c r="E194" s="33"/>
      <c r="F194" s="33"/>
      <c r="G194" s="32"/>
      <c r="H194" s="31"/>
      <c r="I194" s="98">
        <f>SUM(方向別!I88,方向別!I194,方向別!I300)</f>
        <v>206</v>
      </c>
      <c r="J194" s="98">
        <f>SUM(方向別!J88,方向別!J194,方向別!J300)</f>
        <v>5</v>
      </c>
      <c r="K194" s="98">
        <f>SUM(方向別!K88,方向別!K194,方向別!K300)</f>
        <v>23</v>
      </c>
      <c r="L194" s="98">
        <f>SUM(方向別!L88,方向別!L194,方向別!L300)</f>
        <v>1</v>
      </c>
      <c r="M194" s="98">
        <f t="shared" si="21"/>
        <v>235</v>
      </c>
      <c r="N194" s="99">
        <f t="shared" si="19"/>
        <v>2.6</v>
      </c>
      <c r="O194" s="100">
        <f t="shared" si="22"/>
        <v>7.5079872204472844</v>
      </c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</row>
    <row r="195" spans="1:67" s="24" customFormat="1" ht="13.5" customHeight="1">
      <c r="A195" s="34" t="s">
        <v>24</v>
      </c>
      <c r="B195" s="33"/>
      <c r="C195" s="33"/>
      <c r="D195" s="33"/>
      <c r="E195" s="33"/>
      <c r="F195" s="33"/>
      <c r="G195" s="32"/>
      <c r="H195" s="31"/>
      <c r="I195" s="98">
        <f>SUM(方向別!I89,方向別!I195,方向別!I301)</f>
        <v>194</v>
      </c>
      <c r="J195" s="98">
        <f>SUM(方向別!J89,方向別!J195,方向別!J301)</f>
        <v>5</v>
      </c>
      <c r="K195" s="98">
        <f>SUM(方向別!K89,方向別!K195,方向別!K301)</f>
        <v>14</v>
      </c>
      <c r="L195" s="98">
        <f>SUM(方向別!L89,方向別!L195,方向別!L301)</f>
        <v>2</v>
      </c>
      <c r="M195" s="98">
        <f t="shared" si="21"/>
        <v>215</v>
      </c>
      <c r="N195" s="99">
        <f t="shared" si="19"/>
        <v>3.3</v>
      </c>
      <c r="O195" s="100">
        <f t="shared" si="22"/>
        <v>6.8690095846645374</v>
      </c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</row>
    <row r="196" spans="1:67" s="26" customFormat="1" ht="13.5" customHeight="1">
      <c r="A196" s="34" t="s">
        <v>25</v>
      </c>
      <c r="B196" s="33"/>
      <c r="C196" s="33"/>
      <c r="D196" s="33"/>
      <c r="E196" s="33"/>
      <c r="F196" s="33"/>
      <c r="G196" s="32"/>
      <c r="H196" s="31"/>
      <c r="I196" s="98">
        <f>SUM(方向別!I90,方向別!I196,方向別!I302)</f>
        <v>216</v>
      </c>
      <c r="J196" s="98">
        <f>SUM(方向別!J90,方向別!J196,方向別!J302)</f>
        <v>4</v>
      </c>
      <c r="K196" s="98">
        <f>SUM(方向別!K90,方向別!K196,方向別!K302)</f>
        <v>4</v>
      </c>
      <c r="L196" s="98">
        <f>SUM(方向別!L90,方向別!L196,方向別!L302)</f>
        <v>1</v>
      </c>
      <c r="M196" s="98">
        <f t="shared" si="21"/>
        <v>225</v>
      </c>
      <c r="N196" s="99">
        <f t="shared" si="19"/>
        <v>2.2000000000000002</v>
      </c>
      <c r="O196" s="100">
        <f t="shared" si="22"/>
        <v>7.1884984025559113</v>
      </c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</row>
    <row r="197" spans="1:67" s="26" customFormat="1" ht="13.5" customHeight="1">
      <c r="A197" s="34" t="s">
        <v>26</v>
      </c>
      <c r="B197" s="33"/>
      <c r="C197" s="33"/>
      <c r="D197" s="33"/>
      <c r="E197" s="33"/>
      <c r="F197" s="33"/>
      <c r="G197" s="32"/>
      <c r="H197" s="31"/>
      <c r="I197" s="98">
        <f>SUM(方向別!I91,方向別!I197,方向別!I303)</f>
        <v>223</v>
      </c>
      <c r="J197" s="98">
        <f>SUM(方向別!J91,方向別!J197,方向別!J303)</f>
        <v>6</v>
      </c>
      <c r="K197" s="98">
        <f>SUM(方向別!K91,方向別!K197,方向別!K303)</f>
        <v>6</v>
      </c>
      <c r="L197" s="98">
        <f>SUM(方向別!L91,方向別!L197,方向別!L303)</f>
        <v>0</v>
      </c>
      <c r="M197" s="98">
        <f t="shared" si="21"/>
        <v>235</v>
      </c>
      <c r="N197" s="99">
        <f t="shared" si="19"/>
        <v>2.6</v>
      </c>
      <c r="O197" s="100">
        <f t="shared" si="22"/>
        <v>7.5079872204472844</v>
      </c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</row>
    <row r="198" spans="1:67" s="26" customFormat="1" ht="13.5" customHeight="1">
      <c r="A198" s="34" t="s">
        <v>27</v>
      </c>
      <c r="B198" s="33"/>
      <c r="C198" s="33"/>
      <c r="D198" s="33"/>
      <c r="E198" s="33"/>
      <c r="F198" s="33"/>
      <c r="G198" s="32"/>
      <c r="H198" s="31"/>
      <c r="I198" s="98">
        <f>SUM(方向別!I92,方向別!I198,方向別!I304)</f>
        <v>216</v>
      </c>
      <c r="J198" s="98">
        <f>SUM(方向別!J92,方向別!J198,方向別!J304)</f>
        <v>4</v>
      </c>
      <c r="K198" s="98">
        <f>SUM(方向別!K92,方向別!K198,方向別!K304)</f>
        <v>11</v>
      </c>
      <c r="L198" s="98">
        <f>SUM(方向別!L92,方向別!L198,方向別!L304)</f>
        <v>8</v>
      </c>
      <c r="M198" s="98">
        <f t="shared" si="21"/>
        <v>239</v>
      </c>
      <c r="N198" s="99">
        <f t="shared" si="19"/>
        <v>5</v>
      </c>
      <c r="O198" s="100">
        <f t="shared" si="22"/>
        <v>7.6357827476038338</v>
      </c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</row>
    <row r="199" spans="1:67" s="24" customFormat="1" ht="13.5" customHeight="1">
      <c r="A199" s="34" t="s">
        <v>28</v>
      </c>
      <c r="B199" s="33"/>
      <c r="C199" s="33"/>
      <c r="D199" s="33"/>
      <c r="E199" s="33"/>
      <c r="F199" s="33"/>
      <c r="G199" s="32"/>
      <c r="H199" s="31"/>
      <c r="I199" s="98">
        <f>SUM(方向別!I93,方向別!I199,方向別!I305)</f>
        <v>227</v>
      </c>
      <c r="J199" s="98">
        <f>SUM(方向別!J93,方向別!J199,方向別!J305)</f>
        <v>6</v>
      </c>
      <c r="K199" s="98">
        <f>SUM(方向別!K93,方向別!K199,方向別!K305)</f>
        <v>9</v>
      </c>
      <c r="L199" s="98">
        <f>SUM(方向別!L93,方向別!L199,方向別!L305)</f>
        <v>1</v>
      </c>
      <c r="M199" s="98">
        <f t="shared" si="21"/>
        <v>243</v>
      </c>
      <c r="N199" s="99">
        <f t="shared" si="19"/>
        <v>2.9</v>
      </c>
      <c r="O199" s="100">
        <f t="shared" si="22"/>
        <v>7.7635782747603841</v>
      </c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</row>
    <row r="200" spans="1:67" s="24" customFormat="1" ht="13.5" customHeight="1">
      <c r="A200" s="34" t="s">
        <v>51</v>
      </c>
      <c r="B200" s="33"/>
      <c r="C200" s="33"/>
      <c r="D200" s="33"/>
      <c r="E200" s="33"/>
      <c r="F200" s="33"/>
      <c r="G200" s="32"/>
      <c r="H200" s="31"/>
      <c r="I200" s="98">
        <f>SUM(方向別!I94,方向別!I200,方向別!I306)</f>
        <v>256</v>
      </c>
      <c r="J200" s="98">
        <f>SUM(方向別!J94,方向別!J200,方向別!J306)</f>
        <v>3</v>
      </c>
      <c r="K200" s="98">
        <f>SUM(方向別!K94,方向別!K200,方向別!K306)</f>
        <v>10</v>
      </c>
      <c r="L200" s="98">
        <f>SUM(方向別!L94,方向別!L200,方向別!L306)</f>
        <v>3</v>
      </c>
      <c r="M200" s="98">
        <f t="shared" si="21"/>
        <v>272</v>
      </c>
      <c r="N200" s="99">
        <f t="shared" si="19"/>
        <v>2.2000000000000002</v>
      </c>
      <c r="O200" s="100">
        <f t="shared" si="22"/>
        <v>8.6900958466453666</v>
      </c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</row>
    <row r="201" spans="1:67" s="24" customFormat="1" ht="13.5" customHeight="1">
      <c r="A201" s="38" t="s">
        <v>29</v>
      </c>
      <c r="B201" s="37"/>
      <c r="C201" s="37"/>
      <c r="D201" s="37"/>
      <c r="E201" s="37"/>
      <c r="F201" s="37"/>
      <c r="G201" s="36"/>
      <c r="H201" s="35"/>
      <c r="I201" s="101">
        <f>SUM(方向別!I95,方向別!I201,方向別!I307)</f>
        <v>41</v>
      </c>
      <c r="J201" s="101">
        <f>SUM(方向別!J95,方向別!J201,方向別!J307)</f>
        <v>0</v>
      </c>
      <c r="K201" s="101">
        <f>SUM(方向別!K95,方向別!K201,方向別!K307)</f>
        <v>2</v>
      </c>
      <c r="L201" s="101">
        <f>SUM(方向別!L95,方向別!L201,方向別!L307)</f>
        <v>0</v>
      </c>
      <c r="M201" s="101">
        <f t="shared" si="21"/>
        <v>43</v>
      </c>
      <c r="N201" s="102">
        <f t="shared" si="19"/>
        <v>0</v>
      </c>
      <c r="O201" s="103">
        <f t="shared" si="22"/>
        <v>1.3738019169329074</v>
      </c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</row>
    <row r="202" spans="1:67" s="26" customFormat="1" ht="13.5" customHeight="1">
      <c r="A202" s="34" t="s">
        <v>30</v>
      </c>
      <c r="B202" s="33"/>
      <c r="C202" s="33"/>
      <c r="D202" s="33"/>
      <c r="E202" s="33"/>
      <c r="F202" s="33"/>
      <c r="G202" s="32"/>
      <c r="H202" s="31"/>
      <c r="I202" s="98">
        <f>SUM(方向別!I96,方向別!I202,方向別!I308)</f>
        <v>54</v>
      </c>
      <c r="J202" s="98">
        <f>SUM(方向別!J96,方向別!J202,方向別!J308)</f>
        <v>0</v>
      </c>
      <c r="K202" s="98">
        <f>SUM(方向別!K96,方向別!K202,方向別!K308)</f>
        <v>3</v>
      </c>
      <c r="L202" s="98">
        <f>SUM(方向別!L96,方向別!L202,方向別!L308)</f>
        <v>0</v>
      </c>
      <c r="M202" s="98">
        <f t="shared" si="21"/>
        <v>57</v>
      </c>
      <c r="N202" s="99">
        <f t="shared" si="19"/>
        <v>0</v>
      </c>
      <c r="O202" s="100">
        <f t="shared" si="22"/>
        <v>1.8210862619808306</v>
      </c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</row>
    <row r="203" spans="1:67" s="26" customFormat="1" ht="13.5" customHeight="1">
      <c r="A203" s="34" t="s">
        <v>31</v>
      </c>
      <c r="B203" s="33"/>
      <c r="C203" s="33"/>
      <c r="D203" s="33"/>
      <c r="E203" s="33"/>
      <c r="F203" s="33"/>
      <c r="G203" s="32"/>
      <c r="H203" s="31"/>
      <c r="I203" s="98">
        <f>SUM(方向別!I97,方向別!I203,方向別!I309)</f>
        <v>47</v>
      </c>
      <c r="J203" s="98">
        <f>SUM(方向別!J97,方向別!J203,方向別!J309)</f>
        <v>1</v>
      </c>
      <c r="K203" s="98">
        <f>SUM(方向別!K97,方向別!K203,方向別!K309)</f>
        <v>1</v>
      </c>
      <c r="L203" s="98">
        <f>SUM(方向別!L97,方向別!L203,方向別!L309)</f>
        <v>0</v>
      </c>
      <c r="M203" s="98">
        <f t="shared" si="21"/>
        <v>49</v>
      </c>
      <c r="N203" s="99">
        <f t="shared" si="19"/>
        <v>2</v>
      </c>
      <c r="O203" s="100">
        <f t="shared" si="22"/>
        <v>1.5654952076677318</v>
      </c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</row>
    <row r="204" spans="1:67" s="26" customFormat="1" ht="13.5" customHeight="1">
      <c r="A204" s="34" t="s">
        <v>32</v>
      </c>
      <c r="B204" s="33"/>
      <c r="C204" s="33"/>
      <c r="D204" s="33"/>
      <c r="E204" s="33"/>
      <c r="F204" s="33"/>
      <c r="G204" s="32"/>
      <c r="H204" s="31"/>
      <c r="I204" s="98">
        <f>SUM(方向別!I98,方向別!I204,方向別!I310)</f>
        <v>44</v>
      </c>
      <c r="J204" s="98">
        <f>SUM(方向別!J98,方向別!J204,方向別!J310)</f>
        <v>2</v>
      </c>
      <c r="K204" s="98">
        <f>SUM(方向別!K98,方向別!K204,方向別!K310)</f>
        <v>0</v>
      </c>
      <c r="L204" s="98">
        <f>SUM(方向別!L98,方向別!L204,方向別!L310)</f>
        <v>0</v>
      </c>
      <c r="M204" s="98">
        <f t="shared" si="21"/>
        <v>46</v>
      </c>
      <c r="N204" s="99">
        <f t="shared" si="19"/>
        <v>4.3</v>
      </c>
      <c r="O204" s="100">
        <f t="shared" si="22"/>
        <v>1.4696485623003195</v>
      </c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</row>
    <row r="205" spans="1:67" s="24" customFormat="1" ht="13.5" customHeight="1">
      <c r="A205" s="34" t="s">
        <v>33</v>
      </c>
      <c r="B205" s="33"/>
      <c r="C205" s="33"/>
      <c r="D205" s="33"/>
      <c r="E205" s="33"/>
      <c r="F205" s="33"/>
      <c r="G205" s="32"/>
      <c r="H205" s="31"/>
      <c r="I205" s="98">
        <f>SUM(方向別!I99,方向別!I205,方向別!I311)</f>
        <v>42</v>
      </c>
      <c r="J205" s="98">
        <f>SUM(方向別!J99,方向別!J205,方向別!J311)</f>
        <v>1</v>
      </c>
      <c r="K205" s="98">
        <f>SUM(方向別!K99,方向別!K205,方向別!K311)</f>
        <v>0</v>
      </c>
      <c r="L205" s="98">
        <f>SUM(方向別!L99,方向別!L205,方向別!L311)</f>
        <v>0</v>
      </c>
      <c r="M205" s="98">
        <f t="shared" si="21"/>
        <v>43</v>
      </c>
      <c r="N205" s="99">
        <f t="shared" si="19"/>
        <v>2.2999999999999998</v>
      </c>
      <c r="O205" s="100">
        <f t="shared" si="22"/>
        <v>1.3738019169329074</v>
      </c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</row>
    <row r="206" spans="1:67" s="26" customFormat="1" ht="13.5" customHeight="1">
      <c r="A206" s="34" t="s">
        <v>34</v>
      </c>
      <c r="B206" s="33"/>
      <c r="C206" s="33"/>
      <c r="D206" s="33"/>
      <c r="E206" s="33"/>
      <c r="F206" s="33"/>
      <c r="G206" s="32"/>
      <c r="H206" s="31"/>
      <c r="I206" s="98">
        <f>SUM(方向別!I100,方向別!I206,方向別!I312)</f>
        <v>39</v>
      </c>
      <c r="J206" s="98">
        <f>SUM(方向別!J100,方向別!J206,方向別!J312)</f>
        <v>1</v>
      </c>
      <c r="K206" s="98">
        <f>SUM(方向別!K100,方向別!K206,方向別!K312)</f>
        <v>1</v>
      </c>
      <c r="L206" s="98">
        <f>SUM(方向別!L100,方向別!L206,方向別!L312)</f>
        <v>1</v>
      </c>
      <c r="M206" s="98">
        <f t="shared" si="21"/>
        <v>42</v>
      </c>
      <c r="N206" s="99">
        <f t="shared" si="19"/>
        <v>4.8</v>
      </c>
      <c r="O206" s="100">
        <f t="shared" si="22"/>
        <v>1.3418530351437701</v>
      </c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</row>
    <row r="207" spans="1:67" s="24" customFormat="1" ht="13.5" customHeight="1">
      <c r="A207" s="30" t="s">
        <v>15</v>
      </c>
      <c r="B207" s="29"/>
      <c r="C207" s="29"/>
      <c r="D207" s="29"/>
      <c r="E207" s="29"/>
      <c r="F207" s="29"/>
      <c r="G207" s="28"/>
      <c r="H207" s="27"/>
      <c r="I207" s="104">
        <f>SUM(方向別!I101,方向別!I207,方向別!I313)</f>
        <v>267</v>
      </c>
      <c r="J207" s="104">
        <f>SUM(方向別!J101,方向別!J207,方向別!J313)</f>
        <v>5</v>
      </c>
      <c r="K207" s="104">
        <f>SUM(方向別!K101,方向別!K207,方向別!K313)</f>
        <v>7</v>
      </c>
      <c r="L207" s="104">
        <f>SUM(方向別!L101,方向別!L207,方向別!L313)</f>
        <v>1</v>
      </c>
      <c r="M207" s="104">
        <f t="shared" si="21"/>
        <v>280</v>
      </c>
      <c r="N207" s="105">
        <f>IF(SUM(J207,L207)=0,0,ROUND(SUM(J207,L207)/M207*100,1))</f>
        <v>2.1</v>
      </c>
      <c r="O207" s="106">
        <f t="shared" si="22"/>
        <v>8.9456869009584654</v>
      </c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</row>
    <row r="208" spans="1:67" s="24" customFormat="1" ht="13.5" customHeight="1">
      <c r="A208" s="38" t="s">
        <v>35</v>
      </c>
      <c r="B208" s="37"/>
      <c r="C208" s="37"/>
      <c r="D208" s="37"/>
      <c r="E208" s="37"/>
      <c r="F208" s="37"/>
      <c r="G208" s="36"/>
      <c r="H208" s="35"/>
      <c r="I208" s="101">
        <f>SUM(方向別!I102,方向別!I208,方向別!I314)</f>
        <v>32</v>
      </c>
      <c r="J208" s="101">
        <f>SUM(方向別!J102,方向別!J208,方向別!J314)</f>
        <v>0</v>
      </c>
      <c r="K208" s="101">
        <f>SUM(方向別!K102,方向別!K208,方向別!K314)</f>
        <v>0</v>
      </c>
      <c r="L208" s="101">
        <f>SUM(方向別!L102,方向別!L208,方向別!L314)</f>
        <v>0</v>
      </c>
      <c r="M208" s="101">
        <f t="shared" si="21"/>
        <v>32</v>
      </c>
      <c r="N208" s="102">
        <f t="shared" si="19"/>
        <v>0</v>
      </c>
      <c r="O208" s="103">
        <f t="shared" si="22"/>
        <v>1.0223642172523961</v>
      </c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</row>
    <row r="209" spans="1:67" s="26" customFormat="1" ht="13.5" customHeight="1">
      <c r="A209" s="34" t="s">
        <v>36</v>
      </c>
      <c r="B209" s="33"/>
      <c r="C209" s="33"/>
      <c r="D209" s="33"/>
      <c r="E209" s="33"/>
      <c r="F209" s="33"/>
      <c r="G209" s="32"/>
      <c r="H209" s="31"/>
      <c r="I209" s="98">
        <f>SUM(方向別!I103,方向別!I209,方向別!I315)</f>
        <v>54</v>
      </c>
      <c r="J209" s="98">
        <f>SUM(方向別!J103,方向別!J209,方向別!J315)</f>
        <v>2</v>
      </c>
      <c r="K209" s="98">
        <f>SUM(方向別!K103,方向別!K209,方向別!K315)</f>
        <v>1</v>
      </c>
      <c r="L209" s="98">
        <f>SUM(方向別!L103,方向別!L209,方向別!L315)</f>
        <v>0</v>
      </c>
      <c r="M209" s="98">
        <f t="shared" si="21"/>
        <v>57</v>
      </c>
      <c r="N209" s="99">
        <f t="shared" si="19"/>
        <v>3.5</v>
      </c>
      <c r="O209" s="100">
        <f t="shared" si="22"/>
        <v>1.8210862619808306</v>
      </c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</row>
    <row r="210" spans="1:67" s="26" customFormat="1" ht="13.5" customHeight="1">
      <c r="A210" s="34" t="s">
        <v>37</v>
      </c>
      <c r="B210" s="33"/>
      <c r="C210" s="33"/>
      <c r="D210" s="33"/>
      <c r="E210" s="33"/>
      <c r="F210" s="33"/>
      <c r="G210" s="32"/>
      <c r="H210" s="31"/>
      <c r="I210" s="98">
        <f>SUM(方向別!I104,方向別!I210,方向別!I316)</f>
        <v>33</v>
      </c>
      <c r="J210" s="98">
        <f>SUM(方向別!J104,方向別!J210,方向別!J316)</f>
        <v>1</v>
      </c>
      <c r="K210" s="98">
        <f>SUM(方向別!K104,方向別!K210,方向別!K316)</f>
        <v>1</v>
      </c>
      <c r="L210" s="98">
        <f>SUM(方向別!L104,方向別!L210,方向別!L316)</f>
        <v>0</v>
      </c>
      <c r="M210" s="98">
        <f t="shared" si="21"/>
        <v>35</v>
      </c>
      <c r="N210" s="99">
        <f t="shared" si="19"/>
        <v>2.9</v>
      </c>
      <c r="O210" s="100">
        <f t="shared" si="22"/>
        <v>1.1182108626198082</v>
      </c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</row>
    <row r="211" spans="1:67" s="23" customFormat="1" ht="13.5" customHeight="1">
      <c r="A211" s="34" t="s">
        <v>38</v>
      </c>
      <c r="B211" s="33"/>
      <c r="C211" s="33"/>
      <c r="D211" s="33"/>
      <c r="E211" s="33"/>
      <c r="F211" s="33"/>
      <c r="G211" s="32"/>
      <c r="H211" s="31"/>
      <c r="I211" s="98">
        <f>SUM(方向別!I105,方向別!I211,方向別!I317)</f>
        <v>30</v>
      </c>
      <c r="J211" s="98">
        <f>SUM(方向別!J105,方向別!J211,方向別!J317)</f>
        <v>2</v>
      </c>
      <c r="K211" s="98">
        <f>SUM(方向別!K105,方向別!K211,方向別!K317)</f>
        <v>0</v>
      </c>
      <c r="L211" s="98">
        <f>SUM(方向別!L105,方向別!L211,方向別!L317)</f>
        <v>0</v>
      </c>
      <c r="M211" s="98">
        <f t="shared" si="21"/>
        <v>32</v>
      </c>
      <c r="N211" s="99">
        <f t="shared" si="19"/>
        <v>6.3</v>
      </c>
      <c r="O211" s="100">
        <f t="shared" si="22"/>
        <v>1.0223642172523961</v>
      </c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</row>
    <row r="212" spans="1:67" s="23" customFormat="1" ht="13.5" customHeight="1">
      <c r="A212" s="34" t="s">
        <v>39</v>
      </c>
      <c r="B212" s="33"/>
      <c r="C212" s="33"/>
      <c r="D212" s="33"/>
      <c r="E212" s="33"/>
      <c r="F212" s="33"/>
      <c r="G212" s="32"/>
      <c r="H212" s="31"/>
      <c r="I212" s="98">
        <f>SUM(方向別!I106,方向別!I212,方向別!I318)</f>
        <v>30</v>
      </c>
      <c r="J212" s="98">
        <f>SUM(方向別!J106,方向別!J212,方向別!J318)</f>
        <v>0</v>
      </c>
      <c r="K212" s="98">
        <f>SUM(方向別!K106,方向別!K212,方向別!K318)</f>
        <v>2</v>
      </c>
      <c r="L212" s="98">
        <f>SUM(方向別!L106,方向別!L212,方向別!L318)</f>
        <v>0</v>
      </c>
      <c r="M212" s="98">
        <f t="shared" si="21"/>
        <v>32</v>
      </c>
      <c r="N212" s="99">
        <f t="shared" si="19"/>
        <v>0</v>
      </c>
      <c r="O212" s="100">
        <f t="shared" si="22"/>
        <v>1.0223642172523961</v>
      </c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</row>
    <row r="213" spans="1:67" s="24" customFormat="1" ht="13.5" customHeight="1">
      <c r="A213" s="34" t="s">
        <v>40</v>
      </c>
      <c r="B213" s="33"/>
      <c r="C213" s="33"/>
      <c r="D213" s="33"/>
      <c r="E213" s="33"/>
      <c r="F213" s="33"/>
      <c r="G213" s="32"/>
      <c r="H213" s="31"/>
      <c r="I213" s="98">
        <f>SUM(方向別!I107,方向別!I213,方向別!I319)</f>
        <v>15</v>
      </c>
      <c r="J213" s="98">
        <f>SUM(方向別!J107,方向別!J213,方向別!J319)</f>
        <v>2</v>
      </c>
      <c r="K213" s="98">
        <f>SUM(方向別!K107,方向別!K213,方向別!K319)</f>
        <v>0</v>
      </c>
      <c r="L213" s="98">
        <f>SUM(方向別!L107,方向別!L213,方向別!L319)</f>
        <v>0</v>
      </c>
      <c r="M213" s="98">
        <f t="shared" si="21"/>
        <v>17</v>
      </c>
      <c r="N213" s="99">
        <f t="shared" si="19"/>
        <v>11.8</v>
      </c>
      <c r="O213" s="100">
        <f t="shared" si="22"/>
        <v>0.54313099041533541</v>
      </c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</row>
    <row r="214" spans="1:67" s="26" customFormat="1" ht="13.5" customHeight="1">
      <c r="A214" s="30" t="s">
        <v>15</v>
      </c>
      <c r="B214" s="29"/>
      <c r="C214" s="29"/>
      <c r="D214" s="29"/>
      <c r="E214" s="29"/>
      <c r="F214" s="29"/>
      <c r="G214" s="28"/>
      <c r="H214" s="27"/>
      <c r="I214" s="104">
        <f>SUM(方向別!I108,方向別!I214,方向別!I320)</f>
        <v>194</v>
      </c>
      <c r="J214" s="104">
        <f>SUM(方向別!J108,方向別!J214,方向別!J320)</f>
        <v>7</v>
      </c>
      <c r="K214" s="104">
        <f>SUM(方向別!K108,方向別!K214,方向別!K320)</f>
        <v>4</v>
      </c>
      <c r="L214" s="104">
        <f>SUM(方向別!L108,方向別!L214,方向別!L320)</f>
        <v>0</v>
      </c>
      <c r="M214" s="104">
        <f t="shared" si="21"/>
        <v>205</v>
      </c>
      <c r="N214" s="105">
        <f>IF(SUM(J214,L214)=0,0,ROUND(SUM(J214,L214)/M214*100,1))</f>
        <v>3.4</v>
      </c>
      <c r="O214" s="106">
        <f>IF(M214=0,0,M214/M$218*100)</f>
        <v>6.5495207667731634</v>
      </c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</row>
    <row r="215" spans="1:67" s="23" customFormat="1" ht="13.5" customHeight="1">
      <c r="A215" s="34" t="s">
        <v>101</v>
      </c>
      <c r="B215" s="33"/>
      <c r="C215" s="33"/>
      <c r="D215" s="33"/>
      <c r="E215" s="33"/>
      <c r="F215" s="33"/>
      <c r="G215" s="32"/>
      <c r="H215" s="31"/>
      <c r="I215" s="98">
        <f>SUM(方向別!I109,方向別!I215,方向別!I321)</f>
        <v>99</v>
      </c>
      <c r="J215" s="98">
        <f>SUM(方向別!J109,方向別!J215,方向別!J321)</f>
        <v>3</v>
      </c>
      <c r="K215" s="98">
        <f>SUM(方向別!K109,方向別!K215,方向別!K321)</f>
        <v>7</v>
      </c>
      <c r="L215" s="98">
        <f>SUM(方向別!L109,方向別!L215,方向別!L321)</f>
        <v>1</v>
      </c>
      <c r="M215" s="98">
        <f t="shared" ref="M215:M217" si="23">SUM(I215:L215)</f>
        <v>110</v>
      </c>
      <c r="N215" s="99">
        <f t="shared" si="19"/>
        <v>3.6</v>
      </c>
      <c r="O215" s="100">
        <f t="shared" ref="O215:O217" si="24">IF(M215=0,0,M215/M$218*100)</f>
        <v>3.5143769968051117</v>
      </c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</row>
    <row r="216" spans="1:67" s="23" customFormat="1" ht="13.5" customHeight="1">
      <c r="A216" s="34" t="s">
        <v>104</v>
      </c>
      <c r="B216" s="33"/>
      <c r="C216" s="33"/>
      <c r="D216" s="33"/>
      <c r="E216" s="33"/>
      <c r="F216" s="33"/>
      <c r="G216" s="32"/>
      <c r="H216" s="31"/>
      <c r="I216" s="98">
        <f>SUM(方向別!I110,方向別!I216,方向別!I322)</f>
        <v>86</v>
      </c>
      <c r="J216" s="98">
        <f>SUM(方向別!J110,方向別!J216,方向別!J322)</f>
        <v>3</v>
      </c>
      <c r="K216" s="98">
        <f>SUM(方向別!K110,方向別!K216,方向別!K322)</f>
        <v>3</v>
      </c>
      <c r="L216" s="98">
        <f>SUM(方向別!L110,方向別!L216,方向別!L322)</f>
        <v>0</v>
      </c>
      <c r="M216" s="98">
        <f t="shared" si="23"/>
        <v>92</v>
      </c>
      <c r="N216" s="99">
        <f t="shared" si="19"/>
        <v>3.3</v>
      </c>
      <c r="O216" s="100">
        <f t="shared" si="24"/>
        <v>2.939297124600639</v>
      </c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</row>
    <row r="217" spans="1:67" s="23" customFormat="1" ht="13.5" customHeight="1">
      <c r="A217" s="34" t="s">
        <v>107</v>
      </c>
      <c r="B217" s="33"/>
      <c r="C217" s="33"/>
      <c r="D217" s="33"/>
      <c r="E217" s="33"/>
      <c r="F217" s="33"/>
      <c r="G217" s="32"/>
      <c r="H217" s="31"/>
      <c r="I217" s="98">
        <f>SUM(方向別!I111,方向別!I217,方向別!I323)</f>
        <v>64</v>
      </c>
      <c r="J217" s="98">
        <f>SUM(方向別!J111,方向別!J217,方向別!J323)</f>
        <v>2</v>
      </c>
      <c r="K217" s="98">
        <f>SUM(方向別!K111,方向別!K217,方向別!K323)</f>
        <v>3</v>
      </c>
      <c r="L217" s="98">
        <f>SUM(方向別!L111,方向別!L217,方向別!L323)</f>
        <v>0</v>
      </c>
      <c r="M217" s="98">
        <f t="shared" si="23"/>
        <v>69</v>
      </c>
      <c r="N217" s="99">
        <f t="shared" si="19"/>
        <v>2.9</v>
      </c>
      <c r="O217" s="100">
        <f t="shared" si="24"/>
        <v>2.2044728434504792</v>
      </c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</row>
    <row r="218" spans="1:67" s="23" customFormat="1" ht="13.5" customHeight="1">
      <c r="A218" s="30" t="s">
        <v>41</v>
      </c>
      <c r="B218" s="29"/>
      <c r="C218" s="29"/>
      <c r="D218" s="29"/>
      <c r="E218" s="29"/>
      <c r="F218" s="29"/>
      <c r="G218" s="28"/>
      <c r="H218" s="27"/>
      <c r="I218" s="104">
        <f>SUM(I170:I178,I185,I192:I200,I207,I214,I215:I217)</f>
        <v>2899</v>
      </c>
      <c r="J218" s="104">
        <f>SUM(J170:J178,J185,J192:J200,J207,J214,J215:J217)</f>
        <v>73</v>
      </c>
      <c r="K218" s="104">
        <f>SUM(K170:K178,K185,K192:K200,K207,K214,K215:K217)</f>
        <v>136</v>
      </c>
      <c r="L218" s="104">
        <f>SUM(L170:L178,L185,L192:L200,L207,L214,L215:L217)</f>
        <v>22</v>
      </c>
      <c r="M218" s="104">
        <f>SUM(I218:L218)</f>
        <v>3130</v>
      </c>
      <c r="N218" s="105">
        <f t="shared" si="19"/>
        <v>3</v>
      </c>
      <c r="O218" s="106">
        <f>IF(M218=0,0,M218/M$218*100)</f>
        <v>100</v>
      </c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</row>
    <row r="219" spans="1:67" s="23" customFormat="1" ht="12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</row>
    <row r="220" spans="1:67" s="23" customFormat="1" ht="12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</row>
    <row r="221" spans="1:67" s="23" customFormat="1" ht="12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</row>
    <row r="222" spans="1:67" s="23" customFormat="1" ht="12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</row>
    <row r="223" spans="1:67" s="23" customFormat="1" ht="12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</row>
    <row r="224" spans="1:67" s="23" customFormat="1" ht="12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</row>
    <row r="225" spans="1:52" s="23" customFormat="1" ht="12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</row>
    <row r="226" spans="1:52" s="23" customFormat="1" ht="12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</row>
    <row r="227" spans="1:52" s="23" customFormat="1" ht="12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</row>
    <row r="228" spans="1:52" s="23" customFormat="1" ht="12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</row>
    <row r="229" spans="1:52" s="23" customFormat="1" ht="12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</row>
    <row r="230" spans="1:52" s="23" customFormat="1" ht="12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</row>
    <row r="231" spans="1:52" s="23" customFormat="1" ht="12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</row>
    <row r="232" spans="1:52" s="23" customFormat="1" ht="12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</row>
    <row r="233" spans="1:52" s="23" customFormat="1" ht="12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</row>
    <row r="234" spans="1:52" s="23" customFormat="1" ht="12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</row>
    <row r="235" spans="1:52" s="23" customFormat="1" ht="12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</row>
    <row r="236" spans="1:52" s="23" customFormat="1" ht="12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</row>
    <row r="237" spans="1:52" s="23" customFormat="1" ht="12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</row>
    <row r="238" spans="1:52" s="23" customFormat="1" ht="12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</row>
    <row r="239" spans="1:52" s="23" customFormat="1" ht="12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</row>
    <row r="240" spans="1:52" s="23" customFormat="1" ht="12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</row>
    <row r="241" spans="1:52" s="23" customFormat="1" ht="12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</row>
    <row r="242" spans="1:52" s="23" customFormat="1" ht="12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</row>
    <row r="243" spans="1:52" s="23" customFormat="1" ht="12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</row>
    <row r="244" spans="1:52" s="23" customFormat="1" ht="12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</row>
    <row r="245" spans="1:52" s="23" customFormat="1" ht="12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</row>
    <row r="246" spans="1:52" s="23" customFormat="1" ht="12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</row>
    <row r="247" spans="1:52" s="23" customFormat="1" ht="12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</row>
    <row r="248" spans="1:52" s="23" customFormat="1" ht="12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</row>
    <row r="249" spans="1:52" s="23" customFormat="1" ht="12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</row>
    <row r="250" spans="1:52" s="23" customFormat="1" ht="12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</row>
    <row r="251" spans="1:52" s="23" customFormat="1" ht="12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</row>
    <row r="252" spans="1:52" s="23" customFormat="1" ht="12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</row>
    <row r="253" spans="1:52" s="23" customFormat="1" ht="12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</row>
    <row r="254" spans="1:52" s="23" customFormat="1" ht="12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</row>
    <row r="255" spans="1:52" s="23" customFormat="1" ht="12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</row>
    <row r="256" spans="1:52" s="23" customFormat="1" ht="12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</row>
    <row r="257" spans="1:52" s="23" customFormat="1" ht="12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</row>
    <row r="258" spans="1:52" s="23" customFormat="1" ht="12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</row>
    <row r="259" spans="1:52" s="23" customFormat="1" ht="12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</row>
    <row r="260" spans="1:52" s="23" customFormat="1" ht="12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</row>
    <row r="261" spans="1:52" s="23" customFormat="1" ht="12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</row>
    <row r="262" spans="1:52" s="23" customFormat="1" ht="12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</row>
    <row r="263" spans="1:52" s="23" customFormat="1" ht="12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</row>
    <row r="264" spans="1:52" s="23" customFormat="1" ht="12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</row>
    <row r="265" spans="1:52" s="23" customFormat="1" ht="12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</row>
    <row r="266" spans="1:52" s="23" customFormat="1" ht="12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</row>
    <row r="267" spans="1:52" s="23" customFormat="1" ht="12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</row>
    <row r="268" spans="1:52" s="23" customFormat="1" ht="12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</row>
    <row r="269" spans="1:52" s="23" customFormat="1" ht="12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</row>
    <row r="270" spans="1:52" s="23" customFormat="1" ht="12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</row>
    <row r="271" spans="1:52" s="23" customFormat="1" ht="12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</row>
    <row r="272" spans="1:52" s="23" customFormat="1" ht="12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</row>
    <row r="273" spans="1:52" s="23" customFormat="1" ht="12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</row>
    <row r="274" spans="1:52" s="23" customFormat="1" ht="12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</row>
    <row r="275" spans="1:52" s="23" customFormat="1" ht="12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</row>
    <row r="276" spans="1:52" s="23" customFormat="1" ht="12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</row>
    <row r="277" spans="1:52" s="23" customFormat="1" ht="12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</row>
    <row r="278" spans="1:52" s="23" customFormat="1" ht="12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</row>
    <row r="279" spans="1:52" s="23" customFormat="1" ht="12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</row>
    <row r="280" spans="1:52" s="23" customFormat="1" ht="12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</row>
    <row r="281" spans="1:52" s="23" customFormat="1" ht="12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</row>
    <row r="282" spans="1:52" s="23" customFormat="1" ht="12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</row>
    <row r="283" spans="1:52" s="23" customFormat="1" ht="12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</row>
    <row r="284" spans="1:52" s="23" customFormat="1" ht="12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</row>
    <row r="285" spans="1:52" s="23" customFormat="1" ht="12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</row>
    <row r="286" spans="1:52" s="23" customFormat="1" ht="12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</row>
    <row r="287" spans="1:52" s="23" customFormat="1" ht="12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</row>
    <row r="288" spans="1:52" s="23" customFormat="1" ht="12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</row>
    <row r="289" spans="1:52" s="23" customFormat="1" ht="12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</row>
    <row r="290" spans="1:52" s="23" customFormat="1" ht="12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</row>
    <row r="291" spans="1:52" s="23" customFormat="1" ht="12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</row>
    <row r="292" spans="1:52" s="23" customFormat="1" ht="12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</row>
    <row r="293" spans="1:52" s="23" customFormat="1" ht="12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</row>
    <row r="294" spans="1:52" s="23" customFormat="1" ht="12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</row>
    <row r="295" spans="1:52" s="23" customFormat="1" ht="12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</row>
    <row r="296" spans="1:52" s="23" customFormat="1" ht="12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</row>
    <row r="297" spans="1:52" s="23" customFormat="1" ht="12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</row>
    <row r="298" spans="1:52" s="23" customFormat="1" ht="12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</row>
    <row r="299" spans="1:52" s="23" customFormat="1" ht="12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</row>
    <row r="300" spans="1:52" s="23" customFormat="1" ht="12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</row>
    <row r="301" spans="1:52" s="23" customFormat="1" ht="12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</row>
    <row r="302" spans="1:52" s="23" customFormat="1" ht="12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</row>
    <row r="303" spans="1:52" s="23" customFormat="1" ht="12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</row>
    <row r="304" spans="1:52" s="23" customFormat="1" ht="12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</row>
    <row r="305" spans="1:52" s="23" customFormat="1" ht="12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</row>
    <row r="306" spans="1:52" s="23" customFormat="1" ht="12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</row>
    <row r="307" spans="1:52" s="23" customFormat="1" ht="12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</row>
    <row r="308" spans="1:52" s="23" customFormat="1" ht="12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</row>
    <row r="309" spans="1:52" s="23" customFormat="1" ht="12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</row>
    <row r="310" spans="1:52" s="23" customFormat="1" ht="12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</row>
    <row r="311" spans="1:52" s="23" customFormat="1" ht="12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</row>
    <row r="312" spans="1:52" s="23" customFormat="1" ht="12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</row>
    <row r="313" spans="1:52" s="23" customFormat="1" ht="12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</row>
    <row r="314" spans="1:52" s="23" customFormat="1" ht="12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</row>
    <row r="315" spans="1:52" s="23" customFormat="1" ht="12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</row>
    <row r="316" spans="1:52" s="23" customFormat="1" ht="12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</row>
    <row r="317" spans="1:52" s="23" customFormat="1" ht="12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</row>
    <row r="318" spans="1:52" s="23" customFormat="1" ht="12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</row>
    <row r="319" spans="1:52" s="23" customFormat="1" ht="12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</row>
    <row r="320" spans="1:52" s="23" customFormat="1" ht="12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</row>
    <row r="321" spans="1:52" s="23" customFormat="1" ht="12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</row>
    <row r="322" spans="1:52" s="23" customFormat="1" ht="12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</row>
    <row r="323" spans="1:52" s="23" customFormat="1" ht="12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</row>
    <row r="324" spans="1:52" s="23" customFormat="1" ht="12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</row>
    <row r="325" spans="1:52" s="23" customFormat="1" ht="12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</row>
    <row r="326" spans="1:52" s="23" customFormat="1" ht="12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</row>
    <row r="327" spans="1:52" s="23" customFormat="1" ht="12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</row>
    <row r="328" spans="1:52" s="23" customFormat="1" ht="12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</row>
    <row r="329" spans="1:52" s="23" customFormat="1" ht="12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</row>
    <row r="330" spans="1:52" s="23" customFormat="1" ht="12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</row>
    <row r="331" spans="1:52" s="23" customFormat="1" ht="12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</row>
    <row r="332" spans="1:52" s="23" customFormat="1" ht="12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</row>
    <row r="333" spans="1:52" s="23" customFormat="1" ht="12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</row>
    <row r="334" spans="1:52" s="23" customFormat="1" ht="12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</row>
    <row r="335" spans="1:52" s="23" customFormat="1" ht="12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</row>
    <row r="336" spans="1:52" s="23" customFormat="1" ht="12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</row>
    <row r="337" spans="1:52" s="23" customFormat="1" ht="12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</row>
    <row r="338" spans="1:52" s="23" customFormat="1" ht="12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.31496062992125984" footer="0.31496062992125984"/>
  <pageSetup paperSize="9" scale="80" orientation="portrait" r:id="rId1"/>
  <rowBreaks count="3" manualBreakCount="3">
    <brk id="60" max="16383" man="1"/>
    <brk id="113" max="16383" man="1"/>
    <brk id="16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641"/>
  <sheetViews>
    <sheetView view="pageBreakPreview" topLeftCell="A201" zoomScale="85" zoomScaleNormal="90" zoomScaleSheetLayoutView="85" workbookViewId="0">
      <selection activeCell="Z227" sqref="Z227"/>
    </sheetView>
  </sheetViews>
  <sheetFormatPr defaultRowHeight="13.5"/>
  <cols>
    <col min="1" max="1" width="10.125" style="20" customWidth="1"/>
    <col min="2" max="25" width="5.125" style="20" customWidth="1"/>
    <col min="26" max="26" width="6.875" style="20" customWidth="1"/>
    <col min="27" max="27" width="3.125" style="20" customWidth="1"/>
    <col min="28" max="28" width="3.75" style="20" customWidth="1"/>
    <col min="29" max="32" width="9" style="4"/>
    <col min="33" max="33" width="10.75" style="4" customWidth="1"/>
    <col min="34" max="36" width="9" style="4"/>
    <col min="37" max="37" width="10.75" style="4" customWidth="1"/>
    <col min="38" max="40" width="9" style="4"/>
    <col min="41" max="41" width="10.75" style="4" customWidth="1"/>
    <col min="42" max="68" width="9" style="4"/>
    <col min="69" max="16384" width="9" style="20"/>
  </cols>
  <sheetData>
    <row r="1" spans="1:68" s="2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83"/>
      <c r="AB1" s="20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</row>
    <row r="2" spans="1:68" s="6" customFormat="1" ht="15.95" customHeight="1">
      <c r="A2" s="79" t="s">
        <v>68</v>
      </c>
      <c r="B2" s="79"/>
      <c r="C2" s="79"/>
      <c r="D2" s="79"/>
      <c r="E2" s="79"/>
      <c r="F2" s="79"/>
      <c r="G2" s="79"/>
      <c r="H2" s="79"/>
      <c r="I2" s="79"/>
      <c r="J2" s="79"/>
      <c r="K2" s="5"/>
      <c r="L2" s="5"/>
      <c r="M2" s="5"/>
      <c r="N2" s="5"/>
      <c r="O2" s="5"/>
      <c r="P2" s="5"/>
      <c r="Q2" s="5"/>
      <c r="R2" s="5"/>
      <c r="S2" s="82"/>
      <c r="T2" s="81"/>
      <c r="U2" s="81"/>
      <c r="V2" s="81"/>
      <c r="W2" s="81"/>
      <c r="X2" s="81"/>
      <c r="Y2" s="81"/>
      <c r="Z2" s="80"/>
      <c r="AA2" s="84"/>
      <c r="AB2" s="20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</row>
    <row r="3" spans="1:68" s="6" customFormat="1" ht="16.899999999999999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S3" s="77"/>
      <c r="T3" s="8"/>
      <c r="U3" s="8"/>
      <c r="V3" s="9"/>
      <c r="W3" s="9"/>
      <c r="X3" s="9"/>
      <c r="Y3" s="9"/>
      <c r="Z3" s="76"/>
      <c r="AB3" s="20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</row>
    <row r="4" spans="1:68" s="6" customFormat="1" ht="16.899999999999999" customHeight="1">
      <c r="A4" s="79" t="s">
        <v>114</v>
      </c>
      <c r="B4" s="79"/>
      <c r="C4" s="79"/>
      <c r="D4" s="79"/>
      <c r="E4" s="79"/>
      <c r="F4" s="79"/>
      <c r="G4" s="79"/>
      <c r="H4" s="79"/>
      <c r="I4" s="79"/>
      <c r="J4" s="79"/>
      <c r="S4" s="77"/>
      <c r="T4" s="9"/>
      <c r="U4" s="9"/>
      <c r="V4" s="9"/>
      <c r="W4" s="9"/>
      <c r="X4" s="9"/>
      <c r="Y4" s="9"/>
      <c r="Z4" s="76"/>
      <c r="AB4" s="20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</row>
    <row r="5" spans="1:68" s="6" customFormat="1" ht="16.899999999999999" customHeight="1">
      <c r="S5" s="77"/>
      <c r="T5" s="9"/>
      <c r="U5" s="9"/>
      <c r="V5" s="9"/>
      <c r="W5" s="9"/>
      <c r="X5" s="9"/>
      <c r="Y5" s="9"/>
      <c r="Z5" s="76"/>
      <c r="AB5" s="20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</row>
    <row r="6" spans="1:68" s="6" customFormat="1" ht="16.899999999999999" customHeight="1">
      <c r="S6" s="77"/>
      <c r="T6" s="9"/>
      <c r="U6" s="9"/>
      <c r="V6" s="9"/>
      <c r="W6" s="9"/>
      <c r="X6" s="9"/>
      <c r="Y6" s="9"/>
      <c r="Z6" s="76"/>
      <c r="AB6" s="20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</row>
    <row r="7" spans="1:68" s="6" customFormat="1" ht="16.899999999999999" customHeight="1">
      <c r="R7" s="7"/>
      <c r="S7" s="77"/>
      <c r="T7" s="9"/>
      <c r="U7" s="9"/>
      <c r="V7" s="9"/>
      <c r="W7" s="9"/>
      <c r="X7" s="9"/>
      <c r="Y7" s="9"/>
      <c r="Z7" s="76"/>
      <c r="AB7" s="20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</row>
    <row r="8" spans="1:68" s="6" customFormat="1" ht="16.899999999999999" customHeight="1">
      <c r="R8" s="7"/>
      <c r="S8" s="77"/>
      <c r="T8" s="9"/>
      <c r="U8" s="9"/>
      <c r="V8" s="9"/>
      <c r="W8" s="9"/>
      <c r="X8" s="9"/>
      <c r="Y8" s="9"/>
      <c r="Z8" s="76"/>
      <c r="AB8" s="20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</row>
    <row r="9" spans="1:68" s="6" customFormat="1" ht="16.899999999999999" customHeight="1">
      <c r="S9" s="77"/>
      <c r="T9" s="9"/>
      <c r="U9" s="9"/>
      <c r="V9" s="9"/>
      <c r="W9" s="9"/>
      <c r="X9" s="9"/>
      <c r="Y9" s="9"/>
      <c r="Z9" s="76"/>
      <c r="AB9" s="20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</row>
    <row r="10" spans="1:68" s="6" customFormat="1" ht="16.899999999999999" customHeight="1">
      <c r="S10" s="77"/>
      <c r="T10" s="9"/>
      <c r="U10" s="9"/>
      <c r="V10" s="9"/>
      <c r="W10" s="9"/>
      <c r="X10" s="9"/>
      <c r="Y10" s="9"/>
      <c r="Z10" s="76"/>
      <c r="AB10" s="20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</row>
    <row r="11" spans="1:68" s="6" customFormat="1" ht="16.899999999999999" customHeight="1">
      <c r="S11" s="77"/>
      <c r="T11" s="9"/>
      <c r="U11" s="9"/>
      <c r="V11" s="9"/>
      <c r="W11" s="9"/>
      <c r="X11" s="9"/>
      <c r="Y11" s="9"/>
      <c r="Z11" s="76"/>
      <c r="AB11" s="20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</row>
    <row r="12" spans="1:68" s="6" customFormat="1" ht="16.899999999999999" customHeight="1">
      <c r="S12" s="77"/>
      <c r="T12" s="9"/>
      <c r="U12" s="9"/>
      <c r="V12" s="9"/>
      <c r="W12" s="9"/>
      <c r="X12" s="9"/>
      <c r="Y12" s="9"/>
      <c r="Z12" s="76"/>
      <c r="AB12" s="20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</row>
    <row r="13" spans="1:68" s="6" customFormat="1" ht="16.899999999999999" customHeight="1">
      <c r="A13" s="78" t="s">
        <v>43</v>
      </c>
      <c r="B13" s="78"/>
      <c r="C13" s="78"/>
      <c r="D13" s="78"/>
      <c r="E13" s="78"/>
      <c r="F13" s="78"/>
      <c r="G13" s="78"/>
      <c r="H13" s="78"/>
      <c r="I13" s="78"/>
      <c r="J13" s="78"/>
      <c r="K13" s="8"/>
      <c r="L13" s="8"/>
      <c r="M13" s="8"/>
      <c r="S13" s="77"/>
      <c r="T13" s="9"/>
      <c r="U13" s="9"/>
      <c r="V13" s="9"/>
      <c r="W13" s="9"/>
      <c r="X13" s="9"/>
      <c r="Y13" s="9"/>
      <c r="Z13" s="76"/>
      <c r="AB13" s="20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</row>
    <row r="14" spans="1:68" s="6" customFormat="1" ht="16.899999999999999" customHeight="1">
      <c r="A14" s="9"/>
      <c r="B14" s="10" t="s">
        <v>44</v>
      </c>
      <c r="C14" s="9"/>
      <c r="D14" s="9"/>
      <c r="E14" s="9"/>
      <c r="F14" s="9"/>
      <c r="G14" s="9"/>
      <c r="H14" s="9"/>
      <c r="I14" s="9"/>
      <c r="J14" s="9"/>
      <c r="L14" s="10"/>
      <c r="M14" s="10"/>
      <c r="S14" s="77"/>
      <c r="T14" s="9"/>
      <c r="U14" s="9"/>
      <c r="V14" s="9"/>
      <c r="W14" s="9"/>
      <c r="X14" s="9"/>
      <c r="Y14" s="9"/>
      <c r="Z14" s="76"/>
      <c r="AB14" s="20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</row>
    <row r="15" spans="1:68" s="6" customFormat="1" ht="16.899999999999999" customHeight="1">
      <c r="A15" s="9"/>
      <c r="B15" s="10" t="s">
        <v>45</v>
      </c>
      <c r="C15" s="9"/>
      <c r="D15" s="9"/>
      <c r="E15" s="9"/>
      <c r="F15" s="9"/>
      <c r="G15" s="9"/>
      <c r="H15" s="9"/>
      <c r="I15" s="9"/>
      <c r="J15" s="9"/>
      <c r="L15" s="9"/>
      <c r="M15" s="9"/>
      <c r="S15" s="77"/>
      <c r="T15" s="9"/>
      <c r="U15" s="9"/>
      <c r="V15" s="9"/>
      <c r="W15" s="9"/>
      <c r="X15" s="9"/>
      <c r="Y15" s="9"/>
      <c r="Z15" s="76"/>
      <c r="AB15" s="20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</row>
    <row r="16" spans="1:68" s="6" customFormat="1" ht="16.899999999999999" customHeight="1">
      <c r="A16" s="9"/>
      <c r="B16" s="10" t="s">
        <v>46</v>
      </c>
      <c r="C16" s="9"/>
      <c r="D16" s="9"/>
      <c r="E16" s="9"/>
      <c r="F16" s="9"/>
      <c r="G16" s="9"/>
      <c r="H16" s="9"/>
      <c r="I16" s="9"/>
      <c r="J16" s="9"/>
      <c r="L16" s="9"/>
      <c r="M16" s="9"/>
      <c r="S16" s="77"/>
      <c r="T16" s="9"/>
      <c r="U16" s="9"/>
      <c r="V16" s="9"/>
      <c r="W16" s="9"/>
      <c r="X16" s="9"/>
      <c r="Y16" s="9"/>
      <c r="Z16" s="76"/>
      <c r="AB16" s="20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</row>
    <row r="17" spans="11:70" s="11" customFormat="1" ht="15" customHeight="1" thickBot="1">
      <c r="S17" s="75"/>
      <c r="T17" s="74"/>
      <c r="U17" s="74"/>
      <c r="V17" s="74"/>
      <c r="W17" s="74"/>
      <c r="X17" s="74"/>
      <c r="Y17" s="74"/>
      <c r="Z17" s="73"/>
      <c r="AB17" s="20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</row>
    <row r="18" spans="11:70" s="11" customFormat="1" ht="15" customHeight="1"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3"/>
      <c r="V18" s="12"/>
      <c r="W18" s="12"/>
      <c r="X18" s="12"/>
      <c r="Y18" s="12"/>
      <c r="Z18" s="12"/>
      <c r="AA18" s="85"/>
      <c r="AB18" s="20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</row>
    <row r="19" spans="11:70" s="11" customFormat="1" ht="15" customHeight="1"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85"/>
      <c r="AB19" s="20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</row>
    <row r="20" spans="11:70" s="11" customFormat="1" ht="15" customHeight="1"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85"/>
      <c r="AB20" s="2"/>
      <c r="AC20" s="3"/>
      <c r="AD20" s="96" t="s">
        <v>52</v>
      </c>
      <c r="AE20" s="4"/>
      <c r="AF20" s="4"/>
      <c r="AG20" s="4"/>
      <c r="AH20" s="96" t="s">
        <v>69</v>
      </c>
      <c r="AI20" s="4"/>
      <c r="AJ20" s="4"/>
      <c r="AK20" s="4"/>
      <c r="AL20" s="96" t="s">
        <v>70</v>
      </c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</row>
    <row r="21" spans="11:70" s="11" customFormat="1" ht="15" customHeight="1"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85"/>
      <c r="AB21" s="6"/>
      <c r="AC21" s="93"/>
      <c r="AD21" s="97" t="s">
        <v>49</v>
      </c>
      <c r="AE21" s="93" t="s">
        <v>44</v>
      </c>
      <c r="AF21" s="94" t="s">
        <v>45</v>
      </c>
      <c r="AG21" s="95" t="s">
        <v>46</v>
      </c>
      <c r="AH21" s="97" t="s">
        <v>49</v>
      </c>
      <c r="AI21" s="93" t="s">
        <v>44</v>
      </c>
      <c r="AJ21" s="93" t="s">
        <v>45</v>
      </c>
      <c r="AK21" s="95" t="s">
        <v>46</v>
      </c>
      <c r="AL21" s="97" t="s">
        <v>49</v>
      </c>
      <c r="AM21" s="93" t="s">
        <v>44</v>
      </c>
      <c r="AN21" s="93" t="s">
        <v>45</v>
      </c>
      <c r="AO21" s="95" t="s">
        <v>46</v>
      </c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</row>
    <row r="22" spans="11:70" s="11" customFormat="1" ht="15" customHeight="1"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85"/>
      <c r="AB22" s="6"/>
      <c r="AC22" s="4">
        <v>22</v>
      </c>
      <c r="AD22" s="107">
        <f t="array" ref="AD22:AG45">TRANSPOSE(B37:Y40)</f>
        <v>26</v>
      </c>
      <c r="AE22" s="108">
        <v>24</v>
      </c>
      <c r="AF22" s="109">
        <v>2</v>
      </c>
      <c r="AG22" s="110">
        <v>7.7</v>
      </c>
      <c r="AH22" s="107">
        <f t="array" ref="AH22:AK45">TRANSPOSE(B60:Y63)</f>
        <v>28</v>
      </c>
      <c r="AI22" s="108">
        <v>27</v>
      </c>
      <c r="AJ22" s="109">
        <v>1</v>
      </c>
      <c r="AK22" s="110">
        <v>3.6</v>
      </c>
      <c r="AL22" s="107">
        <f t="array" ref="AL22:AO45">TRANSPOSE(B83:Y86)</f>
        <v>54</v>
      </c>
      <c r="AM22" s="108">
        <v>51</v>
      </c>
      <c r="AN22" s="109">
        <v>3</v>
      </c>
      <c r="AO22" s="110">
        <v>5.6</v>
      </c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</row>
    <row r="23" spans="11:70" s="11" customFormat="1" ht="15" customHeight="1"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85"/>
      <c r="AB23" s="6"/>
      <c r="AC23" s="4">
        <v>23</v>
      </c>
      <c r="AD23" s="107">
        <v>7</v>
      </c>
      <c r="AE23" s="108">
        <v>7</v>
      </c>
      <c r="AF23" s="109">
        <v>0</v>
      </c>
      <c r="AG23" s="110">
        <v>0</v>
      </c>
      <c r="AH23" s="107">
        <v>11</v>
      </c>
      <c r="AI23" s="108">
        <v>11</v>
      </c>
      <c r="AJ23" s="109">
        <v>0</v>
      </c>
      <c r="AK23" s="110">
        <v>0</v>
      </c>
      <c r="AL23" s="107">
        <v>18</v>
      </c>
      <c r="AM23" s="108">
        <v>18</v>
      </c>
      <c r="AN23" s="109">
        <v>0</v>
      </c>
      <c r="AO23" s="110">
        <v>0</v>
      </c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</row>
    <row r="24" spans="11:70" s="11" customFormat="1" ht="15" customHeight="1"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85"/>
      <c r="AB24" s="6"/>
      <c r="AC24" s="4">
        <v>0</v>
      </c>
      <c r="AD24" s="107">
        <v>10</v>
      </c>
      <c r="AE24" s="108">
        <v>10</v>
      </c>
      <c r="AF24" s="109">
        <v>0</v>
      </c>
      <c r="AG24" s="110">
        <v>0</v>
      </c>
      <c r="AH24" s="107">
        <v>12</v>
      </c>
      <c r="AI24" s="108">
        <v>12</v>
      </c>
      <c r="AJ24" s="109">
        <v>0</v>
      </c>
      <c r="AK24" s="110">
        <v>0</v>
      </c>
      <c r="AL24" s="107">
        <v>22</v>
      </c>
      <c r="AM24" s="108">
        <v>22</v>
      </c>
      <c r="AN24" s="109">
        <v>0</v>
      </c>
      <c r="AO24" s="110">
        <v>0</v>
      </c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</row>
    <row r="25" spans="11:70" s="11" customFormat="1" ht="15" customHeight="1"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85"/>
      <c r="AB25" s="6"/>
      <c r="AC25" s="4">
        <v>1</v>
      </c>
      <c r="AD25" s="107">
        <v>6</v>
      </c>
      <c r="AE25" s="108">
        <v>6</v>
      </c>
      <c r="AF25" s="109">
        <v>0</v>
      </c>
      <c r="AG25" s="110">
        <v>0</v>
      </c>
      <c r="AH25" s="107">
        <v>9</v>
      </c>
      <c r="AI25" s="108">
        <v>9</v>
      </c>
      <c r="AJ25" s="109">
        <v>0</v>
      </c>
      <c r="AK25" s="110">
        <v>0</v>
      </c>
      <c r="AL25" s="107">
        <v>15</v>
      </c>
      <c r="AM25" s="108">
        <v>15</v>
      </c>
      <c r="AN25" s="109">
        <v>0</v>
      </c>
      <c r="AO25" s="110">
        <v>0</v>
      </c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</row>
    <row r="26" spans="11:70" s="11" customFormat="1" ht="15" customHeight="1"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85"/>
      <c r="AB26" s="6"/>
      <c r="AC26" s="4">
        <v>2</v>
      </c>
      <c r="AD26" s="107">
        <v>2</v>
      </c>
      <c r="AE26" s="108">
        <v>2</v>
      </c>
      <c r="AF26" s="109">
        <v>0</v>
      </c>
      <c r="AG26" s="110">
        <v>0</v>
      </c>
      <c r="AH26" s="107">
        <v>3</v>
      </c>
      <c r="AI26" s="108">
        <v>3</v>
      </c>
      <c r="AJ26" s="109">
        <v>0</v>
      </c>
      <c r="AK26" s="110">
        <v>0</v>
      </c>
      <c r="AL26" s="107">
        <v>5</v>
      </c>
      <c r="AM26" s="108">
        <v>5</v>
      </c>
      <c r="AN26" s="109">
        <v>0</v>
      </c>
      <c r="AO26" s="110">
        <v>0</v>
      </c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</row>
    <row r="27" spans="11:70" s="11" customFormat="1" ht="15" customHeight="1"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85"/>
      <c r="AB27" s="6"/>
      <c r="AC27" s="4">
        <v>3</v>
      </c>
      <c r="AD27" s="107">
        <v>4</v>
      </c>
      <c r="AE27" s="108">
        <v>4</v>
      </c>
      <c r="AF27" s="109">
        <v>0</v>
      </c>
      <c r="AG27" s="110">
        <v>0</v>
      </c>
      <c r="AH27" s="107">
        <v>3</v>
      </c>
      <c r="AI27" s="108">
        <v>3</v>
      </c>
      <c r="AJ27" s="109">
        <v>0</v>
      </c>
      <c r="AK27" s="110">
        <v>0</v>
      </c>
      <c r="AL27" s="107">
        <v>7</v>
      </c>
      <c r="AM27" s="108">
        <v>7</v>
      </c>
      <c r="AN27" s="109">
        <v>0</v>
      </c>
      <c r="AO27" s="110">
        <v>0</v>
      </c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</row>
    <row r="28" spans="11:70" s="11" customFormat="1" ht="15" customHeight="1"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85"/>
      <c r="AB28" s="6"/>
      <c r="AC28" s="4">
        <v>4</v>
      </c>
      <c r="AD28" s="107">
        <v>3</v>
      </c>
      <c r="AE28" s="108">
        <v>3</v>
      </c>
      <c r="AF28" s="109">
        <v>0</v>
      </c>
      <c r="AG28" s="110">
        <v>0</v>
      </c>
      <c r="AH28" s="107">
        <v>3</v>
      </c>
      <c r="AI28" s="108">
        <v>3</v>
      </c>
      <c r="AJ28" s="109">
        <v>0</v>
      </c>
      <c r="AK28" s="110">
        <v>0</v>
      </c>
      <c r="AL28" s="107">
        <v>6</v>
      </c>
      <c r="AM28" s="108">
        <v>6</v>
      </c>
      <c r="AN28" s="109">
        <v>0</v>
      </c>
      <c r="AO28" s="110">
        <v>0</v>
      </c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</row>
    <row r="29" spans="11:70" s="11" customFormat="1" ht="15" customHeight="1"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85"/>
      <c r="AB29" s="6"/>
      <c r="AC29" s="4">
        <v>5</v>
      </c>
      <c r="AD29" s="107">
        <v>10</v>
      </c>
      <c r="AE29" s="108">
        <v>10</v>
      </c>
      <c r="AF29" s="109">
        <v>0</v>
      </c>
      <c r="AG29" s="110">
        <v>0</v>
      </c>
      <c r="AH29" s="107">
        <v>7</v>
      </c>
      <c r="AI29" s="108">
        <v>7</v>
      </c>
      <c r="AJ29" s="109">
        <v>0</v>
      </c>
      <c r="AK29" s="110">
        <v>0</v>
      </c>
      <c r="AL29" s="107">
        <v>17</v>
      </c>
      <c r="AM29" s="108">
        <v>17</v>
      </c>
      <c r="AN29" s="109">
        <v>0</v>
      </c>
      <c r="AO29" s="110">
        <v>0</v>
      </c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</row>
    <row r="30" spans="11:70" s="11" customFormat="1" ht="15" customHeight="1"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85"/>
      <c r="AB30" s="6"/>
      <c r="AC30" s="4">
        <v>6</v>
      </c>
      <c r="AD30" s="107">
        <v>20</v>
      </c>
      <c r="AE30" s="108">
        <v>17</v>
      </c>
      <c r="AF30" s="109">
        <v>3</v>
      </c>
      <c r="AG30" s="110">
        <v>15</v>
      </c>
      <c r="AH30" s="107">
        <v>14</v>
      </c>
      <c r="AI30" s="108">
        <v>14</v>
      </c>
      <c r="AJ30" s="109">
        <v>0</v>
      </c>
      <c r="AK30" s="110">
        <v>0</v>
      </c>
      <c r="AL30" s="107">
        <v>34</v>
      </c>
      <c r="AM30" s="108">
        <v>31</v>
      </c>
      <c r="AN30" s="109">
        <v>3</v>
      </c>
      <c r="AO30" s="110">
        <v>8.8000000000000007</v>
      </c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</row>
    <row r="31" spans="11:70" s="11" customFormat="1" ht="15" customHeight="1"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85"/>
      <c r="AB31" s="6"/>
      <c r="AC31" s="4">
        <v>7</v>
      </c>
      <c r="AD31" s="107">
        <v>71</v>
      </c>
      <c r="AE31" s="108">
        <v>68</v>
      </c>
      <c r="AF31" s="109">
        <v>3</v>
      </c>
      <c r="AG31" s="110">
        <v>4.2</v>
      </c>
      <c r="AH31" s="107">
        <v>29</v>
      </c>
      <c r="AI31" s="108">
        <v>27</v>
      </c>
      <c r="AJ31" s="109">
        <v>2</v>
      </c>
      <c r="AK31" s="110">
        <v>6.9</v>
      </c>
      <c r="AL31" s="107">
        <v>100</v>
      </c>
      <c r="AM31" s="108">
        <v>95</v>
      </c>
      <c r="AN31" s="109">
        <v>5</v>
      </c>
      <c r="AO31" s="110">
        <v>5</v>
      </c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</row>
    <row r="32" spans="11:70" s="11" customFormat="1" ht="15" customHeight="1"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3"/>
      <c r="V32" s="12"/>
      <c r="W32" s="12"/>
      <c r="X32" s="12"/>
      <c r="Y32" s="12"/>
      <c r="Z32" s="12"/>
      <c r="AA32" s="85"/>
      <c r="AB32" s="6"/>
      <c r="AC32" s="4">
        <v>8</v>
      </c>
      <c r="AD32" s="107">
        <v>103</v>
      </c>
      <c r="AE32" s="108">
        <v>98</v>
      </c>
      <c r="AF32" s="109">
        <v>5</v>
      </c>
      <c r="AG32" s="110">
        <v>4.9000000000000004</v>
      </c>
      <c r="AH32" s="107">
        <v>62</v>
      </c>
      <c r="AI32" s="108">
        <v>58</v>
      </c>
      <c r="AJ32" s="109">
        <v>4</v>
      </c>
      <c r="AK32" s="110">
        <v>6.5</v>
      </c>
      <c r="AL32" s="107">
        <v>165</v>
      </c>
      <c r="AM32" s="108">
        <v>156</v>
      </c>
      <c r="AN32" s="109">
        <v>9</v>
      </c>
      <c r="AO32" s="110">
        <v>5.5</v>
      </c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</row>
    <row r="33" spans="1:70" s="11" customFormat="1" ht="15" customHeight="1"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85"/>
      <c r="AB33" s="6"/>
      <c r="AC33" s="4">
        <v>9</v>
      </c>
      <c r="AD33" s="107">
        <v>141</v>
      </c>
      <c r="AE33" s="108">
        <v>139</v>
      </c>
      <c r="AF33" s="109">
        <v>2</v>
      </c>
      <c r="AG33" s="110">
        <v>1.4</v>
      </c>
      <c r="AH33" s="107">
        <v>55</v>
      </c>
      <c r="AI33" s="108">
        <v>54</v>
      </c>
      <c r="AJ33" s="109">
        <v>1</v>
      </c>
      <c r="AK33" s="110">
        <v>1.8</v>
      </c>
      <c r="AL33" s="107">
        <v>196</v>
      </c>
      <c r="AM33" s="108">
        <v>193</v>
      </c>
      <c r="AN33" s="109">
        <v>3</v>
      </c>
      <c r="AO33" s="110">
        <v>1.5</v>
      </c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</row>
    <row r="34" spans="1:70" s="11" customFormat="1" ht="15" customHeight="1"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85"/>
      <c r="AB34" s="6"/>
      <c r="AC34" s="4">
        <v>10</v>
      </c>
      <c r="AD34" s="107">
        <v>154</v>
      </c>
      <c r="AE34" s="108">
        <v>150</v>
      </c>
      <c r="AF34" s="109">
        <v>4</v>
      </c>
      <c r="AG34" s="110">
        <v>2.6</v>
      </c>
      <c r="AH34" s="107">
        <v>64</v>
      </c>
      <c r="AI34" s="108">
        <v>62</v>
      </c>
      <c r="AJ34" s="109">
        <v>2</v>
      </c>
      <c r="AK34" s="110">
        <v>3.1</v>
      </c>
      <c r="AL34" s="107">
        <v>218</v>
      </c>
      <c r="AM34" s="108">
        <v>212</v>
      </c>
      <c r="AN34" s="109">
        <v>6</v>
      </c>
      <c r="AO34" s="110">
        <v>2.8</v>
      </c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</row>
    <row r="35" spans="1:70" s="11" customFormat="1" ht="15" customHeight="1"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85"/>
      <c r="AB35" s="6"/>
      <c r="AC35" s="4">
        <v>11</v>
      </c>
      <c r="AD35" s="107">
        <v>127</v>
      </c>
      <c r="AE35" s="108">
        <v>124</v>
      </c>
      <c r="AF35" s="109">
        <v>3</v>
      </c>
      <c r="AG35" s="110">
        <v>2.4</v>
      </c>
      <c r="AH35" s="107">
        <v>68</v>
      </c>
      <c r="AI35" s="108">
        <v>64</v>
      </c>
      <c r="AJ35" s="109">
        <v>4</v>
      </c>
      <c r="AK35" s="110">
        <v>5.9</v>
      </c>
      <c r="AL35" s="107">
        <v>195</v>
      </c>
      <c r="AM35" s="108">
        <v>188</v>
      </c>
      <c r="AN35" s="109">
        <v>7</v>
      </c>
      <c r="AO35" s="110">
        <v>3.6</v>
      </c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</row>
    <row r="36" spans="1:70" s="14" customFormat="1" ht="15" customHeight="1">
      <c r="A36" s="72" t="s">
        <v>47</v>
      </c>
      <c r="B36" s="114">
        <v>22</v>
      </c>
      <c r="C36" s="115">
        <v>23</v>
      </c>
      <c r="D36" s="115">
        <v>0</v>
      </c>
      <c r="E36" s="115">
        <v>1</v>
      </c>
      <c r="F36" s="115">
        <v>2</v>
      </c>
      <c r="G36" s="115">
        <v>3</v>
      </c>
      <c r="H36" s="115">
        <v>4</v>
      </c>
      <c r="I36" s="115">
        <v>5</v>
      </c>
      <c r="J36" s="115">
        <v>6</v>
      </c>
      <c r="K36" s="115">
        <v>7</v>
      </c>
      <c r="L36" s="115">
        <v>8</v>
      </c>
      <c r="M36" s="115">
        <v>9</v>
      </c>
      <c r="N36" s="115">
        <v>10</v>
      </c>
      <c r="O36" s="115">
        <v>11</v>
      </c>
      <c r="P36" s="115">
        <v>12</v>
      </c>
      <c r="Q36" s="115">
        <v>13</v>
      </c>
      <c r="R36" s="115">
        <v>14</v>
      </c>
      <c r="S36" s="115">
        <v>15</v>
      </c>
      <c r="T36" s="115">
        <v>16</v>
      </c>
      <c r="U36" s="115">
        <v>17</v>
      </c>
      <c r="V36" s="115">
        <v>18</v>
      </c>
      <c r="W36" s="115">
        <v>19</v>
      </c>
      <c r="X36" s="115">
        <v>20</v>
      </c>
      <c r="Y36" s="116">
        <v>21</v>
      </c>
      <c r="Z36" s="117" t="s">
        <v>48</v>
      </c>
      <c r="AA36" s="71"/>
      <c r="AB36" s="11"/>
      <c r="AC36" s="4">
        <v>12</v>
      </c>
      <c r="AD36" s="107">
        <v>129</v>
      </c>
      <c r="AE36" s="108">
        <v>127</v>
      </c>
      <c r="AF36" s="109">
        <v>2</v>
      </c>
      <c r="AG36" s="110">
        <v>1.6</v>
      </c>
      <c r="AH36" s="107">
        <v>82</v>
      </c>
      <c r="AI36" s="108">
        <v>79</v>
      </c>
      <c r="AJ36" s="109">
        <v>3</v>
      </c>
      <c r="AK36" s="110">
        <v>3.7</v>
      </c>
      <c r="AL36" s="107">
        <v>211</v>
      </c>
      <c r="AM36" s="108">
        <v>206</v>
      </c>
      <c r="AN36" s="109">
        <v>5</v>
      </c>
      <c r="AO36" s="110">
        <v>2.4</v>
      </c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</row>
    <row r="37" spans="1:70" s="14" customFormat="1" ht="15" customHeight="1">
      <c r="A37" s="70" t="s">
        <v>112</v>
      </c>
      <c r="B37" s="118">
        <f t="shared" ref="B37:Y37" si="0">SUM(B38:B39)</f>
        <v>26</v>
      </c>
      <c r="C37" s="119">
        <f t="shared" si="0"/>
        <v>7</v>
      </c>
      <c r="D37" s="119">
        <f t="shared" si="0"/>
        <v>10</v>
      </c>
      <c r="E37" s="119">
        <f t="shared" si="0"/>
        <v>6</v>
      </c>
      <c r="F37" s="119">
        <f t="shared" si="0"/>
        <v>2</v>
      </c>
      <c r="G37" s="119">
        <f t="shared" si="0"/>
        <v>4</v>
      </c>
      <c r="H37" s="119">
        <f t="shared" si="0"/>
        <v>3</v>
      </c>
      <c r="I37" s="119">
        <f t="shared" si="0"/>
        <v>10</v>
      </c>
      <c r="J37" s="119">
        <f t="shared" si="0"/>
        <v>20</v>
      </c>
      <c r="K37" s="119">
        <f t="shared" si="0"/>
        <v>71</v>
      </c>
      <c r="L37" s="119">
        <f t="shared" si="0"/>
        <v>103</v>
      </c>
      <c r="M37" s="119">
        <f t="shared" si="0"/>
        <v>141</v>
      </c>
      <c r="N37" s="119">
        <f t="shared" si="0"/>
        <v>154</v>
      </c>
      <c r="O37" s="119">
        <f t="shared" si="0"/>
        <v>127</v>
      </c>
      <c r="P37" s="119">
        <f t="shared" si="0"/>
        <v>129</v>
      </c>
      <c r="Q37" s="119">
        <f t="shared" si="0"/>
        <v>137</v>
      </c>
      <c r="R37" s="119">
        <f t="shared" si="0"/>
        <v>135</v>
      </c>
      <c r="S37" s="119">
        <f t="shared" si="0"/>
        <v>127</v>
      </c>
      <c r="T37" s="119">
        <f t="shared" si="0"/>
        <v>151</v>
      </c>
      <c r="U37" s="119">
        <f t="shared" si="0"/>
        <v>136</v>
      </c>
      <c r="V37" s="119">
        <f t="shared" si="0"/>
        <v>117</v>
      </c>
      <c r="W37" s="119">
        <f t="shared" si="0"/>
        <v>47</v>
      </c>
      <c r="X37" s="119">
        <f t="shared" si="0"/>
        <v>40</v>
      </c>
      <c r="Y37" s="120">
        <f t="shared" si="0"/>
        <v>29</v>
      </c>
      <c r="Z37" s="121">
        <f>SUM(B37:Y37)</f>
        <v>1732</v>
      </c>
      <c r="AA37" s="86"/>
      <c r="AB37" s="11"/>
      <c r="AC37" s="4">
        <v>13</v>
      </c>
      <c r="AD37" s="107">
        <v>137</v>
      </c>
      <c r="AE37" s="108">
        <v>133</v>
      </c>
      <c r="AF37" s="109">
        <v>4</v>
      </c>
      <c r="AG37" s="110">
        <v>2.9</v>
      </c>
      <c r="AH37" s="107">
        <v>82</v>
      </c>
      <c r="AI37" s="108">
        <v>80</v>
      </c>
      <c r="AJ37" s="109">
        <v>2</v>
      </c>
      <c r="AK37" s="110">
        <v>2.4</v>
      </c>
      <c r="AL37" s="107">
        <v>219</v>
      </c>
      <c r="AM37" s="108">
        <v>213</v>
      </c>
      <c r="AN37" s="109">
        <v>6</v>
      </c>
      <c r="AO37" s="110">
        <v>2.7</v>
      </c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</row>
    <row r="38" spans="1:70" s="14" customFormat="1" ht="15" customHeight="1">
      <c r="A38" s="92" t="s">
        <v>44</v>
      </c>
      <c r="B38" s="118">
        <f>SUM(断面別!$B$11,断面別!$D$11)</f>
        <v>24</v>
      </c>
      <c r="C38" s="119">
        <f>SUM(断面別!$B$12,断面別!$D$12)</f>
        <v>7</v>
      </c>
      <c r="D38" s="119">
        <f>SUM(断面別!$B$13,断面別!$D$13)</f>
        <v>10</v>
      </c>
      <c r="E38" s="119">
        <f>SUM(断面別!$B$14,断面別!$D$14)</f>
        <v>6</v>
      </c>
      <c r="F38" s="119">
        <f>SUM(断面別!$B$15,断面別!$D$15)</f>
        <v>2</v>
      </c>
      <c r="G38" s="119">
        <f>SUM(断面別!$B$16,断面別!$D$16)</f>
        <v>4</v>
      </c>
      <c r="H38" s="119">
        <f>SUM(断面別!$B$17,断面別!$D$17)</f>
        <v>3</v>
      </c>
      <c r="I38" s="119">
        <f>SUM(断面別!$B$18,断面別!$D$18)</f>
        <v>10</v>
      </c>
      <c r="J38" s="119">
        <f>SUM(断面別!$B$19,断面別!$D$19)</f>
        <v>17</v>
      </c>
      <c r="K38" s="119">
        <f>SUM(断面別!$B$26,断面別!$D$26)</f>
        <v>68</v>
      </c>
      <c r="L38" s="119">
        <f>SUM(断面別!$B$33,断面別!$D$33)</f>
        <v>98</v>
      </c>
      <c r="M38" s="119">
        <f>SUM(断面別!$B$34,断面別!$D$34)</f>
        <v>139</v>
      </c>
      <c r="N38" s="119">
        <f>SUM(断面別!$B$35,断面別!$D$35)</f>
        <v>150</v>
      </c>
      <c r="O38" s="119">
        <f>SUM(断面別!$B$36,断面別!$D$36)</f>
        <v>124</v>
      </c>
      <c r="P38" s="119">
        <f>SUM(断面別!$B$37,断面別!$D$37)</f>
        <v>127</v>
      </c>
      <c r="Q38" s="119">
        <f>SUM(断面別!$B$38,断面別!$D$38)</f>
        <v>133</v>
      </c>
      <c r="R38" s="119">
        <f>SUM(断面別!$B$39,断面別!$D$39)</f>
        <v>131</v>
      </c>
      <c r="S38" s="119">
        <f>SUM(断面別!$B$40,断面別!$D$40)</f>
        <v>125</v>
      </c>
      <c r="T38" s="119">
        <f>SUM(断面別!$B$41,断面別!$D$41)</f>
        <v>146</v>
      </c>
      <c r="U38" s="119">
        <f>SUM(断面別!$B$48,断面別!$D$48)</f>
        <v>133</v>
      </c>
      <c r="V38" s="119">
        <f>SUM(断面別!$B$55,断面別!$D$55)</f>
        <v>114</v>
      </c>
      <c r="W38" s="119">
        <f>SUM(断面別!$B$56,断面別!$D$56)</f>
        <v>44</v>
      </c>
      <c r="X38" s="119">
        <f>SUM(断面別!$B$57,断面別!$D$57)</f>
        <v>39</v>
      </c>
      <c r="Y38" s="120">
        <f>SUM(断面別!$B$58,断面別!$D$58)</f>
        <v>29</v>
      </c>
      <c r="Z38" s="121">
        <f>SUM(B38:Y38)</f>
        <v>1683</v>
      </c>
      <c r="AA38" s="86"/>
      <c r="AB38" s="11"/>
      <c r="AC38" s="4">
        <v>14</v>
      </c>
      <c r="AD38" s="107">
        <v>135</v>
      </c>
      <c r="AE38" s="108">
        <v>131</v>
      </c>
      <c r="AF38" s="109">
        <v>4</v>
      </c>
      <c r="AG38" s="110">
        <v>3</v>
      </c>
      <c r="AH38" s="107">
        <v>88</v>
      </c>
      <c r="AI38" s="108">
        <v>80</v>
      </c>
      <c r="AJ38" s="109">
        <v>8</v>
      </c>
      <c r="AK38" s="110">
        <v>9.1</v>
      </c>
      <c r="AL38" s="107">
        <v>223</v>
      </c>
      <c r="AM38" s="108">
        <v>211</v>
      </c>
      <c r="AN38" s="109">
        <v>12</v>
      </c>
      <c r="AO38" s="110">
        <v>5.4</v>
      </c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</row>
    <row r="39" spans="1:70" s="14" customFormat="1" ht="15" customHeight="1">
      <c r="A39" s="92" t="s">
        <v>45</v>
      </c>
      <c r="B39" s="118">
        <f>SUM(断面別!$C$11,断面別!$E$11)</f>
        <v>2</v>
      </c>
      <c r="C39" s="119">
        <f>SUM(断面別!$C$12,断面別!$E$12)</f>
        <v>0</v>
      </c>
      <c r="D39" s="119">
        <f>SUM(断面別!$C$13,断面別!$E$13)</f>
        <v>0</v>
      </c>
      <c r="E39" s="119">
        <f>SUM(断面別!$C$14,断面別!$E$14)</f>
        <v>0</v>
      </c>
      <c r="F39" s="119">
        <f>SUM(断面別!$C$15,断面別!$E$15)</f>
        <v>0</v>
      </c>
      <c r="G39" s="119">
        <f>SUM(断面別!$C$16,断面別!$E$16)</f>
        <v>0</v>
      </c>
      <c r="H39" s="119">
        <f>SUM(断面別!$C$17,断面別!$E$17)</f>
        <v>0</v>
      </c>
      <c r="I39" s="119">
        <f>SUM(断面別!$C$18,断面別!$E$18)</f>
        <v>0</v>
      </c>
      <c r="J39" s="119">
        <f>SUM(断面別!$C$19,断面別!$E$19)</f>
        <v>3</v>
      </c>
      <c r="K39" s="119">
        <f>SUM(断面別!$C$26,断面別!$E$26)</f>
        <v>3</v>
      </c>
      <c r="L39" s="119">
        <f>SUM(断面別!$C$33,断面別!$E$33)</f>
        <v>5</v>
      </c>
      <c r="M39" s="119">
        <f>SUM(断面別!$C$34,断面別!$E$34)</f>
        <v>2</v>
      </c>
      <c r="N39" s="119">
        <f>SUM(断面別!$C$35,断面別!$E$35)</f>
        <v>4</v>
      </c>
      <c r="O39" s="119">
        <f>SUM(断面別!$C$36,断面別!$E$36)</f>
        <v>3</v>
      </c>
      <c r="P39" s="119">
        <f>SUM(断面別!$C$37,断面別!$E$37)</f>
        <v>2</v>
      </c>
      <c r="Q39" s="119">
        <f>SUM(断面別!$C$38,断面別!$E$38)</f>
        <v>4</v>
      </c>
      <c r="R39" s="119">
        <f>SUM(断面別!$C$39,断面別!$E$39)</f>
        <v>4</v>
      </c>
      <c r="S39" s="119">
        <f>SUM(断面別!$C$40,断面別!$E$40)</f>
        <v>2</v>
      </c>
      <c r="T39" s="119">
        <f>SUM(断面別!$C$41,断面別!$E$41)</f>
        <v>5</v>
      </c>
      <c r="U39" s="119">
        <f>SUM(断面別!$C$48,断面別!$E$48)</f>
        <v>3</v>
      </c>
      <c r="V39" s="119">
        <f>SUM(断面別!$C$55,断面別!$E$55)</f>
        <v>3</v>
      </c>
      <c r="W39" s="119">
        <f>SUM(断面別!$C$56,断面別!$E$56)</f>
        <v>3</v>
      </c>
      <c r="X39" s="119">
        <f>SUM(断面別!$C$57,断面別!$E$57)</f>
        <v>1</v>
      </c>
      <c r="Y39" s="120">
        <f>SUM(断面別!$C$58,断面別!$E$58)</f>
        <v>0</v>
      </c>
      <c r="Z39" s="121">
        <f>SUM(B39:Y39)</f>
        <v>49</v>
      </c>
      <c r="AA39" s="86"/>
      <c r="AB39" s="11"/>
      <c r="AC39" s="4">
        <v>15</v>
      </c>
      <c r="AD39" s="107">
        <v>127</v>
      </c>
      <c r="AE39" s="108">
        <v>125</v>
      </c>
      <c r="AF39" s="109">
        <v>2</v>
      </c>
      <c r="AG39" s="110">
        <v>1.6</v>
      </c>
      <c r="AH39" s="107">
        <v>98</v>
      </c>
      <c r="AI39" s="108">
        <v>94</v>
      </c>
      <c r="AJ39" s="109">
        <v>4</v>
      </c>
      <c r="AK39" s="110">
        <v>4.0999999999999996</v>
      </c>
      <c r="AL39" s="107">
        <v>225</v>
      </c>
      <c r="AM39" s="108">
        <v>219</v>
      </c>
      <c r="AN39" s="109">
        <v>6</v>
      </c>
      <c r="AO39" s="110">
        <v>2.7</v>
      </c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</row>
    <row r="40" spans="1:70" s="14" customFormat="1" ht="15" customHeight="1">
      <c r="A40" s="18" t="s">
        <v>46</v>
      </c>
      <c r="B40" s="122">
        <f t="shared" ref="B40:Z40" si="1">IF(B39=0,0,ROUND(B39/B37*100,1))</f>
        <v>7.7</v>
      </c>
      <c r="C40" s="123">
        <f t="shared" si="1"/>
        <v>0</v>
      </c>
      <c r="D40" s="123">
        <f t="shared" si="1"/>
        <v>0</v>
      </c>
      <c r="E40" s="123">
        <f t="shared" si="1"/>
        <v>0</v>
      </c>
      <c r="F40" s="123">
        <f t="shared" si="1"/>
        <v>0</v>
      </c>
      <c r="G40" s="123">
        <f t="shared" si="1"/>
        <v>0</v>
      </c>
      <c r="H40" s="123">
        <f t="shared" si="1"/>
        <v>0</v>
      </c>
      <c r="I40" s="123">
        <f t="shared" si="1"/>
        <v>0</v>
      </c>
      <c r="J40" s="123">
        <f t="shared" si="1"/>
        <v>15</v>
      </c>
      <c r="K40" s="123">
        <f t="shared" si="1"/>
        <v>4.2</v>
      </c>
      <c r="L40" s="123">
        <f t="shared" si="1"/>
        <v>4.9000000000000004</v>
      </c>
      <c r="M40" s="123">
        <f t="shared" si="1"/>
        <v>1.4</v>
      </c>
      <c r="N40" s="123">
        <f t="shared" si="1"/>
        <v>2.6</v>
      </c>
      <c r="O40" s="123">
        <f t="shared" si="1"/>
        <v>2.4</v>
      </c>
      <c r="P40" s="123">
        <f t="shared" si="1"/>
        <v>1.6</v>
      </c>
      <c r="Q40" s="123">
        <f t="shared" si="1"/>
        <v>2.9</v>
      </c>
      <c r="R40" s="123">
        <f t="shared" si="1"/>
        <v>3</v>
      </c>
      <c r="S40" s="123">
        <f t="shared" si="1"/>
        <v>1.6</v>
      </c>
      <c r="T40" s="123">
        <f t="shared" si="1"/>
        <v>3.3</v>
      </c>
      <c r="U40" s="123">
        <f t="shared" si="1"/>
        <v>2.2000000000000002</v>
      </c>
      <c r="V40" s="123">
        <f t="shared" si="1"/>
        <v>2.6</v>
      </c>
      <c r="W40" s="123">
        <f t="shared" si="1"/>
        <v>6.4</v>
      </c>
      <c r="X40" s="123">
        <f t="shared" si="1"/>
        <v>2.5</v>
      </c>
      <c r="Y40" s="124">
        <f t="shared" si="1"/>
        <v>0</v>
      </c>
      <c r="Z40" s="125">
        <f t="shared" si="1"/>
        <v>2.8</v>
      </c>
      <c r="AA40" s="87"/>
      <c r="AB40" s="11"/>
      <c r="AC40" s="4">
        <v>16</v>
      </c>
      <c r="AD40" s="107">
        <v>151</v>
      </c>
      <c r="AE40" s="108">
        <v>146</v>
      </c>
      <c r="AF40" s="109">
        <v>5</v>
      </c>
      <c r="AG40" s="110">
        <v>3.3</v>
      </c>
      <c r="AH40" s="107">
        <v>103</v>
      </c>
      <c r="AI40" s="108">
        <v>102</v>
      </c>
      <c r="AJ40" s="109">
        <v>1</v>
      </c>
      <c r="AK40" s="110">
        <v>1</v>
      </c>
      <c r="AL40" s="107">
        <v>254</v>
      </c>
      <c r="AM40" s="108">
        <v>248</v>
      </c>
      <c r="AN40" s="109">
        <v>6</v>
      </c>
      <c r="AO40" s="110">
        <v>2.4</v>
      </c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</row>
    <row r="41" spans="1:70" s="17" customFormat="1" ht="1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6"/>
      <c r="V41" s="15"/>
      <c r="W41" s="15"/>
      <c r="X41" s="15"/>
      <c r="Y41" s="15"/>
      <c r="Z41" s="15"/>
      <c r="AA41" s="15"/>
      <c r="AB41" s="11"/>
      <c r="AC41" s="4">
        <v>17</v>
      </c>
      <c r="AD41" s="107">
        <v>136</v>
      </c>
      <c r="AE41" s="108">
        <v>133</v>
      </c>
      <c r="AF41" s="109">
        <v>3</v>
      </c>
      <c r="AG41" s="110">
        <v>2.2000000000000002</v>
      </c>
      <c r="AH41" s="107">
        <v>125</v>
      </c>
      <c r="AI41" s="108">
        <v>122</v>
      </c>
      <c r="AJ41" s="109">
        <v>3</v>
      </c>
      <c r="AK41" s="110">
        <v>2.4</v>
      </c>
      <c r="AL41" s="107">
        <v>261</v>
      </c>
      <c r="AM41" s="108">
        <v>255</v>
      </c>
      <c r="AN41" s="109">
        <v>6</v>
      </c>
      <c r="AO41" s="110">
        <v>2.2999999999999998</v>
      </c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</row>
    <row r="42" spans="1:70" s="17" customFormat="1" ht="1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1"/>
      <c r="AC42" s="4">
        <v>18</v>
      </c>
      <c r="AD42" s="107">
        <v>117</v>
      </c>
      <c r="AE42" s="108">
        <v>114</v>
      </c>
      <c r="AF42" s="109">
        <v>3</v>
      </c>
      <c r="AG42" s="110">
        <v>2.6</v>
      </c>
      <c r="AH42" s="107">
        <v>78</v>
      </c>
      <c r="AI42" s="108">
        <v>74</v>
      </c>
      <c r="AJ42" s="109">
        <v>4</v>
      </c>
      <c r="AK42" s="110">
        <v>5.0999999999999996</v>
      </c>
      <c r="AL42" s="107">
        <v>195</v>
      </c>
      <c r="AM42" s="108">
        <v>188</v>
      </c>
      <c r="AN42" s="109">
        <v>7</v>
      </c>
      <c r="AO42" s="110">
        <v>3.6</v>
      </c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</row>
    <row r="43" spans="1:70" s="17" customFormat="1" ht="1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1"/>
      <c r="AC43" s="4">
        <v>19</v>
      </c>
      <c r="AD43" s="107">
        <v>47</v>
      </c>
      <c r="AE43" s="108">
        <v>44</v>
      </c>
      <c r="AF43" s="109">
        <v>3</v>
      </c>
      <c r="AG43" s="110">
        <v>6.4</v>
      </c>
      <c r="AH43" s="107">
        <v>57</v>
      </c>
      <c r="AI43" s="108">
        <v>56</v>
      </c>
      <c r="AJ43" s="109">
        <v>1</v>
      </c>
      <c r="AK43" s="110">
        <v>1.8</v>
      </c>
      <c r="AL43" s="107">
        <v>104</v>
      </c>
      <c r="AM43" s="108">
        <v>100</v>
      </c>
      <c r="AN43" s="109">
        <v>4</v>
      </c>
      <c r="AO43" s="110">
        <v>3.8</v>
      </c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</row>
    <row r="44" spans="1:70" s="17" customFormat="1" ht="1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1"/>
      <c r="AC44" s="4">
        <v>20</v>
      </c>
      <c r="AD44" s="107">
        <v>40</v>
      </c>
      <c r="AE44" s="108">
        <v>39</v>
      </c>
      <c r="AF44" s="109">
        <v>1</v>
      </c>
      <c r="AG44" s="110">
        <v>2.5</v>
      </c>
      <c r="AH44" s="107">
        <v>42</v>
      </c>
      <c r="AI44" s="108">
        <v>40</v>
      </c>
      <c r="AJ44" s="109">
        <v>2</v>
      </c>
      <c r="AK44" s="110">
        <v>4.8</v>
      </c>
      <c r="AL44" s="107">
        <v>82</v>
      </c>
      <c r="AM44" s="108">
        <v>79</v>
      </c>
      <c r="AN44" s="109">
        <v>3</v>
      </c>
      <c r="AO44" s="110">
        <v>3.7</v>
      </c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</row>
    <row r="45" spans="1:70" s="17" customFormat="1" ht="1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1"/>
      <c r="AC45" s="4">
        <v>21</v>
      </c>
      <c r="AD45" s="107">
        <v>29</v>
      </c>
      <c r="AE45" s="108">
        <v>29</v>
      </c>
      <c r="AF45" s="109">
        <v>0</v>
      </c>
      <c r="AG45" s="110">
        <v>0</v>
      </c>
      <c r="AH45" s="107">
        <v>32</v>
      </c>
      <c r="AI45" s="108">
        <v>30</v>
      </c>
      <c r="AJ45" s="109">
        <v>2</v>
      </c>
      <c r="AK45" s="110">
        <v>6.3</v>
      </c>
      <c r="AL45" s="107">
        <v>61</v>
      </c>
      <c r="AM45" s="108">
        <v>59</v>
      </c>
      <c r="AN45" s="109">
        <v>2</v>
      </c>
      <c r="AO45" s="110">
        <v>3.3</v>
      </c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</row>
    <row r="46" spans="1:70" s="17" customFormat="1" ht="1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1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</row>
    <row r="47" spans="1:70" s="17" customFormat="1" ht="1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1"/>
      <c r="AC47" s="112" t="s">
        <v>115</v>
      </c>
      <c r="AD47" s="4">
        <f>SUM(AD31:AD42)</f>
        <v>1528</v>
      </c>
      <c r="AE47" s="4">
        <f t="shared" ref="AE47:AN47" si="2">SUM(AE31:AE42)</f>
        <v>1488</v>
      </c>
      <c r="AF47" s="4">
        <f t="shared" si="2"/>
        <v>40</v>
      </c>
      <c r="AG47" s="113">
        <f>AF47/AD47</f>
        <v>2.6178010471204188E-2</v>
      </c>
      <c r="AH47" s="4">
        <f t="shared" ref="AH47" si="3">SUM(AH31:AH42)</f>
        <v>934</v>
      </c>
      <c r="AI47" s="4">
        <f t="shared" si="2"/>
        <v>896</v>
      </c>
      <c r="AJ47" s="4">
        <f t="shared" si="2"/>
        <v>38</v>
      </c>
      <c r="AK47" s="113">
        <f t="shared" ref="AK47" si="4">AJ47/AH47</f>
        <v>4.068522483940043E-2</v>
      </c>
      <c r="AL47" s="4">
        <f t="shared" ref="AL47" si="5">SUM(AL31:AL42)</f>
        <v>2462</v>
      </c>
      <c r="AM47" s="4">
        <f t="shared" si="2"/>
        <v>2384</v>
      </c>
      <c r="AN47" s="4">
        <f t="shared" si="2"/>
        <v>78</v>
      </c>
      <c r="AO47" s="113">
        <f t="shared" ref="AO47" si="6">AN47/AL47</f>
        <v>3.1681559707554832E-2</v>
      </c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</row>
    <row r="48" spans="1:70" s="17" customFormat="1" ht="1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1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</row>
    <row r="49" spans="1:68" s="17" customFormat="1" ht="1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1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</row>
    <row r="50" spans="1:68" s="17" customFormat="1" ht="1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1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</row>
    <row r="51" spans="1:68" s="17" customFormat="1" ht="1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1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</row>
    <row r="52" spans="1:68" s="17" customFormat="1" ht="1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1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</row>
    <row r="53" spans="1:68" s="17" customFormat="1" ht="1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1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</row>
    <row r="54" spans="1:68" s="17" customFormat="1" ht="1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1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</row>
    <row r="55" spans="1:68" s="17" customFormat="1" ht="1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6"/>
      <c r="V55" s="15"/>
      <c r="W55" s="15"/>
      <c r="X55" s="15"/>
      <c r="Y55" s="15"/>
      <c r="Z55" s="15"/>
      <c r="AA55" s="15"/>
      <c r="AB55" s="1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</row>
    <row r="56" spans="1:68" s="17" customFormat="1" ht="1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</row>
    <row r="57" spans="1:68" s="17" customFormat="1" ht="1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</row>
    <row r="58" spans="1:68" s="17" customFormat="1" ht="1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</row>
    <row r="59" spans="1:68" s="14" customFormat="1" ht="15" customHeight="1">
      <c r="A59" s="72" t="s">
        <v>47</v>
      </c>
      <c r="B59" s="114">
        <v>22</v>
      </c>
      <c r="C59" s="115">
        <v>23</v>
      </c>
      <c r="D59" s="115">
        <v>0</v>
      </c>
      <c r="E59" s="115">
        <v>1</v>
      </c>
      <c r="F59" s="115">
        <v>2</v>
      </c>
      <c r="G59" s="115">
        <v>3</v>
      </c>
      <c r="H59" s="115">
        <v>4</v>
      </c>
      <c r="I59" s="115">
        <v>5</v>
      </c>
      <c r="J59" s="115">
        <v>6</v>
      </c>
      <c r="K59" s="115">
        <v>7</v>
      </c>
      <c r="L59" s="115">
        <v>8</v>
      </c>
      <c r="M59" s="115">
        <v>9</v>
      </c>
      <c r="N59" s="115">
        <v>10</v>
      </c>
      <c r="O59" s="115">
        <v>11</v>
      </c>
      <c r="P59" s="115">
        <v>12</v>
      </c>
      <c r="Q59" s="115">
        <v>13</v>
      </c>
      <c r="R59" s="115">
        <v>14</v>
      </c>
      <c r="S59" s="115">
        <v>15</v>
      </c>
      <c r="T59" s="115">
        <v>16</v>
      </c>
      <c r="U59" s="115">
        <v>17</v>
      </c>
      <c r="V59" s="115">
        <v>18</v>
      </c>
      <c r="W59" s="115">
        <v>19</v>
      </c>
      <c r="X59" s="115">
        <v>20</v>
      </c>
      <c r="Y59" s="116">
        <v>21</v>
      </c>
      <c r="Z59" s="117" t="s">
        <v>48</v>
      </c>
      <c r="AA59" s="71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</row>
    <row r="60" spans="1:68" s="14" customFormat="1" ht="15" customHeight="1">
      <c r="A60" s="70" t="s">
        <v>49</v>
      </c>
      <c r="B60" s="118">
        <f>SUM(B61:B62)</f>
        <v>28</v>
      </c>
      <c r="C60" s="119">
        <f t="shared" ref="C60:J60" si="7">SUM(C61:C62)</f>
        <v>11</v>
      </c>
      <c r="D60" s="119">
        <f t="shared" si="7"/>
        <v>12</v>
      </c>
      <c r="E60" s="119">
        <f t="shared" si="7"/>
        <v>9</v>
      </c>
      <c r="F60" s="119">
        <f t="shared" si="7"/>
        <v>3</v>
      </c>
      <c r="G60" s="119">
        <f t="shared" si="7"/>
        <v>3</v>
      </c>
      <c r="H60" s="119">
        <f t="shared" si="7"/>
        <v>3</v>
      </c>
      <c r="I60" s="119">
        <f t="shared" si="7"/>
        <v>7</v>
      </c>
      <c r="J60" s="119">
        <f t="shared" si="7"/>
        <v>14</v>
      </c>
      <c r="K60" s="119">
        <f t="shared" ref="K60:X60" si="8">SUM(K61:K62)</f>
        <v>29</v>
      </c>
      <c r="L60" s="119">
        <f t="shared" si="8"/>
        <v>62</v>
      </c>
      <c r="M60" s="119">
        <f t="shared" si="8"/>
        <v>55</v>
      </c>
      <c r="N60" s="119">
        <f t="shared" si="8"/>
        <v>64</v>
      </c>
      <c r="O60" s="119">
        <f t="shared" si="8"/>
        <v>68</v>
      </c>
      <c r="P60" s="119">
        <f t="shared" si="8"/>
        <v>82</v>
      </c>
      <c r="Q60" s="119">
        <f t="shared" si="8"/>
        <v>82</v>
      </c>
      <c r="R60" s="119">
        <f t="shared" si="8"/>
        <v>88</v>
      </c>
      <c r="S60" s="119">
        <f t="shared" si="8"/>
        <v>98</v>
      </c>
      <c r="T60" s="119">
        <f t="shared" si="8"/>
        <v>103</v>
      </c>
      <c r="U60" s="119">
        <f t="shared" si="8"/>
        <v>125</v>
      </c>
      <c r="V60" s="119">
        <f t="shared" si="8"/>
        <v>78</v>
      </c>
      <c r="W60" s="119">
        <f t="shared" si="8"/>
        <v>57</v>
      </c>
      <c r="X60" s="119">
        <f t="shared" si="8"/>
        <v>42</v>
      </c>
      <c r="Y60" s="120">
        <f>SUM(Y61:Y62)</f>
        <v>32</v>
      </c>
      <c r="Z60" s="121">
        <f>SUM(B60:Y60)</f>
        <v>1155</v>
      </c>
      <c r="AA60" s="86"/>
      <c r="AB60" s="17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</row>
    <row r="61" spans="1:68" s="14" customFormat="1" ht="15" customHeight="1">
      <c r="A61" s="70" t="s">
        <v>44</v>
      </c>
      <c r="B61" s="118">
        <f>SUM(断面別!$I$11,断面別!$K$11)</f>
        <v>27</v>
      </c>
      <c r="C61" s="119">
        <f>SUM(断面別!$I$12,断面別!$K$12)</f>
        <v>11</v>
      </c>
      <c r="D61" s="119">
        <f>SUM(断面別!$I$13,断面別!$K$13)</f>
        <v>12</v>
      </c>
      <c r="E61" s="119">
        <f>SUM(断面別!$I$14,断面別!$K$14)</f>
        <v>9</v>
      </c>
      <c r="F61" s="119">
        <f>SUM(断面別!$I$15,断面別!$K$15)</f>
        <v>3</v>
      </c>
      <c r="G61" s="119">
        <f>SUM(断面別!$I$16,断面別!$K$16)</f>
        <v>3</v>
      </c>
      <c r="H61" s="119">
        <f>SUM(断面別!$I$17,断面別!$K$17)</f>
        <v>3</v>
      </c>
      <c r="I61" s="119">
        <f>SUM(断面別!$I$18,断面別!$K$18)</f>
        <v>7</v>
      </c>
      <c r="J61" s="119">
        <f>SUM(断面別!$I$19,断面別!$K$19)</f>
        <v>14</v>
      </c>
      <c r="K61" s="119">
        <f>SUM(断面別!$I$26,断面別!$K$26)</f>
        <v>27</v>
      </c>
      <c r="L61" s="119">
        <f>SUM(断面別!$I$33,断面別!$K$33)</f>
        <v>58</v>
      </c>
      <c r="M61" s="119">
        <f>SUM(断面別!$I$34,断面別!$K$34)</f>
        <v>54</v>
      </c>
      <c r="N61" s="119">
        <f>SUM(断面別!$I$35,断面別!$K$35)</f>
        <v>62</v>
      </c>
      <c r="O61" s="119">
        <f>SUM(断面別!$I$36,断面別!$K$36)</f>
        <v>64</v>
      </c>
      <c r="P61" s="119">
        <f>SUM(断面別!$I$37,断面別!$K$37)</f>
        <v>79</v>
      </c>
      <c r="Q61" s="119">
        <f>SUM(断面別!$I$38,断面別!$K$38)</f>
        <v>80</v>
      </c>
      <c r="R61" s="119">
        <f>SUM(断面別!$I$39,断面別!$K$39)</f>
        <v>80</v>
      </c>
      <c r="S61" s="119">
        <f>SUM(断面別!$I$40,断面別!$K$40)</f>
        <v>94</v>
      </c>
      <c r="T61" s="119">
        <f>SUM(断面別!$I$41,断面別!$K$41)</f>
        <v>102</v>
      </c>
      <c r="U61" s="119">
        <f>SUM(断面別!$I$48,断面別!$K$48)</f>
        <v>122</v>
      </c>
      <c r="V61" s="119">
        <f>SUM(断面別!$I$55,断面別!$K$55)</f>
        <v>74</v>
      </c>
      <c r="W61" s="119">
        <f>SUM(断面別!$I$56,断面別!$K$56)</f>
        <v>56</v>
      </c>
      <c r="X61" s="119">
        <f>SUM(断面別!$I$57,断面別!$K$57)</f>
        <v>40</v>
      </c>
      <c r="Y61" s="120">
        <f>SUM(断面別!$I$58,断面別!$K$58)</f>
        <v>30</v>
      </c>
      <c r="Z61" s="121">
        <f>SUM(B61:Y61)</f>
        <v>1111</v>
      </c>
      <c r="AA61" s="86"/>
      <c r="AB61" s="17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</row>
    <row r="62" spans="1:68" s="14" customFormat="1" ht="15" customHeight="1">
      <c r="A62" s="70" t="s">
        <v>45</v>
      </c>
      <c r="B62" s="118">
        <f>SUM(断面別!$J$11,断面別!$L$11)</f>
        <v>1</v>
      </c>
      <c r="C62" s="119">
        <f>SUM(断面別!$J$12,断面別!$L$12)</f>
        <v>0</v>
      </c>
      <c r="D62" s="119">
        <f>SUM(断面別!$J$13,断面別!$L$13)</f>
        <v>0</v>
      </c>
      <c r="E62" s="119">
        <f>SUM(断面別!$J$14,断面別!$L$14)</f>
        <v>0</v>
      </c>
      <c r="F62" s="119">
        <f>SUM(断面別!$J$15,断面別!$L$15)</f>
        <v>0</v>
      </c>
      <c r="G62" s="119">
        <f>SUM(断面別!$J$16,断面別!$L$16)</f>
        <v>0</v>
      </c>
      <c r="H62" s="119">
        <f>SUM(断面別!$J$17,断面別!$L$17)</f>
        <v>0</v>
      </c>
      <c r="I62" s="119">
        <f>SUM(断面別!$J$18,断面別!$L$18)</f>
        <v>0</v>
      </c>
      <c r="J62" s="119">
        <f>SUM(断面別!$J$19,断面別!$L$19)</f>
        <v>0</v>
      </c>
      <c r="K62" s="119">
        <f>SUM(断面別!$J$26,断面別!$L$26)</f>
        <v>2</v>
      </c>
      <c r="L62" s="119">
        <f>SUM(断面別!$J$33,断面別!$L$33)</f>
        <v>4</v>
      </c>
      <c r="M62" s="119">
        <f>SUM(断面別!$J$34,断面別!$L$34)</f>
        <v>1</v>
      </c>
      <c r="N62" s="119">
        <f>SUM(断面別!$J$35,断面別!$L$35)</f>
        <v>2</v>
      </c>
      <c r="O62" s="119">
        <f>SUM(断面別!$J$36,断面別!$L$36)</f>
        <v>4</v>
      </c>
      <c r="P62" s="119">
        <f>SUM(断面別!$J$37,断面別!$L$37)</f>
        <v>3</v>
      </c>
      <c r="Q62" s="119">
        <f>SUM(断面別!$J$38,断面別!$L$38)</f>
        <v>2</v>
      </c>
      <c r="R62" s="119">
        <f>SUM(断面別!$J$39,断面別!$L$39)</f>
        <v>8</v>
      </c>
      <c r="S62" s="119">
        <f>SUM(断面別!$J$40,断面別!$L$40)</f>
        <v>4</v>
      </c>
      <c r="T62" s="119">
        <f>SUM(断面別!$J$41,断面別!$L$41)</f>
        <v>1</v>
      </c>
      <c r="U62" s="119">
        <f>SUM(断面別!$J$48,断面別!$L$48)</f>
        <v>3</v>
      </c>
      <c r="V62" s="119">
        <f>SUM(断面別!$J$55,断面別!$L$55)</f>
        <v>4</v>
      </c>
      <c r="W62" s="119">
        <f>SUM(断面別!$J$56,断面別!$L$56)</f>
        <v>1</v>
      </c>
      <c r="X62" s="119">
        <f>SUM(断面別!$J$57,断面別!$L$57)</f>
        <v>2</v>
      </c>
      <c r="Y62" s="120">
        <f>SUM(断面別!$J$58,断面別!$L$58)</f>
        <v>2</v>
      </c>
      <c r="Z62" s="121">
        <f>SUM(B62:Y62)</f>
        <v>44</v>
      </c>
      <c r="AA62" s="86"/>
      <c r="AB62" s="17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</row>
    <row r="63" spans="1:68" s="14" customFormat="1" ht="15" customHeight="1">
      <c r="A63" s="18" t="s">
        <v>46</v>
      </c>
      <c r="B63" s="122">
        <f t="shared" ref="B63:Z63" si="9">IF(B62=0,0,ROUND(B62/B60*100,1))</f>
        <v>3.6</v>
      </c>
      <c r="C63" s="123">
        <f t="shared" si="9"/>
        <v>0</v>
      </c>
      <c r="D63" s="123">
        <f t="shared" si="9"/>
        <v>0</v>
      </c>
      <c r="E63" s="123">
        <f t="shared" si="9"/>
        <v>0</v>
      </c>
      <c r="F63" s="123">
        <f t="shared" si="9"/>
        <v>0</v>
      </c>
      <c r="G63" s="123">
        <f t="shared" si="9"/>
        <v>0</v>
      </c>
      <c r="H63" s="123">
        <f t="shared" si="9"/>
        <v>0</v>
      </c>
      <c r="I63" s="123">
        <f t="shared" si="9"/>
        <v>0</v>
      </c>
      <c r="J63" s="123">
        <f t="shared" si="9"/>
        <v>0</v>
      </c>
      <c r="K63" s="123">
        <f t="shared" si="9"/>
        <v>6.9</v>
      </c>
      <c r="L63" s="123">
        <f t="shared" si="9"/>
        <v>6.5</v>
      </c>
      <c r="M63" s="123">
        <f t="shared" si="9"/>
        <v>1.8</v>
      </c>
      <c r="N63" s="123">
        <f t="shared" si="9"/>
        <v>3.1</v>
      </c>
      <c r="O63" s="123">
        <f t="shared" si="9"/>
        <v>5.9</v>
      </c>
      <c r="P63" s="123">
        <f t="shared" si="9"/>
        <v>3.7</v>
      </c>
      <c r="Q63" s="123">
        <f t="shared" si="9"/>
        <v>2.4</v>
      </c>
      <c r="R63" s="123">
        <f t="shared" si="9"/>
        <v>9.1</v>
      </c>
      <c r="S63" s="123">
        <f t="shared" si="9"/>
        <v>4.0999999999999996</v>
      </c>
      <c r="T63" s="123">
        <f t="shared" si="9"/>
        <v>1</v>
      </c>
      <c r="U63" s="123">
        <f t="shared" si="9"/>
        <v>2.4</v>
      </c>
      <c r="V63" s="123">
        <f t="shared" si="9"/>
        <v>5.0999999999999996</v>
      </c>
      <c r="W63" s="123">
        <f t="shared" si="9"/>
        <v>1.8</v>
      </c>
      <c r="X63" s="123">
        <f t="shared" si="9"/>
        <v>4.8</v>
      </c>
      <c r="Y63" s="124">
        <f t="shared" si="9"/>
        <v>6.3</v>
      </c>
      <c r="Z63" s="125">
        <f t="shared" si="9"/>
        <v>3.8</v>
      </c>
      <c r="AA63" s="87"/>
      <c r="AB63" s="17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</row>
    <row r="64" spans="1:68" s="17" customFormat="1" ht="1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6"/>
      <c r="V64" s="15"/>
      <c r="W64" s="15"/>
      <c r="X64" s="15"/>
      <c r="Y64" s="15"/>
      <c r="Z64" s="15"/>
      <c r="AA64" s="15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</row>
    <row r="65" spans="1:68" s="17" customFormat="1" ht="1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</row>
    <row r="66" spans="1:68" s="17" customFormat="1" ht="1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</row>
    <row r="67" spans="1:68" s="17" customFormat="1" ht="1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</row>
    <row r="68" spans="1:68" s="17" customFormat="1" ht="1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</row>
    <row r="69" spans="1:68" s="17" customFormat="1" ht="1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</row>
    <row r="70" spans="1:68" s="17" customFormat="1" ht="1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</row>
    <row r="71" spans="1:68" s="17" customFormat="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</row>
    <row r="72" spans="1:68" s="17" customFormat="1" ht="1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</row>
    <row r="73" spans="1:68" s="17" customFormat="1" ht="1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</row>
    <row r="74" spans="1:68" s="17" customFormat="1" ht="1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</row>
    <row r="75" spans="1:68" s="17" customFormat="1" ht="1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</row>
    <row r="76" spans="1:68" s="17" customFormat="1" ht="1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</row>
    <row r="77" spans="1:68" s="17" customFormat="1" ht="1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</row>
    <row r="78" spans="1:68" s="17" customFormat="1" ht="1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6"/>
      <c r="V78" s="15"/>
      <c r="W78" s="15"/>
      <c r="X78" s="15"/>
      <c r="Y78" s="15"/>
      <c r="Z78" s="15"/>
      <c r="AA78" s="15"/>
      <c r="AB78" s="1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</row>
    <row r="79" spans="1:68" s="17" customFormat="1" ht="1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</row>
    <row r="80" spans="1:68" s="17" customFormat="1" ht="1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</row>
    <row r="81" spans="1:68" s="17" customFormat="1" ht="1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</row>
    <row r="82" spans="1:68" s="14" customFormat="1" ht="15" customHeight="1">
      <c r="A82" s="72" t="s">
        <v>47</v>
      </c>
      <c r="B82" s="114">
        <v>22</v>
      </c>
      <c r="C82" s="115">
        <v>23</v>
      </c>
      <c r="D82" s="115">
        <v>0</v>
      </c>
      <c r="E82" s="115">
        <v>1</v>
      </c>
      <c r="F82" s="115">
        <v>2</v>
      </c>
      <c r="G82" s="115">
        <v>3</v>
      </c>
      <c r="H82" s="115">
        <v>4</v>
      </c>
      <c r="I82" s="115">
        <v>5</v>
      </c>
      <c r="J82" s="115">
        <v>6</v>
      </c>
      <c r="K82" s="115">
        <v>7</v>
      </c>
      <c r="L82" s="115">
        <v>8</v>
      </c>
      <c r="M82" s="115">
        <v>9</v>
      </c>
      <c r="N82" s="115">
        <v>10</v>
      </c>
      <c r="O82" s="115">
        <v>11</v>
      </c>
      <c r="P82" s="115">
        <v>12</v>
      </c>
      <c r="Q82" s="115">
        <v>13</v>
      </c>
      <c r="R82" s="115">
        <v>14</v>
      </c>
      <c r="S82" s="115">
        <v>15</v>
      </c>
      <c r="T82" s="115">
        <v>16</v>
      </c>
      <c r="U82" s="115">
        <v>17</v>
      </c>
      <c r="V82" s="115">
        <v>18</v>
      </c>
      <c r="W82" s="115">
        <v>19</v>
      </c>
      <c r="X82" s="115">
        <v>20</v>
      </c>
      <c r="Y82" s="116">
        <v>21</v>
      </c>
      <c r="Z82" s="117" t="s">
        <v>48</v>
      </c>
      <c r="AA82" s="71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</row>
    <row r="83" spans="1:68" s="14" customFormat="1" ht="15" customHeight="1">
      <c r="A83" s="70" t="s">
        <v>49</v>
      </c>
      <c r="B83" s="118">
        <f>SUM(B84:B85)</f>
        <v>54</v>
      </c>
      <c r="C83" s="119">
        <f t="shared" ref="C83:J83" si="10">SUM(C84:C85)</f>
        <v>18</v>
      </c>
      <c r="D83" s="119">
        <f t="shared" si="10"/>
        <v>22</v>
      </c>
      <c r="E83" s="119">
        <f t="shared" si="10"/>
        <v>15</v>
      </c>
      <c r="F83" s="119">
        <f t="shared" si="10"/>
        <v>5</v>
      </c>
      <c r="G83" s="119">
        <f t="shared" si="10"/>
        <v>7</v>
      </c>
      <c r="H83" s="119">
        <f t="shared" si="10"/>
        <v>6</v>
      </c>
      <c r="I83" s="119">
        <f t="shared" si="10"/>
        <v>17</v>
      </c>
      <c r="J83" s="119">
        <f t="shared" si="10"/>
        <v>34</v>
      </c>
      <c r="K83" s="119">
        <f>SUM(K84:K85)</f>
        <v>100</v>
      </c>
      <c r="L83" s="119">
        <f t="shared" ref="L83:X83" si="11">SUM(L84:L85)</f>
        <v>165</v>
      </c>
      <c r="M83" s="119">
        <f t="shared" si="11"/>
        <v>196</v>
      </c>
      <c r="N83" s="119">
        <f t="shared" si="11"/>
        <v>218</v>
      </c>
      <c r="O83" s="119">
        <f t="shared" si="11"/>
        <v>195</v>
      </c>
      <c r="P83" s="119">
        <f t="shared" si="11"/>
        <v>211</v>
      </c>
      <c r="Q83" s="119">
        <f t="shared" si="11"/>
        <v>219</v>
      </c>
      <c r="R83" s="119">
        <f t="shared" si="11"/>
        <v>223</v>
      </c>
      <c r="S83" s="119">
        <f t="shared" si="11"/>
        <v>225</v>
      </c>
      <c r="T83" s="119">
        <f t="shared" si="11"/>
        <v>254</v>
      </c>
      <c r="U83" s="119">
        <f t="shared" si="11"/>
        <v>261</v>
      </c>
      <c r="V83" s="119">
        <f t="shared" si="11"/>
        <v>195</v>
      </c>
      <c r="W83" s="119">
        <f t="shared" si="11"/>
        <v>104</v>
      </c>
      <c r="X83" s="119">
        <f t="shared" si="11"/>
        <v>82</v>
      </c>
      <c r="Y83" s="120">
        <f>SUM(Y84:Y85)</f>
        <v>61</v>
      </c>
      <c r="Z83" s="121">
        <f>SUM(B83:Y83)</f>
        <v>2887</v>
      </c>
      <c r="AA83" s="86"/>
      <c r="AB83" s="17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</row>
    <row r="84" spans="1:68" s="14" customFormat="1" ht="15" customHeight="1">
      <c r="A84" s="70" t="s">
        <v>44</v>
      </c>
      <c r="B84" s="118">
        <f t="shared" ref="B84:J84" si="12">SUM(B38,B61)</f>
        <v>51</v>
      </c>
      <c r="C84" s="119">
        <f t="shared" si="12"/>
        <v>18</v>
      </c>
      <c r="D84" s="119">
        <f t="shared" si="12"/>
        <v>22</v>
      </c>
      <c r="E84" s="119">
        <f t="shared" si="12"/>
        <v>15</v>
      </c>
      <c r="F84" s="119">
        <f t="shared" si="12"/>
        <v>5</v>
      </c>
      <c r="G84" s="119">
        <f t="shared" si="12"/>
        <v>7</v>
      </c>
      <c r="H84" s="119">
        <f t="shared" si="12"/>
        <v>6</v>
      </c>
      <c r="I84" s="119">
        <f t="shared" si="12"/>
        <v>17</v>
      </c>
      <c r="J84" s="119">
        <f t="shared" si="12"/>
        <v>31</v>
      </c>
      <c r="K84" s="119">
        <f>SUM(K38,K61)</f>
        <v>95</v>
      </c>
      <c r="L84" s="119">
        <f t="shared" ref="L84:X84" si="13">SUM(L38,L61)</f>
        <v>156</v>
      </c>
      <c r="M84" s="119">
        <f t="shared" si="13"/>
        <v>193</v>
      </c>
      <c r="N84" s="119">
        <f t="shared" si="13"/>
        <v>212</v>
      </c>
      <c r="O84" s="119">
        <f t="shared" si="13"/>
        <v>188</v>
      </c>
      <c r="P84" s="119">
        <f t="shared" si="13"/>
        <v>206</v>
      </c>
      <c r="Q84" s="119">
        <f t="shared" si="13"/>
        <v>213</v>
      </c>
      <c r="R84" s="119">
        <f t="shared" si="13"/>
        <v>211</v>
      </c>
      <c r="S84" s="119">
        <f t="shared" si="13"/>
        <v>219</v>
      </c>
      <c r="T84" s="119">
        <f t="shared" si="13"/>
        <v>248</v>
      </c>
      <c r="U84" s="119">
        <f t="shared" si="13"/>
        <v>255</v>
      </c>
      <c r="V84" s="119">
        <f t="shared" si="13"/>
        <v>188</v>
      </c>
      <c r="W84" s="119">
        <f t="shared" si="13"/>
        <v>100</v>
      </c>
      <c r="X84" s="119">
        <f t="shared" si="13"/>
        <v>79</v>
      </c>
      <c r="Y84" s="120">
        <f>SUM(Y38,Y61)</f>
        <v>59</v>
      </c>
      <c r="Z84" s="121">
        <f>SUM(B84:Y84)</f>
        <v>2794</v>
      </c>
      <c r="AA84" s="86"/>
      <c r="AB84" s="17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</row>
    <row r="85" spans="1:68" s="14" customFormat="1" ht="15" customHeight="1">
      <c r="A85" s="70" t="s">
        <v>45</v>
      </c>
      <c r="B85" s="118">
        <f t="shared" ref="B85:J85" si="14">SUM(B39,B62)</f>
        <v>3</v>
      </c>
      <c r="C85" s="119">
        <f t="shared" si="14"/>
        <v>0</v>
      </c>
      <c r="D85" s="119">
        <f t="shared" si="14"/>
        <v>0</v>
      </c>
      <c r="E85" s="119">
        <f t="shared" si="14"/>
        <v>0</v>
      </c>
      <c r="F85" s="119">
        <f t="shared" si="14"/>
        <v>0</v>
      </c>
      <c r="G85" s="119">
        <f t="shared" si="14"/>
        <v>0</v>
      </c>
      <c r="H85" s="119">
        <f t="shared" si="14"/>
        <v>0</v>
      </c>
      <c r="I85" s="119">
        <f t="shared" si="14"/>
        <v>0</v>
      </c>
      <c r="J85" s="119">
        <f t="shared" si="14"/>
        <v>3</v>
      </c>
      <c r="K85" s="119">
        <f t="shared" ref="K85:U85" si="15">SUM(K39,K62)</f>
        <v>5</v>
      </c>
      <c r="L85" s="119">
        <f t="shared" si="15"/>
        <v>9</v>
      </c>
      <c r="M85" s="119">
        <f t="shared" si="15"/>
        <v>3</v>
      </c>
      <c r="N85" s="119">
        <f t="shared" si="15"/>
        <v>6</v>
      </c>
      <c r="O85" s="119">
        <f t="shared" si="15"/>
        <v>7</v>
      </c>
      <c r="P85" s="119">
        <f t="shared" si="15"/>
        <v>5</v>
      </c>
      <c r="Q85" s="119">
        <f t="shared" si="15"/>
        <v>6</v>
      </c>
      <c r="R85" s="119">
        <f t="shared" si="15"/>
        <v>12</v>
      </c>
      <c r="S85" s="119">
        <f t="shared" si="15"/>
        <v>6</v>
      </c>
      <c r="T85" s="119">
        <f t="shared" si="15"/>
        <v>6</v>
      </c>
      <c r="U85" s="119">
        <f t="shared" si="15"/>
        <v>6</v>
      </c>
      <c r="V85" s="119">
        <f>SUM(V39,V62)</f>
        <v>7</v>
      </c>
      <c r="W85" s="119">
        <f t="shared" ref="W85:X85" si="16">SUM(W39,W62)</f>
        <v>4</v>
      </c>
      <c r="X85" s="119">
        <f t="shared" si="16"/>
        <v>3</v>
      </c>
      <c r="Y85" s="120">
        <f>SUM(Y39,Y62)</f>
        <v>2</v>
      </c>
      <c r="Z85" s="121">
        <f>SUM(B85:Y85)</f>
        <v>93</v>
      </c>
      <c r="AA85" s="86"/>
      <c r="AB85" s="17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</row>
    <row r="86" spans="1:68" s="14" customFormat="1" ht="15.95" customHeight="1">
      <c r="A86" s="18" t="s">
        <v>46</v>
      </c>
      <c r="B86" s="122">
        <f t="shared" ref="B86:Z86" si="17">IF(B85=0,0,ROUND(B85/B83*100,1))</f>
        <v>5.6</v>
      </c>
      <c r="C86" s="123">
        <f t="shared" si="17"/>
        <v>0</v>
      </c>
      <c r="D86" s="123">
        <f t="shared" si="17"/>
        <v>0</v>
      </c>
      <c r="E86" s="123">
        <f t="shared" si="17"/>
        <v>0</v>
      </c>
      <c r="F86" s="123">
        <f t="shared" si="17"/>
        <v>0</v>
      </c>
      <c r="G86" s="123">
        <f t="shared" si="17"/>
        <v>0</v>
      </c>
      <c r="H86" s="123">
        <f t="shared" si="17"/>
        <v>0</v>
      </c>
      <c r="I86" s="123">
        <f t="shared" si="17"/>
        <v>0</v>
      </c>
      <c r="J86" s="123">
        <f t="shared" si="17"/>
        <v>8.8000000000000007</v>
      </c>
      <c r="K86" s="123">
        <f t="shared" si="17"/>
        <v>5</v>
      </c>
      <c r="L86" s="123">
        <f t="shared" si="17"/>
        <v>5.5</v>
      </c>
      <c r="M86" s="123">
        <f t="shared" si="17"/>
        <v>1.5</v>
      </c>
      <c r="N86" s="123">
        <f t="shared" si="17"/>
        <v>2.8</v>
      </c>
      <c r="O86" s="123">
        <f t="shared" si="17"/>
        <v>3.6</v>
      </c>
      <c r="P86" s="123">
        <f t="shared" si="17"/>
        <v>2.4</v>
      </c>
      <c r="Q86" s="123">
        <f t="shared" si="17"/>
        <v>2.7</v>
      </c>
      <c r="R86" s="123">
        <f t="shared" si="17"/>
        <v>5.4</v>
      </c>
      <c r="S86" s="123">
        <f t="shared" si="17"/>
        <v>2.7</v>
      </c>
      <c r="T86" s="123">
        <f t="shared" si="17"/>
        <v>2.4</v>
      </c>
      <c r="U86" s="123">
        <f t="shared" si="17"/>
        <v>2.2999999999999998</v>
      </c>
      <c r="V86" s="123">
        <f t="shared" si="17"/>
        <v>3.6</v>
      </c>
      <c r="W86" s="123">
        <f t="shared" si="17"/>
        <v>3.8</v>
      </c>
      <c r="X86" s="123">
        <f t="shared" si="17"/>
        <v>3.7</v>
      </c>
      <c r="Y86" s="124">
        <f t="shared" si="17"/>
        <v>3.3</v>
      </c>
      <c r="Z86" s="125">
        <f t="shared" si="17"/>
        <v>3.2</v>
      </c>
      <c r="AA86" s="87"/>
      <c r="AB86" s="17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</row>
    <row r="87" spans="1:68" s="14" customFormat="1" ht="12" customHeight="1">
      <c r="A87" s="15"/>
      <c r="B87" s="15"/>
      <c r="C87" s="15"/>
      <c r="D87" s="15"/>
      <c r="E87" s="15"/>
      <c r="F87" s="15"/>
      <c r="G87" s="15"/>
      <c r="H87" s="15"/>
      <c r="I87" s="15"/>
      <c r="J87" s="15"/>
      <c r="AB87" s="17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</row>
    <row r="88" spans="1:68" s="14" customFormat="1" ht="12" customHeight="1">
      <c r="A88" s="15"/>
      <c r="B88" s="15"/>
      <c r="C88" s="15"/>
      <c r="D88" s="15"/>
      <c r="E88" s="15"/>
      <c r="F88" s="15"/>
      <c r="G88" s="15"/>
      <c r="H88" s="15"/>
      <c r="I88" s="15"/>
      <c r="J88" s="15"/>
      <c r="AB88" s="17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</row>
    <row r="89" spans="1:68" s="11" customFormat="1" ht="15" customHeight="1"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85"/>
      <c r="AB89" s="20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</row>
    <row r="90" spans="1:68" s="11" customFormat="1" ht="15" customHeight="1"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85"/>
      <c r="AB90" s="2"/>
      <c r="AC90" s="3"/>
      <c r="AD90" s="96" t="s">
        <v>71</v>
      </c>
      <c r="AE90" s="4"/>
      <c r="AF90" s="4"/>
      <c r="AH90" s="96" t="s">
        <v>72</v>
      </c>
      <c r="AI90" s="4"/>
      <c r="AK90" s="4"/>
      <c r="AL90" s="96" t="s">
        <v>73</v>
      </c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</row>
    <row r="91" spans="1:68" s="11" customFormat="1" ht="15" customHeight="1"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85"/>
      <c r="AB91" s="6"/>
      <c r="AC91" s="93"/>
      <c r="AD91" s="97" t="s">
        <v>49</v>
      </c>
      <c r="AE91" s="93" t="s">
        <v>44</v>
      </c>
      <c r="AF91" s="94" t="s">
        <v>45</v>
      </c>
      <c r="AG91" s="95" t="s">
        <v>46</v>
      </c>
      <c r="AH91" s="97" t="s">
        <v>49</v>
      </c>
      <c r="AI91" s="93" t="s">
        <v>44</v>
      </c>
      <c r="AJ91" s="93" t="s">
        <v>45</v>
      </c>
      <c r="AK91" s="95" t="s">
        <v>46</v>
      </c>
      <c r="AL91" s="97" t="s">
        <v>49</v>
      </c>
      <c r="AM91" s="93" t="s">
        <v>44</v>
      </c>
      <c r="AN91" s="93" t="s">
        <v>45</v>
      </c>
      <c r="AO91" s="95" t="s">
        <v>46</v>
      </c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</row>
    <row r="92" spans="1:68" s="11" customFormat="1" ht="15" customHeight="1"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85"/>
      <c r="AB92" s="6"/>
      <c r="AC92" s="4">
        <v>22</v>
      </c>
      <c r="AD92" s="107">
        <f t="array" ref="AD92:AG115">TRANSPOSE(B107:Y110)</f>
        <v>31</v>
      </c>
      <c r="AE92" s="108">
        <v>30</v>
      </c>
      <c r="AF92" s="109">
        <v>1</v>
      </c>
      <c r="AG92" s="108">
        <v>3.2</v>
      </c>
      <c r="AH92" s="107">
        <f t="array" ref="AH92:AK115">TRANSPOSE(B130:Y133)</f>
        <v>9</v>
      </c>
      <c r="AI92" s="109">
        <v>9</v>
      </c>
      <c r="AJ92" s="108">
        <v>0</v>
      </c>
      <c r="AK92" s="108">
        <v>0</v>
      </c>
      <c r="AL92" s="111">
        <f t="array" ref="AL92:AO115">TRANSPOSE(B153:Y156)</f>
        <v>40</v>
      </c>
      <c r="AM92" s="108">
        <v>39</v>
      </c>
      <c r="AN92" s="108">
        <v>1</v>
      </c>
      <c r="AO92" s="108">
        <v>2.5</v>
      </c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</row>
    <row r="93" spans="1:68" s="11" customFormat="1" ht="15" customHeight="1"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85"/>
      <c r="AB93" s="6"/>
      <c r="AC93" s="4">
        <v>23</v>
      </c>
      <c r="AD93" s="107">
        <v>11</v>
      </c>
      <c r="AE93" s="108">
        <v>11</v>
      </c>
      <c r="AF93" s="109">
        <v>0</v>
      </c>
      <c r="AG93" s="108">
        <v>0</v>
      </c>
      <c r="AH93" s="107">
        <v>1</v>
      </c>
      <c r="AI93" s="109">
        <v>1</v>
      </c>
      <c r="AJ93" s="108">
        <v>0</v>
      </c>
      <c r="AK93" s="108">
        <v>0</v>
      </c>
      <c r="AL93" s="111">
        <v>12</v>
      </c>
      <c r="AM93" s="108">
        <v>12</v>
      </c>
      <c r="AN93" s="108">
        <v>0</v>
      </c>
      <c r="AO93" s="108">
        <v>0</v>
      </c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</row>
    <row r="94" spans="1:68" s="11" customFormat="1" ht="15" customHeight="1"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85"/>
      <c r="AB94" s="6"/>
      <c r="AC94" s="4">
        <v>0</v>
      </c>
      <c r="AD94" s="107">
        <v>14</v>
      </c>
      <c r="AE94" s="108">
        <v>14</v>
      </c>
      <c r="AF94" s="109">
        <v>0</v>
      </c>
      <c r="AG94" s="108">
        <v>0</v>
      </c>
      <c r="AH94" s="107">
        <v>3</v>
      </c>
      <c r="AI94" s="109">
        <v>3</v>
      </c>
      <c r="AJ94" s="108">
        <v>0</v>
      </c>
      <c r="AK94" s="108">
        <v>0</v>
      </c>
      <c r="AL94" s="111">
        <v>17</v>
      </c>
      <c r="AM94" s="108">
        <v>17</v>
      </c>
      <c r="AN94" s="108">
        <v>0</v>
      </c>
      <c r="AO94" s="108">
        <v>0</v>
      </c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</row>
    <row r="95" spans="1:68" s="11" customFormat="1" ht="15" customHeight="1"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85"/>
      <c r="AB95" s="6"/>
      <c r="AC95" s="4">
        <v>1</v>
      </c>
      <c r="AD95" s="107">
        <v>9</v>
      </c>
      <c r="AE95" s="108">
        <v>9</v>
      </c>
      <c r="AF95" s="109">
        <v>0</v>
      </c>
      <c r="AG95" s="108">
        <v>0</v>
      </c>
      <c r="AH95" s="107">
        <v>1</v>
      </c>
      <c r="AI95" s="109">
        <v>1</v>
      </c>
      <c r="AJ95" s="108">
        <v>0</v>
      </c>
      <c r="AK95" s="108">
        <v>0</v>
      </c>
      <c r="AL95" s="111">
        <v>10</v>
      </c>
      <c r="AM95" s="108">
        <v>10</v>
      </c>
      <c r="AN95" s="108">
        <v>0</v>
      </c>
      <c r="AO95" s="108">
        <v>0</v>
      </c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</row>
    <row r="96" spans="1:68" s="11" customFormat="1" ht="15" customHeight="1"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85"/>
      <c r="AB96" s="6"/>
      <c r="AC96" s="4">
        <v>2</v>
      </c>
      <c r="AD96" s="107">
        <v>4</v>
      </c>
      <c r="AE96" s="108">
        <v>4</v>
      </c>
      <c r="AF96" s="109">
        <v>0</v>
      </c>
      <c r="AG96" s="108">
        <v>0</v>
      </c>
      <c r="AH96" s="107">
        <v>2</v>
      </c>
      <c r="AI96" s="109">
        <v>2</v>
      </c>
      <c r="AJ96" s="108">
        <v>0</v>
      </c>
      <c r="AK96" s="108">
        <v>0</v>
      </c>
      <c r="AL96" s="111">
        <v>6</v>
      </c>
      <c r="AM96" s="108">
        <v>6</v>
      </c>
      <c r="AN96" s="108">
        <v>0</v>
      </c>
      <c r="AO96" s="108">
        <v>0</v>
      </c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</row>
    <row r="97" spans="1:68" s="11" customFormat="1" ht="15" customHeight="1"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85"/>
      <c r="AB97" s="6"/>
      <c r="AC97" s="4">
        <v>3</v>
      </c>
      <c r="AD97" s="107">
        <v>3</v>
      </c>
      <c r="AE97" s="108">
        <v>3</v>
      </c>
      <c r="AF97" s="109">
        <v>0</v>
      </c>
      <c r="AG97" s="108">
        <v>0</v>
      </c>
      <c r="AH97" s="107">
        <v>0</v>
      </c>
      <c r="AI97" s="109">
        <v>0</v>
      </c>
      <c r="AJ97" s="108">
        <v>0</v>
      </c>
      <c r="AK97" s="108">
        <v>0</v>
      </c>
      <c r="AL97" s="111">
        <v>3</v>
      </c>
      <c r="AM97" s="108">
        <v>3</v>
      </c>
      <c r="AN97" s="108">
        <v>0</v>
      </c>
      <c r="AO97" s="108">
        <v>0</v>
      </c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</row>
    <row r="98" spans="1:68" s="11" customFormat="1" ht="15" customHeight="1"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85"/>
      <c r="AB98" s="6"/>
      <c r="AC98" s="4">
        <v>4</v>
      </c>
      <c r="AD98" s="107">
        <v>4</v>
      </c>
      <c r="AE98" s="108">
        <v>3</v>
      </c>
      <c r="AF98" s="109">
        <v>1</v>
      </c>
      <c r="AG98" s="108">
        <v>25</v>
      </c>
      <c r="AH98" s="107">
        <v>1</v>
      </c>
      <c r="AI98" s="109">
        <v>1</v>
      </c>
      <c r="AJ98" s="108">
        <v>0</v>
      </c>
      <c r="AK98" s="108">
        <v>0</v>
      </c>
      <c r="AL98" s="111">
        <v>5</v>
      </c>
      <c r="AM98" s="108">
        <v>4</v>
      </c>
      <c r="AN98" s="108">
        <v>1</v>
      </c>
      <c r="AO98" s="108">
        <v>20</v>
      </c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</row>
    <row r="99" spans="1:68" s="11" customFormat="1" ht="15" customHeight="1"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85"/>
      <c r="AB99" s="6"/>
      <c r="AC99" s="4">
        <v>5</v>
      </c>
      <c r="AD99" s="107">
        <v>10</v>
      </c>
      <c r="AE99" s="108">
        <v>10</v>
      </c>
      <c r="AF99" s="109">
        <v>0</v>
      </c>
      <c r="AG99" s="108">
        <v>0</v>
      </c>
      <c r="AH99" s="107">
        <v>2</v>
      </c>
      <c r="AI99" s="109">
        <v>2</v>
      </c>
      <c r="AJ99" s="108">
        <v>0</v>
      </c>
      <c r="AK99" s="108">
        <v>0</v>
      </c>
      <c r="AL99" s="111">
        <v>12</v>
      </c>
      <c r="AM99" s="108">
        <v>12</v>
      </c>
      <c r="AN99" s="108">
        <v>0</v>
      </c>
      <c r="AO99" s="108">
        <v>0</v>
      </c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</row>
    <row r="100" spans="1:68" s="11" customFormat="1" ht="15" customHeight="1"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85"/>
      <c r="AB100" s="6"/>
      <c r="AC100" s="4">
        <v>6</v>
      </c>
      <c r="AD100" s="107">
        <v>20</v>
      </c>
      <c r="AE100" s="108">
        <v>20</v>
      </c>
      <c r="AF100" s="109">
        <v>0</v>
      </c>
      <c r="AG100" s="108">
        <v>0</v>
      </c>
      <c r="AH100" s="107">
        <v>2</v>
      </c>
      <c r="AI100" s="109">
        <v>2</v>
      </c>
      <c r="AJ100" s="108">
        <v>0</v>
      </c>
      <c r="AK100" s="108">
        <v>0</v>
      </c>
      <c r="AL100" s="111">
        <v>22</v>
      </c>
      <c r="AM100" s="108">
        <v>22</v>
      </c>
      <c r="AN100" s="108">
        <v>0</v>
      </c>
      <c r="AO100" s="108">
        <v>0</v>
      </c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</row>
    <row r="101" spans="1:68" s="11" customFormat="1" ht="15" customHeight="1"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85"/>
      <c r="AB101" s="6"/>
      <c r="AC101" s="4">
        <v>7</v>
      </c>
      <c r="AD101" s="107">
        <v>40</v>
      </c>
      <c r="AE101" s="108">
        <v>38</v>
      </c>
      <c r="AF101" s="109">
        <v>2</v>
      </c>
      <c r="AG101" s="108">
        <v>5</v>
      </c>
      <c r="AH101" s="107">
        <v>11</v>
      </c>
      <c r="AI101" s="109">
        <v>11</v>
      </c>
      <c r="AJ101" s="108">
        <v>0</v>
      </c>
      <c r="AK101" s="108">
        <v>0</v>
      </c>
      <c r="AL101" s="111">
        <v>51</v>
      </c>
      <c r="AM101" s="108">
        <v>49</v>
      </c>
      <c r="AN101" s="108">
        <v>2</v>
      </c>
      <c r="AO101" s="108">
        <v>3.9</v>
      </c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</row>
    <row r="102" spans="1:68" s="11" customFormat="1" ht="15" customHeight="1"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3"/>
      <c r="V102" s="12"/>
      <c r="W102" s="12"/>
      <c r="X102" s="12"/>
      <c r="Y102" s="12"/>
      <c r="Z102" s="12"/>
      <c r="AA102" s="85"/>
      <c r="AB102" s="6"/>
      <c r="AC102" s="4">
        <v>8</v>
      </c>
      <c r="AD102" s="107">
        <v>67</v>
      </c>
      <c r="AE102" s="108">
        <v>64</v>
      </c>
      <c r="AF102" s="109">
        <v>3</v>
      </c>
      <c r="AG102" s="108">
        <v>4.5</v>
      </c>
      <c r="AH102" s="107">
        <v>10</v>
      </c>
      <c r="AI102" s="109">
        <v>10</v>
      </c>
      <c r="AJ102" s="108">
        <v>0</v>
      </c>
      <c r="AK102" s="108">
        <v>0</v>
      </c>
      <c r="AL102" s="111">
        <v>77</v>
      </c>
      <c r="AM102" s="108">
        <v>74</v>
      </c>
      <c r="AN102" s="108">
        <v>3</v>
      </c>
      <c r="AO102" s="108">
        <v>3.9</v>
      </c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</row>
    <row r="103" spans="1:68" s="11" customFormat="1" ht="15" customHeight="1"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85"/>
      <c r="AB103" s="6"/>
      <c r="AC103" s="4">
        <v>9</v>
      </c>
      <c r="AD103" s="107">
        <v>74</v>
      </c>
      <c r="AE103" s="108">
        <v>73</v>
      </c>
      <c r="AF103" s="109">
        <v>1</v>
      </c>
      <c r="AG103" s="108">
        <v>1.4</v>
      </c>
      <c r="AH103" s="107">
        <v>22</v>
      </c>
      <c r="AI103" s="109">
        <v>22</v>
      </c>
      <c r="AJ103" s="108">
        <v>0</v>
      </c>
      <c r="AK103" s="108">
        <v>0</v>
      </c>
      <c r="AL103" s="111">
        <v>96</v>
      </c>
      <c r="AM103" s="108">
        <v>95</v>
      </c>
      <c r="AN103" s="108">
        <v>1</v>
      </c>
      <c r="AO103" s="108">
        <v>1</v>
      </c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</row>
    <row r="104" spans="1:68" s="11" customFormat="1" ht="15" customHeight="1"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85"/>
      <c r="AB104" s="6"/>
      <c r="AC104" s="4">
        <v>10</v>
      </c>
      <c r="AD104" s="107">
        <v>76</v>
      </c>
      <c r="AE104" s="108">
        <v>74</v>
      </c>
      <c r="AF104" s="109">
        <v>2</v>
      </c>
      <c r="AG104" s="108">
        <v>2.6</v>
      </c>
      <c r="AH104" s="107">
        <v>28</v>
      </c>
      <c r="AI104" s="109">
        <v>28</v>
      </c>
      <c r="AJ104" s="108">
        <v>0</v>
      </c>
      <c r="AK104" s="108">
        <v>0</v>
      </c>
      <c r="AL104" s="111">
        <v>104</v>
      </c>
      <c r="AM104" s="108">
        <v>102</v>
      </c>
      <c r="AN104" s="108">
        <v>2</v>
      </c>
      <c r="AO104" s="108">
        <v>1.9</v>
      </c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</row>
    <row r="105" spans="1:68" s="11" customFormat="1" ht="15" customHeight="1"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85"/>
      <c r="AB105" s="6"/>
      <c r="AC105" s="4">
        <v>11</v>
      </c>
      <c r="AD105" s="107">
        <v>85</v>
      </c>
      <c r="AE105" s="108">
        <v>81</v>
      </c>
      <c r="AF105" s="109">
        <v>4</v>
      </c>
      <c r="AG105" s="108">
        <v>4.7</v>
      </c>
      <c r="AH105" s="107">
        <v>20</v>
      </c>
      <c r="AI105" s="109">
        <v>20</v>
      </c>
      <c r="AJ105" s="108">
        <v>0</v>
      </c>
      <c r="AK105" s="108">
        <v>0</v>
      </c>
      <c r="AL105" s="111">
        <v>105</v>
      </c>
      <c r="AM105" s="108">
        <v>101</v>
      </c>
      <c r="AN105" s="108">
        <v>4</v>
      </c>
      <c r="AO105" s="108">
        <v>3.8</v>
      </c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</row>
    <row r="106" spans="1:68" s="14" customFormat="1" ht="15" customHeight="1">
      <c r="A106" s="72" t="s">
        <v>47</v>
      </c>
      <c r="B106" s="114">
        <v>22</v>
      </c>
      <c r="C106" s="115">
        <v>23</v>
      </c>
      <c r="D106" s="115">
        <v>0</v>
      </c>
      <c r="E106" s="115">
        <v>1</v>
      </c>
      <c r="F106" s="115">
        <v>2</v>
      </c>
      <c r="G106" s="115">
        <v>3</v>
      </c>
      <c r="H106" s="115">
        <v>4</v>
      </c>
      <c r="I106" s="115">
        <v>5</v>
      </c>
      <c r="J106" s="115">
        <v>6</v>
      </c>
      <c r="K106" s="115">
        <v>7</v>
      </c>
      <c r="L106" s="115">
        <v>8</v>
      </c>
      <c r="M106" s="115">
        <v>9</v>
      </c>
      <c r="N106" s="115">
        <v>10</v>
      </c>
      <c r="O106" s="115">
        <v>11</v>
      </c>
      <c r="P106" s="115">
        <v>12</v>
      </c>
      <c r="Q106" s="115">
        <v>13</v>
      </c>
      <c r="R106" s="115">
        <v>14</v>
      </c>
      <c r="S106" s="115">
        <v>15</v>
      </c>
      <c r="T106" s="115">
        <v>16</v>
      </c>
      <c r="U106" s="115">
        <v>17</v>
      </c>
      <c r="V106" s="115">
        <v>18</v>
      </c>
      <c r="W106" s="115">
        <v>19</v>
      </c>
      <c r="X106" s="115">
        <v>20</v>
      </c>
      <c r="Y106" s="116">
        <v>21</v>
      </c>
      <c r="Z106" s="117" t="s">
        <v>48</v>
      </c>
      <c r="AA106" s="71"/>
      <c r="AB106" s="11"/>
      <c r="AC106" s="4">
        <v>12</v>
      </c>
      <c r="AD106" s="107">
        <v>90</v>
      </c>
      <c r="AE106" s="108">
        <v>87</v>
      </c>
      <c r="AF106" s="109">
        <v>3</v>
      </c>
      <c r="AG106" s="108">
        <v>3.3</v>
      </c>
      <c r="AH106" s="107">
        <v>22</v>
      </c>
      <c r="AI106" s="109">
        <v>22</v>
      </c>
      <c r="AJ106" s="108">
        <v>0</v>
      </c>
      <c r="AK106" s="108">
        <v>0</v>
      </c>
      <c r="AL106" s="111">
        <v>112</v>
      </c>
      <c r="AM106" s="108">
        <v>109</v>
      </c>
      <c r="AN106" s="108">
        <v>3</v>
      </c>
      <c r="AO106" s="108">
        <v>2.7</v>
      </c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</row>
    <row r="107" spans="1:68" s="14" customFormat="1" ht="15" customHeight="1">
      <c r="A107" s="70" t="s">
        <v>49</v>
      </c>
      <c r="B107" s="118">
        <f t="shared" ref="B107:J107" si="18">SUM(B108:B109)</f>
        <v>31</v>
      </c>
      <c r="C107" s="119">
        <f t="shared" si="18"/>
        <v>11</v>
      </c>
      <c r="D107" s="119">
        <f t="shared" si="18"/>
        <v>14</v>
      </c>
      <c r="E107" s="119">
        <f t="shared" si="18"/>
        <v>9</v>
      </c>
      <c r="F107" s="119">
        <f t="shared" si="18"/>
        <v>4</v>
      </c>
      <c r="G107" s="119">
        <f t="shared" si="18"/>
        <v>3</v>
      </c>
      <c r="H107" s="119">
        <f t="shared" si="18"/>
        <v>4</v>
      </c>
      <c r="I107" s="119">
        <f t="shared" si="18"/>
        <v>10</v>
      </c>
      <c r="J107" s="119">
        <f t="shared" si="18"/>
        <v>20</v>
      </c>
      <c r="K107" s="119">
        <f t="shared" ref="K107:Y107" si="19">SUM(K108:K109)</f>
        <v>40</v>
      </c>
      <c r="L107" s="119">
        <f t="shared" si="19"/>
        <v>67</v>
      </c>
      <c r="M107" s="119">
        <f t="shared" si="19"/>
        <v>74</v>
      </c>
      <c r="N107" s="119">
        <f t="shared" si="19"/>
        <v>76</v>
      </c>
      <c r="O107" s="119">
        <f t="shared" si="19"/>
        <v>85</v>
      </c>
      <c r="P107" s="119">
        <f t="shared" si="19"/>
        <v>90</v>
      </c>
      <c r="Q107" s="119">
        <f t="shared" si="19"/>
        <v>95</v>
      </c>
      <c r="R107" s="119">
        <f t="shared" si="19"/>
        <v>101</v>
      </c>
      <c r="S107" s="119">
        <f t="shared" si="19"/>
        <v>111</v>
      </c>
      <c r="T107" s="119">
        <f t="shared" si="19"/>
        <v>120</v>
      </c>
      <c r="U107" s="119">
        <f t="shared" si="19"/>
        <v>138</v>
      </c>
      <c r="V107" s="119">
        <f t="shared" si="19"/>
        <v>86</v>
      </c>
      <c r="W107" s="119">
        <f t="shared" si="19"/>
        <v>61</v>
      </c>
      <c r="X107" s="119">
        <f t="shared" si="19"/>
        <v>51</v>
      </c>
      <c r="Y107" s="120">
        <f t="shared" si="19"/>
        <v>36</v>
      </c>
      <c r="Z107" s="121">
        <f>SUM(B107:Y107)</f>
        <v>1337</v>
      </c>
      <c r="AA107" s="86"/>
      <c r="AB107" s="11"/>
      <c r="AC107" s="4">
        <v>13</v>
      </c>
      <c r="AD107" s="107">
        <v>95</v>
      </c>
      <c r="AE107" s="108">
        <v>93</v>
      </c>
      <c r="AF107" s="109">
        <v>2</v>
      </c>
      <c r="AG107" s="108">
        <v>2.1</v>
      </c>
      <c r="AH107" s="107">
        <v>20</v>
      </c>
      <c r="AI107" s="109">
        <v>20</v>
      </c>
      <c r="AJ107" s="108">
        <v>0</v>
      </c>
      <c r="AK107" s="108">
        <v>0</v>
      </c>
      <c r="AL107" s="111">
        <v>115</v>
      </c>
      <c r="AM107" s="108">
        <v>113</v>
      </c>
      <c r="AN107" s="108">
        <v>2</v>
      </c>
      <c r="AO107" s="108">
        <v>1.7</v>
      </c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</row>
    <row r="108" spans="1:68" s="14" customFormat="1" ht="15" customHeight="1">
      <c r="A108" s="70" t="s">
        <v>44</v>
      </c>
      <c r="B108" s="118">
        <f>SUM(断面別!$B$64,断面別!$D$64)</f>
        <v>30</v>
      </c>
      <c r="C108" s="119">
        <f>SUM(断面別!$B$65,断面別!$D$65)</f>
        <v>11</v>
      </c>
      <c r="D108" s="119">
        <f>SUM(断面別!$B$66,断面別!$D$66)</f>
        <v>14</v>
      </c>
      <c r="E108" s="119">
        <f>SUM(断面別!$B$67,断面別!$D$67)</f>
        <v>9</v>
      </c>
      <c r="F108" s="119">
        <f>SUM(断面別!$B$68,断面別!$D$68)</f>
        <v>4</v>
      </c>
      <c r="G108" s="119">
        <f>SUM(断面別!$B$69,断面別!$D$69)</f>
        <v>3</v>
      </c>
      <c r="H108" s="119">
        <f>SUM(断面別!$B$70,断面別!$D$70)</f>
        <v>3</v>
      </c>
      <c r="I108" s="119">
        <f>SUM(断面別!$B$71,断面別!$D$71)</f>
        <v>10</v>
      </c>
      <c r="J108" s="119">
        <f>SUM(断面別!$B$72,断面別!$D$72)</f>
        <v>20</v>
      </c>
      <c r="K108" s="119">
        <f>SUM(断面別!$B$79,断面別!$D$79)</f>
        <v>38</v>
      </c>
      <c r="L108" s="119">
        <f>SUM(断面別!$B$86,断面別!$D$86)</f>
        <v>64</v>
      </c>
      <c r="M108" s="119">
        <f>SUM(断面別!$B$87,断面別!$D$87)</f>
        <v>73</v>
      </c>
      <c r="N108" s="119">
        <f>SUM(断面別!$B$88,断面別!$D$88)</f>
        <v>74</v>
      </c>
      <c r="O108" s="119">
        <f>SUM(断面別!$B$89,断面別!$D$89)</f>
        <v>81</v>
      </c>
      <c r="P108" s="119">
        <f>SUM(断面別!$B$90,断面別!$D$90)</f>
        <v>87</v>
      </c>
      <c r="Q108" s="119">
        <f>SUM(断面別!$B$91,断面別!$D$91)</f>
        <v>93</v>
      </c>
      <c r="R108" s="119">
        <f>SUM(断面別!$B$92,断面別!$D$92)</f>
        <v>93</v>
      </c>
      <c r="S108" s="119">
        <f>SUM(断面別!$B$93,断面別!$D$93)</f>
        <v>106</v>
      </c>
      <c r="T108" s="119">
        <f>SUM(断面別!$B$94,断面別!$D$94)</f>
        <v>119</v>
      </c>
      <c r="U108" s="119">
        <f>SUM(断面別!$B$101,断面別!$D$101)</f>
        <v>135</v>
      </c>
      <c r="V108" s="119">
        <f>SUM(断面別!$B$108,断面別!$D$108)</f>
        <v>82</v>
      </c>
      <c r="W108" s="119">
        <f>SUM(断面別!$B$109,断面別!$D$109)</f>
        <v>60</v>
      </c>
      <c r="X108" s="119">
        <f>SUM(断面別!$B$110,断面別!$D$110)</f>
        <v>49</v>
      </c>
      <c r="Y108" s="120">
        <f>SUM(断面別!$B$111,断面別!$D$111)</f>
        <v>34</v>
      </c>
      <c r="Z108" s="121">
        <f>SUM(B108:Y108)</f>
        <v>1292</v>
      </c>
      <c r="AA108" s="86"/>
      <c r="AB108" s="11"/>
      <c r="AC108" s="4">
        <v>14</v>
      </c>
      <c r="AD108" s="107">
        <v>101</v>
      </c>
      <c r="AE108" s="108">
        <v>93</v>
      </c>
      <c r="AF108" s="109">
        <v>8</v>
      </c>
      <c r="AG108" s="108">
        <v>7.9</v>
      </c>
      <c r="AH108" s="107">
        <v>20</v>
      </c>
      <c r="AI108" s="109">
        <v>19</v>
      </c>
      <c r="AJ108" s="108">
        <v>1</v>
      </c>
      <c r="AK108" s="108">
        <v>5</v>
      </c>
      <c r="AL108" s="111">
        <v>121</v>
      </c>
      <c r="AM108" s="108">
        <v>112</v>
      </c>
      <c r="AN108" s="108">
        <v>9</v>
      </c>
      <c r="AO108" s="108">
        <v>7.4</v>
      </c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</row>
    <row r="109" spans="1:68" s="14" customFormat="1" ht="15" customHeight="1">
      <c r="A109" s="70" t="s">
        <v>45</v>
      </c>
      <c r="B109" s="118">
        <f>SUM(断面別!$C$64,断面別!$E$64)</f>
        <v>1</v>
      </c>
      <c r="C109" s="119">
        <f>SUM(断面別!$C$65,断面別!$E$65)</f>
        <v>0</v>
      </c>
      <c r="D109" s="119">
        <f>SUM(断面別!$C$66,断面別!$E$66)</f>
        <v>0</v>
      </c>
      <c r="E109" s="119">
        <f>SUM(断面別!$C$67,断面別!$E$67)</f>
        <v>0</v>
      </c>
      <c r="F109" s="119">
        <f>SUM(断面別!$C$68,断面別!$E$68)</f>
        <v>0</v>
      </c>
      <c r="G109" s="119">
        <f>SUM(断面別!$C$69,断面別!$E$69)</f>
        <v>0</v>
      </c>
      <c r="H109" s="119">
        <f>SUM(断面別!$C$70,断面別!$E$70)</f>
        <v>1</v>
      </c>
      <c r="I109" s="119">
        <f>SUM(断面別!$C$71,断面別!$E$71)</f>
        <v>0</v>
      </c>
      <c r="J109" s="119">
        <f>SUM(断面別!$C$72,断面別!$E$72)</f>
        <v>0</v>
      </c>
      <c r="K109" s="119">
        <f>SUM(断面別!$C$79,断面別!$E$79)</f>
        <v>2</v>
      </c>
      <c r="L109" s="119">
        <f>SUM(断面別!$C$86,断面別!$E$86)</f>
        <v>3</v>
      </c>
      <c r="M109" s="119">
        <f>SUM(断面別!$C$87,断面別!$E$87)</f>
        <v>1</v>
      </c>
      <c r="N109" s="119">
        <f>SUM(断面別!$C$88,断面別!$E$88)</f>
        <v>2</v>
      </c>
      <c r="O109" s="119">
        <f>SUM(断面別!$C$89,断面別!$E$89)</f>
        <v>4</v>
      </c>
      <c r="P109" s="119">
        <f>SUM(断面別!$C$90,断面別!$E$90)</f>
        <v>3</v>
      </c>
      <c r="Q109" s="119">
        <f>SUM(断面別!$C$91,断面別!$E$91)</f>
        <v>2</v>
      </c>
      <c r="R109" s="119">
        <f>SUM(断面別!$C$92,断面別!$E$92)</f>
        <v>8</v>
      </c>
      <c r="S109" s="119">
        <f>SUM(断面別!$C$93,断面別!$E$93)</f>
        <v>5</v>
      </c>
      <c r="T109" s="119">
        <f>SUM(断面別!$C$94,断面別!$E$94)</f>
        <v>1</v>
      </c>
      <c r="U109" s="119">
        <f>SUM(断面別!$C$101,断面別!$E$101)</f>
        <v>3</v>
      </c>
      <c r="V109" s="119">
        <f>SUM(断面別!$C$108,断面別!$E$108)</f>
        <v>4</v>
      </c>
      <c r="W109" s="119">
        <f>SUM(断面別!$C$109,断面別!$E$109)</f>
        <v>1</v>
      </c>
      <c r="X109" s="119">
        <f>SUM(断面別!$C$110,断面別!$E$110)</f>
        <v>2</v>
      </c>
      <c r="Y109" s="120">
        <f>SUM(断面別!$C$111,断面別!$E$111)</f>
        <v>2</v>
      </c>
      <c r="Z109" s="121">
        <f>SUM(B109:Y109)</f>
        <v>45</v>
      </c>
      <c r="AA109" s="86"/>
      <c r="AB109" s="11"/>
      <c r="AC109" s="4">
        <v>15</v>
      </c>
      <c r="AD109" s="107">
        <v>111</v>
      </c>
      <c r="AE109" s="108">
        <v>106</v>
      </c>
      <c r="AF109" s="109">
        <v>5</v>
      </c>
      <c r="AG109" s="108">
        <v>4.5</v>
      </c>
      <c r="AH109" s="107">
        <v>30</v>
      </c>
      <c r="AI109" s="109">
        <v>30</v>
      </c>
      <c r="AJ109" s="108">
        <v>0</v>
      </c>
      <c r="AK109" s="108">
        <v>0</v>
      </c>
      <c r="AL109" s="111">
        <v>141</v>
      </c>
      <c r="AM109" s="108">
        <v>136</v>
      </c>
      <c r="AN109" s="108">
        <v>5</v>
      </c>
      <c r="AO109" s="108">
        <v>3.5</v>
      </c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</row>
    <row r="110" spans="1:68" s="14" customFormat="1" ht="15" customHeight="1">
      <c r="A110" s="18" t="s">
        <v>46</v>
      </c>
      <c r="B110" s="122">
        <f t="shared" ref="B110:Z110" si="20">IF(B109=0,0,ROUND(B109/B107*100,1))</f>
        <v>3.2</v>
      </c>
      <c r="C110" s="123">
        <f t="shared" si="20"/>
        <v>0</v>
      </c>
      <c r="D110" s="123">
        <f t="shared" si="20"/>
        <v>0</v>
      </c>
      <c r="E110" s="123">
        <f t="shared" si="20"/>
        <v>0</v>
      </c>
      <c r="F110" s="123">
        <f t="shared" si="20"/>
        <v>0</v>
      </c>
      <c r="G110" s="123">
        <f t="shared" si="20"/>
        <v>0</v>
      </c>
      <c r="H110" s="123">
        <f t="shared" si="20"/>
        <v>25</v>
      </c>
      <c r="I110" s="123">
        <f t="shared" si="20"/>
        <v>0</v>
      </c>
      <c r="J110" s="123">
        <f t="shared" si="20"/>
        <v>0</v>
      </c>
      <c r="K110" s="123">
        <f t="shared" si="20"/>
        <v>5</v>
      </c>
      <c r="L110" s="123">
        <f t="shared" si="20"/>
        <v>4.5</v>
      </c>
      <c r="M110" s="123">
        <f t="shared" si="20"/>
        <v>1.4</v>
      </c>
      <c r="N110" s="123">
        <f t="shared" si="20"/>
        <v>2.6</v>
      </c>
      <c r="O110" s="123">
        <f t="shared" si="20"/>
        <v>4.7</v>
      </c>
      <c r="P110" s="123">
        <f t="shared" si="20"/>
        <v>3.3</v>
      </c>
      <c r="Q110" s="123">
        <f t="shared" si="20"/>
        <v>2.1</v>
      </c>
      <c r="R110" s="123">
        <f t="shared" si="20"/>
        <v>7.9</v>
      </c>
      <c r="S110" s="123">
        <f t="shared" si="20"/>
        <v>4.5</v>
      </c>
      <c r="T110" s="123">
        <f t="shared" si="20"/>
        <v>0.8</v>
      </c>
      <c r="U110" s="123">
        <f t="shared" si="20"/>
        <v>2.2000000000000002</v>
      </c>
      <c r="V110" s="123">
        <f t="shared" si="20"/>
        <v>4.7</v>
      </c>
      <c r="W110" s="123">
        <f t="shared" si="20"/>
        <v>1.6</v>
      </c>
      <c r="X110" s="123">
        <f t="shared" si="20"/>
        <v>3.9</v>
      </c>
      <c r="Y110" s="124">
        <f t="shared" si="20"/>
        <v>5.6</v>
      </c>
      <c r="Z110" s="125">
        <f t="shared" si="20"/>
        <v>3.4</v>
      </c>
      <c r="AA110" s="87"/>
      <c r="AB110" s="11"/>
      <c r="AC110" s="4">
        <v>16</v>
      </c>
      <c r="AD110" s="107">
        <v>120</v>
      </c>
      <c r="AE110" s="108">
        <v>119</v>
      </c>
      <c r="AF110" s="109">
        <v>1</v>
      </c>
      <c r="AG110" s="108">
        <v>0.8</v>
      </c>
      <c r="AH110" s="107">
        <v>22</v>
      </c>
      <c r="AI110" s="109">
        <v>22</v>
      </c>
      <c r="AJ110" s="108">
        <v>0</v>
      </c>
      <c r="AK110" s="108">
        <v>0</v>
      </c>
      <c r="AL110" s="111">
        <v>142</v>
      </c>
      <c r="AM110" s="108">
        <v>141</v>
      </c>
      <c r="AN110" s="108">
        <v>1</v>
      </c>
      <c r="AO110" s="108">
        <v>0.7</v>
      </c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</row>
    <row r="111" spans="1:68" s="17" customFormat="1" ht="1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6"/>
      <c r="V111" s="15"/>
      <c r="W111" s="15"/>
      <c r="X111" s="15"/>
      <c r="Y111" s="15"/>
      <c r="Z111" s="15"/>
      <c r="AA111" s="15"/>
      <c r="AB111" s="11"/>
      <c r="AC111" s="4">
        <v>17</v>
      </c>
      <c r="AD111" s="107">
        <v>138</v>
      </c>
      <c r="AE111" s="108">
        <v>135</v>
      </c>
      <c r="AF111" s="109">
        <v>3</v>
      </c>
      <c r="AG111" s="108">
        <v>2.2000000000000002</v>
      </c>
      <c r="AH111" s="107">
        <v>25</v>
      </c>
      <c r="AI111" s="109">
        <v>25</v>
      </c>
      <c r="AJ111" s="108">
        <v>0</v>
      </c>
      <c r="AK111" s="108">
        <v>0</v>
      </c>
      <c r="AL111" s="111">
        <v>163</v>
      </c>
      <c r="AM111" s="108">
        <v>160</v>
      </c>
      <c r="AN111" s="108">
        <v>3</v>
      </c>
      <c r="AO111" s="108">
        <v>1.8</v>
      </c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</row>
    <row r="112" spans="1:68" s="17" customFormat="1" ht="1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1"/>
      <c r="AC112" s="4">
        <v>18</v>
      </c>
      <c r="AD112" s="107">
        <v>86</v>
      </c>
      <c r="AE112" s="108">
        <v>82</v>
      </c>
      <c r="AF112" s="109">
        <v>4</v>
      </c>
      <c r="AG112" s="108">
        <v>4.7</v>
      </c>
      <c r="AH112" s="107">
        <v>17</v>
      </c>
      <c r="AI112" s="109">
        <v>17</v>
      </c>
      <c r="AJ112" s="108">
        <v>0</v>
      </c>
      <c r="AK112" s="108">
        <v>0</v>
      </c>
      <c r="AL112" s="111">
        <v>103</v>
      </c>
      <c r="AM112" s="108">
        <v>99</v>
      </c>
      <c r="AN112" s="108">
        <v>4</v>
      </c>
      <c r="AO112" s="108">
        <v>3.9</v>
      </c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</row>
    <row r="113" spans="1:68" s="17" customFormat="1" ht="1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1"/>
      <c r="AC113" s="4">
        <v>19</v>
      </c>
      <c r="AD113" s="107">
        <v>61</v>
      </c>
      <c r="AE113" s="108">
        <v>60</v>
      </c>
      <c r="AF113" s="109">
        <v>1</v>
      </c>
      <c r="AG113" s="108">
        <v>1.6</v>
      </c>
      <c r="AH113" s="107">
        <v>8</v>
      </c>
      <c r="AI113" s="109">
        <v>8</v>
      </c>
      <c r="AJ113" s="108">
        <v>0</v>
      </c>
      <c r="AK113" s="108">
        <v>0</v>
      </c>
      <c r="AL113" s="111">
        <v>69</v>
      </c>
      <c r="AM113" s="108">
        <v>68</v>
      </c>
      <c r="AN113" s="108">
        <v>1</v>
      </c>
      <c r="AO113" s="108">
        <v>1.4</v>
      </c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</row>
    <row r="114" spans="1:68" s="17" customFormat="1" ht="1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1"/>
      <c r="AC114" s="4">
        <v>20</v>
      </c>
      <c r="AD114" s="107">
        <v>51</v>
      </c>
      <c r="AE114" s="108">
        <v>49</v>
      </c>
      <c r="AF114" s="109">
        <v>2</v>
      </c>
      <c r="AG114" s="108">
        <v>3.9</v>
      </c>
      <c r="AH114" s="107">
        <v>7</v>
      </c>
      <c r="AI114" s="109">
        <v>7</v>
      </c>
      <c r="AJ114" s="108">
        <v>0</v>
      </c>
      <c r="AK114" s="108">
        <v>0</v>
      </c>
      <c r="AL114" s="111">
        <v>58</v>
      </c>
      <c r="AM114" s="108">
        <v>56</v>
      </c>
      <c r="AN114" s="108">
        <v>2</v>
      </c>
      <c r="AO114" s="108">
        <v>3.4</v>
      </c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</row>
    <row r="115" spans="1:68" s="17" customFormat="1" ht="1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1"/>
      <c r="AC115" s="4">
        <v>21</v>
      </c>
      <c r="AD115" s="107">
        <v>36</v>
      </c>
      <c r="AE115" s="108">
        <v>34</v>
      </c>
      <c r="AF115" s="109">
        <v>2</v>
      </c>
      <c r="AG115" s="108">
        <v>5.6</v>
      </c>
      <c r="AH115" s="107">
        <v>10</v>
      </c>
      <c r="AI115" s="109">
        <v>10</v>
      </c>
      <c r="AJ115" s="108">
        <v>0</v>
      </c>
      <c r="AK115" s="108">
        <v>0</v>
      </c>
      <c r="AL115" s="111">
        <v>46</v>
      </c>
      <c r="AM115" s="108">
        <v>44</v>
      </c>
      <c r="AN115" s="108">
        <v>2</v>
      </c>
      <c r="AO115" s="108">
        <v>4.3</v>
      </c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</row>
    <row r="116" spans="1:68" s="17" customFormat="1" ht="1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1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</row>
    <row r="117" spans="1:68" s="17" customFormat="1" ht="1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1"/>
      <c r="AC117" s="112" t="s">
        <v>115</v>
      </c>
      <c r="AD117" s="4">
        <f>SUM(AD101:AD112)</f>
        <v>1083</v>
      </c>
      <c r="AE117" s="4">
        <f t="shared" ref="AE117:AN117" si="21">SUM(AE101:AE112)</f>
        <v>1045</v>
      </c>
      <c r="AF117" s="4">
        <f t="shared" si="21"/>
        <v>38</v>
      </c>
      <c r="AG117" s="113">
        <f>AF117/AD117</f>
        <v>3.5087719298245612E-2</v>
      </c>
      <c r="AH117" s="4">
        <f t="shared" ref="AH117" si="22">SUM(AH101:AH112)</f>
        <v>247</v>
      </c>
      <c r="AI117" s="4">
        <f t="shared" si="21"/>
        <v>246</v>
      </c>
      <c r="AJ117" s="4">
        <f t="shared" si="21"/>
        <v>1</v>
      </c>
      <c r="AK117" s="113">
        <f t="shared" ref="AK117" si="23">AJ117/AH117</f>
        <v>4.048582995951417E-3</v>
      </c>
      <c r="AL117" s="4">
        <f t="shared" ref="AL117" si="24">SUM(AL101:AL112)</f>
        <v>1330</v>
      </c>
      <c r="AM117" s="4">
        <f t="shared" si="21"/>
        <v>1291</v>
      </c>
      <c r="AN117" s="4">
        <f t="shared" si="21"/>
        <v>39</v>
      </c>
      <c r="AO117" s="113">
        <f t="shared" ref="AO117" si="25">AN117/AL117</f>
        <v>2.9323308270676692E-2</v>
      </c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</row>
    <row r="118" spans="1:68" s="17" customFormat="1" ht="1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1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</row>
    <row r="119" spans="1:68" s="17" customFormat="1" ht="1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1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</row>
    <row r="120" spans="1:68" s="17" customFormat="1" ht="1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1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</row>
    <row r="121" spans="1:68" s="17" customFormat="1" ht="1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1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</row>
    <row r="122" spans="1:68" s="17" customFormat="1" ht="1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1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</row>
    <row r="123" spans="1:68" s="17" customFormat="1" ht="1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1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</row>
    <row r="124" spans="1:68" s="17" customFormat="1" ht="1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1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</row>
    <row r="125" spans="1:68" s="17" customFormat="1" ht="1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6"/>
      <c r="V125" s="15"/>
      <c r="W125" s="15"/>
      <c r="X125" s="15"/>
      <c r="Y125" s="15"/>
      <c r="Z125" s="15"/>
      <c r="AA125" s="15"/>
      <c r="AB125" s="1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</row>
    <row r="126" spans="1:68" s="17" customFormat="1" ht="1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</row>
    <row r="127" spans="1:68" s="17" customFormat="1" ht="1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</row>
    <row r="128" spans="1:68" s="17" customFormat="1" ht="1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</row>
    <row r="129" spans="1:68" s="14" customFormat="1" ht="15" customHeight="1">
      <c r="A129" s="72" t="s">
        <v>47</v>
      </c>
      <c r="B129" s="114">
        <v>22</v>
      </c>
      <c r="C129" s="115">
        <v>23</v>
      </c>
      <c r="D129" s="115">
        <v>0</v>
      </c>
      <c r="E129" s="115">
        <v>1</v>
      </c>
      <c r="F129" s="115">
        <v>2</v>
      </c>
      <c r="G129" s="115">
        <v>3</v>
      </c>
      <c r="H129" s="115">
        <v>4</v>
      </c>
      <c r="I129" s="115">
        <v>5</v>
      </c>
      <c r="J129" s="115">
        <v>6</v>
      </c>
      <c r="K129" s="115">
        <v>7</v>
      </c>
      <c r="L129" s="115">
        <v>8</v>
      </c>
      <c r="M129" s="115">
        <v>9</v>
      </c>
      <c r="N129" s="115">
        <v>10</v>
      </c>
      <c r="O129" s="115">
        <v>11</v>
      </c>
      <c r="P129" s="115">
        <v>12</v>
      </c>
      <c r="Q129" s="115">
        <v>13</v>
      </c>
      <c r="R129" s="115">
        <v>14</v>
      </c>
      <c r="S129" s="115">
        <v>15</v>
      </c>
      <c r="T129" s="115">
        <v>16</v>
      </c>
      <c r="U129" s="115">
        <v>17</v>
      </c>
      <c r="V129" s="115">
        <v>18</v>
      </c>
      <c r="W129" s="115">
        <v>19</v>
      </c>
      <c r="X129" s="115">
        <v>20</v>
      </c>
      <c r="Y129" s="116">
        <v>21</v>
      </c>
      <c r="Z129" s="117" t="s">
        <v>48</v>
      </c>
      <c r="AA129" s="71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</row>
    <row r="130" spans="1:68" s="14" customFormat="1" ht="15" customHeight="1">
      <c r="A130" s="70" t="s">
        <v>49</v>
      </c>
      <c r="B130" s="118">
        <f>SUM(B131:B132)</f>
        <v>9</v>
      </c>
      <c r="C130" s="119">
        <f>SUM(C131:C132)</f>
        <v>1</v>
      </c>
      <c r="D130" s="119">
        <f t="shared" ref="D130:I130" si="26">SUM(D131:D132)</f>
        <v>3</v>
      </c>
      <c r="E130" s="119">
        <f t="shared" si="26"/>
        <v>1</v>
      </c>
      <c r="F130" s="119">
        <f t="shared" si="26"/>
        <v>2</v>
      </c>
      <c r="G130" s="119">
        <f t="shared" si="26"/>
        <v>0</v>
      </c>
      <c r="H130" s="119">
        <f t="shared" si="26"/>
        <v>1</v>
      </c>
      <c r="I130" s="119">
        <f t="shared" si="26"/>
        <v>2</v>
      </c>
      <c r="J130" s="119">
        <f>SUM(J131:J132)</f>
        <v>2</v>
      </c>
      <c r="K130" s="119">
        <f t="shared" ref="K130:Y130" si="27">SUM(K131:K132)</f>
        <v>11</v>
      </c>
      <c r="L130" s="119">
        <f t="shared" si="27"/>
        <v>10</v>
      </c>
      <c r="M130" s="119">
        <f t="shared" si="27"/>
        <v>22</v>
      </c>
      <c r="N130" s="119">
        <f t="shared" si="27"/>
        <v>28</v>
      </c>
      <c r="O130" s="119">
        <f t="shared" si="27"/>
        <v>20</v>
      </c>
      <c r="P130" s="119">
        <f t="shared" si="27"/>
        <v>22</v>
      </c>
      <c r="Q130" s="119">
        <f t="shared" si="27"/>
        <v>20</v>
      </c>
      <c r="R130" s="119">
        <f t="shared" si="27"/>
        <v>20</v>
      </c>
      <c r="S130" s="119">
        <f t="shared" si="27"/>
        <v>30</v>
      </c>
      <c r="T130" s="119">
        <f t="shared" si="27"/>
        <v>22</v>
      </c>
      <c r="U130" s="119">
        <f t="shared" si="27"/>
        <v>25</v>
      </c>
      <c r="V130" s="119">
        <f t="shared" si="27"/>
        <v>17</v>
      </c>
      <c r="W130" s="119">
        <f>SUM(W131:W132)</f>
        <v>8</v>
      </c>
      <c r="X130" s="119">
        <f t="shared" si="27"/>
        <v>7</v>
      </c>
      <c r="Y130" s="120">
        <f t="shared" si="27"/>
        <v>10</v>
      </c>
      <c r="Z130" s="121">
        <f>SUM(B130:Y130)</f>
        <v>293</v>
      </c>
      <c r="AA130" s="86"/>
      <c r="AB130" s="17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</row>
    <row r="131" spans="1:68" s="14" customFormat="1" ht="15" customHeight="1">
      <c r="A131" s="70" t="s">
        <v>44</v>
      </c>
      <c r="B131" s="118">
        <f>SUM(断面別!$I$64,断面別!$K$64)</f>
        <v>9</v>
      </c>
      <c r="C131" s="119">
        <f>SUM(断面別!$I$65,断面別!$K$65)</f>
        <v>1</v>
      </c>
      <c r="D131" s="119">
        <f>SUM(断面別!$I$66,断面別!$K$66)</f>
        <v>3</v>
      </c>
      <c r="E131" s="119">
        <f>SUM(断面別!$I$67,断面別!$K$67)</f>
        <v>1</v>
      </c>
      <c r="F131" s="119">
        <f>SUM(断面別!$I$68,断面別!$K$68)</f>
        <v>2</v>
      </c>
      <c r="G131" s="119">
        <f>SUM(断面別!$I$69,断面別!$K$69)</f>
        <v>0</v>
      </c>
      <c r="H131" s="119">
        <f>SUM(断面別!$I$70,断面別!$K$70)</f>
        <v>1</v>
      </c>
      <c r="I131" s="119">
        <f>SUM(断面別!$I$71,断面別!$K$71)</f>
        <v>2</v>
      </c>
      <c r="J131" s="119">
        <f>SUM(断面別!$I$72,断面別!$K$72)</f>
        <v>2</v>
      </c>
      <c r="K131" s="119">
        <f>SUM(断面別!$I$79,断面別!$K$79)</f>
        <v>11</v>
      </c>
      <c r="L131" s="119">
        <f>SUM(断面別!$I$86,断面別!$K$86)</f>
        <v>10</v>
      </c>
      <c r="M131" s="119">
        <f>SUM(断面別!$I$87,断面別!$K$87)</f>
        <v>22</v>
      </c>
      <c r="N131" s="119">
        <f>SUM(断面別!$I$88,断面別!$K$88)</f>
        <v>28</v>
      </c>
      <c r="O131" s="119">
        <f>SUM(断面別!$I$89,断面別!$K$89)</f>
        <v>20</v>
      </c>
      <c r="P131" s="119">
        <f>SUM(断面別!$I$90,断面別!$K$90)</f>
        <v>22</v>
      </c>
      <c r="Q131" s="119">
        <f>SUM(断面別!$I$91,断面別!$K$91)</f>
        <v>20</v>
      </c>
      <c r="R131" s="119">
        <f>SUM(断面別!$I$92,断面別!$K$92)</f>
        <v>19</v>
      </c>
      <c r="S131" s="119">
        <f>SUM(断面別!$I$93,断面別!$K$93)</f>
        <v>30</v>
      </c>
      <c r="T131" s="119">
        <f>SUM(断面別!$I$94,断面別!$K$94)</f>
        <v>22</v>
      </c>
      <c r="U131" s="119">
        <f>SUM(断面別!$I$101,断面別!$K$101)</f>
        <v>25</v>
      </c>
      <c r="V131" s="119">
        <f>SUM(断面別!$I$108,断面別!$K$108)</f>
        <v>17</v>
      </c>
      <c r="W131" s="119">
        <f>SUM(断面別!$I$109,断面別!$K$109)</f>
        <v>8</v>
      </c>
      <c r="X131" s="119">
        <f>SUM(断面別!$I$110,断面別!$K$110)</f>
        <v>7</v>
      </c>
      <c r="Y131" s="120">
        <f>SUM(断面別!$I$111,断面別!$K$111)</f>
        <v>10</v>
      </c>
      <c r="Z131" s="121">
        <f>SUM(B131:Y131)</f>
        <v>292</v>
      </c>
      <c r="AA131" s="86"/>
      <c r="AB131" s="17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</row>
    <row r="132" spans="1:68" s="14" customFormat="1" ht="15" customHeight="1">
      <c r="A132" s="70" t="s">
        <v>45</v>
      </c>
      <c r="B132" s="118">
        <f>SUM(断面別!$J$64,断面別!$L$64)</f>
        <v>0</v>
      </c>
      <c r="C132" s="119">
        <f>SUM(断面別!$J$65,断面別!$L$65)</f>
        <v>0</v>
      </c>
      <c r="D132" s="119">
        <f>SUM(断面別!$J$66,断面別!$L$66)</f>
        <v>0</v>
      </c>
      <c r="E132" s="119">
        <f>SUM(断面別!$J$67,断面別!$L$67)</f>
        <v>0</v>
      </c>
      <c r="F132" s="119">
        <f>SUM(断面別!$J$68,断面別!$L$68)</f>
        <v>0</v>
      </c>
      <c r="G132" s="119">
        <f>SUM(断面別!$J$69,断面別!$L$69)</f>
        <v>0</v>
      </c>
      <c r="H132" s="119">
        <f>SUM(断面別!$J$70,断面別!$L$70)</f>
        <v>0</v>
      </c>
      <c r="I132" s="119">
        <f>SUM(断面別!$J$71,断面別!$L$71)</f>
        <v>0</v>
      </c>
      <c r="J132" s="119">
        <f>SUM(断面別!$J$72,断面別!$L$72)</f>
        <v>0</v>
      </c>
      <c r="K132" s="119">
        <f>SUM(断面別!$J$79,断面別!$L$79)</f>
        <v>0</v>
      </c>
      <c r="L132" s="119">
        <f>SUM(断面別!$J$86,断面別!$L$86)</f>
        <v>0</v>
      </c>
      <c r="M132" s="119">
        <f>SUM(断面別!$J$87,断面別!$L$87)</f>
        <v>0</v>
      </c>
      <c r="N132" s="119">
        <f>SUM(断面別!$J$88,断面別!$L$88)</f>
        <v>0</v>
      </c>
      <c r="O132" s="119">
        <f>SUM(断面別!$J$89,断面別!$L$89)</f>
        <v>0</v>
      </c>
      <c r="P132" s="119">
        <f>SUM(断面別!$J$90,断面別!$L$90)</f>
        <v>0</v>
      </c>
      <c r="Q132" s="119">
        <f>SUM(断面別!$J$91,断面別!$L$91)</f>
        <v>0</v>
      </c>
      <c r="R132" s="119">
        <f>SUM(断面別!$J$92,断面別!$L$92)</f>
        <v>1</v>
      </c>
      <c r="S132" s="119">
        <f>SUM(断面別!$J$93,断面別!$L$93)</f>
        <v>0</v>
      </c>
      <c r="T132" s="119">
        <f>SUM(断面別!$J$94,断面別!$L$94)</f>
        <v>0</v>
      </c>
      <c r="U132" s="119">
        <f>SUM(断面別!$J$101,断面別!$L$101)</f>
        <v>0</v>
      </c>
      <c r="V132" s="119">
        <f>SUM(断面別!$J$108,断面別!$L$108)</f>
        <v>0</v>
      </c>
      <c r="W132" s="119">
        <f>SUM(断面別!$J$109,断面別!$L$109)</f>
        <v>0</v>
      </c>
      <c r="X132" s="119">
        <f>SUM(断面別!$J$110,断面別!$L$110)</f>
        <v>0</v>
      </c>
      <c r="Y132" s="120">
        <f>SUM(断面別!$J$111,断面別!$L$111)</f>
        <v>0</v>
      </c>
      <c r="Z132" s="121">
        <f>SUM(B132:Y132)</f>
        <v>1</v>
      </c>
      <c r="AA132" s="86"/>
      <c r="AB132" s="17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</row>
    <row r="133" spans="1:68" s="14" customFormat="1" ht="15" customHeight="1">
      <c r="A133" s="18" t="s">
        <v>46</v>
      </c>
      <c r="B133" s="122">
        <f t="shared" ref="B133:Z133" si="28">IF(B132=0,0,ROUND(B132/B130*100,1))</f>
        <v>0</v>
      </c>
      <c r="C133" s="123">
        <f t="shared" si="28"/>
        <v>0</v>
      </c>
      <c r="D133" s="123">
        <f t="shared" si="28"/>
        <v>0</v>
      </c>
      <c r="E133" s="123">
        <f t="shared" si="28"/>
        <v>0</v>
      </c>
      <c r="F133" s="123">
        <f t="shared" si="28"/>
        <v>0</v>
      </c>
      <c r="G133" s="123">
        <f t="shared" si="28"/>
        <v>0</v>
      </c>
      <c r="H133" s="123">
        <f t="shared" si="28"/>
        <v>0</v>
      </c>
      <c r="I133" s="123">
        <f t="shared" si="28"/>
        <v>0</v>
      </c>
      <c r="J133" s="123">
        <f t="shared" si="28"/>
        <v>0</v>
      </c>
      <c r="K133" s="123">
        <f t="shared" si="28"/>
        <v>0</v>
      </c>
      <c r="L133" s="123">
        <f t="shared" si="28"/>
        <v>0</v>
      </c>
      <c r="M133" s="123">
        <f t="shared" si="28"/>
        <v>0</v>
      </c>
      <c r="N133" s="123">
        <f t="shared" si="28"/>
        <v>0</v>
      </c>
      <c r="O133" s="123">
        <f t="shared" si="28"/>
        <v>0</v>
      </c>
      <c r="P133" s="123">
        <f t="shared" si="28"/>
        <v>0</v>
      </c>
      <c r="Q133" s="123">
        <f t="shared" si="28"/>
        <v>0</v>
      </c>
      <c r="R133" s="123">
        <f t="shared" si="28"/>
        <v>5</v>
      </c>
      <c r="S133" s="123">
        <f t="shared" si="28"/>
        <v>0</v>
      </c>
      <c r="T133" s="123">
        <f t="shared" si="28"/>
        <v>0</v>
      </c>
      <c r="U133" s="123">
        <f t="shared" si="28"/>
        <v>0</v>
      </c>
      <c r="V133" s="123">
        <f t="shared" si="28"/>
        <v>0</v>
      </c>
      <c r="W133" s="123">
        <f t="shared" si="28"/>
        <v>0</v>
      </c>
      <c r="X133" s="123">
        <f t="shared" si="28"/>
        <v>0</v>
      </c>
      <c r="Y133" s="124">
        <f t="shared" si="28"/>
        <v>0</v>
      </c>
      <c r="Z133" s="125">
        <f t="shared" si="28"/>
        <v>0.3</v>
      </c>
      <c r="AA133" s="87"/>
      <c r="AB133" s="17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</row>
    <row r="134" spans="1:68" s="17" customFormat="1" ht="1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6"/>
      <c r="V134" s="15"/>
      <c r="W134" s="15"/>
      <c r="X134" s="15"/>
      <c r="Y134" s="15"/>
      <c r="Z134" s="15"/>
      <c r="AA134" s="15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</row>
    <row r="135" spans="1:68" s="17" customFormat="1" ht="1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</row>
    <row r="136" spans="1:68" s="17" customFormat="1" ht="1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</row>
    <row r="137" spans="1:68" s="17" customFormat="1" ht="1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</row>
    <row r="138" spans="1:68" s="17" customFormat="1" ht="1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</row>
    <row r="139" spans="1:68" s="17" customFormat="1" ht="1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</row>
    <row r="140" spans="1:68" s="17" customFormat="1" ht="1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</row>
    <row r="141" spans="1:68" s="17" customFormat="1" ht="1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</row>
    <row r="142" spans="1:68" s="17" customFormat="1" ht="1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</row>
    <row r="143" spans="1:68" s="17" customFormat="1" ht="1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</row>
    <row r="144" spans="1:68" s="17" customFormat="1" ht="1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</row>
    <row r="145" spans="1:68" s="17" customFormat="1" ht="1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</row>
    <row r="146" spans="1:68" s="17" customFormat="1" ht="1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</row>
    <row r="147" spans="1:68" s="17" customFormat="1" ht="1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</row>
    <row r="148" spans="1:68" s="17" customFormat="1" ht="1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6"/>
      <c r="V148" s="15"/>
      <c r="W148" s="15"/>
      <c r="X148" s="15"/>
      <c r="Y148" s="15"/>
      <c r="Z148" s="15"/>
      <c r="AA148" s="15"/>
      <c r="AB148" s="1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</row>
    <row r="149" spans="1:68" s="17" customFormat="1" ht="1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</row>
    <row r="150" spans="1:68" s="17" customFormat="1" ht="1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</row>
    <row r="151" spans="1:68" s="17" customFormat="1" ht="1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</row>
    <row r="152" spans="1:68" s="14" customFormat="1" ht="15" customHeight="1">
      <c r="A152" s="72" t="s">
        <v>47</v>
      </c>
      <c r="B152" s="114">
        <v>22</v>
      </c>
      <c r="C152" s="115">
        <v>23</v>
      </c>
      <c r="D152" s="115">
        <v>0</v>
      </c>
      <c r="E152" s="115">
        <v>1</v>
      </c>
      <c r="F152" s="115">
        <v>2</v>
      </c>
      <c r="G152" s="115">
        <v>3</v>
      </c>
      <c r="H152" s="115">
        <v>4</v>
      </c>
      <c r="I152" s="115">
        <v>5</v>
      </c>
      <c r="J152" s="115">
        <v>6</v>
      </c>
      <c r="K152" s="115">
        <v>7</v>
      </c>
      <c r="L152" s="115">
        <v>8</v>
      </c>
      <c r="M152" s="115">
        <v>9</v>
      </c>
      <c r="N152" s="115">
        <v>10</v>
      </c>
      <c r="O152" s="115">
        <v>11</v>
      </c>
      <c r="P152" s="115">
        <v>12</v>
      </c>
      <c r="Q152" s="115">
        <v>13</v>
      </c>
      <c r="R152" s="115">
        <v>14</v>
      </c>
      <c r="S152" s="115">
        <v>15</v>
      </c>
      <c r="T152" s="115">
        <v>16</v>
      </c>
      <c r="U152" s="115">
        <v>17</v>
      </c>
      <c r="V152" s="115">
        <v>18</v>
      </c>
      <c r="W152" s="115">
        <v>19</v>
      </c>
      <c r="X152" s="115">
        <v>20</v>
      </c>
      <c r="Y152" s="116">
        <v>21</v>
      </c>
      <c r="Z152" s="117" t="s">
        <v>48</v>
      </c>
      <c r="AA152" s="71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</row>
    <row r="153" spans="1:68" s="14" customFormat="1" ht="15" customHeight="1">
      <c r="A153" s="70" t="s">
        <v>49</v>
      </c>
      <c r="B153" s="118">
        <f t="shared" ref="B153:J153" si="29">SUM(B154:B155)</f>
        <v>40</v>
      </c>
      <c r="C153" s="119">
        <f t="shared" si="29"/>
        <v>12</v>
      </c>
      <c r="D153" s="119">
        <f t="shared" si="29"/>
        <v>17</v>
      </c>
      <c r="E153" s="119">
        <f t="shared" si="29"/>
        <v>10</v>
      </c>
      <c r="F153" s="119">
        <f t="shared" si="29"/>
        <v>6</v>
      </c>
      <c r="G153" s="119">
        <f t="shared" si="29"/>
        <v>3</v>
      </c>
      <c r="H153" s="119">
        <f t="shared" si="29"/>
        <v>5</v>
      </c>
      <c r="I153" s="119">
        <f t="shared" si="29"/>
        <v>12</v>
      </c>
      <c r="J153" s="119">
        <f t="shared" si="29"/>
        <v>22</v>
      </c>
      <c r="K153" s="119">
        <f t="shared" ref="K153:V153" si="30">SUM(K154:K155)</f>
        <v>51</v>
      </c>
      <c r="L153" s="119">
        <f t="shared" si="30"/>
        <v>77</v>
      </c>
      <c r="M153" s="119">
        <f t="shared" si="30"/>
        <v>96</v>
      </c>
      <c r="N153" s="119">
        <f t="shared" si="30"/>
        <v>104</v>
      </c>
      <c r="O153" s="119">
        <f t="shared" si="30"/>
        <v>105</v>
      </c>
      <c r="P153" s="119">
        <f t="shared" si="30"/>
        <v>112</v>
      </c>
      <c r="Q153" s="119">
        <f t="shared" si="30"/>
        <v>115</v>
      </c>
      <c r="R153" s="119">
        <f t="shared" si="30"/>
        <v>121</v>
      </c>
      <c r="S153" s="119">
        <f t="shared" si="30"/>
        <v>141</v>
      </c>
      <c r="T153" s="119">
        <f t="shared" si="30"/>
        <v>142</v>
      </c>
      <c r="U153" s="119">
        <f t="shared" si="30"/>
        <v>163</v>
      </c>
      <c r="V153" s="119">
        <f t="shared" si="30"/>
        <v>103</v>
      </c>
      <c r="W153" s="119">
        <f t="shared" ref="W153:Y153" si="31">SUM(W154:W155)</f>
        <v>69</v>
      </c>
      <c r="X153" s="119">
        <f t="shared" si="31"/>
        <v>58</v>
      </c>
      <c r="Y153" s="120">
        <f t="shared" si="31"/>
        <v>46</v>
      </c>
      <c r="Z153" s="121">
        <f>SUM(B153:Y153)</f>
        <v>1630</v>
      </c>
      <c r="AA153" s="86"/>
      <c r="AB153" s="17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</row>
    <row r="154" spans="1:68" s="14" customFormat="1" ht="15" customHeight="1">
      <c r="A154" s="70" t="s">
        <v>44</v>
      </c>
      <c r="B154" s="118">
        <f t="shared" ref="B154:J154" si="32">SUM(B108,B131)</f>
        <v>39</v>
      </c>
      <c r="C154" s="119">
        <f t="shared" si="32"/>
        <v>12</v>
      </c>
      <c r="D154" s="119">
        <f t="shared" si="32"/>
        <v>17</v>
      </c>
      <c r="E154" s="119">
        <f t="shared" si="32"/>
        <v>10</v>
      </c>
      <c r="F154" s="119">
        <f t="shared" si="32"/>
        <v>6</v>
      </c>
      <c r="G154" s="119">
        <f t="shared" si="32"/>
        <v>3</v>
      </c>
      <c r="H154" s="119">
        <f t="shared" si="32"/>
        <v>4</v>
      </c>
      <c r="I154" s="119">
        <f t="shared" si="32"/>
        <v>12</v>
      </c>
      <c r="J154" s="119">
        <f t="shared" si="32"/>
        <v>22</v>
      </c>
      <c r="K154" s="119">
        <f>SUM(K108,K131)</f>
        <v>49</v>
      </c>
      <c r="L154" s="119">
        <f t="shared" ref="L154:Y154" si="33">SUM(L108,L131)</f>
        <v>74</v>
      </c>
      <c r="M154" s="119">
        <f t="shared" si="33"/>
        <v>95</v>
      </c>
      <c r="N154" s="119">
        <f t="shared" si="33"/>
        <v>102</v>
      </c>
      <c r="O154" s="119">
        <f t="shared" si="33"/>
        <v>101</v>
      </c>
      <c r="P154" s="119">
        <f t="shared" si="33"/>
        <v>109</v>
      </c>
      <c r="Q154" s="119">
        <f t="shared" si="33"/>
        <v>113</v>
      </c>
      <c r="R154" s="119">
        <f t="shared" si="33"/>
        <v>112</v>
      </c>
      <c r="S154" s="119">
        <f t="shared" si="33"/>
        <v>136</v>
      </c>
      <c r="T154" s="119">
        <f t="shared" si="33"/>
        <v>141</v>
      </c>
      <c r="U154" s="119">
        <f t="shared" si="33"/>
        <v>160</v>
      </c>
      <c r="V154" s="119">
        <f t="shared" si="33"/>
        <v>99</v>
      </c>
      <c r="W154" s="119">
        <f t="shared" si="33"/>
        <v>68</v>
      </c>
      <c r="X154" s="119">
        <f t="shared" si="33"/>
        <v>56</v>
      </c>
      <c r="Y154" s="120">
        <f t="shared" si="33"/>
        <v>44</v>
      </c>
      <c r="Z154" s="121">
        <f>SUM(B154:Y154)</f>
        <v>1584</v>
      </c>
      <c r="AA154" s="86"/>
      <c r="AB154" s="17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</row>
    <row r="155" spans="1:68" s="14" customFormat="1" ht="15" customHeight="1">
      <c r="A155" s="70" t="s">
        <v>45</v>
      </c>
      <c r="B155" s="118">
        <f t="shared" ref="B155:J155" si="34">SUM(B109,B132)</f>
        <v>1</v>
      </c>
      <c r="C155" s="119">
        <f t="shared" si="34"/>
        <v>0</v>
      </c>
      <c r="D155" s="119">
        <f t="shared" si="34"/>
        <v>0</v>
      </c>
      <c r="E155" s="119">
        <f t="shared" si="34"/>
        <v>0</v>
      </c>
      <c r="F155" s="119">
        <f t="shared" si="34"/>
        <v>0</v>
      </c>
      <c r="G155" s="119">
        <f t="shared" si="34"/>
        <v>0</v>
      </c>
      <c r="H155" s="119">
        <f t="shared" si="34"/>
        <v>1</v>
      </c>
      <c r="I155" s="119">
        <f t="shared" si="34"/>
        <v>0</v>
      </c>
      <c r="J155" s="119">
        <f t="shared" si="34"/>
        <v>0</v>
      </c>
      <c r="K155" s="119">
        <f t="shared" ref="K155:V155" si="35">SUM(K109,K132)</f>
        <v>2</v>
      </c>
      <c r="L155" s="119">
        <f t="shared" si="35"/>
        <v>3</v>
      </c>
      <c r="M155" s="119">
        <f t="shared" si="35"/>
        <v>1</v>
      </c>
      <c r="N155" s="119">
        <f t="shared" si="35"/>
        <v>2</v>
      </c>
      <c r="O155" s="119">
        <f t="shared" si="35"/>
        <v>4</v>
      </c>
      <c r="P155" s="119">
        <f t="shared" si="35"/>
        <v>3</v>
      </c>
      <c r="Q155" s="119">
        <f t="shared" si="35"/>
        <v>2</v>
      </c>
      <c r="R155" s="119">
        <f t="shared" si="35"/>
        <v>9</v>
      </c>
      <c r="S155" s="119">
        <f t="shared" si="35"/>
        <v>5</v>
      </c>
      <c r="T155" s="119">
        <f t="shared" si="35"/>
        <v>1</v>
      </c>
      <c r="U155" s="119">
        <f t="shared" si="35"/>
        <v>3</v>
      </c>
      <c r="V155" s="119">
        <f t="shared" si="35"/>
        <v>4</v>
      </c>
      <c r="W155" s="119">
        <f t="shared" ref="W155:Y155" si="36">SUM(W109,W132)</f>
        <v>1</v>
      </c>
      <c r="X155" s="119">
        <f t="shared" si="36"/>
        <v>2</v>
      </c>
      <c r="Y155" s="120">
        <f t="shared" si="36"/>
        <v>2</v>
      </c>
      <c r="Z155" s="121">
        <f>SUM(B155:Y155)</f>
        <v>46</v>
      </c>
      <c r="AA155" s="86"/>
      <c r="AB155" s="17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</row>
    <row r="156" spans="1:68" s="14" customFormat="1" ht="15.95" customHeight="1">
      <c r="A156" s="18" t="s">
        <v>46</v>
      </c>
      <c r="B156" s="122">
        <f t="shared" ref="B156:Z156" si="37">IF(B155=0,0,ROUND(B155/B153*100,1))</f>
        <v>2.5</v>
      </c>
      <c r="C156" s="123">
        <f t="shared" si="37"/>
        <v>0</v>
      </c>
      <c r="D156" s="123">
        <f t="shared" si="37"/>
        <v>0</v>
      </c>
      <c r="E156" s="123">
        <f t="shared" si="37"/>
        <v>0</v>
      </c>
      <c r="F156" s="123">
        <f t="shared" si="37"/>
        <v>0</v>
      </c>
      <c r="G156" s="123">
        <f t="shared" si="37"/>
        <v>0</v>
      </c>
      <c r="H156" s="123">
        <f t="shared" si="37"/>
        <v>20</v>
      </c>
      <c r="I156" s="123">
        <f t="shared" si="37"/>
        <v>0</v>
      </c>
      <c r="J156" s="123">
        <f t="shared" si="37"/>
        <v>0</v>
      </c>
      <c r="K156" s="123">
        <f t="shared" si="37"/>
        <v>3.9</v>
      </c>
      <c r="L156" s="123">
        <f t="shared" si="37"/>
        <v>3.9</v>
      </c>
      <c r="M156" s="123">
        <f t="shared" si="37"/>
        <v>1</v>
      </c>
      <c r="N156" s="123">
        <f t="shared" si="37"/>
        <v>1.9</v>
      </c>
      <c r="O156" s="123">
        <f t="shared" si="37"/>
        <v>3.8</v>
      </c>
      <c r="P156" s="123">
        <f t="shared" si="37"/>
        <v>2.7</v>
      </c>
      <c r="Q156" s="123">
        <f t="shared" si="37"/>
        <v>1.7</v>
      </c>
      <c r="R156" s="123">
        <f t="shared" si="37"/>
        <v>7.4</v>
      </c>
      <c r="S156" s="123">
        <f t="shared" si="37"/>
        <v>3.5</v>
      </c>
      <c r="T156" s="123">
        <f t="shared" si="37"/>
        <v>0.7</v>
      </c>
      <c r="U156" s="123">
        <f t="shared" si="37"/>
        <v>1.8</v>
      </c>
      <c r="V156" s="123">
        <f t="shared" si="37"/>
        <v>3.9</v>
      </c>
      <c r="W156" s="123">
        <f t="shared" si="37"/>
        <v>1.4</v>
      </c>
      <c r="X156" s="123">
        <f t="shared" si="37"/>
        <v>3.4</v>
      </c>
      <c r="Y156" s="124">
        <f t="shared" si="37"/>
        <v>4.3</v>
      </c>
      <c r="Z156" s="125">
        <f t="shared" si="37"/>
        <v>2.8</v>
      </c>
      <c r="AA156" s="87"/>
      <c r="AB156" s="17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</row>
    <row r="157" spans="1:68" s="19" customFormat="1" ht="10.9" customHeight="1"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</row>
    <row r="158" spans="1:68" s="19" customFormat="1" ht="10.9" customHeight="1"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</row>
    <row r="159" spans="1:68" s="88" customFormat="1" ht="10.9" customHeight="1"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  <c r="AP159" s="89"/>
      <c r="AQ159" s="89"/>
      <c r="AR159" s="89"/>
      <c r="AS159" s="89"/>
      <c r="AT159" s="89"/>
      <c r="AU159" s="89"/>
      <c r="AV159" s="89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</row>
    <row r="160" spans="1:68" s="11" customFormat="1" ht="15" customHeight="1"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85"/>
      <c r="AB160" s="20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</row>
    <row r="161" spans="11:68" s="11" customFormat="1" ht="15" customHeight="1"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85"/>
      <c r="AB161" s="2"/>
      <c r="AC161" s="3"/>
      <c r="AD161" s="96" t="s">
        <v>74</v>
      </c>
      <c r="AE161" s="4"/>
      <c r="AF161" s="4"/>
      <c r="AH161" s="96" t="s">
        <v>75</v>
      </c>
      <c r="AI161" s="4"/>
      <c r="AK161" s="4"/>
      <c r="AL161" s="96" t="s">
        <v>76</v>
      </c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</row>
    <row r="162" spans="11:68" s="11" customFormat="1" ht="15" customHeight="1"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85"/>
      <c r="AB162" s="6"/>
      <c r="AC162" s="93"/>
      <c r="AD162" s="97" t="s">
        <v>49</v>
      </c>
      <c r="AE162" s="93" t="s">
        <v>44</v>
      </c>
      <c r="AF162" s="94" t="s">
        <v>45</v>
      </c>
      <c r="AG162" s="95" t="s">
        <v>46</v>
      </c>
      <c r="AH162" s="97" t="s">
        <v>49</v>
      </c>
      <c r="AI162" s="93" t="s">
        <v>44</v>
      </c>
      <c r="AJ162" s="93" t="s">
        <v>45</v>
      </c>
      <c r="AK162" s="95" t="s">
        <v>46</v>
      </c>
      <c r="AL162" s="97" t="s">
        <v>49</v>
      </c>
      <c r="AM162" s="93" t="s">
        <v>44</v>
      </c>
      <c r="AN162" s="93" t="s">
        <v>45</v>
      </c>
      <c r="AO162" s="95" t="s">
        <v>46</v>
      </c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</row>
    <row r="163" spans="11:68" s="11" customFormat="1" ht="15" customHeight="1"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85"/>
      <c r="AB163" s="6"/>
      <c r="AC163" s="4">
        <v>22</v>
      </c>
      <c r="AD163" s="107">
        <f t="array" ref="AD163:AG186">TRANSPOSE(B178:Y181)</f>
        <v>2</v>
      </c>
      <c r="AE163" s="108">
        <v>2</v>
      </c>
      <c r="AF163" s="109">
        <v>0</v>
      </c>
      <c r="AG163" s="110">
        <v>0</v>
      </c>
      <c r="AH163" s="107">
        <f t="array" ref="AH163:AK186">TRANSPOSE(B201:Y204)</f>
        <v>22</v>
      </c>
      <c r="AI163" s="109">
        <v>20</v>
      </c>
      <c r="AJ163" s="108">
        <v>2</v>
      </c>
      <c r="AK163" s="110">
        <v>9.1</v>
      </c>
      <c r="AL163" s="111">
        <f t="array" ref="AL163:AO186">TRANSPOSE(B224:Y227)</f>
        <v>24</v>
      </c>
      <c r="AM163" s="109">
        <v>22</v>
      </c>
      <c r="AN163" s="109">
        <v>2</v>
      </c>
      <c r="AO163" s="108">
        <v>8.3000000000000007</v>
      </c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</row>
    <row r="164" spans="11:68" s="11" customFormat="1" ht="15" customHeight="1"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85"/>
      <c r="AB164" s="6"/>
      <c r="AC164" s="4">
        <v>23</v>
      </c>
      <c r="AD164" s="107">
        <v>3</v>
      </c>
      <c r="AE164" s="108">
        <v>3</v>
      </c>
      <c r="AF164" s="109">
        <v>0</v>
      </c>
      <c r="AG164" s="110">
        <v>0</v>
      </c>
      <c r="AH164" s="107">
        <v>9</v>
      </c>
      <c r="AI164" s="109">
        <v>9</v>
      </c>
      <c r="AJ164" s="108">
        <v>0</v>
      </c>
      <c r="AK164" s="110">
        <v>0</v>
      </c>
      <c r="AL164" s="111">
        <v>12</v>
      </c>
      <c r="AM164" s="109">
        <v>12</v>
      </c>
      <c r="AN164" s="109">
        <v>0</v>
      </c>
      <c r="AO164" s="108">
        <v>0</v>
      </c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</row>
    <row r="165" spans="11:68" s="11" customFormat="1" ht="15" customHeight="1"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85"/>
      <c r="AB165" s="6"/>
      <c r="AC165" s="4">
        <v>0</v>
      </c>
      <c r="AD165" s="107">
        <v>0</v>
      </c>
      <c r="AE165" s="108">
        <v>0</v>
      </c>
      <c r="AF165" s="109">
        <v>0</v>
      </c>
      <c r="AG165" s="110">
        <v>0</v>
      </c>
      <c r="AH165" s="107">
        <v>9</v>
      </c>
      <c r="AI165" s="109">
        <v>9</v>
      </c>
      <c r="AJ165" s="108">
        <v>0</v>
      </c>
      <c r="AK165" s="110">
        <v>0</v>
      </c>
      <c r="AL165" s="111">
        <v>9</v>
      </c>
      <c r="AM165" s="109">
        <v>9</v>
      </c>
      <c r="AN165" s="109">
        <v>0</v>
      </c>
      <c r="AO165" s="108">
        <v>0</v>
      </c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</row>
    <row r="166" spans="11:68" s="11" customFormat="1" ht="15" customHeight="1"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85"/>
      <c r="AB166" s="6"/>
      <c r="AC166" s="4">
        <v>1</v>
      </c>
      <c r="AD166" s="107">
        <v>0</v>
      </c>
      <c r="AE166" s="108">
        <v>0</v>
      </c>
      <c r="AF166" s="109">
        <v>0</v>
      </c>
      <c r="AG166" s="110">
        <v>0</v>
      </c>
      <c r="AH166" s="107">
        <v>5</v>
      </c>
      <c r="AI166" s="109">
        <v>5</v>
      </c>
      <c r="AJ166" s="108">
        <v>0</v>
      </c>
      <c r="AK166" s="110">
        <v>0</v>
      </c>
      <c r="AL166" s="111">
        <v>5</v>
      </c>
      <c r="AM166" s="109">
        <v>5</v>
      </c>
      <c r="AN166" s="109">
        <v>0</v>
      </c>
      <c r="AO166" s="108">
        <v>0</v>
      </c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</row>
    <row r="167" spans="11:68" s="11" customFormat="1" ht="15" customHeight="1"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85"/>
      <c r="AB167" s="6"/>
      <c r="AC167" s="4">
        <v>2</v>
      </c>
      <c r="AD167" s="107">
        <v>1</v>
      </c>
      <c r="AE167" s="108">
        <v>1</v>
      </c>
      <c r="AF167" s="109">
        <v>0</v>
      </c>
      <c r="AG167" s="110">
        <v>0</v>
      </c>
      <c r="AH167" s="107">
        <v>2</v>
      </c>
      <c r="AI167" s="109">
        <v>2</v>
      </c>
      <c r="AJ167" s="108">
        <v>0</v>
      </c>
      <c r="AK167" s="110">
        <v>0</v>
      </c>
      <c r="AL167" s="111">
        <v>3</v>
      </c>
      <c r="AM167" s="109">
        <v>3</v>
      </c>
      <c r="AN167" s="109">
        <v>0</v>
      </c>
      <c r="AO167" s="108">
        <v>0</v>
      </c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</row>
    <row r="168" spans="11:68" s="11" customFormat="1" ht="15" customHeight="1"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85"/>
      <c r="AB168" s="6"/>
      <c r="AC168" s="4">
        <v>3</v>
      </c>
      <c r="AD168" s="107">
        <v>0</v>
      </c>
      <c r="AE168" s="108">
        <v>0</v>
      </c>
      <c r="AF168" s="109">
        <v>0</v>
      </c>
      <c r="AG168" s="110">
        <v>0</v>
      </c>
      <c r="AH168" s="107">
        <v>4</v>
      </c>
      <c r="AI168" s="109">
        <v>4</v>
      </c>
      <c r="AJ168" s="108">
        <v>0</v>
      </c>
      <c r="AK168" s="110">
        <v>0</v>
      </c>
      <c r="AL168" s="111">
        <v>4</v>
      </c>
      <c r="AM168" s="109">
        <v>4</v>
      </c>
      <c r="AN168" s="109">
        <v>0</v>
      </c>
      <c r="AO168" s="108">
        <v>0</v>
      </c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</row>
    <row r="169" spans="11:68" s="11" customFormat="1" ht="15" customHeight="1"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85"/>
      <c r="AB169" s="6"/>
      <c r="AC169" s="4">
        <v>4</v>
      </c>
      <c r="AD169" s="107">
        <v>1</v>
      </c>
      <c r="AE169" s="108">
        <v>1</v>
      </c>
      <c r="AF169" s="109">
        <v>0</v>
      </c>
      <c r="AG169" s="110">
        <v>0</v>
      </c>
      <c r="AH169" s="107">
        <v>4</v>
      </c>
      <c r="AI169" s="109">
        <v>3</v>
      </c>
      <c r="AJ169" s="108">
        <v>1</v>
      </c>
      <c r="AK169" s="110">
        <v>25</v>
      </c>
      <c r="AL169" s="111">
        <v>5</v>
      </c>
      <c r="AM169" s="109">
        <v>4</v>
      </c>
      <c r="AN169" s="109">
        <v>1</v>
      </c>
      <c r="AO169" s="108">
        <v>20</v>
      </c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</row>
    <row r="170" spans="11:68" s="11" customFormat="1" ht="15" customHeight="1"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85"/>
      <c r="AB170" s="6"/>
      <c r="AC170" s="4">
        <v>5</v>
      </c>
      <c r="AD170" s="107">
        <v>1</v>
      </c>
      <c r="AE170" s="108">
        <v>1</v>
      </c>
      <c r="AF170" s="109">
        <v>0</v>
      </c>
      <c r="AG170" s="110">
        <v>0</v>
      </c>
      <c r="AH170" s="107">
        <v>12</v>
      </c>
      <c r="AI170" s="109">
        <v>12</v>
      </c>
      <c r="AJ170" s="108">
        <v>0</v>
      </c>
      <c r="AK170" s="110">
        <v>0</v>
      </c>
      <c r="AL170" s="111">
        <v>13</v>
      </c>
      <c r="AM170" s="109">
        <v>13</v>
      </c>
      <c r="AN170" s="109">
        <v>0</v>
      </c>
      <c r="AO170" s="108">
        <v>0</v>
      </c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</row>
    <row r="171" spans="11:68" s="11" customFormat="1" ht="15" customHeight="1"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85"/>
      <c r="AB171" s="6"/>
      <c r="AC171" s="4">
        <v>6</v>
      </c>
      <c r="AD171" s="107">
        <v>0</v>
      </c>
      <c r="AE171" s="108">
        <v>0</v>
      </c>
      <c r="AF171" s="109">
        <v>0</v>
      </c>
      <c r="AG171" s="110">
        <v>0</v>
      </c>
      <c r="AH171" s="107">
        <v>24</v>
      </c>
      <c r="AI171" s="109">
        <v>21</v>
      </c>
      <c r="AJ171" s="108">
        <v>3</v>
      </c>
      <c r="AK171" s="110">
        <v>12.5</v>
      </c>
      <c r="AL171" s="111">
        <v>24</v>
      </c>
      <c r="AM171" s="109">
        <v>21</v>
      </c>
      <c r="AN171" s="109">
        <v>3</v>
      </c>
      <c r="AO171" s="108">
        <v>12.5</v>
      </c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</row>
    <row r="172" spans="11:68" s="11" customFormat="1" ht="15" customHeight="1"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85"/>
      <c r="AB172" s="6"/>
      <c r="AC172" s="4">
        <v>7</v>
      </c>
      <c r="AD172" s="107">
        <v>2</v>
      </c>
      <c r="AE172" s="108">
        <v>2</v>
      </c>
      <c r="AF172" s="109">
        <v>0</v>
      </c>
      <c r="AG172" s="110">
        <v>0</v>
      </c>
      <c r="AH172" s="107">
        <v>73</v>
      </c>
      <c r="AI172" s="109">
        <v>70</v>
      </c>
      <c r="AJ172" s="108">
        <v>3</v>
      </c>
      <c r="AK172" s="110">
        <v>4.0999999999999996</v>
      </c>
      <c r="AL172" s="111">
        <v>75</v>
      </c>
      <c r="AM172" s="109">
        <v>72</v>
      </c>
      <c r="AN172" s="109">
        <v>3</v>
      </c>
      <c r="AO172" s="108">
        <v>4</v>
      </c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</row>
    <row r="173" spans="11:68" s="11" customFormat="1" ht="15" customHeight="1"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3"/>
      <c r="V173" s="12"/>
      <c r="W173" s="12"/>
      <c r="X173" s="12"/>
      <c r="Y173" s="12"/>
      <c r="Z173" s="12"/>
      <c r="AA173" s="85"/>
      <c r="AB173" s="6"/>
      <c r="AC173" s="4">
        <v>8</v>
      </c>
      <c r="AD173" s="107">
        <v>5</v>
      </c>
      <c r="AE173" s="108">
        <v>4</v>
      </c>
      <c r="AF173" s="109">
        <v>1</v>
      </c>
      <c r="AG173" s="110">
        <v>20</v>
      </c>
      <c r="AH173" s="107">
        <v>103</v>
      </c>
      <c r="AI173" s="109">
        <v>98</v>
      </c>
      <c r="AJ173" s="108">
        <v>5</v>
      </c>
      <c r="AK173" s="110">
        <v>4.9000000000000004</v>
      </c>
      <c r="AL173" s="111">
        <v>108</v>
      </c>
      <c r="AM173" s="109">
        <v>102</v>
      </c>
      <c r="AN173" s="109">
        <v>6</v>
      </c>
      <c r="AO173" s="108">
        <v>5.6</v>
      </c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</row>
    <row r="174" spans="11:68" s="11" customFormat="1" ht="15" customHeight="1"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85"/>
      <c r="AB174" s="6"/>
      <c r="AC174" s="4">
        <v>9</v>
      </c>
      <c r="AD174" s="107">
        <v>5</v>
      </c>
      <c r="AE174" s="108">
        <v>5</v>
      </c>
      <c r="AF174" s="109">
        <v>0</v>
      </c>
      <c r="AG174" s="110">
        <v>0</v>
      </c>
      <c r="AH174" s="107">
        <v>143</v>
      </c>
      <c r="AI174" s="109">
        <v>141</v>
      </c>
      <c r="AJ174" s="108">
        <v>2</v>
      </c>
      <c r="AK174" s="110">
        <v>1.4</v>
      </c>
      <c r="AL174" s="111">
        <v>148</v>
      </c>
      <c r="AM174" s="109">
        <v>146</v>
      </c>
      <c r="AN174" s="109">
        <v>2</v>
      </c>
      <c r="AO174" s="108">
        <v>1.4</v>
      </c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</row>
    <row r="175" spans="11:68" s="11" customFormat="1" ht="15" customHeight="1"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85"/>
      <c r="AB175" s="6"/>
      <c r="AC175" s="4">
        <v>10</v>
      </c>
      <c r="AD175" s="107">
        <v>5</v>
      </c>
      <c r="AE175" s="108">
        <v>5</v>
      </c>
      <c r="AF175" s="109">
        <v>0</v>
      </c>
      <c r="AG175" s="110">
        <v>0</v>
      </c>
      <c r="AH175" s="107">
        <v>143</v>
      </c>
      <c r="AI175" s="109">
        <v>139</v>
      </c>
      <c r="AJ175" s="108">
        <v>4</v>
      </c>
      <c r="AK175" s="110">
        <v>2.8</v>
      </c>
      <c r="AL175" s="111">
        <v>148</v>
      </c>
      <c r="AM175" s="109">
        <v>144</v>
      </c>
      <c r="AN175" s="109">
        <v>4</v>
      </c>
      <c r="AO175" s="108">
        <v>2.7</v>
      </c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</row>
    <row r="176" spans="11:68" s="11" customFormat="1" ht="15" customHeight="1"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85"/>
      <c r="AB176" s="6"/>
      <c r="AC176" s="4">
        <v>11</v>
      </c>
      <c r="AD176" s="107">
        <v>3</v>
      </c>
      <c r="AE176" s="108">
        <v>3</v>
      </c>
      <c r="AF176" s="109">
        <v>0</v>
      </c>
      <c r="AG176" s="110">
        <v>0</v>
      </c>
      <c r="AH176" s="107">
        <v>127</v>
      </c>
      <c r="AI176" s="109">
        <v>124</v>
      </c>
      <c r="AJ176" s="108">
        <v>3</v>
      </c>
      <c r="AK176" s="110">
        <v>2.4</v>
      </c>
      <c r="AL176" s="111">
        <v>130</v>
      </c>
      <c r="AM176" s="109">
        <v>127</v>
      </c>
      <c r="AN176" s="109">
        <v>3</v>
      </c>
      <c r="AO176" s="108">
        <v>2.2999999999999998</v>
      </c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</row>
    <row r="177" spans="1:68" s="14" customFormat="1" ht="15" customHeight="1">
      <c r="A177" s="72" t="s">
        <v>47</v>
      </c>
      <c r="B177" s="114">
        <v>22</v>
      </c>
      <c r="C177" s="115">
        <v>23</v>
      </c>
      <c r="D177" s="115">
        <v>0</v>
      </c>
      <c r="E177" s="115">
        <v>1</v>
      </c>
      <c r="F177" s="115">
        <v>2</v>
      </c>
      <c r="G177" s="115">
        <v>3</v>
      </c>
      <c r="H177" s="115">
        <v>4</v>
      </c>
      <c r="I177" s="115">
        <v>5</v>
      </c>
      <c r="J177" s="115">
        <v>6</v>
      </c>
      <c r="K177" s="115">
        <v>7</v>
      </c>
      <c r="L177" s="115">
        <v>8</v>
      </c>
      <c r="M177" s="115">
        <v>9</v>
      </c>
      <c r="N177" s="115">
        <v>10</v>
      </c>
      <c r="O177" s="115">
        <v>11</v>
      </c>
      <c r="P177" s="115">
        <v>12</v>
      </c>
      <c r="Q177" s="115">
        <v>13</v>
      </c>
      <c r="R177" s="115">
        <v>14</v>
      </c>
      <c r="S177" s="115">
        <v>15</v>
      </c>
      <c r="T177" s="115">
        <v>16</v>
      </c>
      <c r="U177" s="115">
        <v>17</v>
      </c>
      <c r="V177" s="115">
        <v>18</v>
      </c>
      <c r="W177" s="115">
        <v>19</v>
      </c>
      <c r="X177" s="115">
        <v>20</v>
      </c>
      <c r="Y177" s="116">
        <v>21</v>
      </c>
      <c r="Z177" s="117" t="s">
        <v>48</v>
      </c>
      <c r="AA177" s="71"/>
      <c r="AB177" s="11"/>
      <c r="AC177" s="4">
        <v>12</v>
      </c>
      <c r="AD177" s="107">
        <v>6</v>
      </c>
      <c r="AE177" s="108">
        <v>6</v>
      </c>
      <c r="AF177" s="109">
        <v>0</v>
      </c>
      <c r="AG177" s="110">
        <v>0</v>
      </c>
      <c r="AH177" s="107">
        <v>121</v>
      </c>
      <c r="AI177" s="109">
        <v>119</v>
      </c>
      <c r="AJ177" s="108">
        <v>2</v>
      </c>
      <c r="AK177" s="110">
        <v>1.7</v>
      </c>
      <c r="AL177" s="111">
        <v>127</v>
      </c>
      <c r="AM177" s="109">
        <v>125</v>
      </c>
      <c r="AN177" s="109">
        <v>2</v>
      </c>
      <c r="AO177" s="108">
        <v>1.6</v>
      </c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</row>
    <row r="178" spans="1:68" s="14" customFormat="1" ht="15" customHeight="1">
      <c r="A178" s="70" t="s">
        <v>49</v>
      </c>
      <c r="B178" s="118">
        <f>SUM(B179:B180)</f>
        <v>2</v>
      </c>
      <c r="C178" s="119">
        <f>SUM(C179:C180)</f>
        <v>3</v>
      </c>
      <c r="D178" s="119">
        <f t="shared" ref="D178:J178" si="38">SUM(D179:D180)</f>
        <v>0</v>
      </c>
      <c r="E178" s="119">
        <f t="shared" si="38"/>
        <v>0</v>
      </c>
      <c r="F178" s="119">
        <f t="shared" si="38"/>
        <v>1</v>
      </c>
      <c r="G178" s="119">
        <f t="shared" si="38"/>
        <v>0</v>
      </c>
      <c r="H178" s="119">
        <f t="shared" si="38"/>
        <v>1</v>
      </c>
      <c r="I178" s="119">
        <f t="shared" si="38"/>
        <v>1</v>
      </c>
      <c r="J178" s="119">
        <f t="shared" si="38"/>
        <v>0</v>
      </c>
      <c r="K178" s="119">
        <f t="shared" ref="K178:X178" si="39">SUM(K179:K180)</f>
        <v>2</v>
      </c>
      <c r="L178" s="119">
        <f t="shared" si="39"/>
        <v>5</v>
      </c>
      <c r="M178" s="119">
        <f t="shared" si="39"/>
        <v>5</v>
      </c>
      <c r="N178" s="119">
        <f t="shared" si="39"/>
        <v>5</v>
      </c>
      <c r="O178" s="119">
        <f t="shared" si="39"/>
        <v>3</v>
      </c>
      <c r="P178" s="119">
        <f t="shared" si="39"/>
        <v>6</v>
      </c>
      <c r="Q178" s="119">
        <f t="shared" si="39"/>
        <v>3</v>
      </c>
      <c r="R178" s="119">
        <f t="shared" si="39"/>
        <v>3</v>
      </c>
      <c r="S178" s="119">
        <f t="shared" si="39"/>
        <v>5</v>
      </c>
      <c r="T178" s="119">
        <f t="shared" si="39"/>
        <v>1</v>
      </c>
      <c r="U178" s="119">
        <f t="shared" si="39"/>
        <v>6</v>
      </c>
      <c r="V178" s="119">
        <f t="shared" si="39"/>
        <v>2</v>
      </c>
      <c r="W178" s="119">
        <f t="shared" si="39"/>
        <v>2</v>
      </c>
      <c r="X178" s="119">
        <f t="shared" si="39"/>
        <v>1</v>
      </c>
      <c r="Y178" s="120">
        <f>SUM(Y179:Y180)</f>
        <v>4</v>
      </c>
      <c r="Z178" s="121">
        <f>SUM(B178:Y178)</f>
        <v>61</v>
      </c>
      <c r="AA178" s="86"/>
      <c r="AB178" s="11"/>
      <c r="AC178" s="4">
        <v>13</v>
      </c>
      <c r="AD178" s="107">
        <v>3</v>
      </c>
      <c r="AE178" s="108">
        <v>3</v>
      </c>
      <c r="AF178" s="109">
        <v>0</v>
      </c>
      <c r="AG178" s="110">
        <v>0</v>
      </c>
      <c r="AH178" s="107">
        <v>133</v>
      </c>
      <c r="AI178" s="109">
        <v>129</v>
      </c>
      <c r="AJ178" s="108">
        <v>4</v>
      </c>
      <c r="AK178" s="110">
        <v>3</v>
      </c>
      <c r="AL178" s="111">
        <v>136</v>
      </c>
      <c r="AM178" s="109">
        <v>132</v>
      </c>
      <c r="AN178" s="109">
        <v>4</v>
      </c>
      <c r="AO178" s="108">
        <v>2.9</v>
      </c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</row>
    <row r="179" spans="1:68" s="14" customFormat="1" ht="15" customHeight="1">
      <c r="A179" s="70" t="s">
        <v>44</v>
      </c>
      <c r="B179" s="118">
        <f>SUM(断面別!$B$117,断面別!$D$117)</f>
        <v>2</v>
      </c>
      <c r="C179" s="119">
        <f>SUM(断面別!$B$118,断面別!$D$118)</f>
        <v>3</v>
      </c>
      <c r="D179" s="119">
        <f>SUM(断面別!$B$119,断面別!$D$119)</f>
        <v>0</v>
      </c>
      <c r="E179" s="119">
        <f>SUM(断面別!$B$120,断面別!$D$120)</f>
        <v>0</v>
      </c>
      <c r="F179" s="119">
        <f>SUM(断面別!$B$121,断面別!$D$121)</f>
        <v>1</v>
      </c>
      <c r="G179" s="119">
        <f>SUM(断面別!$B$122,断面別!$D$122)</f>
        <v>0</v>
      </c>
      <c r="H179" s="119">
        <f>SUM(断面別!$B$123,断面別!$D$123)</f>
        <v>1</v>
      </c>
      <c r="I179" s="119">
        <f>SUM(断面別!$B$124,断面別!$D$124)</f>
        <v>1</v>
      </c>
      <c r="J179" s="119">
        <f>SUM(断面別!$B$125,断面別!$D$125)</f>
        <v>0</v>
      </c>
      <c r="K179" s="119">
        <f>SUM(断面別!$B$132,断面別!$D$132)</f>
        <v>2</v>
      </c>
      <c r="L179" s="119">
        <f>SUM(断面別!$B$139,断面別!$D$139)</f>
        <v>4</v>
      </c>
      <c r="M179" s="119">
        <f>SUM(断面別!$B$140,断面別!$D$140)</f>
        <v>5</v>
      </c>
      <c r="N179" s="119">
        <f>SUM(断面別!$B$141,断面別!$D$141)</f>
        <v>5</v>
      </c>
      <c r="O179" s="119">
        <f>SUM(断面別!$B$142,断面別!$D$142)</f>
        <v>3</v>
      </c>
      <c r="P179" s="119">
        <f>SUM(断面別!$B$143,断面別!$D$143)</f>
        <v>6</v>
      </c>
      <c r="Q179" s="119">
        <f>SUM(断面別!$B$144,断面別!$D$144)</f>
        <v>3</v>
      </c>
      <c r="R179" s="119">
        <f>SUM(断面別!$B$145,断面別!$D$145)</f>
        <v>3</v>
      </c>
      <c r="S179" s="119">
        <f>SUM(断面別!$B$146,断面別!$D$146)</f>
        <v>5</v>
      </c>
      <c r="T179" s="119">
        <f>SUM(断面別!$B$147,断面別!$D$147)</f>
        <v>1</v>
      </c>
      <c r="U179" s="119">
        <f>SUM(断面別!$B$154,断面別!$D$154)</f>
        <v>6</v>
      </c>
      <c r="V179" s="119">
        <f>SUM(断面別!$B$161,断面別!$D$161)</f>
        <v>2</v>
      </c>
      <c r="W179" s="119">
        <f>SUM(断面別!$B$162,断面別!$D$162)</f>
        <v>2</v>
      </c>
      <c r="X179" s="119">
        <f>SUM(断面別!$B$163,断面別!$D$163)</f>
        <v>1</v>
      </c>
      <c r="Y179" s="120">
        <f>SUM(断面別!$B$164,断面別!$D$164)</f>
        <v>4</v>
      </c>
      <c r="Z179" s="121">
        <f>SUM(B179:Y179)</f>
        <v>60</v>
      </c>
      <c r="AA179" s="86"/>
      <c r="AB179" s="11"/>
      <c r="AC179" s="4">
        <v>14</v>
      </c>
      <c r="AD179" s="107">
        <v>3</v>
      </c>
      <c r="AE179" s="108">
        <v>3</v>
      </c>
      <c r="AF179" s="109">
        <v>0</v>
      </c>
      <c r="AG179" s="110">
        <v>0</v>
      </c>
      <c r="AH179" s="107">
        <v>131</v>
      </c>
      <c r="AI179" s="109">
        <v>128</v>
      </c>
      <c r="AJ179" s="108">
        <v>3</v>
      </c>
      <c r="AK179" s="110">
        <v>2.2999999999999998</v>
      </c>
      <c r="AL179" s="111">
        <v>134</v>
      </c>
      <c r="AM179" s="109">
        <v>131</v>
      </c>
      <c r="AN179" s="109">
        <v>3</v>
      </c>
      <c r="AO179" s="108">
        <v>2.2000000000000002</v>
      </c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</row>
    <row r="180" spans="1:68" s="14" customFormat="1" ht="15" customHeight="1">
      <c r="A180" s="70" t="s">
        <v>45</v>
      </c>
      <c r="B180" s="118">
        <f>SUM(断面別!$C$117,断面別!$E$117)</f>
        <v>0</v>
      </c>
      <c r="C180" s="119">
        <f>SUM(断面別!$C$118,断面別!$E$118)</f>
        <v>0</v>
      </c>
      <c r="D180" s="119">
        <f>SUM(断面別!$C$119,断面別!$E$119)</f>
        <v>0</v>
      </c>
      <c r="E180" s="119">
        <f>SUM(断面別!$C$120,断面別!$E$120)</f>
        <v>0</v>
      </c>
      <c r="F180" s="119">
        <f>SUM(断面別!$C$121,断面別!$E$121)</f>
        <v>0</v>
      </c>
      <c r="G180" s="119">
        <f>SUM(断面別!$C$122,断面別!$E$122)</f>
        <v>0</v>
      </c>
      <c r="H180" s="119">
        <f>SUM(断面別!$C$123,断面別!$E$123)</f>
        <v>0</v>
      </c>
      <c r="I180" s="119">
        <f>SUM(断面別!$C$124,断面別!$E$124)</f>
        <v>0</v>
      </c>
      <c r="J180" s="119">
        <f>SUM(断面別!$C$125,断面別!$E$125)</f>
        <v>0</v>
      </c>
      <c r="K180" s="119">
        <f>SUM(断面別!$C$132,断面別!$E$132)</f>
        <v>0</v>
      </c>
      <c r="L180" s="119">
        <f>SUM(断面別!$C$139,断面別!$E$139)</f>
        <v>1</v>
      </c>
      <c r="M180" s="119">
        <f>SUM(断面別!$C$140,断面別!$E$140)</f>
        <v>0</v>
      </c>
      <c r="N180" s="119">
        <f>SUM(断面別!$C$141,断面別!$E$141)</f>
        <v>0</v>
      </c>
      <c r="O180" s="119">
        <f>SUM(断面別!$C$142,断面別!$E$142)</f>
        <v>0</v>
      </c>
      <c r="P180" s="119">
        <f>SUM(断面別!$C$143,断面別!$E$143)</f>
        <v>0</v>
      </c>
      <c r="Q180" s="119">
        <f>SUM(断面別!$C$144,断面別!$E$144)</f>
        <v>0</v>
      </c>
      <c r="R180" s="119">
        <f>SUM(断面別!$C$145,断面別!$E$145)</f>
        <v>0</v>
      </c>
      <c r="S180" s="119">
        <f>SUM(断面別!$C$146,断面別!$E$146)</f>
        <v>0</v>
      </c>
      <c r="T180" s="119">
        <f>SUM(断面別!$C$147,断面別!$E$147)</f>
        <v>0</v>
      </c>
      <c r="U180" s="119">
        <f>SUM(断面別!$C$154,断面別!$E$154)</f>
        <v>0</v>
      </c>
      <c r="V180" s="119">
        <f>SUM(断面別!$C$161,断面別!$E$161)</f>
        <v>0</v>
      </c>
      <c r="W180" s="119">
        <f>SUM(断面別!$C$162,断面別!$E$162)</f>
        <v>0</v>
      </c>
      <c r="X180" s="119">
        <f>SUM(断面別!$C$163,断面別!$E$163)</f>
        <v>0</v>
      </c>
      <c r="Y180" s="120">
        <f>SUM(断面別!$C$164,断面別!$E$164)</f>
        <v>0</v>
      </c>
      <c r="Z180" s="121">
        <f>SUM(B180:Y180)</f>
        <v>1</v>
      </c>
      <c r="AA180" s="86"/>
      <c r="AB180" s="11"/>
      <c r="AC180" s="4">
        <v>15</v>
      </c>
      <c r="AD180" s="107">
        <v>5</v>
      </c>
      <c r="AE180" s="108">
        <v>5</v>
      </c>
      <c r="AF180" s="109">
        <v>0</v>
      </c>
      <c r="AG180" s="110">
        <v>0</v>
      </c>
      <c r="AH180" s="107">
        <v>115</v>
      </c>
      <c r="AI180" s="109">
        <v>112</v>
      </c>
      <c r="AJ180" s="108">
        <v>3</v>
      </c>
      <c r="AK180" s="110">
        <v>2.6</v>
      </c>
      <c r="AL180" s="111">
        <v>120</v>
      </c>
      <c r="AM180" s="109">
        <v>117</v>
      </c>
      <c r="AN180" s="109">
        <v>3</v>
      </c>
      <c r="AO180" s="108">
        <v>2.5</v>
      </c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</row>
    <row r="181" spans="1:68" s="14" customFormat="1" ht="15" customHeight="1">
      <c r="A181" s="18" t="s">
        <v>46</v>
      </c>
      <c r="B181" s="122">
        <f t="shared" ref="B181:Z181" si="40">IF(B180=0,0,ROUND(B180/B178*100,1))</f>
        <v>0</v>
      </c>
      <c r="C181" s="123">
        <f t="shared" si="40"/>
        <v>0</v>
      </c>
      <c r="D181" s="123">
        <f t="shared" si="40"/>
        <v>0</v>
      </c>
      <c r="E181" s="123">
        <f t="shared" si="40"/>
        <v>0</v>
      </c>
      <c r="F181" s="123">
        <f t="shared" si="40"/>
        <v>0</v>
      </c>
      <c r="G181" s="123">
        <f t="shared" si="40"/>
        <v>0</v>
      </c>
      <c r="H181" s="123">
        <f t="shared" si="40"/>
        <v>0</v>
      </c>
      <c r="I181" s="123">
        <f t="shared" si="40"/>
        <v>0</v>
      </c>
      <c r="J181" s="123">
        <f t="shared" si="40"/>
        <v>0</v>
      </c>
      <c r="K181" s="123">
        <f t="shared" si="40"/>
        <v>0</v>
      </c>
      <c r="L181" s="123">
        <f t="shared" si="40"/>
        <v>20</v>
      </c>
      <c r="M181" s="123">
        <f t="shared" si="40"/>
        <v>0</v>
      </c>
      <c r="N181" s="123">
        <f t="shared" si="40"/>
        <v>0</v>
      </c>
      <c r="O181" s="123">
        <f t="shared" si="40"/>
        <v>0</v>
      </c>
      <c r="P181" s="123">
        <f t="shared" si="40"/>
        <v>0</v>
      </c>
      <c r="Q181" s="123">
        <f t="shared" si="40"/>
        <v>0</v>
      </c>
      <c r="R181" s="123">
        <f t="shared" si="40"/>
        <v>0</v>
      </c>
      <c r="S181" s="123">
        <f t="shared" si="40"/>
        <v>0</v>
      </c>
      <c r="T181" s="123">
        <f t="shared" si="40"/>
        <v>0</v>
      </c>
      <c r="U181" s="123">
        <f t="shared" si="40"/>
        <v>0</v>
      </c>
      <c r="V181" s="123">
        <f t="shared" si="40"/>
        <v>0</v>
      </c>
      <c r="W181" s="123">
        <f t="shared" si="40"/>
        <v>0</v>
      </c>
      <c r="X181" s="123">
        <f t="shared" si="40"/>
        <v>0</v>
      </c>
      <c r="Y181" s="124">
        <f t="shared" si="40"/>
        <v>0</v>
      </c>
      <c r="Z181" s="125">
        <f t="shared" si="40"/>
        <v>1.6</v>
      </c>
      <c r="AA181" s="87"/>
      <c r="AB181" s="11"/>
      <c r="AC181" s="4">
        <v>16</v>
      </c>
      <c r="AD181" s="107">
        <v>1</v>
      </c>
      <c r="AE181" s="108">
        <v>1</v>
      </c>
      <c r="AF181" s="109">
        <v>0</v>
      </c>
      <c r="AG181" s="110">
        <v>0</v>
      </c>
      <c r="AH181" s="107">
        <v>147</v>
      </c>
      <c r="AI181" s="109">
        <v>142</v>
      </c>
      <c r="AJ181" s="108">
        <v>5</v>
      </c>
      <c r="AK181" s="110">
        <v>3.4</v>
      </c>
      <c r="AL181" s="111">
        <v>148</v>
      </c>
      <c r="AM181" s="109">
        <v>143</v>
      </c>
      <c r="AN181" s="109">
        <v>5</v>
      </c>
      <c r="AO181" s="108">
        <v>3.4</v>
      </c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</row>
    <row r="182" spans="1:68" s="17" customFormat="1" ht="1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6"/>
      <c r="V182" s="15"/>
      <c r="W182" s="15"/>
      <c r="X182" s="15"/>
      <c r="Y182" s="15"/>
      <c r="Z182" s="15"/>
      <c r="AA182" s="15"/>
      <c r="AB182" s="11"/>
      <c r="AC182" s="4">
        <v>17</v>
      </c>
      <c r="AD182" s="107">
        <v>6</v>
      </c>
      <c r="AE182" s="108">
        <v>6</v>
      </c>
      <c r="AF182" s="109">
        <v>0</v>
      </c>
      <c r="AG182" s="110">
        <v>0</v>
      </c>
      <c r="AH182" s="107">
        <v>130</v>
      </c>
      <c r="AI182" s="109">
        <v>127</v>
      </c>
      <c r="AJ182" s="108">
        <v>3</v>
      </c>
      <c r="AK182" s="110">
        <v>2.2999999999999998</v>
      </c>
      <c r="AL182" s="111">
        <v>136</v>
      </c>
      <c r="AM182" s="109">
        <v>133</v>
      </c>
      <c r="AN182" s="109">
        <v>3</v>
      </c>
      <c r="AO182" s="108">
        <v>2.2000000000000002</v>
      </c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</row>
    <row r="183" spans="1:68" s="17" customFormat="1" ht="1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1"/>
      <c r="AC183" s="4">
        <v>18</v>
      </c>
      <c r="AD183" s="107">
        <v>2</v>
      </c>
      <c r="AE183" s="108">
        <v>2</v>
      </c>
      <c r="AF183" s="109">
        <v>0</v>
      </c>
      <c r="AG183" s="110">
        <v>0</v>
      </c>
      <c r="AH183" s="107">
        <v>110</v>
      </c>
      <c r="AI183" s="109">
        <v>107</v>
      </c>
      <c r="AJ183" s="108">
        <v>3</v>
      </c>
      <c r="AK183" s="110">
        <v>2.7</v>
      </c>
      <c r="AL183" s="111">
        <v>112</v>
      </c>
      <c r="AM183" s="109">
        <v>109</v>
      </c>
      <c r="AN183" s="109">
        <v>3</v>
      </c>
      <c r="AO183" s="108">
        <v>2.7</v>
      </c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</row>
    <row r="184" spans="1:68" s="17" customFormat="1" ht="1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1"/>
      <c r="AC184" s="4">
        <v>19</v>
      </c>
      <c r="AD184" s="107">
        <v>2</v>
      </c>
      <c r="AE184" s="108">
        <v>2</v>
      </c>
      <c r="AF184" s="109">
        <v>0</v>
      </c>
      <c r="AG184" s="110">
        <v>0</v>
      </c>
      <c r="AH184" s="107">
        <v>45</v>
      </c>
      <c r="AI184" s="109">
        <v>42</v>
      </c>
      <c r="AJ184" s="108">
        <v>3</v>
      </c>
      <c r="AK184" s="110">
        <v>6.7</v>
      </c>
      <c r="AL184" s="111">
        <v>47</v>
      </c>
      <c r="AM184" s="109">
        <v>44</v>
      </c>
      <c r="AN184" s="109">
        <v>3</v>
      </c>
      <c r="AO184" s="108">
        <v>6.4</v>
      </c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</row>
    <row r="185" spans="1:68" s="17" customFormat="1" ht="1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1"/>
      <c r="AC185" s="4">
        <v>20</v>
      </c>
      <c r="AD185" s="107">
        <v>1</v>
      </c>
      <c r="AE185" s="108">
        <v>1</v>
      </c>
      <c r="AF185" s="109">
        <v>0</v>
      </c>
      <c r="AG185" s="110">
        <v>0</v>
      </c>
      <c r="AH185" s="107">
        <v>43</v>
      </c>
      <c r="AI185" s="109">
        <v>42</v>
      </c>
      <c r="AJ185" s="108">
        <v>1</v>
      </c>
      <c r="AK185" s="110">
        <v>2.2999999999999998</v>
      </c>
      <c r="AL185" s="111">
        <v>44</v>
      </c>
      <c r="AM185" s="109">
        <v>43</v>
      </c>
      <c r="AN185" s="109">
        <v>1</v>
      </c>
      <c r="AO185" s="108">
        <v>2.2999999999999998</v>
      </c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</row>
    <row r="186" spans="1:68" s="17" customFormat="1" ht="1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1"/>
      <c r="AC186" s="4">
        <v>21</v>
      </c>
      <c r="AD186" s="107">
        <v>4</v>
      </c>
      <c r="AE186" s="108">
        <v>4</v>
      </c>
      <c r="AF186" s="109">
        <v>0</v>
      </c>
      <c r="AG186" s="110">
        <v>0</v>
      </c>
      <c r="AH186" s="107">
        <v>27</v>
      </c>
      <c r="AI186" s="109">
        <v>27</v>
      </c>
      <c r="AJ186" s="108">
        <v>0</v>
      </c>
      <c r="AK186" s="110">
        <v>0</v>
      </c>
      <c r="AL186" s="111">
        <v>31</v>
      </c>
      <c r="AM186" s="109">
        <v>31</v>
      </c>
      <c r="AN186" s="109">
        <v>0</v>
      </c>
      <c r="AO186" s="108">
        <v>0</v>
      </c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</row>
    <row r="187" spans="1:68" s="17" customFormat="1" ht="1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1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</row>
    <row r="188" spans="1:68" s="17" customFormat="1" ht="1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1"/>
      <c r="AC188" s="112" t="s">
        <v>115</v>
      </c>
      <c r="AD188" s="4">
        <f>SUM(AD172:AD183)</f>
        <v>46</v>
      </c>
      <c r="AE188" s="4">
        <f t="shared" ref="AE188:AN188" si="41">SUM(AE172:AE183)</f>
        <v>45</v>
      </c>
      <c r="AF188" s="4">
        <f t="shared" si="41"/>
        <v>1</v>
      </c>
      <c r="AG188" s="113">
        <f>AF188/AD188</f>
        <v>2.1739130434782608E-2</v>
      </c>
      <c r="AH188" s="4">
        <f t="shared" ref="AH188" si="42">SUM(AH172:AH183)</f>
        <v>1476</v>
      </c>
      <c r="AI188" s="4">
        <f t="shared" si="41"/>
        <v>1436</v>
      </c>
      <c r="AJ188" s="4">
        <f t="shared" si="41"/>
        <v>40</v>
      </c>
      <c r="AK188" s="113">
        <f t="shared" ref="AK188" si="43">AJ188/AH188</f>
        <v>2.7100271002710029E-2</v>
      </c>
      <c r="AL188" s="4">
        <f t="shared" ref="AL188" si="44">SUM(AL172:AL183)</f>
        <v>1522</v>
      </c>
      <c r="AM188" s="4">
        <f t="shared" si="41"/>
        <v>1481</v>
      </c>
      <c r="AN188" s="4">
        <f t="shared" si="41"/>
        <v>41</v>
      </c>
      <c r="AO188" s="113">
        <f t="shared" ref="AO188" si="45">AN188/AL188</f>
        <v>2.6938239159001315E-2</v>
      </c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</row>
    <row r="189" spans="1:68" s="17" customFormat="1" ht="1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1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</row>
    <row r="190" spans="1:68" s="17" customFormat="1" ht="1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1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</row>
    <row r="191" spans="1:68" s="17" customFormat="1" ht="1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1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</row>
    <row r="192" spans="1:68" s="17" customFormat="1" ht="1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1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</row>
    <row r="193" spans="1:68" s="17" customFormat="1" ht="1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1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</row>
    <row r="194" spans="1:68" s="17" customFormat="1" ht="1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1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</row>
    <row r="195" spans="1:68" s="17" customFormat="1" ht="1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1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</row>
    <row r="196" spans="1:68" s="17" customFormat="1" ht="1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6"/>
      <c r="V196" s="15"/>
      <c r="W196" s="15"/>
      <c r="X196" s="15"/>
      <c r="Y196" s="15"/>
      <c r="Z196" s="15"/>
      <c r="AA196" s="15"/>
      <c r="AB196" s="1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</row>
    <row r="197" spans="1:68" s="17" customFormat="1" ht="1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</row>
    <row r="198" spans="1:68" s="17" customFormat="1" ht="1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</row>
    <row r="199" spans="1:68" s="17" customFormat="1" ht="15" customHeight="1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</row>
    <row r="200" spans="1:68" s="14" customFormat="1" ht="15" customHeight="1">
      <c r="A200" s="72" t="s">
        <v>47</v>
      </c>
      <c r="B200" s="114">
        <v>22</v>
      </c>
      <c r="C200" s="115">
        <v>23</v>
      </c>
      <c r="D200" s="115">
        <v>0</v>
      </c>
      <c r="E200" s="115">
        <v>1</v>
      </c>
      <c r="F200" s="115">
        <v>2</v>
      </c>
      <c r="G200" s="115">
        <v>3</v>
      </c>
      <c r="H200" s="115">
        <v>4</v>
      </c>
      <c r="I200" s="115">
        <v>5</v>
      </c>
      <c r="J200" s="115">
        <v>6</v>
      </c>
      <c r="K200" s="115">
        <v>7</v>
      </c>
      <c r="L200" s="115">
        <v>8</v>
      </c>
      <c r="M200" s="115">
        <v>9</v>
      </c>
      <c r="N200" s="115">
        <v>10</v>
      </c>
      <c r="O200" s="115">
        <v>11</v>
      </c>
      <c r="P200" s="115">
        <v>12</v>
      </c>
      <c r="Q200" s="115">
        <v>13</v>
      </c>
      <c r="R200" s="115">
        <v>14</v>
      </c>
      <c r="S200" s="115">
        <v>15</v>
      </c>
      <c r="T200" s="115">
        <v>16</v>
      </c>
      <c r="U200" s="115">
        <v>17</v>
      </c>
      <c r="V200" s="115">
        <v>18</v>
      </c>
      <c r="W200" s="115">
        <v>19</v>
      </c>
      <c r="X200" s="115">
        <v>20</v>
      </c>
      <c r="Y200" s="116">
        <v>21</v>
      </c>
      <c r="Z200" s="117" t="s">
        <v>48</v>
      </c>
      <c r="AA200" s="71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</row>
    <row r="201" spans="1:68" s="14" customFormat="1" ht="15" customHeight="1">
      <c r="A201" s="70" t="s">
        <v>49</v>
      </c>
      <c r="B201" s="118">
        <f>SUM(B202:B203)</f>
        <v>22</v>
      </c>
      <c r="C201" s="119">
        <f t="shared" ref="C201:I201" si="46">SUM(C202:C203)</f>
        <v>9</v>
      </c>
      <c r="D201" s="119">
        <f t="shared" si="46"/>
        <v>9</v>
      </c>
      <c r="E201" s="119">
        <f t="shared" si="46"/>
        <v>5</v>
      </c>
      <c r="F201" s="119">
        <f t="shared" si="46"/>
        <v>2</v>
      </c>
      <c r="G201" s="119">
        <f t="shared" si="46"/>
        <v>4</v>
      </c>
      <c r="H201" s="119">
        <f t="shared" si="46"/>
        <v>4</v>
      </c>
      <c r="I201" s="119">
        <f t="shared" si="46"/>
        <v>12</v>
      </c>
      <c r="J201" s="119">
        <f>SUM(J202:J203)</f>
        <v>24</v>
      </c>
      <c r="K201" s="119">
        <f t="shared" ref="K201:Y201" si="47">SUM(K202:K203)</f>
        <v>73</v>
      </c>
      <c r="L201" s="119">
        <f t="shared" si="47"/>
        <v>103</v>
      </c>
      <c r="M201" s="119">
        <f t="shared" si="47"/>
        <v>143</v>
      </c>
      <c r="N201" s="119">
        <f t="shared" si="47"/>
        <v>143</v>
      </c>
      <c r="O201" s="119">
        <f t="shared" si="47"/>
        <v>127</v>
      </c>
      <c r="P201" s="119">
        <f t="shared" si="47"/>
        <v>121</v>
      </c>
      <c r="Q201" s="119">
        <f t="shared" si="47"/>
        <v>133</v>
      </c>
      <c r="R201" s="119">
        <f t="shared" si="47"/>
        <v>131</v>
      </c>
      <c r="S201" s="119">
        <f t="shared" si="47"/>
        <v>115</v>
      </c>
      <c r="T201" s="119">
        <f t="shared" si="47"/>
        <v>147</v>
      </c>
      <c r="U201" s="119">
        <f t="shared" si="47"/>
        <v>130</v>
      </c>
      <c r="V201" s="119">
        <f t="shared" si="47"/>
        <v>110</v>
      </c>
      <c r="W201" s="119">
        <f>SUM(W202:W203)</f>
        <v>45</v>
      </c>
      <c r="X201" s="119">
        <f t="shared" si="47"/>
        <v>43</v>
      </c>
      <c r="Y201" s="120">
        <f t="shared" si="47"/>
        <v>27</v>
      </c>
      <c r="Z201" s="121">
        <f>SUM(B201:Y201)</f>
        <v>1682</v>
      </c>
      <c r="AA201" s="86"/>
      <c r="AB201" s="17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</row>
    <row r="202" spans="1:68" s="14" customFormat="1" ht="15" customHeight="1">
      <c r="A202" s="70" t="s">
        <v>44</v>
      </c>
      <c r="B202" s="118">
        <f>SUM(断面別!$I$117,断面別!$K$117)</f>
        <v>20</v>
      </c>
      <c r="C202" s="119">
        <f>SUM(断面別!$I$118,断面別!$K$118)</f>
        <v>9</v>
      </c>
      <c r="D202" s="119">
        <f>SUM(断面別!$I$119,断面別!$K$119)</f>
        <v>9</v>
      </c>
      <c r="E202" s="119">
        <f>SUM(断面別!$I$120,断面別!$K$120)</f>
        <v>5</v>
      </c>
      <c r="F202" s="119">
        <f>SUM(断面別!$I$121,断面別!$K$121)</f>
        <v>2</v>
      </c>
      <c r="G202" s="119">
        <f>SUM(断面別!$I$122,断面別!$K$122)</f>
        <v>4</v>
      </c>
      <c r="H202" s="119">
        <f>SUM(断面別!$I$123,断面別!$K$123)</f>
        <v>3</v>
      </c>
      <c r="I202" s="119">
        <f>SUM(断面別!$I$124,断面別!$K$124)</f>
        <v>12</v>
      </c>
      <c r="J202" s="119">
        <f>SUM(断面別!$I$125,断面別!$K$125)</f>
        <v>21</v>
      </c>
      <c r="K202" s="119">
        <f>SUM(断面別!$I$132,断面別!$K$132)</f>
        <v>70</v>
      </c>
      <c r="L202" s="119">
        <f>SUM(断面別!$I$139,断面別!$K$139)</f>
        <v>98</v>
      </c>
      <c r="M202" s="119">
        <f>SUM(断面別!$I$140,断面別!$K$140)</f>
        <v>141</v>
      </c>
      <c r="N202" s="119">
        <f>SUM(断面別!$I$141,断面別!$K$141)</f>
        <v>139</v>
      </c>
      <c r="O202" s="119">
        <f>SUM(断面別!$I$142,断面別!$K$142)</f>
        <v>124</v>
      </c>
      <c r="P202" s="119">
        <f>SUM(断面別!$I$143,断面別!$K$143)</f>
        <v>119</v>
      </c>
      <c r="Q202" s="119">
        <f>SUM(断面別!$I$144,断面別!$K$144)</f>
        <v>129</v>
      </c>
      <c r="R202" s="119">
        <f>SUM(断面別!$I$145,断面別!$K$145)</f>
        <v>128</v>
      </c>
      <c r="S202" s="119">
        <f>SUM(断面別!$I$146,断面別!$K$146)</f>
        <v>112</v>
      </c>
      <c r="T202" s="119">
        <f>SUM(断面別!$I$147,断面別!$K$147)</f>
        <v>142</v>
      </c>
      <c r="U202" s="119">
        <f>SUM(断面別!$I$154,断面別!$K$154)</f>
        <v>127</v>
      </c>
      <c r="V202" s="119">
        <f>SUM(断面別!$I$161,断面別!$K$161)</f>
        <v>107</v>
      </c>
      <c r="W202" s="119">
        <f>SUM(断面別!$I$162,断面別!$K$162)</f>
        <v>42</v>
      </c>
      <c r="X202" s="119">
        <f>SUM(断面別!$I$163,断面別!$K$163)</f>
        <v>42</v>
      </c>
      <c r="Y202" s="120">
        <f>SUM(断面別!$I$164,断面別!$K$164)</f>
        <v>27</v>
      </c>
      <c r="Z202" s="121">
        <f>SUM(B202:Y202)</f>
        <v>1632</v>
      </c>
      <c r="AA202" s="86"/>
      <c r="AB202" s="17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</row>
    <row r="203" spans="1:68" s="14" customFormat="1" ht="15" customHeight="1">
      <c r="A203" s="70" t="s">
        <v>45</v>
      </c>
      <c r="B203" s="118">
        <f>SUM(断面別!$J$117,断面別!$L$117)</f>
        <v>2</v>
      </c>
      <c r="C203" s="119">
        <f>SUM(断面別!$J$118,断面別!$L$118)</f>
        <v>0</v>
      </c>
      <c r="D203" s="119">
        <f>SUM(断面別!$J$119,断面別!$L$119)</f>
        <v>0</v>
      </c>
      <c r="E203" s="119">
        <f>SUM(断面別!$J$120,断面別!$L$120)</f>
        <v>0</v>
      </c>
      <c r="F203" s="119">
        <f>SUM(断面別!$J$121,断面別!$L$121)</f>
        <v>0</v>
      </c>
      <c r="G203" s="119">
        <f>SUM(断面別!$J$122,断面別!$L$122)</f>
        <v>0</v>
      </c>
      <c r="H203" s="119">
        <f>SUM(断面別!$J$123,断面別!$L$123)</f>
        <v>1</v>
      </c>
      <c r="I203" s="119">
        <f>SUM(断面別!$J$124,断面別!$L$124)</f>
        <v>0</v>
      </c>
      <c r="J203" s="119">
        <f>SUM(断面別!$J$125,断面別!$L$125)</f>
        <v>3</v>
      </c>
      <c r="K203" s="119">
        <f>SUM(断面別!$J$132,断面別!$L$132)</f>
        <v>3</v>
      </c>
      <c r="L203" s="119">
        <f>SUM(断面別!$J$139,断面別!$L$139)</f>
        <v>5</v>
      </c>
      <c r="M203" s="119">
        <f>SUM(断面別!$J$140,断面別!$L$140)</f>
        <v>2</v>
      </c>
      <c r="N203" s="119">
        <f>SUM(断面別!$J$141,断面別!$L$141)</f>
        <v>4</v>
      </c>
      <c r="O203" s="119">
        <f>SUM(断面別!$J$142,断面別!$L$142)</f>
        <v>3</v>
      </c>
      <c r="P203" s="119">
        <f>SUM(断面別!$J$143,断面別!$L$143)</f>
        <v>2</v>
      </c>
      <c r="Q203" s="119">
        <f>SUM(断面別!$J$144,断面別!$L$144)</f>
        <v>4</v>
      </c>
      <c r="R203" s="119">
        <f>SUM(断面別!$J$145,断面別!$L$145)</f>
        <v>3</v>
      </c>
      <c r="S203" s="119">
        <f>SUM(断面別!$J$146,断面別!$L$146)</f>
        <v>3</v>
      </c>
      <c r="T203" s="119">
        <f>SUM(断面別!$J$147,断面別!$L$147)</f>
        <v>5</v>
      </c>
      <c r="U203" s="119">
        <f>SUM(断面別!$J$154,断面別!$L$154)</f>
        <v>3</v>
      </c>
      <c r="V203" s="119">
        <f>SUM(断面別!$J$161,断面別!$L$161)</f>
        <v>3</v>
      </c>
      <c r="W203" s="119">
        <f>SUM(断面別!$J$162,断面別!$L$162)</f>
        <v>3</v>
      </c>
      <c r="X203" s="119">
        <f>SUM(断面別!$J$163,断面別!$L$163)</f>
        <v>1</v>
      </c>
      <c r="Y203" s="120">
        <f>SUM(断面別!$J$164,断面別!$L$164)</f>
        <v>0</v>
      </c>
      <c r="Z203" s="121">
        <f>SUM(B203:Y203)</f>
        <v>50</v>
      </c>
      <c r="AA203" s="86"/>
      <c r="AB203" s="17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</row>
    <row r="204" spans="1:68" s="14" customFormat="1" ht="15" customHeight="1">
      <c r="A204" s="18" t="s">
        <v>46</v>
      </c>
      <c r="B204" s="122">
        <f t="shared" ref="B204:Z204" si="48">IF(B203=0,0,ROUND(B203/B201*100,1))</f>
        <v>9.1</v>
      </c>
      <c r="C204" s="123">
        <f t="shared" si="48"/>
        <v>0</v>
      </c>
      <c r="D204" s="123">
        <f t="shared" si="48"/>
        <v>0</v>
      </c>
      <c r="E204" s="123">
        <f t="shared" si="48"/>
        <v>0</v>
      </c>
      <c r="F204" s="123">
        <f t="shared" si="48"/>
        <v>0</v>
      </c>
      <c r="G204" s="123">
        <f t="shared" si="48"/>
        <v>0</v>
      </c>
      <c r="H204" s="123">
        <f t="shared" si="48"/>
        <v>25</v>
      </c>
      <c r="I204" s="123">
        <f t="shared" si="48"/>
        <v>0</v>
      </c>
      <c r="J204" s="123">
        <f t="shared" si="48"/>
        <v>12.5</v>
      </c>
      <c r="K204" s="123">
        <f t="shared" si="48"/>
        <v>4.0999999999999996</v>
      </c>
      <c r="L204" s="123">
        <f t="shared" si="48"/>
        <v>4.9000000000000004</v>
      </c>
      <c r="M204" s="123">
        <f t="shared" si="48"/>
        <v>1.4</v>
      </c>
      <c r="N204" s="123">
        <f t="shared" si="48"/>
        <v>2.8</v>
      </c>
      <c r="O204" s="123">
        <f t="shared" si="48"/>
        <v>2.4</v>
      </c>
      <c r="P204" s="123">
        <f t="shared" si="48"/>
        <v>1.7</v>
      </c>
      <c r="Q204" s="123">
        <f t="shared" si="48"/>
        <v>3</v>
      </c>
      <c r="R204" s="123">
        <f t="shared" si="48"/>
        <v>2.2999999999999998</v>
      </c>
      <c r="S204" s="123">
        <f t="shared" si="48"/>
        <v>2.6</v>
      </c>
      <c r="T204" s="123">
        <f t="shared" si="48"/>
        <v>3.4</v>
      </c>
      <c r="U204" s="123">
        <f t="shared" si="48"/>
        <v>2.2999999999999998</v>
      </c>
      <c r="V204" s="123">
        <f t="shared" si="48"/>
        <v>2.7</v>
      </c>
      <c r="W204" s="123">
        <f t="shared" si="48"/>
        <v>6.7</v>
      </c>
      <c r="X204" s="123">
        <f t="shared" si="48"/>
        <v>2.2999999999999998</v>
      </c>
      <c r="Y204" s="124">
        <f t="shared" si="48"/>
        <v>0</v>
      </c>
      <c r="Z204" s="125">
        <f t="shared" si="48"/>
        <v>3</v>
      </c>
      <c r="AA204" s="87"/>
      <c r="AB204" s="17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</row>
    <row r="205" spans="1:68" s="17" customFormat="1" ht="1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6"/>
      <c r="V205" s="15"/>
      <c r="W205" s="15"/>
      <c r="X205" s="15"/>
      <c r="Y205" s="15"/>
      <c r="Z205" s="15"/>
      <c r="AA205" s="15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</row>
    <row r="206" spans="1:68" s="17" customFormat="1" ht="1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</row>
    <row r="207" spans="1:68" s="17" customFormat="1" ht="1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</row>
    <row r="208" spans="1:68" s="17" customFormat="1" ht="1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</row>
    <row r="209" spans="1:68" s="17" customFormat="1" ht="1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</row>
    <row r="210" spans="1:68" s="17" customFormat="1" ht="1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</row>
    <row r="211" spans="1:68" s="17" customFormat="1" ht="1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</row>
    <row r="212" spans="1:68" s="17" customFormat="1" ht="1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</row>
    <row r="213" spans="1:68" s="17" customFormat="1" ht="1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</row>
    <row r="214" spans="1:68" s="17" customFormat="1" ht="1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</row>
    <row r="215" spans="1:68" s="17" customFormat="1" ht="1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</row>
    <row r="216" spans="1:68" s="17" customFormat="1" ht="1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</row>
    <row r="217" spans="1:68" s="17" customFormat="1" ht="1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</row>
    <row r="218" spans="1:68" s="17" customFormat="1" ht="1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</row>
    <row r="219" spans="1:68" s="17" customFormat="1" ht="1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6"/>
      <c r="V219" s="15"/>
      <c r="W219" s="15"/>
      <c r="X219" s="15"/>
      <c r="Y219" s="15"/>
      <c r="Z219" s="15"/>
      <c r="AA219" s="15"/>
      <c r="AB219" s="1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</row>
    <row r="220" spans="1:68" s="17" customFormat="1" ht="1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</row>
    <row r="221" spans="1:68" s="17" customFormat="1" ht="1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</row>
    <row r="222" spans="1:68" s="17" customFormat="1" ht="15" customHeight="1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</row>
    <row r="223" spans="1:68" s="14" customFormat="1" ht="15" customHeight="1">
      <c r="A223" s="72" t="s">
        <v>47</v>
      </c>
      <c r="B223" s="114">
        <v>22</v>
      </c>
      <c r="C223" s="115">
        <v>23</v>
      </c>
      <c r="D223" s="115">
        <v>0</v>
      </c>
      <c r="E223" s="115">
        <v>1</v>
      </c>
      <c r="F223" s="115">
        <v>2</v>
      </c>
      <c r="G223" s="115">
        <v>3</v>
      </c>
      <c r="H223" s="115">
        <v>4</v>
      </c>
      <c r="I223" s="115">
        <v>5</v>
      </c>
      <c r="J223" s="115">
        <v>6</v>
      </c>
      <c r="K223" s="115">
        <v>7</v>
      </c>
      <c r="L223" s="115">
        <v>8</v>
      </c>
      <c r="M223" s="115">
        <v>9</v>
      </c>
      <c r="N223" s="115">
        <v>10</v>
      </c>
      <c r="O223" s="115">
        <v>11</v>
      </c>
      <c r="P223" s="115">
        <v>12</v>
      </c>
      <c r="Q223" s="115">
        <v>13</v>
      </c>
      <c r="R223" s="115">
        <v>14</v>
      </c>
      <c r="S223" s="115">
        <v>15</v>
      </c>
      <c r="T223" s="115">
        <v>16</v>
      </c>
      <c r="U223" s="115">
        <v>17</v>
      </c>
      <c r="V223" s="115">
        <v>18</v>
      </c>
      <c r="W223" s="115">
        <v>19</v>
      </c>
      <c r="X223" s="115">
        <v>20</v>
      </c>
      <c r="Y223" s="116">
        <v>21</v>
      </c>
      <c r="Z223" s="117" t="s">
        <v>48</v>
      </c>
      <c r="AA223" s="71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</row>
    <row r="224" spans="1:68" s="14" customFormat="1" ht="15" customHeight="1">
      <c r="A224" s="70" t="s">
        <v>49</v>
      </c>
      <c r="B224" s="118">
        <f>SUM(B225:B226)</f>
        <v>24</v>
      </c>
      <c r="C224" s="119">
        <f t="shared" ref="C224:X224" si="49">SUM(C225:C226)</f>
        <v>12</v>
      </c>
      <c r="D224" s="119">
        <f t="shared" si="49"/>
        <v>9</v>
      </c>
      <c r="E224" s="119">
        <f t="shared" si="49"/>
        <v>5</v>
      </c>
      <c r="F224" s="119">
        <f t="shared" si="49"/>
        <v>3</v>
      </c>
      <c r="G224" s="119">
        <f t="shared" si="49"/>
        <v>4</v>
      </c>
      <c r="H224" s="119">
        <f t="shared" si="49"/>
        <v>5</v>
      </c>
      <c r="I224" s="119">
        <f t="shared" si="49"/>
        <v>13</v>
      </c>
      <c r="J224" s="119">
        <f t="shared" si="49"/>
        <v>24</v>
      </c>
      <c r="K224" s="119">
        <f t="shared" si="49"/>
        <v>75</v>
      </c>
      <c r="L224" s="119">
        <f t="shared" si="49"/>
        <v>108</v>
      </c>
      <c r="M224" s="119">
        <f t="shared" si="49"/>
        <v>148</v>
      </c>
      <c r="N224" s="119">
        <f t="shared" si="49"/>
        <v>148</v>
      </c>
      <c r="O224" s="119">
        <f t="shared" si="49"/>
        <v>130</v>
      </c>
      <c r="P224" s="119">
        <f t="shared" si="49"/>
        <v>127</v>
      </c>
      <c r="Q224" s="119">
        <f t="shared" si="49"/>
        <v>136</v>
      </c>
      <c r="R224" s="119">
        <f t="shared" si="49"/>
        <v>134</v>
      </c>
      <c r="S224" s="119">
        <f t="shared" si="49"/>
        <v>120</v>
      </c>
      <c r="T224" s="119">
        <f t="shared" si="49"/>
        <v>148</v>
      </c>
      <c r="U224" s="119">
        <f t="shared" si="49"/>
        <v>136</v>
      </c>
      <c r="V224" s="119">
        <f t="shared" si="49"/>
        <v>112</v>
      </c>
      <c r="W224" s="119">
        <f t="shared" si="49"/>
        <v>47</v>
      </c>
      <c r="X224" s="119">
        <f t="shared" si="49"/>
        <v>44</v>
      </c>
      <c r="Y224" s="120">
        <f>SUM(Y225:Y226)</f>
        <v>31</v>
      </c>
      <c r="Z224" s="121">
        <f>SUM(B224:Y224)</f>
        <v>1743</v>
      </c>
      <c r="AA224" s="86"/>
      <c r="AB224" s="17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</row>
    <row r="225" spans="1:68" s="14" customFormat="1" ht="15" customHeight="1">
      <c r="A225" s="70" t="s">
        <v>44</v>
      </c>
      <c r="B225" s="118">
        <f>SUM(B179,B202)</f>
        <v>22</v>
      </c>
      <c r="C225" s="119">
        <f t="shared" ref="C225:J225" si="50">SUM(C179,C202)</f>
        <v>12</v>
      </c>
      <c r="D225" s="119">
        <f t="shared" si="50"/>
        <v>9</v>
      </c>
      <c r="E225" s="119">
        <f t="shared" si="50"/>
        <v>5</v>
      </c>
      <c r="F225" s="119">
        <f t="shared" si="50"/>
        <v>3</v>
      </c>
      <c r="G225" s="119">
        <f t="shared" si="50"/>
        <v>4</v>
      </c>
      <c r="H225" s="119">
        <f t="shared" si="50"/>
        <v>4</v>
      </c>
      <c r="I225" s="119">
        <f t="shared" si="50"/>
        <v>13</v>
      </c>
      <c r="J225" s="119">
        <f t="shared" si="50"/>
        <v>21</v>
      </c>
      <c r="K225" s="119">
        <f>SUM(K179,K202)</f>
        <v>72</v>
      </c>
      <c r="L225" s="119">
        <f t="shared" ref="L225:X225" si="51">SUM(L179,L202)</f>
        <v>102</v>
      </c>
      <c r="M225" s="119">
        <f t="shared" si="51"/>
        <v>146</v>
      </c>
      <c r="N225" s="119">
        <f t="shared" si="51"/>
        <v>144</v>
      </c>
      <c r="O225" s="119">
        <f t="shared" si="51"/>
        <v>127</v>
      </c>
      <c r="P225" s="119">
        <f t="shared" si="51"/>
        <v>125</v>
      </c>
      <c r="Q225" s="119">
        <f t="shared" si="51"/>
        <v>132</v>
      </c>
      <c r="R225" s="119">
        <f t="shared" si="51"/>
        <v>131</v>
      </c>
      <c r="S225" s="119">
        <f t="shared" si="51"/>
        <v>117</v>
      </c>
      <c r="T225" s="119">
        <f t="shared" si="51"/>
        <v>143</v>
      </c>
      <c r="U225" s="119">
        <f t="shared" si="51"/>
        <v>133</v>
      </c>
      <c r="V225" s="119">
        <f t="shared" si="51"/>
        <v>109</v>
      </c>
      <c r="W225" s="119">
        <f t="shared" si="51"/>
        <v>44</v>
      </c>
      <c r="X225" s="119">
        <f t="shared" si="51"/>
        <v>43</v>
      </c>
      <c r="Y225" s="120">
        <f>SUM(Y179,Y202)</f>
        <v>31</v>
      </c>
      <c r="Z225" s="121">
        <f>SUM(B225:Y225)</f>
        <v>1692</v>
      </c>
      <c r="AA225" s="86"/>
      <c r="AB225" s="17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</row>
    <row r="226" spans="1:68" s="14" customFormat="1" ht="15" customHeight="1">
      <c r="A226" s="70" t="s">
        <v>45</v>
      </c>
      <c r="B226" s="118">
        <f>SUM(B180,B203)</f>
        <v>2</v>
      </c>
      <c r="C226" s="119">
        <f t="shared" ref="C226:X226" si="52">SUM(C180,C203)</f>
        <v>0</v>
      </c>
      <c r="D226" s="119">
        <f t="shared" si="52"/>
        <v>0</v>
      </c>
      <c r="E226" s="119">
        <f t="shared" si="52"/>
        <v>0</v>
      </c>
      <c r="F226" s="119">
        <f t="shared" si="52"/>
        <v>0</v>
      </c>
      <c r="G226" s="119">
        <f t="shared" si="52"/>
        <v>0</v>
      </c>
      <c r="H226" s="119">
        <f t="shared" si="52"/>
        <v>1</v>
      </c>
      <c r="I226" s="119">
        <f t="shared" si="52"/>
        <v>0</v>
      </c>
      <c r="J226" s="119">
        <f t="shared" si="52"/>
        <v>3</v>
      </c>
      <c r="K226" s="119">
        <f t="shared" si="52"/>
        <v>3</v>
      </c>
      <c r="L226" s="119">
        <f t="shared" si="52"/>
        <v>6</v>
      </c>
      <c r="M226" s="119">
        <f t="shared" si="52"/>
        <v>2</v>
      </c>
      <c r="N226" s="119">
        <f t="shared" si="52"/>
        <v>4</v>
      </c>
      <c r="O226" s="119">
        <f t="shared" si="52"/>
        <v>3</v>
      </c>
      <c r="P226" s="119">
        <f t="shared" si="52"/>
        <v>2</v>
      </c>
      <c r="Q226" s="119">
        <f t="shared" si="52"/>
        <v>4</v>
      </c>
      <c r="R226" s="119">
        <f t="shared" si="52"/>
        <v>3</v>
      </c>
      <c r="S226" s="119">
        <f t="shared" si="52"/>
        <v>3</v>
      </c>
      <c r="T226" s="119">
        <f t="shared" si="52"/>
        <v>5</v>
      </c>
      <c r="U226" s="119">
        <f t="shared" si="52"/>
        <v>3</v>
      </c>
      <c r="V226" s="119">
        <f t="shared" si="52"/>
        <v>3</v>
      </c>
      <c r="W226" s="119">
        <f t="shared" si="52"/>
        <v>3</v>
      </c>
      <c r="X226" s="119">
        <f t="shared" si="52"/>
        <v>1</v>
      </c>
      <c r="Y226" s="120">
        <f>SUM(Y180,Y203)</f>
        <v>0</v>
      </c>
      <c r="Z226" s="121">
        <f>SUM(B226:Y226)</f>
        <v>51</v>
      </c>
      <c r="AA226" s="86"/>
      <c r="AB226" s="17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</row>
    <row r="227" spans="1:68" s="14" customFormat="1" ht="15.95" customHeight="1">
      <c r="A227" s="18" t="s">
        <v>46</v>
      </c>
      <c r="B227" s="122">
        <f t="shared" ref="B227:Z227" si="53">IF(B226=0,0,ROUND(B226/B224*100,1))</f>
        <v>8.3000000000000007</v>
      </c>
      <c r="C227" s="123">
        <f t="shared" si="53"/>
        <v>0</v>
      </c>
      <c r="D227" s="123">
        <f t="shared" si="53"/>
        <v>0</v>
      </c>
      <c r="E227" s="123">
        <f t="shared" si="53"/>
        <v>0</v>
      </c>
      <c r="F227" s="123">
        <f t="shared" si="53"/>
        <v>0</v>
      </c>
      <c r="G227" s="123">
        <f t="shared" si="53"/>
        <v>0</v>
      </c>
      <c r="H227" s="123">
        <f t="shared" si="53"/>
        <v>20</v>
      </c>
      <c r="I227" s="123">
        <f t="shared" si="53"/>
        <v>0</v>
      </c>
      <c r="J227" s="123">
        <f t="shared" si="53"/>
        <v>12.5</v>
      </c>
      <c r="K227" s="123">
        <f t="shared" si="53"/>
        <v>4</v>
      </c>
      <c r="L227" s="123">
        <f t="shared" si="53"/>
        <v>5.6</v>
      </c>
      <c r="M227" s="123">
        <f t="shared" si="53"/>
        <v>1.4</v>
      </c>
      <c r="N227" s="123">
        <f t="shared" si="53"/>
        <v>2.7</v>
      </c>
      <c r="O227" s="123">
        <f t="shared" si="53"/>
        <v>2.2999999999999998</v>
      </c>
      <c r="P227" s="123">
        <f t="shared" si="53"/>
        <v>1.6</v>
      </c>
      <c r="Q227" s="123">
        <f t="shared" si="53"/>
        <v>2.9</v>
      </c>
      <c r="R227" s="123">
        <f t="shared" si="53"/>
        <v>2.2000000000000002</v>
      </c>
      <c r="S227" s="123">
        <f t="shared" si="53"/>
        <v>2.5</v>
      </c>
      <c r="T227" s="123">
        <f t="shared" si="53"/>
        <v>3.4</v>
      </c>
      <c r="U227" s="123">
        <f t="shared" si="53"/>
        <v>2.2000000000000002</v>
      </c>
      <c r="V227" s="123">
        <f t="shared" si="53"/>
        <v>2.7</v>
      </c>
      <c r="W227" s="123">
        <f t="shared" si="53"/>
        <v>6.4</v>
      </c>
      <c r="X227" s="123">
        <f t="shared" si="53"/>
        <v>2.2999999999999998</v>
      </c>
      <c r="Y227" s="124">
        <f t="shared" si="53"/>
        <v>0</v>
      </c>
      <c r="Z227" s="125">
        <f t="shared" si="53"/>
        <v>2.9</v>
      </c>
      <c r="AA227" s="87"/>
      <c r="AB227" s="17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</row>
    <row r="228" spans="1:68" s="19" customFormat="1"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</row>
    <row r="229" spans="1:68" s="19" customFormat="1"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</row>
    <row r="230" spans="1:68" s="19" customFormat="1"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</row>
    <row r="231" spans="1:68" s="19" customFormat="1"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</row>
    <row r="232" spans="1:68" s="19" customFormat="1"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</row>
    <row r="233" spans="1:68" s="19" customFormat="1"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</row>
    <row r="234" spans="1:68" s="19" customFormat="1"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</row>
    <row r="235" spans="1:68" s="19" customFormat="1"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</row>
    <row r="236" spans="1:68" s="19" customFormat="1"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</row>
    <row r="237" spans="1:68" s="19" customFormat="1"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</row>
    <row r="238" spans="1:68" s="19" customFormat="1"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</row>
    <row r="239" spans="1:68" s="19" customFormat="1"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</row>
    <row r="240" spans="1:68" s="19" customFormat="1"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</row>
    <row r="241" spans="29:68" s="19" customFormat="1"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</row>
    <row r="242" spans="29:68" s="19" customFormat="1"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</row>
    <row r="243" spans="29:68" s="19" customFormat="1"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</row>
    <row r="244" spans="29:68" s="19" customFormat="1"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</row>
    <row r="245" spans="29:68" s="19" customFormat="1"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</row>
    <row r="246" spans="29:68" s="19" customFormat="1"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</row>
    <row r="247" spans="29:68" s="19" customFormat="1"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</row>
    <row r="248" spans="29:68" s="19" customFormat="1"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</row>
    <row r="249" spans="29:68" s="19" customFormat="1"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</row>
    <row r="250" spans="29:68" s="19" customFormat="1"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</row>
    <row r="251" spans="29:68" s="19" customFormat="1"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</row>
    <row r="252" spans="29:68" s="19" customFormat="1"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</row>
    <row r="253" spans="29:68" s="19" customFormat="1"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</row>
    <row r="254" spans="29:68" s="19" customFormat="1"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</row>
    <row r="255" spans="29:68" s="19" customFormat="1"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</row>
    <row r="256" spans="29:68" s="19" customFormat="1"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</row>
    <row r="257" spans="29:68" s="19" customFormat="1"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</row>
    <row r="258" spans="29:68" s="19" customFormat="1"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</row>
    <row r="259" spans="29:68" s="19" customFormat="1"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</row>
    <row r="260" spans="29:68" s="19" customFormat="1"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</row>
    <row r="261" spans="29:68" s="19" customFormat="1"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</row>
    <row r="262" spans="29:68" s="19" customFormat="1"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</row>
    <row r="263" spans="29:68" s="19" customFormat="1"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</row>
    <row r="264" spans="29:68" s="19" customFormat="1"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</row>
    <row r="265" spans="29:68" s="19" customFormat="1"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</row>
    <row r="266" spans="29:68" s="19" customFormat="1"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</row>
    <row r="267" spans="29:68" s="19" customFormat="1"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</row>
    <row r="268" spans="29:68" s="19" customFormat="1"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</row>
    <row r="269" spans="29:68" s="19" customFormat="1"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</row>
    <row r="270" spans="29:68" s="19" customFormat="1"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</row>
    <row r="271" spans="29:68" s="19" customFormat="1"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</row>
    <row r="272" spans="29:68" s="19" customFormat="1"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</row>
    <row r="273" spans="29:68" s="19" customFormat="1"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</row>
    <row r="274" spans="29:68" s="19" customFormat="1"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</row>
    <row r="275" spans="29:68" s="19" customFormat="1"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</row>
    <row r="276" spans="29:68" s="19" customFormat="1"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</row>
    <row r="277" spans="29:68" s="19" customFormat="1"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</row>
    <row r="278" spans="29:68" s="19" customFormat="1"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</row>
    <row r="279" spans="29:68" s="19" customFormat="1"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</row>
    <row r="280" spans="29:68" s="19" customFormat="1"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</row>
    <row r="281" spans="29:68" s="19" customFormat="1"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</row>
    <row r="282" spans="29:68" s="19" customFormat="1"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</row>
    <row r="283" spans="29:68" s="19" customFormat="1"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</row>
    <row r="284" spans="29:68" s="19" customFormat="1"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</row>
    <row r="285" spans="29:68" s="19" customFormat="1"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</row>
    <row r="286" spans="29:68" s="19" customFormat="1"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</row>
    <row r="287" spans="29:68" s="19" customFormat="1"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</row>
    <row r="288" spans="29:68" s="19" customFormat="1"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</row>
    <row r="289" spans="29:68" s="19" customFormat="1"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</row>
    <row r="290" spans="29:68" s="19" customFormat="1"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</row>
    <row r="291" spans="29:68" s="19" customFormat="1"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</row>
    <row r="292" spans="29:68" s="19" customFormat="1"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</row>
    <row r="293" spans="29:68" s="19" customFormat="1"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</row>
    <row r="294" spans="29:68" s="19" customFormat="1"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</row>
    <row r="295" spans="29:68" s="19" customFormat="1"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</row>
    <row r="296" spans="29:68" s="19" customFormat="1"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</row>
    <row r="297" spans="29:68" s="19" customFormat="1"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</row>
    <row r="298" spans="29:68" s="19" customFormat="1"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</row>
    <row r="299" spans="29:68" s="19" customFormat="1"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</row>
    <row r="300" spans="29:68" s="19" customFormat="1"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</row>
    <row r="301" spans="29:68" s="19" customFormat="1"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</row>
    <row r="302" spans="29:68" s="19" customFormat="1"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</row>
    <row r="303" spans="29:68" s="19" customFormat="1"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</row>
    <row r="304" spans="29:68" s="19" customFormat="1"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</row>
    <row r="305" spans="29:68" s="19" customFormat="1"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</row>
    <row r="306" spans="29:68" s="19" customFormat="1"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</row>
    <row r="307" spans="29:68" s="19" customFormat="1"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</row>
    <row r="308" spans="29:68" s="19" customFormat="1"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</row>
    <row r="309" spans="29:68" s="19" customFormat="1"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</row>
    <row r="310" spans="29:68" s="19" customFormat="1"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</row>
    <row r="311" spans="29:68" s="19" customFormat="1"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</row>
    <row r="312" spans="29:68" s="19" customFormat="1"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</row>
    <row r="313" spans="29:68" s="19" customFormat="1"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</row>
    <row r="314" spans="29:68" s="19" customFormat="1"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</row>
    <row r="315" spans="29:68" s="19" customFormat="1"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</row>
    <row r="316" spans="29:68" s="19" customFormat="1"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</row>
    <row r="317" spans="29:68" s="19" customFormat="1"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</row>
    <row r="318" spans="29:68" s="19" customFormat="1"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</row>
    <row r="319" spans="29:68" s="19" customFormat="1"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</row>
    <row r="320" spans="29:68" s="19" customFormat="1"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</row>
    <row r="321" spans="29:68" s="19" customFormat="1"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</row>
    <row r="322" spans="29:68" s="19" customFormat="1"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</row>
    <row r="323" spans="29:68" s="19" customFormat="1"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</row>
    <row r="324" spans="29:68" s="19" customFormat="1"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</row>
    <row r="325" spans="29:68" s="19" customFormat="1"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</row>
    <row r="326" spans="29:68" s="19" customFormat="1"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</row>
    <row r="327" spans="29:68" s="19" customFormat="1"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</row>
    <row r="328" spans="29:68" s="19" customFormat="1"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</row>
    <row r="329" spans="29:68" s="19" customFormat="1"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</row>
    <row r="330" spans="29:68" s="19" customFormat="1"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</row>
    <row r="331" spans="29:68" s="19" customFormat="1"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</row>
    <row r="332" spans="29:68" s="19" customFormat="1"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</row>
    <row r="333" spans="29:68" s="19" customFormat="1"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</row>
    <row r="334" spans="29:68" s="19" customFormat="1"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</row>
    <row r="335" spans="29:68" s="19" customFormat="1"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</row>
    <row r="336" spans="29:68" s="19" customFormat="1"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</row>
    <row r="337" spans="29:68" s="19" customFormat="1"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</row>
    <row r="338" spans="29:68" s="19" customFormat="1"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</row>
    <row r="339" spans="29:68" s="19" customFormat="1"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</row>
    <row r="340" spans="29:68" s="19" customFormat="1"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</row>
    <row r="341" spans="29:68" s="19" customFormat="1"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</row>
    <row r="342" spans="29:68" s="19" customFormat="1"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</row>
    <row r="343" spans="29:68" s="19" customFormat="1"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</row>
    <row r="344" spans="29:68" s="19" customFormat="1"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</row>
    <row r="345" spans="29:68" s="19" customFormat="1"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</row>
    <row r="346" spans="29:68" s="19" customFormat="1"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</row>
    <row r="347" spans="29:68" s="19" customFormat="1"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</row>
    <row r="348" spans="29:68" s="19" customFormat="1"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</row>
    <row r="349" spans="29:68" s="19" customFormat="1"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</row>
    <row r="350" spans="29:68" s="19" customFormat="1"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</row>
    <row r="351" spans="29:68" s="19" customFormat="1"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</row>
    <row r="352" spans="29:68" s="19" customFormat="1"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</row>
    <row r="353" spans="29:68" s="19" customFormat="1"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</row>
    <row r="354" spans="29:68" s="19" customFormat="1"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</row>
    <row r="355" spans="29:68" s="19" customFormat="1"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</row>
    <row r="356" spans="29:68" s="19" customFormat="1"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</row>
    <row r="357" spans="29:68" s="19" customFormat="1"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</row>
    <row r="358" spans="29:68" s="19" customFormat="1"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</row>
    <row r="359" spans="29:68" s="19" customFormat="1"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</row>
    <row r="360" spans="29:68" s="19" customFormat="1"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</row>
    <row r="361" spans="29:68" s="19" customFormat="1"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</row>
    <row r="362" spans="29:68" s="19" customFormat="1"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</row>
    <row r="363" spans="29:68" s="19" customFormat="1"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</row>
    <row r="364" spans="29:68" s="19" customFormat="1"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</row>
    <row r="365" spans="29:68" s="19" customFormat="1"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</row>
    <row r="366" spans="29:68" s="19" customFormat="1"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</row>
    <row r="367" spans="29:68" s="19" customFormat="1"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</row>
    <row r="368" spans="29:68" s="19" customFormat="1"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</row>
    <row r="369" spans="29:68" s="19" customFormat="1"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</row>
    <row r="370" spans="29:68" s="19" customFormat="1"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</row>
    <row r="371" spans="29:68" s="19" customFormat="1"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</row>
    <row r="372" spans="29:68" s="19" customFormat="1"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</row>
    <row r="373" spans="29:68" s="19" customFormat="1"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</row>
    <row r="374" spans="29:68" s="19" customFormat="1"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</row>
    <row r="375" spans="29:68" s="19" customFormat="1"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</row>
    <row r="376" spans="29:68" s="19" customFormat="1"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</row>
    <row r="377" spans="29:68" s="19" customFormat="1"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</row>
    <row r="378" spans="29:68" s="19" customFormat="1"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</row>
    <row r="379" spans="29:68" s="19" customFormat="1"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</row>
    <row r="380" spans="29:68" s="19" customFormat="1"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</row>
    <row r="381" spans="29:68" s="19" customFormat="1"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</row>
    <row r="382" spans="29:68" s="19" customFormat="1"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</row>
    <row r="383" spans="29:68" s="19" customFormat="1"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</row>
    <row r="384" spans="29:68" s="19" customFormat="1"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</row>
    <row r="385" spans="29:68" s="19" customFormat="1"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</row>
    <row r="386" spans="29:68" s="19" customFormat="1"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</row>
    <row r="387" spans="29:68" s="19" customFormat="1"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</row>
    <row r="388" spans="29:68" s="19" customFormat="1"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</row>
    <row r="389" spans="29:68" s="19" customFormat="1"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</row>
    <row r="390" spans="29:68" s="19" customFormat="1"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</row>
    <row r="391" spans="29:68" s="19" customFormat="1"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</row>
    <row r="392" spans="29:68" s="19" customFormat="1"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</row>
    <row r="393" spans="29:68" s="19" customFormat="1"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</row>
    <row r="394" spans="29:68" s="19" customFormat="1"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</row>
    <row r="395" spans="29:68" s="19" customFormat="1"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</row>
    <row r="396" spans="29:68" s="19" customFormat="1"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</row>
    <row r="397" spans="29:68" s="19" customFormat="1"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</row>
    <row r="398" spans="29:68" s="19" customFormat="1"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</row>
    <row r="399" spans="29:68" s="19" customFormat="1"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</row>
    <row r="400" spans="29:68" s="19" customFormat="1"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</row>
    <row r="401" spans="29:68" s="19" customFormat="1"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</row>
    <row r="402" spans="29:68" s="19" customFormat="1"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</row>
    <row r="403" spans="29:68" s="19" customFormat="1"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</row>
    <row r="404" spans="29:68" s="19" customFormat="1"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</row>
    <row r="405" spans="29:68" s="19" customFormat="1"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</row>
    <row r="406" spans="29:68" s="19" customFormat="1"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</row>
    <row r="407" spans="29:68" s="19" customFormat="1"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</row>
    <row r="408" spans="29:68" s="19" customFormat="1"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</row>
    <row r="409" spans="29:68" s="19" customFormat="1"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</row>
    <row r="410" spans="29:68" s="19" customFormat="1"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</row>
    <row r="411" spans="29:68" s="19" customFormat="1"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</row>
    <row r="412" spans="29:68" s="19" customFormat="1"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</row>
    <row r="413" spans="29:68" s="19" customFormat="1"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</row>
    <row r="414" spans="29:68" s="19" customFormat="1"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</row>
    <row r="415" spans="29:68" s="19" customFormat="1"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</row>
    <row r="416" spans="29:68" s="19" customFormat="1"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</row>
    <row r="417" spans="29:68" s="19" customFormat="1"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</row>
    <row r="418" spans="29:68" s="19" customFormat="1"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</row>
    <row r="419" spans="29:68" s="19" customFormat="1"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</row>
    <row r="420" spans="29:68" s="19" customFormat="1"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</row>
    <row r="421" spans="29:68" s="19" customFormat="1"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</row>
    <row r="422" spans="29:68" s="19" customFormat="1"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</row>
    <row r="423" spans="29:68" s="19" customFormat="1"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</row>
    <row r="424" spans="29:68" s="19" customFormat="1"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</row>
    <row r="425" spans="29:68" s="19" customFormat="1"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</row>
    <row r="426" spans="29:68" s="19" customFormat="1"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</row>
    <row r="427" spans="29:68" s="19" customFormat="1"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</row>
    <row r="428" spans="29:68" s="19" customFormat="1"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</row>
    <row r="429" spans="29:68" s="19" customFormat="1"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</row>
    <row r="430" spans="29:68" s="19" customFormat="1"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</row>
    <row r="431" spans="29:68" s="19" customFormat="1"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</row>
    <row r="432" spans="29:68" s="19" customFormat="1"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</row>
    <row r="433" spans="29:68" s="19" customFormat="1"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</row>
    <row r="434" spans="29:68" s="19" customFormat="1"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</row>
    <row r="435" spans="29:68" s="19" customFormat="1"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</row>
    <row r="436" spans="29:68" s="19" customFormat="1"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</row>
    <row r="437" spans="29:68" s="19" customFormat="1"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</row>
    <row r="438" spans="29:68" s="19" customFormat="1"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</row>
    <row r="439" spans="29:68" s="19" customFormat="1"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</row>
    <row r="440" spans="29:68" s="19" customFormat="1"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</row>
    <row r="441" spans="29:68" s="19" customFormat="1"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</row>
    <row r="442" spans="29:68" s="19" customFormat="1"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</row>
    <row r="443" spans="29:68" s="19" customFormat="1"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</row>
    <row r="444" spans="29:68" s="19" customFormat="1"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</row>
    <row r="445" spans="29:68" s="19" customFormat="1"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</row>
    <row r="446" spans="29:68" s="19" customFormat="1"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</row>
    <row r="447" spans="29:68" s="19" customFormat="1"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</row>
    <row r="448" spans="29:68" s="19" customFormat="1"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</row>
    <row r="449" spans="29:68" s="19" customFormat="1"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</row>
    <row r="450" spans="29:68" s="19" customFormat="1"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</row>
    <row r="451" spans="29:68" s="19" customFormat="1"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</row>
    <row r="452" spans="29:68" s="19" customFormat="1"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</row>
    <row r="453" spans="29:68" s="19" customFormat="1"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</row>
    <row r="454" spans="29:68" s="19" customFormat="1"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</row>
    <row r="455" spans="29:68" s="19" customFormat="1"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</row>
    <row r="456" spans="29:68" s="19" customFormat="1"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</row>
    <row r="457" spans="29:68" s="19" customFormat="1"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</row>
    <row r="458" spans="29:68" s="19" customFormat="1"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</row>
    <row r="459" spans="29:68" s="19" customFormat="1"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</row>
    <row r="460" spans="29:68" s="19" customFormat="1"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</row>
    <row r="461" spans="29:68" s="19" customFormat="1"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</row>
    <row r="462" spans="29:68" s="19" customFormat="1"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</row>
    <row r="463" spans="29:68" s="19" customFormat="1"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</row>
    <row r="464" spans="29:68" s="19" customFormat="1"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</row>
    <row r="465" spans="29:68" s="19" customFormat="1"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</row>
    <row r="466" spans="29:68" s="19" customFormat="1"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</row>
    <row r="467" spans="29:68" s="19" customFormat="1"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</row>
    <row r="468" spans="29:68" s="19" customFormat="1"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</row>
    <row r="469" spans="29:68" s="19" customFormat="1"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</row>
    <row r="470" spans="29:68" s="19" customFormat="1"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</row>
    <row r="471" spans="29:68" s="19" customFormat="1"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</row>
    <row r="472" spans="29:68" s="19" customFormat="1"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</row>
    <row r="473" spans="29:68" s="19" customFormat="1"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</row>
    <row r="474" spans="29:68" s="19" customFormat="1"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</row>
    <row r="475" spans="29:68" s="19" customFormat="1"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</row>
    <row r="476" spans="29:68" s="19" customFormat="1"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</row>
    <row r="477" spans="29:68" s="19" customFormat="1"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</row>
    <row r="478" spans="29:68" s="19" customFormat="1"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</row>
    <row r="479" spans="29:68" s="19" customFormat="1"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</row>
    <row r="480" spans="29:68" s="19" customFormat="1"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</row>
    <row r="481" spans="29:68" s="19" customFormat="1"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</row>
    <row r="482" spans="29:68" s="19" customFormat="1"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</row>
    <row r="483" spans="29:68" s="19" customFormat="1"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</row>
    <row r="484" spans="29:68" s="19" customFormat="1"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</row>
    <row r="485" spans="29:68" s="19" customFormat="1"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</row>
    <row r="486" spans="29:68" s="19" customFormat="1"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</row>
    <row r="487" spans="29:68" s="19" customFormat="1"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</row>
    <row r="488" spans="29:68" s="19" customFormat="1"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</row>
    <row r="489" spans="29:68" s="19" customFormat="1"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</row>
    <row r="490" spans="29:68" s="19" customFormat="1"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</row>
    <row r="491" spans="29:68" s="19" customFormat="1"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</row>
    <row r="492" spans="29:68" s="19" customFormat="1"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</row>
    <row r="493" spans="29:68" s="19" customFormat="1"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</row>
    <row r="494" spans="29:68" s="19" customFormat="1"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</row>
    <row r="495" spans="29:68" s="19" customFormat="1"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</row>
    <row r="496" spans="29:68" s="19" customFormat="1"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</row>
    <row r="497" spans="29:68" s="19" customFormat="1"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</row>
    <row r="498" spans="29:68" s="19" customFormat="1"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</row>
    <row r="499" spans="29:68" s="19" customFormat="1"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</row>
    <row r="500" spans="29:68" s="19" customFormat="1"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</row>
    <row r="501" spans="29:68" s="19" customFormat="1"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</row>
    <row r="502" spans="29:68" s="19" customFormat="1"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</row>
    <row r="503" spans="29:68" s="19" customFormat="1"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</row>
    <row r="504" spans="29:68" s="19" customFormat="1"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</row>
    <row r="505" spans="29:68" s="19" customFormat="1"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</row>
    <row r="506" spans="29:68" s="19" customFormat="1"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</row>
    <row r="507" spans="29:68" s="19" customFormat="1"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</row>
    <row r="508" spans="29:68" s="19" customFormat="1"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</row>
    <row r="509" spans="29:68" s="19" customFormat="1"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</row>
    <row r="510" spans="29:68" s="19" customFormat="1"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</row>
    <row r="511" spans="29:68" s="19" customFormat="1"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</row>
    <row r="512" spans="29:68" s="19" customFormat="1"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</row>
    <row r="513" spans="29:68" s="19" customFormat="1"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</row>
    <row r="514" spans="29:68" s="19" customFormat="1"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</row>
    <row r="515" spans="29:68" s="19" customFormat="1"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</row>
    <row r="516" spans="29:68" s="19" customFormat="1"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</row>
    <row r="517" spans="29:68" s="19" customFormat="1"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</row>
    <row r="518" spans="29:68" s="19" customFormat="1"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</row>
    <row r="519" spans="29:68" s="19" customFormat="1"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</row>
    <row r="520" spans="29:68" s="19" customFormat="1"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</row>
    <row r="521" spans="29:68" s="19" customFormat="1"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</row>
    <row r="522" spans="29:68" s="19" customFormat="1"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</row>
    <row r="523" spans="29:68" s="19" customFormat="1"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</row>
    <row r="524" spans="29:68" s="19" customFormat="1"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</row>
    <row r="525" spans="29:68" s="19" customFormat="1"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</row>
    <row r="526" spans="29:68" s="19" customFormat="1"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</row>
    <row r="527" spans="29:68" s="19" customFormat="1"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</row>
    <row r="528" spans="29:68" s="19" customFormat="1"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</row>
    <row r="529" spans="29:68" s="19" customFormat="1"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</row>
    <row r="530" spans="29:68" s="19" customFormat="1"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</row>
    <row r="531" spans="29:68" s="19" customFormat="1"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</row>
    <row r="532" spans="29:68" s="19" customFormat="1"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</row>
    <row r="533" spans="29:68" s="19" customFormat="1"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</row>
    <row r="534" spans="29:68" s="19" customFormat="1"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</row>
    <row r="535" spans="29:68" s="19" customFormat="1"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</row>
    <row r="536" spans="29:68" s="19" customFormat="1"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</row>
    <row r="537" spans="29:68" s="19" customFormat="1"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</row>
    <row r="538" spans="29:68" s="19" customFormat="1"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</row>
    <row r="539" spans="29:68" s="19" customFormat="1"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</row>
    <row r="540" spans="29:68" s="19" customFormat="1"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</row>
    <row r="541" spans="29:68" s="19" customFormat="1"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</row>
    <row r="542" spans="29:68" s="19" customFormat="1"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</row>
    <row r="543" spans="29:68" s="19" customFormat="1"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</row>
    <row r="544" spans="29:68" s="19" customFormat="1"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</row>
    <row r="545" spans="29:68" s="19" customFormat="1"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</row>
    <row r="546" spans="29:68" s="19" customFormat="1"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</row>
    <row r="547" spans="29:68" s="19" customFormat="1"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</row>
    <row r="548" spans="29:68" s="19" customFormat="1"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</row>
    <row r="549" spans="29:68" s="19" customFormat="1"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</row>
    <row r="550" spans="29:68" s="19" customFormat="1"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</row>
    <row r="551" spans="29:68" s="19" customFormat="1"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</row>
    <row r="552" spans="29:68" s="19" customFormat="1"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</row>
    <row r="553" spans="29:68" s="19" customFormat="1"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</row>
    <row r="554" spans="29:68" s="19" customFormat="1"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</row>
    <row r="555" spans="29:68" s="19" customFormat="1"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</row>
    <row r="556" spans="29:68" s="19" customFormat="1"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</row>
    <row r="557" spans="29:68" s="19" customFormat="1"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</row>
    <row r="558" spans="29:68" s="19" customFormat="1"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</row>
    <row r="559" spans="29:68" s="19" customFormat="1"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</row>
    <row r="560" spans="29:68" s="19" customFormat="1"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</row>
    <row r="561" spans="29:68" s="19" customFormat="1"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</row>
    <row r="562" spans="29:68" s="19" customFormat="1"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</row>
    <row r="563" spans="29:68" s="19" customFormat="1"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</row>
    <row r="564" spans="29:68" s="19" customFormat="1"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</row>
    <row r="565" spans="29:68" s="19" customFormat="1"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</row>
    <row r="566" spans="29:68" s="19" customFormat="1"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</row>
    <row r="567" spans="29:68" s="19" customFormat="1"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</row>
    <row r="568" spans="29:68" s="19" customFormat="1"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</row>
    <row r="569" spans="29:68" s="19" customFormat="1"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</row>
    <row r="570" spans="29:68" s="19" customFormat="1"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</row>
    <row r="571" spans="29:68" s="19" customFormat="1"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</row>
    <row r="572" spans="29:68" s="19" customFormat="1"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</row>
    <row r="573" spans="29:68" s="19" customFormat="1"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</row>
    <row r="574" spans="29:68" s="19" customFormat="1"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</row>
    <row r="575" spans="29:68" s="19" customFormat="1"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</row>
    <row r="576" spans="29:68" s="19" customFormat="1"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</row>
    <row r="577" spans="29:68" s="19" customFormat="1"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</row>
    <row r="578" spans="29:68" s="19" customFormat="1"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</row>
    <row r="579" spans="29:68" s="19" customFormat="1"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</row>
    <row r="580" spans="29:68" s="19" customFormat="1"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</row>
    <row r="581" spans="29:68" s="19" customFormat="1"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</row>
    <row r="582" spans="29:68" s="19" customFormat="1"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</row>
    <row r="583" spans="29:68" s="19" customFormat="1"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</row>
    <row r="584" spans="29:68" s="19" customFormat="1"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</row>
    <row r="585" spans="29:68" s="19" customFormat="1"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</row>
    <row r="586" spans="29:68" s="19" customFormat="1"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</row>
    <row r="587" spans="29:68" s="19" customFormat="1"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</row>
    <row r="588" spans="29:68" s="19" customFormat="1"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</row>
    <row r="589" spans="29:68" s="19" customFormat="1"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</row>
    <row r="590" spans="29:68" s="19" customFormat="1"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</row>
    <row r="591" spans="29:68" s="19" customFormat="1"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</row>
    <row r="592" spans="29:68" s="19" customFormat="1"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</row>
    <row r="593" spans="29:68" s="19" customFormat="1"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</row>
    <row r="594" spans="29:68" s="19" customFormat="1"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</row>
    <row r="595" spans="29:68" s="19" customFormat="1"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</row>
    <row r="596" spans="29:68" s="19" customFormat="1"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</row>
    <row r="597" spans="29:68" s="19" customFormat="1"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</row>
    <row r="598" spans="29:68" s="19" customFormat="1"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</row>
    <row r="599" spans="29:68" s="19" customFormat="1"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</row>
    <row r="600" spans="29:68" s="19" customFormat="1"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</row>
    <row r="601" spans="29:68" s="19" customFormat="1"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</row>
    <row r="602" spans="29:68" s="19" customFormat="1"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</row>
    <row r="603" spans="29:68" s="19" customFormat="1"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</row>
    <row r="604" spans="29:68" s="19" customFormat="1"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</row>
    <row r="605" spans="29:68" s="19" customFormat="1"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</row>
    <row r="606" spans="29:68" s="19" customFormat="1"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</row>
    <row r="607" spans="29:68" s="19" customFormat="1"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</row>
    <row r="608" spans="29:68" s="19" customFormat="1"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</row>
    <row r="609" spans="28:68" s="19" customFormat="1"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</row>
    <row r="610" spans="28:68" s="19" customFormat="1"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</row>
    <row r="611" spans="28:68" s="19" customFormat="1"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</row>
    <row r="612" spans="28:68" s="19" customFormat="1"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</row>
    <row r="613" spans="28:68" s="19" customFormat="1"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</row>
    <row r="614" spans="28:68" s="19" customFormat="1"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</row>
    <row r="615" spans="28:68" s="19" customFormat="1"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</row>
    <row r="616" spans="28:68" s="19" customFormat="1"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</row>
    <row r="617" spans="28:68" s="19" customFormat="1"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</row>
    <row r="618" spans="28:68" s="19" customFormat="1"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</row>
    <row r="619" spans="28:68" s="19" customFormat="1"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</row>
    <row r="620" spans="28:68" s="19" customFormat="1"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</row>
    <row r="621" spans="28:68" s="19" customFormat="1"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</row>
    <row r="622" spans="28:68" s="19" customFormat="1"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</row>
    <row r="623" spans="28:68">
      <c r="AB623" s="19"/>
    </row>
    <row r="624" spans="28:68">
      <c r="AB624" s="19"/>
    </row>
    <row r="625" spans="28:28">
      <c r="AB625" s="19"/>
    </row>
    <row r="626" spans="28:28">
      <c r="AB626" s="19"/>
    </row>
    <row r="627" spans="28:28">
      <c r="AB627" s="19"/>
    </row>
    <row r="628" spans="28:28">
      <c r="AB628" s="19"/>
    </row>
    <row r="629" spans="28:28">
      <c r="AB629" s="19"/>
    </row>
    <row r="630" spans="28:28">
      <c r="AB630" s="19"/>
    </row>
    <row r="631" spans="28:28">
      <c r="AB631" s="19"/>
    </row>
    <row r="632" spans="28:28">
      <c r="AB632" s="19"/>
    </row>
    <row r="633" spans="28:28">
      <c r="AB633" s="19"/>
    </row>
    <row r="634" spans="28:28">
      <c r="AB634" s="19"/>
    </row>
    <row r="635" spans="28:28">
      <c r="AB635" s="19"/>
    </row>
    <row r="636" spans="28:28">
      <c r="AB636" s="19"/>
    </row>
    <row r="637" spans="28:28">
      <c r="AB637" s="19"/>
    </row>
    <row r="638" spans="28:28">
      <c r="AB638" s="19"/>
    </row>
    <row r="639" spans="28:28">
      <c r="AB639" s="19"/>
    </row>
    <row r="640" spans="28:28">
      <c r="AB640" s="19"/>
    </row>
    <row r="641" spans="28:28">
      <c r="AB641" s="19"/>
    </row>
  </sheetData>
  <phoneticPr fontId="1"/>
  <printOptions horizontalCentered="1" gridLinesSet="0"/>
  <pageMargins left="0.78740157480314965" right="0.39370078740157483" top="0.59055118110236227" bottom="0.47244094488188981" header="0" footer="0"/>
  <pageSetup paperSize="9" scale="62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53"/>
  <sheetViews>
    <sheetView showGridLines="0" zoomScaleNormal="100" workbookViewId="0">
      <selection activeCell="F12" sqref="F12"/>
    </sheetView>
  </sheetViews>
  <sheetFormatPr defaultRowHeight="13.5"/>
  <cols>
    <col min="1" max="1" width="11.125" style="126" customWidth="1"/>
    <col min="2" max="2" width="30.5" style="126" customWidth="1"/>
    <col min="3" max="3" width="12.25" style="126" customWidth="1"/>
    <col min="4" max="4" width="28.125" style="126" customWidth="1"/>
    <col min="5" max="16384" width="9" style="126"/>
  </cols>
  <sheetData>
    <row r="1" spans="1:4" ht="36" customHeight="1" thickBot="1">
      <c r="A1" s="176" t="s">
        <v>125</v>
      </c>
      <c r="B1" s="177"/>
      <c r="C1" s="177"/>
      <c r="D1" s="178"/>
    </row>
    <row r="2" spans="1:4" ht="24" customHeight="1" thickBot="1">
      <c r="A2" s="143" t="s">
        <v>124</v>
      </c>
      <c r="B2" s="145" t="s">
        <v>123</v>
      </c>
      <c r="C2" s="141" t="s">
        <v>122</v>
      </c>
      <c r="D2" s="144" t="s">
        <v>121</v>
      </c>
    </row>
    <row r="3" spans="1:4" ht="24" customHeight="1" thickBot="1">
      <c r="A3" s="143" t="s">
        <v>120</v>
      </c>
      <c r="B3" s="142" t="s">
        <v>119</v>
      </c>
      <c r="C3" s="141"/>
      <c r="D3" s="140"/>
    </row>
    <row r="4" spans="1:4">
      <c r="A4" s="139" t="s">
        <v>118</v>
      </c>
      <c r="B4" s="138"/>
      <c r="C4" s="138"/>
      <c r="D4" s="137"/>
    </row>
    <row r="5" spans="1:4">
      <c r="A5" s="132"/>
      <c r="B5" s="131"/>
      <c r="C5" s="131"/>
      <c r="D5" s="130"/>
    </row>
    <row r="6" spans="1:4">
      <c r="A6" s="132"/>
      <c r="B6" s="131"/>
      <c r="C6" s="131"/>
      <c r="D6" s="130"/>
    </row>
    <row r="7" spans="1:4">
      <c r="A7" s="132"/>
      <c r="B7" s="131"/>
      <c r="C7" s="131"/>
      <c r="D7" s="130"/>
    </row>
    <row r="8" spans="1:4">
      <c r="A8" s="132"/>
      <c r="B8" s="131"/>
      <c r="C8" s="131"/>
      <c r="D8" s="130"/>
    </row>
    <row r="9" spans="1:4">
      <c r="A9" s="132"/>
      <c r="B9" s="131"/>
      <c r="C9" s="131"/>
      <c r="D9" s="130"/>
    </row>
    <row r="10" spans="1:4">
      <c r="A10" s="132"/>
      <c r="B10" s="131"/>
      <c r="C10" s="131"/>
      <c r="D10" s="130"/>
    </row>
    <row r="11" spans="1:4">
      <c r="A11" s="132"/>
      <c r="B11" s="131"/>
      <c r="C11" s="131"/>
      <c r="D11" s="130"/>
    </row>
    <row r="12" spans="1:4">
      <c r="A12" s="132"/>
      <c r="B12" s="131"/>
      <c r="C12" s="131"/>
      <c r="D12" s="130"/>
    </row>
    <row r="13" spans="1:4">
      <c r="A13" s="132"/>
      <c r="B13" s="131"/>
      <c r="C13" s="131"/>
      <c r="D13" s="130"/>
    </row>
    <row r="14" spans="1:4">
      <c r="A14" s="132"/>
      <c r="B14" s="131"/>
      <c r="C14" s="131"/>
      <c r="D14" s="130"/>
    </row>
    <row r="15" spans="1:4">
      <c r="A15" s="132"/>
      <c r="B15" s="131"/>
      <c r="C15" s="131"/>
      <c r="D15" s="130"/>
    </row>
    <row r="16" spans="1:4">
      <c r="A16" s="132"/>
      <c r="B16" s="131"/>
      <c r="C16" s="131"/>
      <c r="D16" s="130"/>
    </row>
    <row r="17" spans="1:4">
      <c r="A17" s="132"/>
      <c r="B17" s="131"/>
      <c r="C17" s="131"/>
      <c r="D17" s="130"/>
    </row>
    <row r="18" spans="1:4">
      <c r="A18" s="132"/>
      <c r="B18" s="131"/>
      <c r="C18" s="131"/>
      <c r="D18" s="130"/>
    </row>
    <row r="19" spans="1:4">
      <c r="A19" s="132"/>
      <c r="B19" s="131"/>
      <c r="C19" s="131"/>
      <c r="D19" s="130"/>
    </row>
    <row r="20" spans="1:4">
      <c r="A20" s="132"/>
      <c r="B20" s="131"/>
      <c r="C20" s="131"/>
      <c r="D20" s="130"/>
    </row>
    <row r="21" spans="1:4">
      <c r="A21" s="132"/>
      <c r="B21" s="131"/>
      <c r="C21" s="131"/>
      <c r="D21" s="130"/>
    </row>
    <row r="22" spans="1:4">
      <c r="A22" s="132"/>
      <c r="B22" s="131"/>
      <c r="C22" s="131"/>
      <c r="D22" s="130"/>
    </row>
    <row r="23" spans="1:4">
      <c r="A23" s="132"/>
      <c r="B23" s="131"/>
      <c r="C23" s="131"/>
      <c r="D23" s="130"/>
    </row>
    <row r="24" spans="1:4">
      <c r="A24" s="132"/>
      <c r="B24" s="131"/>
      <c r="C24" s="131"/>
      <c r="D24" s="130"/>
    </row>
    <row r="25" spans="1:4">
      <c r="A25" s="132"/>
      <c r="B25" s="131"/>
      <c r="C25" s="131"/>
      <c r="D25" s="130"/>
    </row>
    <row r="26" spans="1:4">
      <c r="A26" s="132"/>
      <c r="B26" s="131"/>
      <c r="C26" s="131"/>
      <c r="D26" s="130"/>
    </row>
    <row r="27" spans="1:4">
      <c r="A27" s="132"/>
      <c r="B27" s="131"/>
      <c r="C27" s="131"/>
      <c r="D27" s="130"/>
    </row>
    <row r="28" spans="1:4">
      <c r="A28" s="136"/>
      <c r="B28" s="135"/>
      <c r="C28" s="135"/>
      <c r="D28" s="134"/>
    </row>
    <row r="29" spans="1:4">
      <c r="A29" s="133" t="s">
        <v>117</v>
      </c>
      <c r="B29" s="131"/>
      <c r="C29" s="131"/>
      <c r="D29" s="130"/>
    </row>
    <row r="30" spans="1:4">
      <c r="A30" s="132"/>
      <c r="B30" s="131"/>
      <c r="C30" s="131"/>
      <c r="D30" s="130"/>
    </row>
    <row r="31" spans="1:4">
      <c r="A31" s="132"/>
      <c r="B31" s="131"/>
      <c r="C31" s="131"/>
      <c r="D31" s="130"/>
    </row>
    <row r="32" spans="1:4">
      <c r="A32" s="132"/>
      <c r="B32" s="131"/>
      <c r="C32" s="131"/>
      <c r="D32" s="130"/>
    </row>
    <row r="33" spans="1:4">
      <c r="A33" s="132"/>
      <c r="B33" s="131"/>
      <c r="C33" s="131"/>
      <c r="D33" s="130"/>
    </row>
    <row r="34" spans="1:4">
      <c r="A34" s="132"/>
      <c r="B34" s="131"/>
      <c r="C34" s="131"/>
      <c r="D34" s="130"/>
    </row>
    <row r="35" spans="1:4">
      <c r="A35" s="132"/>
      <c r="B35" s="131"/>
      <c r="C35" s="131"/>
      <c r="D35" s="130"/>
    </row>
    <row r="36" spans="1:4">
      <c r="A36" s="132"/>
      <c r="B36" s="131"/>
      <c r="C36" s="131"/>
      <c r="D36" s="130"/>
    </row>
    <row r="37" spans="1:4">
      <c r="A37" s="132"/>
      <c r="B37" s="131"/>
      <c r="C37" s="131"/>
      <c r="D37" s="130"/>
    </row>
    <row r="38" spans="1:4">
      <c r="A38" s="132"/>
      <c r="B38" s="131"/>
      <c r="C38" s="131"/>
      <c r="D38" s="130"/>
    </row>
    <row r="39" spans="1:4">
      <c r="A39" s="132"/>
      <c r="B39" s="131"/>
      <c r="C39" s="131"/>
      <c r="D39" s="130"/>
    </row>
    <row r="40" spans="1:4">
      <c r="A40" s="132"/>
      <c r="B40" s="131"/>
      <c r="C40" s="131"/>
      <c r="D40" s="130"/>
    </row>
    <row r="41" spans="1:4">
      <c r="A41" s="132"/>
      <c r="B41" s="131"/>
      <c r="C41" s="131"/>
      <c r="D41" s="130"/>
    </row>
    <row r="42" spans="1:4">
      <c r="A42" s="132"/>
      <c r="B42" s="131"/>
      <c r="C42" s="131"/>
      <c r="D42" s="130"/>
    </row>
    <row r="43" spans="1:4">
      <c r="A43" s="132"/>
      <c r="B43" s="131"/>
      <c r="C43" s="131"/>
      <c r="D43" s="130"/>
    </row>
    <row r="44" spans="1:4">
      <c r="A44" s="132"/>
      <c r="B44" s="131"/>
      <c r="C44" s="131"/>
      <c r="D44" s="130"/>
    </row>
    <row r="45" spans="1:4">
      <c r="A45" s="132"/>
      <c r="B45" s="131"/>
      <c r="C45" s="131"/>
      <c r="D45" s="130"/>
    </row>
    <row r="46" spans="1:4">
      <c r="A46" s="132"/>
      <c r="B46" s="131"/>
      <c r="C46" s="131"/>
      <c r="D46" s="130"/>
    </row>
    <row r="47" spans="1:4">
      <c r="A47" s="132"/>
      <c r="B47" s="131"/>
      <c r="C47" s="131"/>
      <c r="D47" s="130"/>
    </row>
    <row r="48" spans="1:4">
      <c r="A48" s="132"/>
      <c r="B48" s="131"/>
      <c r="C48" s="131"/>
      <c r="D48" s="130"/>
    </row>
    <row r="49" spans="1:4">
      <c r="A49" s="132"/>
      <c r="B49" s="131"/>
      <c r="C49" s="131"/>
      <c r="D49" s="130"/>
    </row>
    <row r="50" spans="1:4">
      <c r="A50" s="132"/>
      <c r="B50" s="131"/>
      <c r="C50" s="131"/>
      <c r="D50" s="130"/>
    </row>
    <row r="51" spans="1:4">
      <c r="A51" s="132"/>
      <c r="B51" s="131"/>
      <c r="C51" s="131"/>
      <c r="D51" s="130"/>
    </row>
    <row r="52" spans="1:4">
      <c r="A52" s="132"/>
      <c r="B52" s="131"/>
      <c r="C52" s="131"/>
      <c r="D52" s="130"/>
    </row>
    <row r="53" spans="1:4" ht="14.25" thickBot="1">
      <c r="A53" s="129"/>
      <c r="B53" s="128"/>
      <c r="C53" s="128"/>
      <c r="D53" s="127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6" shapeId="4097" r:id="rId4">
          <objectPr defaultSize="0" autoLine="0" autoPict="0" r:id="rId5">
            <anchor moveWithCells="1">
              <from>
                <xdr:col>0</xdr:col>
                <xdr:colOff>38100</xdr:colOff>
                <xdr:row>4</xdr:row>
                <xdr:rowOff>95250</xdr:rowOff>
              </from>
              <to>
                <xdr:col>3</xdr:col>
                <xdr:colOff>2105025</xdr:colOff>
                <xdr:row>27</xdr:row>
                <xdr:rowOff>85725</xdr:rowOff>
              </to>
            </anchor>
          </objectPr>
        </oleObject>
      </mc:Choice>
      <mc:Fallback>
        <oleObject progId="Word.Picture.6" shapeId="4097" r:id="rId4"/>
      </mc:Fallback>
    </mc:AlternateContent>
    <mc:AlternateContent xmlns:mc="http://schemas.openxmlformats.org/markup-compatibility/2006">
      <mc:Choice Requires="x14">
        <oleObject progId="Word.Picture.6" shapeId="4098" r:id="rId6">
          <objectPr defaultSize="0" autoLine="0" autoPict="0" r:id="rId7">
            <anchor moveWithCells="1">
              <from>
                <xdr:col>0</xdr:col>
                <xdr:colOff>38100</xdr:colOff>
                <xdr:row>29</xdr:row>
                <xdr:rowOff>95250</xdr:rowOff>
              </from>
              <to>
                <xdr:col>3</xdr:col>
                <xdr:colOff>2105025</xdr:colOff>
                <xdr:row>52</xdr:row>
                <xdr:rowOff>85725</xdr:rowOff>
              </to>
            </anchor>
          </objectPr>
        </oleObject>
      </mc:Choice>
      <mc:Fallback>
        <oleObject progId="Word.Picture.6" shapeId="4098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方向別</vt:lpstr>
      <vt:lpstr>断面別</vt:lpstr>
      <vt:lpstr>変動図</vt:lpstr>
      <vt:lpstr>流動図</vt:lpstr>
      <vt:lpstr>変動図!Print_Area</vt:lpstr>
      <vt:lpstr>方向別!Print_Area</vt:lpstr>
      <vt:lpstr>断面別!Print_Titles</vt:lpstr>
      <vt:lpstr>変動図!Print_Titles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伊保橋　昌彦</cp:lastModifiedBy>
  <dcterms:modified xsi:type="dcterms:W3CDTF">2018-08-02T04:10:45Z</dcterms:modified>
</cp:coreProperties>
</file>