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プロジェクト\都市交通\47期\千葉交通量調査\調査結果\仮成果品\"/>
    </mc:Choice>
  </mc:AlternateContent>
  <bookViews>
    <workbookView xWindow="240" yWindow="75" windowWidth="13995" windowHeight="4650" tabRatio="788" activeTab="3"/>
  </bookViews>
  <sheets>
    <sheet name="流動図" sheetId="65" r:id="rId1"/>
    <sheet name="方向別" sheetId="67" r:id="rId2"/>
    <sheet name="断面別" sheetId="68" r:id="rId3"/>
    <sheet name="変動図" sheetId="69" r:id="rId4"/>
  </sheets>
  <definedNames>
    <definedName name="\a">#REF!</definedName>
    <definedName name="CT">#REF!</definedName>
    <definedName name="DATA">#REF!</definedName>
    <definedName name="I">#REF!</definedName>
    <definedName name="LOOP">#REF!</definedName>
    <definedName name="PP">#REF!</definedName>
    <definedName name="_xlnm.Print_Area" localSheetId="3">変動図!$A:$O</definedName>
    <definedName name="_xlnm.Print_Titles" localSheetId="2">断面別!$1:$7</definedName>
    <definedName name="_xlnm.Print_Titles" localSheetId="3">変動図!$1:$17</definedName>
    <definedName name="_xlnm.Print_Titles" localSheetId="1">方向別!$1:$7</definedName>
    <definedName name="_xlnm.Print_Titles" localSheetId="0">流動図!$1:$2</definedName>
  </definedNames>
  <calcPr calcId="152511" refMode="R1C1"/>
</workbook>
</file>

<file path=xl/calcChain.xml><?xml version="1.0" encoding="utf-8"?>
<calcChain xmlns="http://schemas.openxmlformats.org/spreadsheetml/2006/main">
  <c r="M226" i="69" l="1"/>
  <c r="L226" i="69"/>
  <c r="K226" i="69"/>
  <c r="J226" i="69"/>
  <c r="I226" i="69"/>
  <c r="H226" i="69"/>
  <c r="G226" i="69"/>
  <c r="G224" i="69" s="1"/>
  <c r="F226" i="69"/>
  <c r="E226" i="69"/>
  <c r="D226" i="69"/>
  <c r="C226" i="69"/>
  <c r="B226" i="69"/>
  <c r="M225" i="69"/>
  <c r="M224" i="69" s="1"/>
  <c r="M227" i="69" s="1"/>
  <c r="L225" i="69"/>
  <c r="L224" i="69" s="1"/>
  <c r="K225" i="69"/>
  <c r="J225" i="69"/>
  <c r="I225" i="69"/>
  <c r="H225" i="69"/>
  <c r="G225" i="69"/>
  <c r="F225" i="69"/>
  <c r="E225" i="69"/>
  <c r="E224" i="69"/>
  <c r="D225" i="69"/>
  <c r="D224" i="69" s="1"/>
  <c r="D227" i="69" s="1"/>
  <c r="C225" i="69"/>
  <c r="C224" i="69" s="1"/>
  <c r="B225" i="69"/>
  <c r="N203" i="69"/>
  <c r="N202" i="69"/>
  <c r="M201" i="69"/>
  <c r="M204" i="69" s="1"/>
  <c r="L201" i="69"/>
  <c r="L204" i="69" s="1"/>
  <c r="K201" i="69"/>
  <c r="K204" i="69" s="1"/>
  <c r="J201" i="69"/>
  <c r="J204" i="69" s="1"/>
  <c r="I201" i="69"/>
  <c r="I204" i="69" s="1"/>
  <c r="H201" i="69"/>
  <c r="H204" i="69" s="1"/>
  <c r="G201" i="69"/>
  <c r="G204" i="69" s="1"/>
  <c r="F201" i="69"/>
  <c r="F204" i="69"/>
  <c r="E201" i="69"/>
  <c r="E204" i="69" s="1"/>
  <c r="D201" i="69"/>
  <c r="D204" i="69" s="1"/>
  <c r="C201" i="69"/>
  <c r="B201" i="69"/>
  <c r="L181" i="69"/>
  <c r="J181" i="69"/>
  <c r="I181" i="69"/>
  <c r="H181" i="69"/>
  <c r="G181" i="69"/>
  <c r="F181" i="69"/>
  <c r="E181" i="69"/>
  <c r="D181" i="69"/>
  <c r="B181" i="69"/>
  <c r="N180" i="69"/>
  <c r="N179" i="69"/>
  <c r="M178" i="69"/>
  <c r="M181" i="69" s="1"/>
  <c r="L178" i="69"/>
  <c r="K178" i="69"/>
  <c r="K181" i="69" s="1"/>
  <c r="J178" i="69"/>
  <c r="I178" i="69"/>
  <c r="H178" i="69"/>
  <c r="G178" i="69"/>
  <c r="F178" i="69"/>
  <c r="E178" i="69"/>
  <c r="D178" i="69"/>
  <c r="C178" i="69"/>
  <c r="C181" i="69" s="1"/>
  <c r="B178" i="69"/>
  <c r="V163" i="69" a="1"/>
  <c r="S163" i="69" a="1"/>
  <c r="S174" i="69" s="1"/>
  <c r="M155" i="69"/>
  <c r="L155" i="69"/>
  <c r="K155" i="69"/>
  <c r="J155" i="69"/>
  <c r="I155" i="69"/>
  <c r="H155" i="69"/>
  <c r="G155" i="69"/>
  <c r="F155" i="69"/>
  <c r="E155" i="69"/>
  <c r="D155" i="69"/>
  <c r="C155" i="69"/>
  <c r="B155" i="69"/>
  <c r="M154" i="69"/>
  <c r="L154" i="69"/>
  <c r="K154" i="69"/>
  <c r="J154" i="69"/>
  <c r="J153" i="69" s="1"/>
  <c r="J156" i="69" s="1"/>
  <c r="I154" i="69"/>
  <c r="H154" i="69"/>
  <c r="G154" i="69"/>
  <c r="F154" i="69"/>
  <c r="E154" i="69"/>
  <c r="D154" i="69"/>
  <c r="D153" i="69" s="1"/>
  <c r="C154" i="69"/>
  <c r="B154" i="69"/>
  <c r="L133" i="69"/>
  <c r="D133" i="69"/>
  <c r="N132" i="69"/>
  <c r="N131" i="69"/>
  <c r="M130" i="69"/>
  <c r="M133" i="69" s="1"/>
  <c r="L130" i="69"/>
  <c r="K130" i="69"/>
  <c r="K133" i="69" s="1"/>
  <c r="J130" i="69"/>
  <c r="J133" i="69"/>
  <c r="I130" i="69"/>
  <c r="I133" i="69" s="1"/>
  <c r="H130" i="69"/>
  <c r="H133" i="69" s="1"/>
  <c r="G130" i="69"/>
  <c r="G133" i="69" s="1"/>
  <c r="F130" i="69"/>
  <c r="F133" i="69" s="1"/>
  <c r="E130" i="69"/>
  <c r="E133" i="69" s="1"/>
  <c r="D130" i="69"/>
  <c r="C130" i="69"/>
  <c r="B130" i="69"/>
  <c r="B133" i="69" s="1"/>
  <c r="H110" i="69"/>
  <c r="G110" i="69"/>
  <c r="C110" i="69"/>
  <c r="N109" i="69"/>
  <c r="N108" i="69"/>
  <c r="M107" i="69"/>
  <c r="M110" i="69" s="1"/>
  <c r="L107" i="69"/>
  <c r="L110" i="69"/>
  <c r="K107" i="69"/>
  <c r="K110" i="69" s="1"/>
  <c r="J107" i="69"/>
  <c r="J110" i="69" s="1"/>
  <c r="I107" i="69"/>
  <c r="I110" i="69" s="1"/>
  <c r="H107" i="69"/>
  <c r="G107" i="69"/>
  <c r="F107" i="69"/>
  <c r="E107" i="69"/>
  <c r="E110" i="69" s="1"/>
  <c r="D107" i="69"/>
  <c r="C107" i="69"/>
  <c r="B107" i="69"/>
  <c r="B110" i="69" s="1"/>
  <c r="V92" i="69" a="1"/>
  <c r="V103" i="69" s="1"/>
  <c r="S92" i="69" a="1"/>
  <c r="S95" i="69"/>
  <c r="M85" i="69"/>
  <c r="L85" i="69"/>
  <c r="K85" i="69"/>
  <c r="J85" i="69"/>
  <c r="I85" i="69"/>
  <c r="H85" i="69"/>
  <c r="G85" i="69"/>
  <c r="F85" i="69"/>
  <c r="E85" i="69"/>
  <c r="D85" i="69"/>
  <c r="C85" i="69"/>
  <c r="B85" i="69"/>
  <c r="M84" i="69"/>
  <c r="L84" i="69"/>
  <c r="L83" i="69" s="1"/>
  <c r="L86" i="69" s="1"/>
  <c r="K84" i="69"/>
  <c r="K83" i="69"/>
  <c r="J84" i="69"/>
  <c r="I84" i="69"/>
  <c r="H84" i="69"/>
  <c r="G84" i="69"/>
  <c r="F84" i="69"/>
  <c r="E84" i="69"/>
  <c r="D84" i="69"/>
  <c r="D83" i="69" s="1"/>
  <c r="C84" i="69"/>
  <c r="C83" i="69" s="1"/>
  <c r="B84" i="69"/>
  <c r="N62" i="69"/>
  <c r="N61" i="69"/>
  <c r="M60" i="69"/>
  <c r="M63" i="69" s="1"/>
  <c r="L60" i="69"/>
  <c r="L63" i="69" s="1"/>
  <c r="K60" i="69"/>
  <c r="K63" i="69" s="1"/>
  <c r="J60" i="69"/>
  <c r="J63" i="69"/>
  <c r="I60" i="69"/>
  <c r="I63" i="69" s="1"/>
  <c r="H60" i="69"/>
  <c r="H63" i="69" s="1"/>
  <c r="G60" i="69"/>
  <c r="G63" i="69" s="1"/>
  <c r="F60" i="69"/>
  <c r="F63" i="69" s="1"/>
  <c r="E60" i="69"/>
  <c r="E63" i="69" s="1"/>
  <c r="D60" i="69"/>
  <c r="D63" i="69" s="1"/>
  <c r="C60" i="69"/>
  <c r="C63" i="69" s="1"/>
  <c r="B60" i="69"/>
  <c r="I40" i="69"/>
  <c r="N39" i="69"/>
  <c r="N38" i="69"/>
  <c r="M37" i="69"/>
  <c r="M40" i="69" s="1"/>
  <c r="L37" i="69"/>
  <c r="L40" i="69" s="1"/>
  <c r="K37" i="69"/>
  <c r="K40" i="69" s="1"/>
  <c r="J37" i="69"/>
  <c r="J40" i="69" s="1"/>
  <c r="I37" i="69"/>
  <c r="H37" i="69"/>
  <c r="H40" i="69"/>
  <c r="G37" i="69"/>
  <c r="G40" i="69" s="1"/>
  <c r="F37" i="69"/>
  <c r="F40" i="69" s="1"/>
  <c r="E37" i="69"/>
  <c r="E40" i="69"/>
  <c r="D37" i="69"/>
  <c r="D40" i="69" s="1"/>
  <c r="C37" i="69"/>
  <c r="C40" i="69"/>
  <c r="B37" i="69"/>
  <c r="B40" i="69" s="1"/>
  <c r="V22" i="69" a="1"/>
  <c r="V25" i="69" s="1"/>
  <c r="S22" i="69" a="1"/>
  <c r="S23" i="69" s="1"/>
  <c r="S166" i="69"/>
  <c r="T166" i="69" s="1"/>
  <c r="S172" i="69"/>
  <c r="L127" i="68"/>
  <c r="K127" i="68"/>
  <c r="J127" i="68"/>
  <c r="I127" i="68"/>
  <c r="L126" i="68"/>
  <c r="K126" i="68"/>
  <c r="J126" i="68"/>
  <c r="N126" i="68"/>
  <c r="I126" i="68"/>
  <c r="L125" i="68"/>
  <c r="K125" i="68"/>
  <c r="M125" i="68" s="1"/>
  <c r="J125" i="68"/>
  <c r="I125" i="68"/>
  <c r="L124" i="68"/>
  <c r="K124" i="68"/>
  <c r="J124" i="68"/>
  <c r="I124" i="68"/>
  <c r="B124" i="68"/>
  <c r="L123" i="68"/>
  <c r="K123" i="68"/>
  <c r="J123" i="68"/>
  <c r="I123" i="68"/>
  <c r="C123" i="68"/>
  <c r="B123" i="68"/>
  <c r="L122" i="68"/>
  <c r="K122" i="68"/>
  <c r="J122" i="68"/>
  <c r="M122" i="68" s="1"/>
  <c r="I122" i="68"/>
  <c r="L120" i="68"/>
  <c r="K120" i="68"/>
  <c r="J120" i="68"/>
  <c r="I120" i="68"/>
  <c r="C120" i="68"/>
  <c r="L119" i="68"/>
  <c r="K119" i="68"/>
  <c r="M119" i="68" s="1"/>
  <c r="J119" i="68"/>
  <c r="I119" i="68"/>
  <c r="L118" i="68"/>
  <c r="K118" i="68"/>
  <c r="J118" i="68"/>
  <c r="I118" i="68"/>
  <c r="M118" i="68"/>
  <c r="L117" i="68"/>
  <c r="K117" i="68"/>
  <c r="J117" i="68"/>
  <c r="I117" i="68"/>
  <c r="L116" i="68"/>
  <c r="K116" i="68"/>
  <c r="J116" i="68"/>
  <c r="I116" i="68"/>
  <c r="B116" i="68"/>
  <c r="L115" i="68"/>
  <c r="K115" i="68"/>
  <c r="J115" i="68"/>
  <c r="I115" i="68"/>
  <c r="L114" i="68"/>
  <c r="K114" i="68"/>
  <c r="J114" i="68"/>
  <c r="I114" i="68"/>
  <c r="M114" i="68" s="1"/>
  <c r="L113" i="68"/>
  <c r="K113" i="68"/>
  <c r="J113" i="68"/>
  <c r="I113" i="68"/>
  <c r="L112" i="68"/>
  <c r="K112" i="68"/>
  <c r="J112" i="68"/>
  <c r="I112" i="68"/>
  <c r="E112" i="68"/>
  <c r="L111" i="68"/>
  <c r="K111" i="68"/>
  <c r="J111" i="68"/>
  <c r="I111" i="68"/>
  <c r="L110" i="68"/>
  <c r="K110" i="68"/>
  <c r="J110" i="68"/>
  <c r="M110" i="68" s="1"/>
  <c r="I110" i="68"/>
  <c r="E110" i="68"/>
  <c r="L109" i="68"/>
  <c r="K109" i="68"/>
  <c r="J109" i="68"/>
  <c r="I109" i="68"/>
  <c r="E109" i="68"/>
  <c r="L108" i="68"/>
  <c r="K108" i="68"/>
  <c r="J108" i="68"/>
  <c r="I108" i="68"/>
  <c r="L107" i="68"/>
  <c r="K107" i="68"/>
  <c r="J107" i="68"/>
  <c r="I107" i="68"/>
  <c r="C107" i="68"/>
  <c r="L105" i="68"/>
  <c r="K105" i="68"/>
  <c r="J105" i="68"/>
  <c r="I105" i="68"/>
  <c r="E105" i="68"/>
  <c r="L104" i="68"/>
  <c r="K104" i="68"/>
  <c r="J104" i="68"/>
  <c r="I104" i="68"/>
  <c r="L103" i="68"/>
  <c r="K103" i="68"/>
  <c r="J103" i="68"/>
  <c r="I103" i="68"/>
  <c r="L102" i="68"/>
  <c r="K102" i="68"/>
  <c r="J102" i="68"/>
  <c r="I102" i="68"/>
  <c r="L101" i="68"/>
  <c r="K101" i="68"/>
  <c r="J101" i="68"/>
  <c r="I101" i="68"/>
  <c r="L100" i="68"/>
  <c r="K100" i="68"/>
  <c r="J100" i="68"/>
  <c r="I100" i="68"/>
  <c r="L98" i="68"/>
  <c r="K98" i="68"/>
  <c r="J98" i="68"/>
  <c r="I98" i="68"/>
  <c r="L97" i="68"/>
  <c r="K97" i="68"/>
  <c r="J97" i="68"/>
  <c r="I97" i="68"/>
  <c r="L96" i="68"/>
  <c r="K96" i="68"/>
  <c r="J96" i="68"/>
  <c r="I96" i="68"/>
  <c r="L95" i="68"/>
  <c r="K95" i="68"/>
  <c r="J95" i="68"/>
  <c r="I95" i="68"/>
  <c r="L94" i="68"/>
  <c r="K94" i="68"/>
  <c r="K99" i="68" s="1"/>
  <c r="J94" i="68"/>
  <c r="I94" i="68"/>
  <c r="L93" i="68"/>
  <c r="K93" i="68"/>
  <c r="J93" i="68"/>
  <c r="I93" i="68"/>
  <c r="L86" i="68"/>
  <c r="K86" i="68"/>
  <c r="J86" i="68"/>
  <c r="I86" i="68"/>
  <c r="L85" i="68"/>
  <c r="K85" i="68"/>
  <c r="J85" i="68"/>
  <c r="I85" i="68"/>
  <c r="L84" i="68"/>
  <c r="K84" i="68"/>
  <c r="J84" i="68"/>
  <c r="I84" i="68"/>
  <c r="L83" i="68"/>
  <c r="K83" i="68"/>
  <c r="J83" i="68"/>
  <c r="N83" i="68" s="1"/>
  <c r="I83" i="68"/>
  <c r="L82" i="68"/>
  <c r="K82" i="68"/>
  <c r="J82" i="68"/>
  <c r="I82" i="68"/>
  <c r="L81" i="68"/>
  <c r="K81" i="68"/>
  <c r="J81" i="68"/>
  <c r="I81" i="68"/>
  <c r="C81" i="68"/>
  <c r="L79" i="68"/>
  <c r="K79" i="68"/>
  <c r="J79" i="68"/>
  <c r="I79" i="68"/>
  <c r="L78" i="68"/>
  <c r="K78" i="68"/>
  <c r="J78" i="68"/>
  <c r="I78" i="68"/>
  <c r="M78" i="68" s="1"/>
  <c r="L77" i="68"/>
  <c r="M77" i="68" s="1"/>
  <c r="K77" i="68"/>
  <c r="J77" i="68"/>
  <c r="I77" i="68"/>
  <c r="L76" i="68"/>
  <c r="N76" i="68" s="1"/>
  <c r="K76" i="68"/>
  <c r="J76" i="68"/>
  <c r="I76" i="68"/>
  <c r="L75" i="68"/>
  <c r="N75" i="68" s="1"/>
  <c r="K75" i="68"/>
  <c r="J75" i="68"/>
  <c r="I75" i="68"/>
  <c r="L74" i="68"/>
  <c r="K74" i="68"/>
  <c r="K80" i="68" s="1"/>
  <c r="J74" i="68"/>
  <c r="I74" i="68"/>
  <c r="D74" i="68"/>
  <c r="L73" i="68"/>
  <c r="K73" i="68"/>
  <c r="J73" i="68"/>
  <c r="I73" i="68"/>
  <c r="M73" i="68" s="1"/>
  <c r="N73" i="68" s="1"/>
  <c r="L72" i="68"/>
  <c r="K72" i="68"/>
  <c r="J72" i="68"/>
  <c r="I72" i="68"/>
  <c r="L71" i="68"/>
  <c r="K71" i="68"/>
  <c r="J71" i="68"/>
  <c r="I71" i="68"/>
  <c r="L70" i="68"/>
  <c r="K70" i="68"/>
  <c r="J70" i="68"/>
  <c r="I70" i="68"/>
  <c r="L69" i="68"/>
  <c r="K69" i="68"/>
  <c r="J69" i="68"/>
  <c r="I69" i="68"/>
  <c r="E69" i="68"/>
  <c r="L68" i="68"/>
  <c r="K68" i="68"/>
  <c r="J68" i="68"/>
  <c r="I68" i="68"/>
  <c r="L67" i="68"/>
  <c r="K67" i="68"/>
  <c r="J67" i="68"/>
  <c r="M67" i="68" s="1"/>
  <c r="I67" i="68"/>
  <c r="L66" i="68"/>
  <c r="K66" i="68"/>
  <c r="J66" i="68"/>
  <c r="N66" i="68" s="1"/>
  <c r="I66" i="68"/>
  <c r="D66" i="68"/>
  <c r="L64" i="68"/>
  <c r="K64" i="68"/>
  <c r="J64" i="68"/>
  <c r="N64" i="68"/>
  <c r="I64" i="68"/>
  <c r="L63" i="68"/>
  <c r="K63" i="68"/>
  <c r="J63" i="68"/>
  <c r="I63" i="68"/>
  <c r="L62" i="68"/>
  <c r="K62" i="68"/>
  <c r="J62" i="68"/>
  <c r="I62" i="68"/>
  <c r="L61" i="68"/>
  <c r="K61" i="68"/>
  <c r="J61" i="68"/>
  <c r="I61" i="68"/>
  <c r="L60" i="68"/>
  <c r="L65" i="68" s="1"/>
  <c r="L88" i="68" s="1"/>
  <c r="K60" i="68"/>
  <c r="J60" i="68"/>
  <c r="I60" i="68"/>
  <c r="L59" i="68"/>
  <c r="K59" i="68"/>
  <c r="J59" i="68"/>
  <c r="I59" i="68"/>
  <c r="L57" i="68"/>
  <c r="K57" i="68"/>
  <c r="J57" i="68"/>
  <c r="I57" i="68"/>
  <c r="L56" i="68"/>
  <c r="K56" i="68"/>
  <c r="J56" i="68"/>
  <c r="I56" i="68"/>
  <c r="L55" i="68"/>
  <c r="K55" i="68"/>
  <c r="J55" i="68"/>
  <c r="I55" i="68"/>
  <c r="L54" i="68"/>
  <c r="L58" i="68" s="1"/>
  <c r="K54" i="68"/>
  <c r="K58" i="68" s="1"/>
  <c r="J54" i="68"/>
  <c r="I54" i="68"/>
  <c r="L53" i="68"/>
  <c r="K53" i="68"/>
  <c r="J53" i="68"/>
  <c r="N53" i="68" s="1"/>
  <c r="I53" i="68"/>
  <c r="D53" i="68"/>
  <c r="L52" i="68"/>
  <c r="K52" i="68"/>
  <c r="J52" i="68"/>
  <c r="I52" i="68"/>
  <c r="L45" i="68"/>
  <c r="K45" i="68"/>
  <c r="J45" i="68"/>
  <c r="I45" i="68"/>
  <c r="L44" i="68"/>
  <c r="N44" i="68" s="1"/>
  <c r="K44" i="68"/>
  <c r="M44" i="68" s="1"/>
  <c r="J44" i="68"/>
  <c r="I44" i="68"/>
  <c r="L43" i="68"/>
  <c r="K43" i="68"/>
  <c r="J43" i="68"/>
  <c r="I43" i="68"/>
  <c r="L42" i="68"/>
  <c r="M42" i="68" s="1"/>
  <c r="K42" i="68"/>
  <c r="J42" i="68"/>
  <c r="I42" i="68"/>
  <c r="L41" i="68"/>
  <c r="K41" i="68"/>
  <c r="J41" i="68"/>
  <c r="I41" i="68"/>
  <c r="L40" i="68"/>
  <c r="K40" i="68"/>
  <c r="J40" i="68"/>
  <c r="I40" i="68"/>
  <c r="L38" i="68"/>
  <c r="K38" i="68"/>
  <c r="J38" i="68"/>
  <c r="I38" i="68"/>
  <c r="L37" i="68"/>
  <c r="K37" i="68"/>
  <c r="J37" i="68"/>
  <c r="I37" i="68"/>
  <c r="L36" i="68"/>
  <c r="K36" i="68"/>
  <c r="K39" i="68" s="1"/>
  <c r="J36" i="68"/>
  <c r="I36" i="68"/>
  <c r="L35" i="68"/>
  <c r="K35" i="68"/>
  <c r="J35" i="68"/>
  <c r="I35" i="68"/>
  <c r="D35" i="68"/>
  <c r="L34" i="68"/>
  <c r="K34" i="68"/>
  <c r="J34" i="68"/>
  <c r="I34" i="68"/>
  <c r="L33" i="68"/>
  <c r="K33" i="68"/>
  <c r="J33" i="68"/>
  <c r="J39" i="68" s="1"/>
  <c r="I33" i="68"/>
  <c r="M33" i="68" s="1"/>
  <c r="N33" i="68" s="1"/>
  <c r="B33" i="68"/>
  <c r="L32" i="68"/>
  <c r="K32" i="68"/>
  <c r="J32" i="68"/>
  <c r="I32" i="68"/>
  <c r="L31" i="68"/>
  <c r="K31" i="68"/>
  <c r="J31" i="68"/>
  <c r="I31" i="68"/>
  <c r="M31" i="68" s="1"/>
  <c r="L30" i="68"/>
  <c r="K30" i="68"/>
  <c r="J30" i="68"/>
  <c r="I30" i="68"/>
  <c r="L29" i="68"/>
  <c r="K29" i="68"/>
  <c r="M29" i="68" s="1"/>
  <c r="J29" i="68"/>
  <c r="I29" i="68"/>
  <c r="L28" i="68"/>
  <c r="K28" i="68"/>
  <c r="J28" i="68"/>
  <c r="I28" i="68"/>
  <c r="E28" i="68"/>
  <c r="B28" i="68"/>
  <c r="L27" i="68"/>
  <c r="K27" i="68"/>
  <c r="J27" i="68"/>
  <c r="I27" i="68"/>
  <c r="L26" i="68"/>
  <c r="K26" i="68"/>
  <c r="J26" i="68"/>
  <c r="I26" i="68"/>
  <c r="L25" i="68"/>
  <c r="K25" i="68"/>
  <c r="J25" i="68"/>
  <c r="I25" i="68"/>
  <c r="B25" i="68"/>
  <c r="L23" i="68"/>
  <c r="K23" i="68"/>
  <c r="J23" i="68"/>
  <c r="I23" i="68"/>
  <c r="L22" i="68"/>
  <c r="K22" i="68"/>
  <c r="K24" i="68" s="1"/>
  <c r="J22" i="68"/>
  <c r="N22" i="68"/>
  <c r="I22" i="68"/>
  <c r="L21" i="68"/>
  <c r="K21" i="68"/>
  <c r="J21" i="68"/>
  <c r="I21" i="68"/>
  <c r="B21" i="68"/>
  <c r="L20" i="68"/>
  <c r="L24" i="68" s="1"/>
  <c r="K20" i="68"/>
  <c r="J20" i="68"/>
  <c r="I20" i="68"/>
  <c r="L19" i="68"/>
  <c r="K19" i="68"/>
  <c r="J19" i="68"/>
  <c r="I19" i="68"/>
  <c r="L18" i="68"/>
  <c r="K18" i="68"/>
  <c r="J18" i="68"/>
  <c r="J24" i="68" s="1"/>
  <c r="I18" i="68"/>
  <c r="L16" i="68"/>
  <c r="K16" i="68"/>
  <c r="J16" i="68"/>
  <c r="I16" i="68"/>
  <c r="L15" i="68"/>
  <c r="K15" i="68"/>
  <c r="J15" i="68"/>
  <c r="M15" i="68" s="1"/>
  <c r="I15" i="68"/>
  <c r="L14" i="68"/>
  <c r="K14" i="68"/>
  <c r="J14" i="68"/>
  <c r="I14" i="68"/>
  <c r="L13" i="68"/>
  <c r="K13" i="68"/>
  <c r="J13" i="68"/>
  <c r="M13" i="68" s="1"/>
  <c r="I13" i="68"/>
  <c r="L12" i="68"/>
  <c r="K12" i="68"/>
  <c r="J12" i="68"/>
  <c r="I12" i="68"/>
  <c r="E12" i="68"/>
  <c r="L11" i="68"/>
  <c r="L17" i="68" s="1"/>
  <c r="K11" i="68"/>
  <c r="J11" i="68"/>
  <c r="I11" i="68"/>
  <c r="L250" i="67"/>
  <c r="E127" i="68"/>
  <c r="K250" i="67"/>
  <c r="D127" i="68"/>
  <c r="J250" i="67"/>
  <c r="I250" i="67"/>
  <c r="B127" i="68"/>
  <c r="L249" i="67"/>
  <c r="E126" i="68"/>
  <c r="K249" i="67"/>
  <c r="D126" i="68"/>
  <c r="J249" i="67"/>
  <c r="C126" i="68"/>
  <c r="I249" i="67"/>
  <c r="L248" i="67"/>
  <c r="E125" i="68" s="1"/>
  <c r="K248" i="67"/>
  <c r="J248" i="67"/>
  <c r="C125" i="68"/>
  <c r="I248" i="67"/>
  <c r="B125" i="68"/>
  <c r="L247" i="67"/>
  <c r="E124" i="68"/>
  <c r="K247" i="67"/>
  <c r="D124" i="68"/>
  <c r="J247" i="67"/>
  <c r="I247" i="67"/>
  <c r="M247" i="67" s="1"/>
  <c r="O247" i="67" s="1"/>
  <c r="L246" i="67"/>
  <c r="K246" i="67"/>
  <c r="K251" i="67" s="1"/>
  <c r="J246" i="67"/>
  <c r="I246" i="67"/>
  <c r="L245" i="67"/>
  <c r="N245" i="67" s="1"/>
  <c r="E122" i="68"/>
  <c r="K245" i="67"/>
  <c r="D122" i="68"/>
  <c r="J245" i="67"/>
  <c r="I245" i="67"/>
  <c r="B122" i="68"/>
  <c r="I244" i="67"/>
  <c r="L243" i="67"/>
  <c r="K243" i="67"/>
  <c r="D120" i="68"/>
  <c r="J243" i="67"/>
  <c r="I243" i="67"/>
  <c r="L242" i="67"/>
  <c r="E119" i="68" s="1"/>
  <c r="K242" i="67"/>
  <c r="D119" i="68"/>
  <c r="J242" i="67"/>
  <c r="I242" i="67"/>
  <c r="B119" i="68" s="1"/>
  <c r="L241" i="67"/>
  <c r="E118" i="68" s="1"/>
  <c r="K241" i="67"/>
  <c r="D118" i="68"/>
  <c r="J241" i="67"/>
  <c r="I241" i="67"/>
  <c r="N240" i="67"/>
  <c r="L240" i="67"/>
  <c r="E117" i="68"/>
  <c r="K240" i="67"/>
  <c r="D117" i="68"/>
  <c r="J240" i="67"/>
  <c r="C117" i="68" s="1"/>
  <c r="G117" i="68" s="1"/>
  <c r="I240" i="67"/>
  <c r="L239" i="67"/>
  <c r="E116" i="68"/>
  <c r="K239" i="67"/>
  <c r="D116" i="68" s="1"/>
  <c r="J239" i="67"/>
  <c r="I239" i="67"/>
  <c r="L238" i="67"/>
  <c r="K238" i="67"/>
  <c r="J238" i="67"/>
  <c r="I238" i="67"/>
  <c r="L237" i="67"/>
  <c r="E114" i="68" s="1"/>
  <c r="K237" i="67"/>
  <c r="D114" i="68" s="1"/>
  <c r="J237" i="67"/>
  <c r="I237" i="67"/>
  <c r="B114" i="68"/>
  <c r="L236" i="67"/>
  <c r="E113" i="68"/>
  <c r="K236" i="67"/>
  <c r="D113" i="68"/>
  <c r="J236" i="67"/>
  <c r="I236" i="67"/>
  <c r="B113" i="68" s="1"/>
  <c r="L235" i="67"/>
  <c r="K235" i="67"/>
  <c r="D112" i="68" s="1"/>
  <c r="J235" i="67"/>
  <c r="N235" i="67" s="1"/>
  <c r="C112" i="68"/>
  <c r="I235" i="67"/>
  <c r="L234" i="67"/>
  <c r="E111" i="68" s="1"/>
  <c r="K234" i="67"/>
  <c r="J234" i="67"/>
  <c r="I234" i="67"/>
  <c r="B111" i="68"/>
  <c r="N233" i="67"/>
  <c r="L233" i="67"/>
  <c r="K233" i="67"/>
  <c r="D110" i="68" s="1"/>
  <c r="J233" i="67"/>
  <c r="C110" i="68"/>
  <c r="I233" i="67"/>
  <c r="N232" i="67"/>
  <c r="M232" i="67"/>
  <c r="L232" i="67"/>
  <c r="K232" i="67"/>
  <c r="D109" i="68" s="1"/>
  <c r="F109" i="68" s="1"/>
  <c r="J232" i="67"/>
  <c r="C109" i="68"/>
  <c r="I232" i="67"/>
  <c r="B109" i="68"/>
  <c r="M231" i="67"/>
  <c r="L231" i="67"/>
  <c r="E108" i="68"/>
  <c r="K231" i="67"/>
  <c r="D108" i="68" s="1"/>
  <c r="J231" i="67"/>
  <c r="I231" i="67"/>
  <c r="B108" i="68" s="1"/>
  <c r="L230" i="67"/>
  <c r="N230" i="67" s="1"/>
  <c r="E107" i="68"/>
  <c r="K230" i="67"/>
  <c r="D107" i="68"/>
  <c r="J230" i="67"/>
  <c r="I230" i="67"/>
  <c r="L228" i="67"/>
  <c r="K228" i="67"/>
  <c r="D105" i="68" s="1"/>
  <c r="J228" i="67"/>
  <c r="I228" i="67"/>
  <c r="M228" i="67" s="1"/>
  <c r="L227" i="67"/>
  <c r="K227" i="67"/>
  <c r="D104" i="68" s="1"/>
  <c r="J227" i="67"/>
  <c r="C104" i="68" s="1"/>
  <c r="I227" i="67"/>
  <c r="L226" i="67"/>
  <c r="M226" i="67" s="1"/>
  <c r="O226" i="67" s="1"/>
  <c r="E103" i="68"/>
  <c r="K226" i="67"/>
  <c r="D103" i="68"/>
  <c r="J226" i="67"/>
  <c r="I226" i="67"/>
  <c r="B103" i="68"/>
  <c r="L225" i="67"/>
  <c r="E102" i="68"/>
  <c r="K225" i="67"/>
  <c r="D102" i="68" s="1"/>
  <c r="J225" i="67"/>
  <c r="I225" i="67"/>
  <c r="L224" i="67"/>
  <c r="K224" i="67"/>
  <c r="D101" i="68"/>
  <c r="J224" i="67"/>
  <c r="C101" i="68"/>
  <c r="I224" i="67"/>
  <c r="L223" i="67"/>
  <c r="K223" i="67"/>
  <c r="D100" i="68"/>
  <c r="D106" i="68" s="1"/>
  <c r="J223" i="67"/>
  <c r="I223" i="67"/>
  <c r="B100" i="68" s="1"/>
  <c r="L221" i="67"/>
  <c r="L139" i="68" s="1"/>
  <c r="E98" i="68"/>
  <c r="K221" i="67"/>
  <c r="D98" i="68"/>
  <c r="F98" i="68" s="1"/>
  <c r="J221" i="67"/>
  <c r="I221" i="67"/>
  <c r="B98" i="68"/>
  <c r="L220" i="67"/>
  <c r="E97" i="68"/>
  <c r="K220" i="67"/>
  <c r="D97" i="68"/>
  <c r="J220" i="67"/>
  <c r="I220" i="67"/>
  <c r="M220" i="67" s="1"/>
  <c r="O220" i="67" s="1"/>
  <c r="L219" i="67"/>
  <c r="E96" i="68"/>
  <c r="K219" i="67"/>
  <c r="D96" i="68" s="1"/>
  <c r="J219" i="67"/>
  <c r="C96" i="68" s="1"/>
  <c r="I219" i="67"/>
  <c r="L218" i="67"/>
  <c r="E95" i="68" s="1"/>
  <c r="K218" i="67"/>
  <c r="K222" i="67" s="1"/>
  <c r="K252" i="67" s="1"/>
  <c r="D95" i="68"/>
  <c r="F95" i="68" s="1"/>
  <c r="J218" i="67"/>
  <c r="I218" i="67"/>
  <c r="B95" i="68"/>
  <c r="L217" i="67"/>
  <c r="E94" i="68"/>
  <c r="K217" i="67"/>
  <c r="D94" i="68"/>
  <c r="J217" i="67"/>
  <c r="I217" i="67"/>
  <c r="L216" i="67"/>
  <c r="E93" i="68"/>
  <c r="K216" i="67"/>
  <c r="J216" i="67"/>
  <c r="I216" i="67"/>
  <c r="B93" i="68"/>
  <c r="L210" i="67"/>
  <c r="K210" i="67"/>
  <c r="J210" i="67"/>
  <c r="I210" i="67"/>
  <c r="E210" i="67"/>
  <c r="D210" i="67"/>
  <c r="C210" i="67"/>
  <c r="B210" i="67"/>
  <c r="N209" i="67"/>
  <c r="M209" i="67"/>
  <c r="O209" i="67"/>
  <c r="G209" i="67"/>
  <c r="F209" i="67"/>
  <c r="H209" i="67" s="1"/>
  <c r="N208" i="67"/>
  <c r="M208" i="67"/>
  <c r="G208" i="67"/>
  <c r="F208" i="67"/>
  <c r="M207" i="67"/>
  <c r="N207" i="67" s="1"/>
  <c r="G207" i="67"/>
  <c r="F207" i="67"/>
  <c r="H207" i="67" s="1"/>
  <c r="N206" i="67"/>
  <c r="M206" i="67"/>
  <c r="O206" i="67"/>
  <c r="G206" i="67"/>
  <c r="F206" i="67"/>
  <c r="H206" i="67" s="1"/>
  <c r="N205" i="67"/>
  <c r="M205" i="67"/>
  <c r="O205" i="67"/>
  <c r="G205" i="67"/>
  <c r="F205" i="67"/>
  <c r="H205" i="67" s="1"/>
  <c r="N204" i="67"/>
  <c r="M204" i="67"/>
  <c r="O204" i="67" s="1"/>
  <c r="G204" i="67"/>
  <c r="F204" i="67"/>
  <c r="L203" i="67"/>
  <c r="K203" i="67"/>
  <c r="J203" i="67"/>
  <c r="I203" i="67"/>
  <c r="E203" i="67"/>
  <c r="D203" i="67"/>
  <c r="C203" i="67"/>
  <c r="G203" i="67" s="1"/>
  <c r="B203" i="67"/>
  <c r="N202" i="67"/>
  <c r="M202" i="67"/>
  <c r="O202" i="67"/>
  <c r="G202" i="67"/>
  <c r="F202" i="67"/>
  <c r="H202" i="67"/>
  <c r="N201" i="67"/>
  <c r="M201" i="67"/>
  <c r="O201" i="67"/>
  <c r="G201" i="67"/>
  <c r="F201" i="67"/>
  <c r="H201" i="67" s="1"/>
  <c r="O200" i="67"/>
  <c r="N200" i="67"/>
  <c r="M200" i="67"/>
  <c r="G200" i="67"/>
  <c r="F200" i="67"/>
  <c r="H200" i="67" s="1"/>
  <c r="N199" i="67"/>
  <c r="M199" i="67"/>
  <c r="O199" i="67" s="1"/>
  <c r="G199" i="67"/>
  <c r="F199" i="67"/>
  <c r="H199" i="67" s="1"/>
  <c r="N198" i="67"/>
  <c r="M198" i="67"/>
  <c r="O198" i="67"/>
  <c r="G198" i="67"/>
  <c r="F198" i="67"/>
  <c r="H198" i="67" s="1"/>
  <c r="N197" i="67"/>
  <c r="M197" i="67"/>
  <c r="O197" i="67"/>
  <c r="G197" i="67"/>
  <c r="F197" i="67"/>
  <c r="N196" i="67"/>
  <c r="M196" i="67"/>
  <c r="F196" i="67"/>
  <c r="G196" i="67"/>
  <c r="N195" i="67"/>
  <c r="M195" i="67"/>
  <c r="G195" i="67"/>
  <c r="F195" i="67"/>
  <c r="N194" i="67"/>
  <c r="M194" i="67"/>
  <c r="G194" i="67"/>
  <c r="F194" i="67"/>
  <c r="N193" i="67"/>
  <c r="M193" i="67"/>
  <c r="G193" i="67"/>
  <c r="F193" i="67"/>
  <c r="N192" i="67"/>
  <c r="M192" i="67"/>
  <c r="G192" i="67"/>
  <c r="F192" i="67"/>
  <c r="N191" i="67"/>
  <c r="M191" i="67"/>
  <c r="G191" i="67"/>
  <c r="F191" i="67"/>
  <c r="N190" i="67"/>
  <c r="M190" i="67"/>
  <c r="G190" i="67"/>
  <c r="F190" i="67"/>
  <c r="N189" i="67"/>
  <c r="M189" i="67"/>
  <c r="G189" i="67"/>
  <c r="F189" i="67"/>
  <c r="L188" i="67"/>
  <c r="L211" i="67" s="1"/>
  <c r="K188" i="67"/>
  <c r="J188" i="67"/>
  <c r="I188" i="67"/>
  <c r="E188" i="67"/>
  <c r="D188" i="67"/>
  <c r="C188" i="67"/>
  <c r="B188" i="67"/>
  <c r="B211" i="67" s="1"/>
  <c r="F188" i="67"/>
  <c r="N187" i="67"/>
  <c r="M187" i="67"/>
  <c r="O187" i="67" s="1"/>
  <c r="G187" i="67"/>
  <c r="F187" i="67"/>
  <c r="H187" i="67" s="1"/>
  <c r="N186" i="67"/>
  <c r="M186" i="67"/>
  <c r="O186" i="67" s="1"/>
  <c r="G186" i="67"/>
  <c r="F186" i="67"/>
  <c r="H186" i="67"/>
  <c r="N185" i="67"/>
  <c r="M185" i="67"/>
  <c r="O185" i="67" s="1"/>
  <c r="H185" i="67"/>
  <c r="G185" i="67"/>
  <c r="F185" i="67"/>
  <c r="N184" i="67"/>
  <c r="M184" i="67"/>
  <c r="O184" i="67" s="1"/>
  <c r="F184" i="67"/>
  <c r="G184" i="67"/>
  <c r="N183" i="67"/>
  <c r="M183" i="67"/>
  <c r="O183" i="67"/>
  <c r="G183" i="67"/>
  <c r="F183" i="67"/>
  <c r="N182" i="67"/>
  <c r="M182" i="67"/>
  <c r="O182" i="67"/>
  <c r="G182" i="67"/>
  <c r="F182" i="67"/>
  <c r="L181" i="67"/>
  <c r="K181" i="67"/>
  <c r="K211" i="67" s="1"/>
  <c r="J181" i="67"/>
  <c r="N181" i="67" s="1"/>
  <c r="I181" i="67"/>
  <c r="E181" i="67"/>
  <c r="D181" i="67"/>
  <c r="C181" i="67"/>
  <c r="B181" i="67"/>
  <c r="N180" i="67"/>
  <c r="M180" i="67"/>
  <c r="O180" i="67" s="1"/>
  <c r="G180" i="67"/>
  <c r="F180" i="67"/>
  <c r="N179" i="67"/>
  <c r="M179" i="67"/>
  <c r="O179" i="67"/>
  <c r="G179" i="67"/>
  <c r="F179" i="67"/>
  <c r="H179" i="67"/>
  <c r="N178" i="67"/>
  <c r="M178" i="67"/>
  <c r="O178" i="67"/>
  <c r="G178" i="67"/>
  <c r="F178" i="67"/>
  <c r="N177" i="67"/>
  <c r="M177" i="67"/>
  <c r="O177" i="67"/>
  <c r="G177" i="67"/>
  <c r="F177" i="67"/>
  <c r="N176" i="67"/>
  <c r="M176" i="67"/>
  <c r="H176" i="67"/>
  <c r="G176" i="67"/>
  <c r="F176" i="67"/>
  <c r="O175" i="67"/>
  <c r="N175" i="67"/>
  <c r="M175" i="67"/>
  <c r="G175" i="67"/>
  <c r="F175" i="67"/>
  <c r="L168" i="67"/>
  <c r="E86" i="68"/>
  <c r="G86" i="68" s="1"/>
  <c r="K168" i="67"/>
  <c r="D86" i="68"/>
  <c r="J168" i="67"/>
  <c r="C86" i="68" s="1"/>
  <c r="I168" i="67"/>
  <c r="L167" i="67"/>
  <c r="E85" i="68" s="1"/>
  <c r="K167" i="67"/>
  <c r="D85" i="68"/>
  <c r="J167" i="67"/>
  <c r="I167" i="67"/>
  <c r="B85" i="68"/>
  <c r="L166" i="67"/>
  <c r="K166" i="67"/>
  <c r="D84" i="68"/>
  <c r="J166" i="67"/>
  <c r="I166" i="67"/>
  <c r="L165" i="67"/>
  <c r="L165" i="68" s="1"/>
  <c r="K165" i="67"/>
  <c r="D83" i="68"/>
  <c r="J165" i="67"/>
  <c r="C83" i="68" s="1"/>
  <c r="I165" i="67"/>
  <c r="L164" i="67"/>
  <c r="K164" i="67"/>
  <c r="D82" i="68" s="1"/>
  <c r="J164" i="67"/>
  <c r="I164" i="67"/>
  <c r="M164" i="67" s="1"/>
  <c r="B82" i="68"/>
  <c r="N163" i="67"/>
  <c r="L163" i="67"/>
  <c r="E81" i="68"/>
  <c r="K163" i="67"/>
  <c r="J163" i="67"/>
  <c r="I163" i="67"/>
  <c r="L161" i="67"/>
  <c r="E79" i="68"/>
  <c r="E80" i="68" s="1"/>
  <c r="K161" i="67"/>
  <c r="J161" i="67"/>
  <c r="I161" i="67"/>
  <c r="B79" i="68"/>
  <c r="L160" i="67"/>
  <c r="K160" i="67"/>
  <c r="D78" i="68"/>
  <c r="J160" i="67"/>
  <c r="I160" i="67"/>
  <c r="L159" i="67"/>
  <c r="E77" i="68" s="1"/>
  <c r="K159" i="67"/>
  <c r="D77" i="68" s="1"/>
  <c r="J159" i="67"/>
  <c r="C77" i="68" s="1"/>
  <c r="I159" i="67"/>
  <c r="L158" i="67"/>
  <c r="E76" i="68"/>
  <c r="K158" i="67"/>
  <c r="J158" i="67"/>
  <c r="C76" i="68" s="1"/>
  <c r="I158" i="67"/>
  <c r="L157" i="67"/>
  <c r="E75" i="68"/>
  <c r="K157" i="67"/>
  <c r="J157" i="67"/>
  <c r="C75" i="68" s="1"/>
  <c r="I157" i="67"/>
  <c r="L156" i="67"/>
  <c r="K156" i="67"/>
  <c r="J156" i="67"/>
  <c r="I156" i="67"/>
  <c r="B74" i="68"/>
  <c r="L155" i="67"/>
  <c r="E73" i="68" s="1"/>
  <c r="K155" i="67"/>
  <c r="J155" i="67"/>
  <c r="C73" i="68"/>
  <c r="I155" i="67"/>
  <c r="B73" i="68" s="1"/>
  <c r="L154" i="67"/>
  <c r="E72" i="68" s="1"/>
  <c r="K154" i="67"/>
  <c r="D72" i="68" s="1"/>
  <c r="J154" i="67"/>
  <c r="C72" i="68"/>
  <c r="I154" i="67"/>
  <c r="M154" i="67" s="1"/>
  <c r="B72" i="68"/>
  <c r="L153" i="67"/>
  <c r="E71" i="68" s="1"/>
  <c r="K153" i="67"/>
  <c r="D71" i="68" s="1"/>
  <c r="J153" i="67"/>
  <c r="C71" i="68" s="1"/>
  <c r="I153" i="67"/>
  <c r="L152" i="67"/>
  <c r="E70" i="68"/>
  <c r="K152" i="67"/>
  <c r="D70" i="68" s="1"/>
  <c r="J152" i="67"/>
  <c r="C70" i="68" s="1"/>
  <c r="I152" i="67"/>
  <c r="L151" i="67"/>
  <c r="K151" i="67"/>
  <c r="K151" i="68" s="1"/>
  <c r="D69" i="68"/>
  <c r="J151" i="67"/>
  <c r="I151" i="67"/>
  <c r="L150" i="67"/>
  <c r="E68" i="68"/>
  <c r="K150" i="67"/>
  <c r="D68" i="68" s="1"/>
  <c r="F68" i="68" s="1"/>
  <c r="G68" i="68" s="1"/>
  <c r="J150" i="67"/>
  <c r="C68" i="68"/>
  <c r="I150" i="67"/>
  <c r="L149" i="67"/>
  <c r="E67" i="68"/>
  <c r="K149" i="67"/>
  <c r="D67" i="68"/>
  <c r="F67" i="68" s="1"/>
  <c r="J149" i="67"/>
  <c r="C67" i="68"/>
  <c r="I149" i="67"/>
  <c r="B67" i="68" s="1"/>
  <c r="L148" i="67"/>
  <c r="E66" i="68"/>
  <c r="K148" i="67"/>
  <c r="J148" i="67"/>
  <c r="I148" i="67"/>
  <c r="B66" i="68"/>
  <c r="L146" i="67"/>
  <c r="E64" i="68" s="1"/>
  <c r="K146" i="67"/>
  <c r="D64" i="68" s="1"/>
  <c r="J146" i="67"/>
  <c r="C64" i="68" s="1"/>
  <c r="I146" i="67"/>
  <c r="B64" i="68"/>
  <c r="F64" i="68" s="1"/>
  <c r="G64" i="68" s="1"/>
  <c r="L145" i="67"/>
  <c r="E63" i="68" s="1"/>
  <c r="K145" i="67"/>
  <c r="D63" i="68" s="1"/>
  <c r="J145" i="67"/>
  <c r="I145" i="67"/>
  <c r="L144" i="67"/>
  <c r="K144" i="67"/>
  <c r="D62" i="68"/>
  <c r="J144" i="67"/>
  <c r="C62" i="68" s="1"/>
  <c r="I144" i="67"/>
  <c r="L143" i="67"/>
  <c r="E61" i="68" s="1"/>
  <c r="K143" i="67"/>
  <c r="J143" i="67"/>
  <c r="I143" i="67"/>
  <c r="L142" i="67"/>
  <c r="E60" i="68" s="1"/>
  <c r="K142" i="67"/>
  <c r="J142" i="67"/>
  <c r="C60" i="68"/>
  <c r="I142" i="67"/>
  <c r="B60" i="68" s="1"/>
  <c r="L141" i="67"/>
  <c r="E59" i="68" s="1"/>
  <c r="K141" i="67"/>
  <c r="D59" i="68" s="1"/>
  <c r="J141" i="67"/>
  <c r="I141" i="67"/>
  <c r="L139" i="67"/>
  <c r="N139" i="67" s="1"/>
  <c r="E57" i="68"/>
  <c r="K139" i="67"/>
  <c r="D57" i="68"/>
  <c r="J139" i="67"/>
  <c r="C57" i="68"/>
  <c r="I139" i="67"/>
  <c r="L138" i="67"/>
  <c r="E56" i="68" s="1"/>
  <c r="K138" i="67"/>
  <c r="J138" i="67"/>
  <c r="I138" i="67"/>
  <c r="L137" i="67"/>
  <c r="E55" i="68"/>
  <c r="K137" i="67"/>
  <c r="D55" i="68" s="1"/>
  <c r="J137" i="67"/>
  <c r="C55" i="68" s="1"/>
  <c r="I137" i="67"/>
  <c r="L136" i="67"/>
  <c r="K136" i="67"/>
  <c r="D54" i="68"/>
  <c r="J136" i="67"/>
  <c r="C54" i="68"/>
  <c r="I136" i="67"/>
  <c r="L135" i="67"/>
  <c r="E53" i="68"/>
  <c r="E58" i="68" s="1"/>
  <c r="K135" i="67"/>
  <c r="J135" i="67"/>
  <c r="J140" i="67" s="1"/>
  <c r="I135" i="67"/>
  <c r="B53" i="68" s="1"/>
  <c r="L134" i="67"/>
  <c r="E52" i="68"/>
  <c r="K134" i="67"/>
  <c r="D52" i="68" s="1"/>
  <c r="J134" i="67"/>
  <c r="C52" i="68"/>
  <c r="I134" i="67"/>
  <c r="L128" i="67"/>
  <c r="M128" i="67" s="1"/>
  <c r="K128" i="67"/>
  <c r="J128" i="67"/>
  <c r="I128" i="67"/>
  <c r="E128" i="67"/>
  <c r="D128" i="67"/>
  <c r="D129" i="67" s="1"/>
  <c r="C128" i="67"/>
  <c r="B128" i="67"/>
  <c r="F128" i="67" s="1"/>
  <c r="N127" i="67"/>
  <c r="M127" i="67"/>
  <c r="G127" i="67"/>
  <c r="F127" i="67"/>
  <c r="N126" i="67"/>
  <c r="M126" i="67"/>
  <c r="G126" i="67"/>
  <c r="F126" i="67"/>
  <c r="N125" i="67"/>
  <c r="M125" i="67"/>
  <c r="G125" i="67"/>
  <c r="F125" i="67"/>
  <c r="N124" i="67"/>
  <c r="M124" i="67"/>
  <c r="F124" i="67"/>
  <c r="G124" i="67" s="1"/>
  <c r="N123" i="67"/>
  <c r="M123" i="67"/>
  <c r="F123" i="67"/>
  <c r="G123" i="67" s="1"/>
  <c r="N122" i="67"/>
  <c r="M122" i="67"/>
  <c r="G122" i="67"/>
  <c r="F122" i="67"/>
  <c r="N121" i="67"/>
  <c r="L121" i="67"/>
  <c r="K121" i="67"/>
  <c r="J121" i="67"/>
  <c r="I121" i="67"/>
  <c r="E121" i="67"/>
  <c r="D121" i="67"/>
  <c r="C121" i="67"/>
  <c r="B121" i="67"/>
  <c r="N120" i="67"/>
  <c r="M120" i="67"/>
  <c r="F120" i="67"/>
  <c r="G120" i="67" s="1"/>
  <c r="N119" i="67"/>
  <c r="M119" i="67"/>
  <c r="F119" i="67"/>
  <c r="G119" i="67"/>
  <c r="N118" i="67"/>
  <c r="M118" i="67"/>
  <c r="F118" i="67"/>
  <c r="N117" i="67"/>
  <c r="M117" i="67"/>
  <c r="F117" i="67"/>
  <c r="G117" i="67" s="1"/>
  <c r="N116" i="67"/>
  <c r="M116" i="67"/>
  <c r="G116" i="67"/>
  <c r="F116" i="67"/>
  <c r="N115" i="67"/>
  <c r="M115" i="67"/>
  <c r="F115" i="67"/>
  <c r="G115" i="67"/>
  <c r="N114" i="67"/>
  <c r="M114" i="67"/>
  <c r="G114" i="67"/>
  <c r="F114" i="67"/>
  <c r="M113" i="67"/>
  <c r="N113" i="67" s="1"/>
  <c r="G113" i="67"/>
  <c r="F113" i="67"/>
  <c r="N112" i="67"/>
  <c r="M112" i="67"/>
  <c r="G112" i="67"/>
  <c r="F112" i="67"/>
  <c r="N111" i="67"/>
  <c r="M111" i="67"/>
  <c r="F111" i="67"/>
  <c r="G111" i="67" s="1"/>
  <c r="N110" i="67"/>
  <c r="M110" i="67"/>
  <c r="F110" i="67"/>
  <c r="N109" i="67"/>
  <c r="M109" i="67"/>
  <c r="F109" i="67"/>
  <c r="N108" i="67"/>
  <c r="M108" i="67"/>
  <c r="F108" i="67"/>
  <c r="G108" i="67" s="1"/>
  <c r="M107" i="67"/>
  <c r="N107" i="67"/>
  <c r="F107" i="67"/>
  <c r="G107" i="67"/>
  <c r="L106" i="67"/>
  <c r="N106" i="67" s="1"/>
  <c r="K106" i="67"/>
  <c r="J106" i="67"/>
  <c r="I106" i="67"/>
  <c r="E106" i="67"/>
  <c r="D106" i="67"/>
  <c r="C106" i="67"/>
  <c r="B106" i="67"/>
  <c r="F106" i="67" s="1"/>
  <c r="N105" i="67"/>
  <c r="M105" i="67"/>
  <c r="G105" i="67"/>
  <c r="F105" i="67"/>
  <c r="N104" i="67"/>
  <c r="M104" i="67"/>
  <c r="G104" i="67"/>
  <c r="F104" i="67"/>
  <c r="N103" i="67"/>
  <c r="M103" i="67"/>
  <c r="F103" i="67"/>
  <c r="N102" i="67"/>
  <c r="M102" i="67"/>
  <c r="F102" i="67"/>
  <c r="G102" i="67" s="1"/>
  <c r="N101" i="67"/>
  <c r="M101" i="67"/>
  <c r="F101" i="67"/>
  <c r="G101" i="67"/>
  <c r="N100" i="67"/>
  <c r="M100" i="67"/>
  <c r="F100" i="67"/>
  <c r="G100" i="67" s="1"/>
  <c r="L99" i="67"/>
  <c r="K99" i="67"/>
  <c r="J99" i="67"/>
  <c r="I99" i="67"/>
  <c r="E99" i="67"/>
  <c r="D99" i="67"/>
  <c r="C99" i="67"/>
  <c r="B99" i="67"/>
  <c r="N98" i="67"/>
  <c r="M98" i="67"/>
  <c r="G98" i="67"/>
  <c r="F98" i="67"/>
  <c r="N97" i="67"/>
  <c r="M97" i="67"/>
  <c r="G97" i="67"/>
  <c r="F97" i="67"/>
  <c r="N96" i="67"/>
  <c r="M96" i="67"/>
  <c r="F96" i="67"/>
  <c r="G96" i="67" s="1"/>
  <c r="N95" i="67"/>
  <c r="M95" i="67"/>
  <c r="F95" i="67"/>
  <c r="G95" i="67"/>
  <c r="N94" i="67"/>
  <c r="M94" i="67"/>
  <c r="F94" i="67"/>
  <c r="N93" i="67"/>
  <c r="M93" i="67"/>
  <c r="F93" i="67"/>
  <c r="G93" i="67" s="1"/>
  <c r="L86" i="67"/>
  <c r="K86" i="67"/>
  <c r="D45" i="68" s="1"/>
  <c r="K168" i="68"/>
  <c r="J86" i="67"/>
  <c r="I86" i="67"/>
  <c r="L85" i="67"/>
  <c r="E44" i="68" s="1"/>
  <c r="K85" i="67"/>
  <c r="J85" i="67"/>
  <c r="M85" i="67" s="1"/>
  <c r="I85" i="67"/>
  <c r="L84" i="67"/>
  <c r="E43" i="68" s="1"/>
  <c r="K84" i="67"/>
  <c r="J84" i="67"/>
  <c r="I84" i="67"/>
  <c r="L83" i="67"/>
  <c r="K83" i="67"/>
  <c r="D42" i="68" s="1"/>
  <c r="J83" i="67"/>
  <c r="N83" i="67" s="1"/>
  <c r="I83" i="67"/>
  <c r="M83" i="67" s="1"/>
  <c r="L82" i="67"/>
  <c r="L87" i="67" s="1"/>
  <c r="M82" i="67"/>
  <c r="K82" i="67"/>
  <c r="J82" i="67"/>
  <c r="I82" i="67"/>
  <c r="L81" i="67"/>
  <c r="L163" i="68"/>
  <c r="K81" i="67"/>
  <c r="K163" i="68" s="1"/>
  <c r="J81" i="67"/>
  <c r="M81" i="67" s="1"/>
  <c r="C40" i="68"/>
  <c r="I81" i="67"/>
  <c r="L79" i="67"/>
  <c r="K79" i="67"/>
  <c r="J79" i="67"/>
  <c r="I79" i="67"/>
  <c r="B38" i="68" s="1"/>
  <c r="L78" i="67"/>
  <c r="K78" i="67"/>
  <c r="J78" i="67"/>
  <c r="I78" i="67"/>
  <c r="L77" i="67"/>
  <c r="K77" i="67"/>
  <c r="J77" i="67"/>
  <c r="I77" i="67"/>
  <c r="M77" i="67" s="1"/>
  <c r="I159" i="68"/>
  <c r="L76" i="67"/>
  <c r="E35" i="68"/>
  <c r="K76" i="67"/>
  <c r="J76" i="67"/>
  <c r="I76" i="67"/>
  <c r="L75" i="67"/>
  <c r="K75" i="67"/>
  <c r="J75" i="67"/>
  <c r="I75" i="67"/>
  <c r="L74" i="67"/>
  <c r="K74" i="67"/>
  <c r="J74" i="67"/>
  <c r="I74" i="67"/>
  <c r="L73" i="67"/>
  <c r="K73" i="67"/>
  <c r="J73" i="67"/>
  <c r="I73" i="67"/>
  <c r="L72" i="67"/>
  <c r="K72" i="67"/>
  <c r="J72" i="67"/>
  <c r="C31" i="68" s="1"/>
  <c r="I72" i="67"/>
  <c r="L71" i="67"/>
  <c r="K71" i="67"/>
  <c r="D30" i="68" s="1"/>
  <c r="K153" i="68"/>
  <c r="J71" i="67"/>
  <c r="C30" i="68" s="1"/>
  <c r="I71" i="67"/>
  <c r="L70" i="67"/>
  <c r="E29" i="68" s="1"/>
  <c r="K70" i="67"/>
  <c r="J70" i="67"/>
  <c r="I70" i="67"/>
  <c r="L69" i="67"/>
  <c r="L151" i="68"/>
  <c r="K69" i="67"/>
  <c r="J69" i="67"/>
  <c r="I69" i="67"/>
  <c r="L68" i="67"/>
  <c r="K68" i="67"/>
  <c r="J68" i="67"/>
  <c r="C27" i="68" s="1"/>
  <c r="I68" i="67"/>
  <c r="L67" i="67"/>
  <c r="M67" i="67" s="1"/>
  <c r="K67" i="67"/>
  <c r="D26" i="68" s="1"/>
  <c r="K149" i="68"/>
  <c r="J67" i="67"/>
  <c r="I67" i="67"/>
  <c r="L66" i="67"/>
  <c r="L148" i="68" s="1"/>
  <c r="K66" i="67"/>
  <c r="J66" i="67"/>
  <c r="I66" i="67"/>
  <c r="I148" i="68"/>
  <c r="L64" i="67"/>
  <c r="K64" i="67"/>
  <c r="J64" i="67"/>
  <c r="C23" i="68" s="1"/>
  <c r="I64" i="67"/>
  <c r="L63" i="67"/>
  <c r="K63" i="67"/>
  <c r="J63" i="67"/>
  <c r="I63" i="67"/>
  <c r="L62" i="67"/>
  <c r="K62" i="67"/>
  <c r="J62" i="67"/>
  <c r="C21" i="68"/>
  <c r="I62" i="67"/>
  <c r="L61" i="67"/>
  <c r="K61" i="67"/>
  <c r="J61" i="67"/>
  <c r="I61" i="67"/>
  <c r="L60" i="67"/>
  <c r="K60" i="67"/>
  <c r="D19" i="68" s="1"/>
  <c r="J60" i="67"/>
  <c r="I60" i="67"/>
  <c r="L59" i="67"/>
  <c r="K59" i="67"/>
  <c r="J59" i="67"/>
  <c r="I59" i="67"/>
  <c r="L57" i="67"/>
  <c r="E16" i="68" s="1"/>
  <c r="K57" i="67"/>
  <c r="J57" i="67"/>
  <c r="C16" i="68"/>
  <c r="I57" i="67"/>
  <c r="L56" i="67"/>
  <c r="K56" i="67"/>
  <c r="J56" i="67"/>
  <c r="I56" i="67"/>
  <c r="L55" i="67"/>
  <c r="K55" i="67"/>
  <c r="J55" i="67"/>
  <c r="I55" i="67"/>
  <c r="B14" i="68"/>
  <c r="L54" i="67"/>
  <c r="K54" i="67"/>
  <c r="J54" i="67"/>
  <c r="I54" i="67"/>
  <c r="L53" i="67"/>
  <c r="K53" i="67"/>
  <c r="D12" i="68" s="1"/>
  <c r="J53" i="67"/>
  <c r="I53" i="67"/>
  <c r="I135" i="68"/>
  <c r="L52" i="67"/>
  <c r="K52" i="67"/>
  <c r="J52" i="67"/>
  <c r="I52" i="67"/>
  <c r="M52" i="67" s="1"/>
  <c r="N52" i="67" s="1"/>
  <c r="L46" i="67"/>
  <c r="K46" i="67"/>
  <c r="K47" i="67" s="1"/>
  <c r="J46" i="67"/>
  <c r="I46" i="67"/>
  <c r="E46" i="67"/>
  <c r="D46" i="67"/>
  <c r="C46" i="67"/>
  <c r="B46" i="67"/>
  <c r="F46" i="67" s="1"/>
  <c r="N45" i="67"/>
  <c r="M45" i="67"/>
  <c r="F45" i="67"/>
  <c r="G45" i="67"/>
  <c r="N44" i="67"/>
  <c r="M44" i="67"/>
  <c r="G44" i="67"/>
  <c r="F44" i="67"/>
  <c r="M43" i="67"/>
  <c r="G43" i="67"/>
  <c r="F43" i="67"/>
  <c r="N42" i="67"/>
  <c r="M42" i="67"/>
  <c r="G42" i="67"/>
  <c r="F42" i="67"/>
  <c r="N41" i="67"/>
  <c r="M41" i="67"/>
  <c r="G41" i="67"/>
  <c r="F41" i="67"/>
  <c r="N40" i="67"/>
  <c r="M40" i="67"/>
  <c r="G40" i="67"/>
  <c r="F40" i="67"/>
  <c r="L39" i="67"/>
  <c r="K39" i="67"/>
  <c r="J39" i="67"/>
  <c r="N39" i="67" s="1"/>
  <c r="I39" i="67"/>
  <c r="M39" i="67" s="1"/>
  <c r="E39" i="67"/>
  <c r="D39" i="67"/>
  <c r="C39" i="67"/>
  <c r="B39" i="67"/>
  <c r="N38" i="67"/>
  <c r="M38" i="67"/>
  <c r="G38" i="67"/>
  <c r="F38" i="67"/>
  <c r="N37" i="67"/>
  <c r="M37" i="67"/>
  <c r="F37" i="67"/>
  <c r="G37" i="67"/>
  <c r="N36" i="67"/>
  <c r="M36" i="67"/>
  <c r="G36" i="67"/>
  <c r="F36" i="67"/>
  <c r="N35" i="67"/>
  <c r="M35" i="67"/>
  <c r="F35" i="67"/>
  <c r="G35" i="67" s="1"/>
  <c r="N34" i="67"/>
  <c r="M34" i="67"/>
  <c r="G34" i="67"/>
  <c r="F34" i="67"/>
  <c r="N33" i="67"/>
  <c r="M33" i="67"/>
  <c r="F33" i="67"/>
  <c r="G33" i="67"/>
  <c r="N32" i="67"/>
  <c r="M32" i="67"/>
  <c r="F32" i="67"/>
  <c r="G32" i="67"/>
  <c r="M31" i="67"/>
  <c r="G31" i="67"/>
  <c r="F31" i="67"/>
  <c r="N30" i="67"/>
  <c r="M30" i="67"/>
  <c r="F30" i="67"/>
  <c r="M29" i="67"/>
  <c r="F29" i="67"/>
  <c r="G29" i="67" s="1"/>
  <c r="M28" i="67"/>
  <c r="N28" i="67" s="1"/>
  <c r="F28" i="67"/>
  <c r="M27" i="67"/>
  <c r="N27" i="67" s="1"/>
  <c r="F27" i="67"/>
  <c r="G27" i="67" s="1"/>
  <c r="M26" i="67"/>
  <c r="N26" i="67" s="1"/>
  <c r="F26" i="67"/>
  <c r="G26" i="67" s="1"/>
  <c r="N25" i="67"/>
  <c r="M25" i="67"/>
  <c r="F25" i="67"/>
  <c r="G25" i="67"/>
  <c r="L24" i="67"/>
  <c r="N24" i="67" s="1"/>
  <c r="K24" i="67"/>
  <c r="J24" i="67"/>
  <c r="I24" i="67"/>
  <c r="E24" i="67"/>
  <c r="D24" i="67"/>
  <c r="C24" i="67"/>
  <c r="C47" i="67"/>
  <c r="B24" i="67"/>
  <c r="N23" i="67"/>
  <c r="M23" i="67"/>
  <c r="G23" i="67"/>
  <c r="F23" i="67"/>
  <c r="N22" i="67"/>
  <c r="M22" i="67"/>
  <c r="G22" i="67"/>
  <c r="F22" i="67"/>
  <c r="N21" i="67"/>
  <c r="M21" i="67"/>
  <c r="F21" i="67"/>
  <c r="N20" i="67"/>
  <c r="M20" i="67"/>
  <c r="G20" i="67"/>
  <c r="F20" i="67"/>
  <c r="N19" i="67"/>
  <c r="M19" i="67"/>
  <c r="G19" i="67"/>
  <c r="F19" i="67"/>
  <c r="N18" i="67"/>
  <c r="M18" i="67"/>
  <c r="G18" i="67"/>
  <c r="F18" i="67"/>
  <c r="L17" i="67"/>
  <c r="K17" i="67"/>
  <c r="J17" i="67"/>
  <c r="I17" i="67"/>
  <c r="E17" i="67"/>
  <c r="E47" i="67"/>
  <c r="D17" i="67"/>
  <c r="C17" i="67"/>
  <c r="B17" i="67"/>
  <c r="M16" i="67"/>
  <c r="N16" i="67" s="1"/>
  <c r="F16" i="67"/>
  <c r="N15" i="67"/>
  <c r="M15" i="67"/>
  <c r="F15" i="67"/>
  <c r="N14" i="67"/>
  <c r="M14" i="67"/>
  <c r="G14" i="67"/>
  <c r="F14" i="67"/>
  <c r="N13" i="67"/>
  <c r="M13" i="67"/>
  <c r="F13" i="67"/>
  <c r="G13" i="67"/>
  <c r="N12" i="67"/>
  <c r="M12" i="67"/>
  <c r="F12" i="67"/>
  <c r="G12" i="67" s="1"/>
  <c r="N11" i="67"/>
  <c r="M11" i="67"/>
  <c r="G11" i="67"/>
  <c r="F11" i="67"/>
  <c r="G57" i="68"/>
  <c r="N63" i="68"/>
  <c r="N82" i="68"/>
  <c r="M94" i="68"/>
  <c r="N94" i="68" s="1"/>
  <c r="M117" i="68"/>
  <c r="N117" i="68"/>
  <c r="N40" i="68"/>
  <c r="N79" i="68"/>
  <c r="N15" i="68"/>
  <c r="N105" i="68"/>
  <c r="N77" i="68"/>
  <c r="N78" i="68"/>
  <c r="I87" i="68"/>
  <c r="I65" i="68"/>
  <c r="M64" i="68"/>
  <c r="N81" i="68"/>
  <c r="M21" i="68"/>
  <c r="N119" i="68"/>
  <c r="K46" i="68"/>
  <c r="M70" i="68"/>
  <c r="N70" i="68"/>
  <c r="M85" i="68"/>
  <c r="M97" i="68"/>
  <c r="M23" i="68"/>
  <c r="N23" i="68"/>
  <c r="M27" i="68"/>
  <c r="M37" i="68"/>
  <c r="N37" i="68" s="1"/>
  <c r="M55" i="68"/>
  <c r="N67" i="68"/>
  <c r="M82" i="68"/>
  <c r="N122" i="68"/>
  <c r="M35" i="68"/>
  <c r="N35" i="68"/>
  <c r="M126" i="68"/>
  <c r="G109" i="68"/>
  <c r="M32" i="68"/>
  <c r="N32" i="68"/>
  <c r="M100" i="68"/>
  <c r="N100" i="68"/>
  <c r="M105" i="68"/>
  <c r="N45" i="68"/>
  <c r="M63" i="68"/>
  <c r="M86" i="68"/>
  <c r="N55" i="68"/>
  <c r="N85" i="68"/>
  <c r="M96" i="68"/>
  <c r="N96" i="68"/>
  <c r="L128" i="68"/>
  <c r="L46" i="68"/>
  <c r="M45" i="68"/>
  <c r="M68" i="68"/>
  <c r="N124" i="68"/>
  <c r="I139" i="68"/>
  <c r="B16" i="68"/>
  <c r="J153" i="68"/>
  <c r="I163" i="68"/>
  <c r="I87" i="67"/>
  <c r="B40" i="68"/>
  <c r="M46" i="67"/>
  <c r="N46" i="67" s="1"/>
  <c r="J137" i="68"/>
  <c r="C14" i="68"/>
  <c r="D32" i="68"/>
  <c r="I158" i="68"/>
  <c r="K159" i="68"/>
  <c r="D36" i="68"/>
  <c r="B45" i="68"/>
  <c r="G118" i="67"/>
  <c r="I129" i="67"/>
  <c r="E54" i="68"/>
  <c r="C61" i="68"/>
  <c r="B63" i="68"/>
  <c r="M150" i="67"/>
  <c r="B68" i="68"/>
  <c r="C74" i="68"/>
  <c r="F74" i="68" s="1"/>
  <c r="M156" i="67"/>
  <c r="N156" i="67" s="1"/>
  <c r="E82" i="68"/>
  <c r="G17" i="67"/>
  <c r="E11" i="68"/>
  <c r="L134" i="68"/>
  <c r="D21" i="68"/>
  <c r="I150" i="68"/>
  <c r="B27" i="68"/>
  <c r="D28" i="68"/>
  <c r="J154" i="68"/>
  <c r="J158" i="68"/>
  <c r="C35" i="68"/>
  <c r="C53" i="68"/>
  <c r="F53" i="68"/>
  <c r="M135" i="67"/>
  <c r="B55" i="68"/>
  <c r="F55" i="68" s="1"/>
  <c r="N154" i="67"/>
  <c r="C79" i="68"/>
  <c r="N164" i="67"/>
  <c r="I211" i="67"/>
  <c r="M181" i="67"/>
  <c r="B101" i="68"/>
  <c r="G126" i="68"/>
  <c r="M25" i="68"/>
  <c r="N54" i="68"/>
  <c r="G16" i="67"/>
  <c r="G28" i="67"/>
  <c r="N31" i="67"/>
  <c r="I136" i="68"/>
  <c r="J143" i="68"/>
  <c r="C20" i="68"/>
  <c r="N61" i="67"/>
  <c r="J150" i="68"/>
  <c r="I153" i="68"/>
  <c r="B30" i="68"/>
  <c r="I157" i="68"/>
  <c r="C38" i="68"/>
  <c r="J161" i="68"/>
  <c r="J164" i="68"/>
  <c r="C41" i="68"/>
  <c r="G94" i="67"/>
  <c r="L140" i="67"/>
  <c r="M152" i="67"/>
  <c r="N152" i="67" s="1"/>
  <c r="B70" i="68"/>
  <c r="F70" i="68"/>
  <c r="E74" i="68"/>
  <c r="D81" i="68"/>
  <c r="B83" i="68"/>
  <c r="B96" i="68"/>
  <c r="F96" i="68"/>
  <c r="M219" i="67"/>
  <c r="L222" i="67"/>
  <c r="E32" i="68"/>
  <c r="L168" i="68"/>
  <c r="E45" i="68"/>
  <c r="J142" i="68"/>
  <c r="C19" i="68"/>
  <c r="K146" i="68"/>
  <c r="D23" i="68"/>
  <c r="B37" i="68"/>
  <c r="B62" i="68"/>
  <c r="F62" i="68" s="1"/>
  <c r="M144" i="67"/>
  <c r="C113" i="68"/>
  <c r="G113" i="68"/>
  <c r="N236" i="67"/>
  <c r="E123" i="68"/>
  <c r="G123" i="68"/>
  <c r="N246" i="67"/>
  <c r="L251" i="67"/>
  <c r="F17" i="67"/>
  <c r="I152" i="68"/>
  <c r="B29" i="68"/>
  <c r="I166" i="68"/>
  <c r="G110" i="67"/>
  <c r="C211" i="67"/>
  <c r="G181" i="67"/>
  <c r="F181" i="67"/>
  <c r="C98" i="68"/>
  <c r="G98" i="68"/>
  <c r="N221" i="67"/>
  <c r="B105" i="68"/>
  <c r="F105" i="68" s="1"/>
  <c r="H105" i="68" s="1"/>
  <c r="O228" i="67"/>
  <c r="N60" i="68"/>
  <c r="F24" i="67"/>
  <c r="G24" i="67"/>
  <c r="G46" i="67"/>
  <c r="I134" i="68"/>
  <c r="B11" i="68"/>
  <c r="K135" i="68"/>
  <c r="K58" i="67"/>
  <c r="J138" i="68"/>
  <c r="C15" i="68"/>
  <c r="E19" i="68"/>
  <c r="C25" i="68"/>
  <c r="M71" i="67"/>
  <c r="I155" i="68"/>
  <c r="B32" i="68"/>
  <c r="D75" i="68"/>
  <c r="N167" i="67"/>
  <c r="C85" i="68"/>
  <c r="G85" i="68"/>
  <c r="N168" i="67"/>
  <c r="N219" i="67"/>
  <c r="G110" i="68"/>
  <c r="B112" i="68"/>
  <c r="F112" i="68"/>
  <c r="M235" i="67"/>
  <c r="C127" i="68"/>
  <c r="G127" i="68" s="1"/>
  <c r="N250" i="67"/>
  <c r="M250" i="67"/>
  <c r="O250" i="67" s="1"/>
  <c r="B13" i="68"/>
  <c r="M19" i="68"/>
  <c r="N19" i="68"/>
  <c r="N27" i="68"/>
  <c r="E40" i="68"/>
  <c r="D20" i="68"/>
  <c r="I149" i="68"/>
  <c r="B26" i="68"/>
  <c r="F26" i="68" s="1"/>
  <c r="L147" i="67"/>
  <c r="L80" i="68"/>
  <c r="M80" i="68" s="1"/>
  <c r="N74" i="68"/>
  <c r="I145" i="68"/>
  <c r="B22" i="68"/>
  <c r="L150" i="68"/>
  <c r="E27" i="68"/>
  <c r="K157" i="68"/>
  <c r="D34" i="68"/>
  <c r="L161" i="68"/>
  <c r="E38" i="68"/>
  <c r="J167" i="68"/>
  <c r="C44" i="68"/>
  <c r="G44" i="68"/>
  <c r="N85" i="67"/>
  <c r="M86" i="67"/>
  <c r="M160" i="67"/>
  <c r="D111" i="68"/>
  <c r="F111" i="68" s="1"/>
  <c r="M234" i="67"/>
  <c r="B115" i="68"/>
  <c r="M238" i="67"/>
  <c r="C122" i="68"/>
  <c r="J251" i="67"/>
  <c r="N249" i="67"/>
  <c r="L47" i="67"/>
  <c r="C12" i="68"/>
  <c r="F12" i="68" s="1"/>
  <c r="B18" i="68"/>
  <c r="C22" i="68"/>
  <c r="L153" i="68"/>
  <c r="M153" i="68" s="1"/>
  <c r="E30" i="68"/>
  <c r="J156" i="68"/>
  <c r="M79" i="67"/>
  <c r="N79" i="67"/>
  <c r="G103" i="67"/>
  <c r="B54" i="68"/>
  <c r="F54" i="68" s="1"/>
  <c r="M136" i="67"/>
  <c r="J162" i="67"/>
  <c r="B110" i="68"/>
  <c r="F110" i="68"/>
  <c r="M233" i="67"/>
  <c r="B117" i="68"/>
  <c r="B121" i="68" s="1"/>
  <c r="F117" i="68"/>
  <c r="H117" i="68"/>
  <c r="M240" i="67"/>
  <c r="O240" i="67" s="1"/>
  <c r="B43" i="68"/>
  <c r="D47" i="67"/>
  <c r="N43" i="67"/>
  <c r="J134" i="68"/>
  <c r="C11" i="68"/>
  <c r="D15" i="68"/>
  <c r="K141" i="68"/>
  <c r="D18" i="68"/>
  <c r="I144" i="68"/>
  <c r="E22" i="68"/>
  <c r="K152" i="68"/>
  <c r="D29" i="68"/>
  <c r="L156" i="68"/>
  <c r="E33" i="68"/>
  <c r="L80" i="67"/>
  <c r="C36" i="68"/>
  <c r="N77" i="67"/>
  <c r="L160" i="68"/>
  <c r="E37" i="68"/>
  <c r="N81" i="67"/>
  <c r="I165" i="68"/>
  <c r="E62" i="68"/>
  <c r="E65" i="68" s="1"/>
  <c r="N144" i="67"/>
  <c r="M149" i="67"/>
  <c r="N149" i="67" s="1"/>
  <c r="B71" i="68"/>
  <c r="F71" i="68"/>
  <c r="G71" i="68"/>
  <c r="M153" i="67"/>
  <c r="E78" i="68"/>
  <c r="B84" i="68"/>
  <c r="E99" i="68"/>
  <c r="C95" i="68"/>
  <c r="G95" i="68"/>
  <c r="N218" i="67"/>
  <c r="C102" i="68"/>
  <c r="M236" i="67"/>
  <c r="E115" i="68"/>
  <c r="N238" i="67"/>
  <c r="L244" i="67"/>
  <c r="M245" i="67"/>
  <c r="C124" i="68"/>
  <c r="F124" i="68" s="1"/>
  <c r="H124" i="68" s="1"/>
  <c r="G124" i="68"/>
  <c r="N247" i="67"/>
  <c r="D13" i="68"/>
  <c r="J163" i="68"/>
  <c r="N59" i="68"/>
  <c r="M59" i="68"/>
  <c r="K87" i="68"/>
  <c r="M81" i="68"/>
  <c r="L121" i="68"/>
  <c r="J136" i="68"/>
  <c r="C13" i="68"/>
  <c r="E15" i="68"/>
  <c r="L138" i="68"/>
  <c r="L146" i="68"/>
  <c r="E23" i="68"/>
  <c r="I151" i="68"/>
  <c r="J152" i="68"/>
  <c r="C29" i="68"/>
  <c r="L154" i="68"/>
  <c r="E31" i="68"/>
  <c r="D38" i="68"/>
  <c r="B44" i="68"/>
  <c r="I167" i="68"/>
  <c r="M139" i="67"/>
  <c r="B57" i="68"/>
  <c r="F57" i="68" s="1"/>
  <c r="N203" i="67"/>
  <c r="E211" i="67"/>
  <c r="D93" i="68"/>
  <c r="D99" i="68"/>
  <c r="M216" i="67"/>
  <c r="C116" i="68"/>
  <c r="F116" i="68"/>
  <c r="H116" i="68"/>
  <c r="N239" i="67"/>
  <c r="M239" i="67"/>
  <c r="O239" i="67"/>
  <c r="C119" i="68"/>
  <c r="N242" i="67"/>
  <c r="E120" i="68"/>
  <c r="F120" i="68" s="1"/>
  <c r="G120" i="68"/>
  <c r="N243" i="67"/>
  <c r="D125" i="68"/>
  <c r="M248" i="67"/>
  <c r="B12" i="68"/>
  <c r="M20" i="68"/>
  <c r="N20" i="68"/>
  <c r="M22" i="68"/>
  <c r="J58" i="68"/>
  <c r="N52" i="68"/>
  <c r="M52" i="68"/>
  <c r="I106" i="68"/>
  <c r="M116" i="68"/>
  <c r="M127" i="68"/>
  <c r="N127" i="68"/>
  <c r="I128" i="68"/>
  <c r="L135" i="68"/>
  <c r="C18" i="68"/>
  <c r="J149" i="68"/>
  <c r="C26" i="68"/>
  <c r="I156" i="68"/>
  <c r="J157" i="68"/>
  <c r="C34" i="68"/>
  <c r="L159" i="68"/>
  <c r="E36" i="68"/>
  <c r="J165" i="68"/>
  <c r="C42" i="68"/>
  <c r="L167" i="68"/>
  <c r="M134" i="67"/>
  <c r="N134" i="67"/>
  <c r="B52" i="68"/>
  <c r="M146" i="67"/>
  <c r="I169" i="67"/>
  <c r="M203" i="67"/>
  <c r="O203" i="67" s="1"/>
  <c r="B94" i="68"/>
  <c r="C100" i="68"/>
  <c r="M223" i="67"/>
  <c r="C103" i="68"/>
  <c r="F103" i="68" s="1"/>
  <c r="H103" i="68" s="1"/>
  <c r="G103" i="68"/>
  <c r="N226" i="67"/>
  <c r="E104" i="68"/>
  <c r="G104" i="68"/>
  <c r="N227" i="67"/>
  <c r="C108" i="68"/>
  <c r="G108" i="68"/>
  <c r="N231" i="67"/>
  <c r="C118" i="68"/>
  <c r="N241" i="67"/>
  <c r="M242" i="67"/>
  <c r="O242" i="67"/>
  <c r="B126" i="68"/>
  <c r="B128" i="68" s="1"/>
  <c r="F126" i="68"/>
  <c r="M249" i="67"/>
  <c r="I17" i="68"/>
  <c r="M11" i="68"/>
  <c r="N11" i="68" s="1"/>
  <c r="D14" i="68"/>
  <c r="M28" i="68"/>
  <c r="M30" i="68"/>
  <c r="N30" i="68"/>
  <c r="B36" i="68"/>
  <c r="M41" i="68"/>
  <c r="I46" i="68"/>
  <c r="G81" i="68"/>
  <c r="M79" i="68"/>
  <c r="I80" i="68"/>
  <c r="L99" i="68"/>
  <c r="M95" i="68"/>
  <c r="I99" i="68"/>
  <c r="N114" i="68"/>
  <c r="J139" i="68"/>
  <c r="E18" i="68"/>
  <c r="B23" i="68"/>
  <c r="K148" i="68"/>
  <c r="E26" i="68"/>
  <c r="B31" i="68"/>
  <c r="K156" i="68"/>
  <c r="D33" i="68"/>
  <c r="L157" i="68"/>
  <c r="D41" i="68"/>
  <c r="K164" i="68"/>
  <c r="E42" i="68"/>
  <c r="C69" i="68"/>
  <c r="B76" i="68"/>
  <c r="C105" i="68"/>
  <c r="G105" i="68"/>
  <c r="N228" i="67"/>
  <c r="B107" i="68"/>
  <c r="M230" i="67"/>
  <c r="C114" i="68"/>
  <c r="M237" i="67"/>
  <c r="N237" i="67" s="1"/>
  <c r="J17" i="68"/>
  <c r="M12" i="68"/>
  <c r="M14" i="68"/>
  <c r="D25" i="68"/>
  <c r="M40" i="68"/>
  <c r="L106" i="68"/>
  <c r="J144" i="68"/>
  <c r="G210" i="67"/>
  <c r="B102" i="68"/>
  <c r="M225" i="67"/>
  <c r="N225" i="67" s="1"/>
  <c r="K229" i="67"/>
  <c r="B120" i="68"/>
  <c r="M243" i="67"/>
  <c r="O243" i="67"/>
  <c r="M246" i="67"/>
  <c r="O246" i="67"/>
  <c r="K17" i="68"/>
  <c r="N42" i="68"/>
  <c r="M54" i="68"/>
  <c r="N56" i="68"/>
  <c r="M56" i="68"/>
  <c r="M98" i="68"/>
  <c r="N98" i="68"/>
  <c r="M108" i="68"/>
  <c r="N116" i="68"/>
  <c r="N123" i="68"/>
  <c r="J128" i="68"/>
  <c r="M124" i="68"/>
  <c r="F203" i="67"/>
  <c r="C97" i="68"/>
  <c r="G97" i="68"/>
  <c r="N220" i="67"/>
  <c r="B104" i="68"/>
  <c r="M227" i="67"/>
  <c r="O227" i="67"/>
  <c r="C111" i="68"/>
  <c r="G111" i="68" s="1"/>
  <c r="N234" i="67"/>
  <c r="D115" i="68"/>
  <c r="D121" i="68"/>
  <c r="K244" i="67"/>
  <c r="B118" i="68"/>
  <c r="M241" i="67"/>
  <c r="O241" i="67"/>
  <c r="N13" i="68"/>
  <c r="I24" i="68"/>
  <c r="M18" i="68"/>
  <c r="N21" i="68"/>
  <c r="M26" i="68"/>
  <c r="N26" i="68" s="1"/>
  <c r="M84" i="68"/>
  <c r="N84" i="68"/>
  <c r="N102" i="68"/>
  <c r="M102" i="68"/>
  <c r="G96" i="68"/>
  <c r="G112" i="68"/>
  <c r="K65" i="68"/>
  <c r="K88" i="68" s="1"/>
  <c r="J80" i="68"/>
  <c r="M74" i="68"/>
  <c r="M83" i="68"/>
  <c r="N86" i="68"/>
  <c r="M93" i="68"/>
  <c r="M101" i="68"/>
  <c r="I39" i="68"/>
  <c r="M57" i="68"/>
  <c r="M61" i="68"/>
  <c r="N61" i="68" s="1"/>
  <c r="M109" i="68"/>
  <c r="N109" i="68"/>
  <c r="F72" i="68"/>
  <c r="G72" i="68" s="1"/>
  <c r="I162" i="67"/>
  <c r="I229" i="67"/>
  <c r="M66" i="68"/>
  <c r="M71" i="68"/>
  <c r="N71" i="68"/>
  <c r="M72" i="68"/>
  <c r="N72" i="68" s="1"/>
  <c r="M76" i="68"/>
  <c r="K106" i="68"/>
  <c r="M103" i="68"/>
  <c r="J87" i="68"/>
  <c r="M111" i="68"/>
  <c r="N111" i="68" s="1"/>
  <c r="M112" i="68"/>
  <c r="N112" i="68"/>
  <c r="M120" i="68"/>
  <c r="N120" i="68" s="1"/>
  <c r="M75" i="68"/>
  <c r="M113" i="68"/>
  <c r="N113" i="68"/>
  <c r="J121" i="68"/>
  <c r="L87" i="68"/>
  <c r="J99" i="68"/>
  <c r="M107" i="68"/>
  <c r="N107" i="68"/>
  <c r="J106" i="68"/>
  <c r="I121" i="68"/>
  <c r="M115" i="68"/>
  <c r="N115" i="68" s="1"/>
  <c r="M123" i="68"/>
  <c r="E128" i="68"/>
  <c r="F127" i="68"/>
  <c r="H127" i="68" s="1"/>
  <c r="E121" i="68"/>
  <c r="F125" i="68"/>
  <c r="G125" i="68"/>
  <c r="N167" i="68"/>
  <c r="F113" i="68"/>
  <c r="G74" i="68"/>
  <c r="H120" i="68"/>
  <c r="M24" i="68"/>
  <c r="F108" i="68"/>
  <c r="F114" i="68"/>
  <c r="G114" i="68"/>
  <c r="N146" i="67"/>
  <c r="N18" i="68"/>
  <c r="F102" i="68"/>
  <c r="G42" i="68"/>
  <c r="N28" i="68"/>
  <c r="N101" i="68"/>
  <c r="N153" i="67"/>
  <c r="F38" i="68"/>
  <c r="N95" i="68"/>
  <c r="G122" i="68"/>
  <c r="F122" i="68"/>
  <c r="C128" i="68"/>
  <c r="N150" i="67"/>
  <c r="N25" i="68"/>
  <c r="F104" i="68"/>
  <c r="H104" i="68"/>
  <c r="N108" i="68"/>
  <c r="N93" i="68"/>
  <c r="G116" i="68"/>
  <c r="F85" i="68"/>
  <c r="N12" i="68"/>
  <c r="V28" i="69" l="1"/>
  <c r="V29" i="69"/>
  <c r="C86" i="69"/>
  <c r="V32" i="69"/>
  <c r="V27" i="69"/>
  <c r="V97" i="69"/>
  <c r="H156" i="69"/>
  <c r="V31" i="69"/>
  <c r="H153" i="69"/>
  <c r="V26" i="69"/>
  <c r="B83" i="69"/>
  <c r="B86" i="69" s="1"/>
  <c r="J83" i="69"/>
  <c r="J86" i="69" s="1"/>
  <c r="V23" i="69"/>
  <c r="Y23" i="69"/>
  <c r="V102" i="69"/>
  <c r="W102" i="69" s="1"/>
  <c r="V33" i="69"/>
  <c r="C153" i="69"/>
  <c r="C156" i="69" s="1"/>
  <c r="K153" i="69"/>
  <c r="D156" i="69"/>
  <c r="L227" i="69"/>
  <c r="S22" i="69"/>
  <c r="Y22" i="69" s="1"/>
  <c r="S32" i="69"/>
  <c r="Y32" i="69" s="1"/>
  <c r="E83" i="69"/>
  <c r="E86" i="69" s="1"/>
  <c r="V98" i="69"/>
  <c r="F83" i="69"/>
  <c r="F86" i="69" s="1"/>
  <c r="M83" i="69"/>
  <c r="M86" i="69" s="1"/>
  <c r="V99" i="69"/>
  <c r="E153" i="69"/>
  <c r="E156" i="69" s="1"/>
  <c r="M153" i="69"/>
  <c r="M156" i="69" s="1"/>
  <c r="F224" i="69"/>
  <c r="F227" i="69" s="1"/>
  <c r="S33" i="69"/>
  <c r="V101" i="69"/>
  <c r="F153" i="69"/>
  <c r="F156" i="69" s="1"/>
  <c r="K224" i="69"/>
  <c r="K227" i="69" s="1"/>
  <c r="L153" i="69"/>
  <c r="L156" i="69" s="1"/>
  <c r="N84" i="69"/>
  <c r="G153" i="69"/>
  <c r="G227" i="69"/>
  <c r="V30" i="69"/>
  <c r="E227" i="69"/>
  <c r="N161" i="68"/>
  <c r="B39" i="68"/>
  <c r="N62" i="68"/>
  <c r="J65" i="68"/>
  <c r="M62" i="68"/>
  <c r="N24" i="68"/>
  <c r="N57" i="68"/>
  <c r="V171" i="69"/>
  <c r="V172" i="69"/>
  <c r="Y172" i="69" s="1"/>
  <c r="V166" i="69"/>
  <c r="V164" i="69"/>
  <c r="V170" i="69"/>
  <c r="V167" i="69"/>
  <c r="V173" i="69"/>
  <c r="V168" i="69"/>
  <c r="V174" i="69"/>
  <c r="Y174" i="69" s="1"/>
  <c r="V169" i="69"/>
  <c r="V165" i="69"/>
  <c r="V163" i="69"/>
  <c r="G21" i="67"/>
  <c r="G30" i="67"/>
  <c r="N103" i="68"/>
  <c r="F32" i="68"/>
  <c r="O113" i="68"/>
  <c r="G12" i="68"/>
  <c r="D39" i="68"/>
  <c r="G55" i="68"/>
  <c r="M152" i="68"/>
  <c r="G36" i="68"/>
  <c r="F36" i="68"/>
  <c r="N97" i="68"/>
  <c r="F23" i="68"/>
  <c r="G23" i="68"/>
  <c r="K129" i="67"/>
  <c r="M106" i="67"/>
  <c r="M169" i="67"/>
  <c r="M34" i="68"/>
  <c r="N34" i="68"/>
  <c r="L39" i="68"/>
  <c r="L47" i="68" s="1"/>
  <c r="M24" i="67"/>
  <c r="I47" i="67"/>
  <c r="F118" i="68"/>
  <c r="H118" i="68" s="1"/>
  <c r="G118" i="68"/>
  <c r="N248" i="67"/>
  <c r="I47" i="68"/>
  <c r="M17" i="68"/>
  <c r="N17" i="68" s="1"/>
  <c r="M139" i="68"/>
  <c r="F29" i="68"/>
  <c r="G29" i="68"/>
  <c r="C24" i="68"/>
  <c r="K129" i="68"/>
  <c r="J169" i="68"/>
  <c r="N163" i="68"/>
  <c r="G128" i="67"/>
  <c r="N224" i="67"/>
  <c r="M224" i="67"/>
  <c r="E101" i="68"/>
  <c r="G101" i="68" s="1"/>
  <c r="L142" i="68"/>
  <c r="K139" i="68"/>
  <c r="M57" i="67"/>
  <c r="G188" i="67"/>
  <c r="N155" i="69"/>
  <c r="B153" i="69"/>
  <c r="J88" i="68"/>
  <c r="N66" i="67"/>
  <c r="N141" i="67"/>
  <c r="E100" i="68"/>
  <c r="L141" i="68"/>
  <c r="N223" i="67"/>
  <c r="L229" i="67"/>
  <c r="L252" i="67" s="1"/>
  <c r="C227" i="69"/>
  <c r="L129" i="68"/>
  <c r="N99" i="68"/>
  <c r="E21" i="68"/>
  <c r="L144" i="68"/>
  <c r="M62" i="67"/>
  <c r="F100" i="68"/>
  <c r="M87" i="68"/>
  <c r="N87" i="68"/>
  <c r="N80" i="68"/>
  <c r="G119" i="68"/>
  <c r="F119" i="68"/>
  <c r="H119" i="68" s="1"/>
  <c r="D80" i="68"/>
  <c r="G54" i="68"/>
  <c r="N29" i="67"/>
  <c r="G15" i="68"/>
  <c r="N135" i="67"/>
  <c r="J47" i="67"/>
  <c r="M17" i="67"/>
  <c r="N17" i="67" s="1"/>
  <c r="N31" i="68"/>
  <c r="J47" i="68"/>
  <c r="G69" i="68"/>
  <c r="G52" i="68"/>
  <c r="M141" i="67"/>
  <c r="I141" i="68"/>
  <c r="M141" i="68" s="1"/>
  <c r="I147" i="67"/>
  <c r="B59" i="68"/>
  <c r="M72" i="67"/>
  <c r="K154" i="68"/>
  <c r="D31" i="68"/>
  <c r="M84" i="67"/>
  <c r="J166" i="68"/>
  <c r="C43" i="68"/>
  <c r="E84" i="68"/>
  <c r="L166" i="68"/>
  <c r="I143" i="68"/>
  <c r="M61" i="67"/>
  <c r="I65" i="67"/>
  <c r="B20" i="68"/>
  <c r="C28" i="68"/>
  <c r="J151" i="68"/>
  <c r="M69" i="67"/>
  <c r="N69" i="67"/>
  <c r="J160" i="68"/>
  <c r="C37" i="68"/>
  <c r="M78" i="67"/>
  <c r="C46" i="68"/>
  <c r="G40" i="68"/>
  <c r="K87" i="67"/>
  <c r="K166" i="68"/>
  <c r="D43" i="68"/>
  <c r="B129" i="67"/>
  <c r="F129" i="67" s="1"/>
  <c r="H109" i="67" s="1"/>
  <c r="F99" i="67"/>
  <c r="F73" i="68"/>
  <c r="I160" i="68"/>
  <c r="B78" i="68"/>
  <c r="D79" i="68"/>
  <c r="F79" i="68" s="1"/>
  <c r="K161" i="68"/>
  <c r="M161" i="67"/>
  <c r="F83" i="68"/>
  <c r="G38" i="68"/>
  <c r="M65" i="68"/>
  <c r="D27" i="68"/>
  <c r="F27" i="68" s="1"/>
  <c r="M68" i="67"/>
  <c r="K150" i="68"/>
  <c r="M106" i="68"/>
  <c r="O106" i="68" s="1"/>
  <c r="F52" i="68"/>
  <c r="E25" i="68"/>
  <c r="F25" i="68" s="1"/>
  <c r="I138" i="68"/>
  <c r="I58" i="67"/>
  <c r="M56" i="67"/>
  <c r="B15" i="68"/>
  <c r="F15" i="68" s="1"/>
  <c r="M64" i="67"/>
  <c r="J146" i="68"/>
  <c r="N64" i="67"/>
  <c r="M137" i="67"/>
  <c r="I137" i="68"/>
  <c r="M137" i="68" s="1"/>
  <c r="G53" i="68"/>
  <c r="C45" i="68"/>
  <c r="J168" i="68"/>
  <c r="N86" i="67"/>
  <c r="L129" i="67"/>
  <c r="N29" i="68"/>
  <c r="J224" i="69"/>
  <c r="J227" i="69" s="1"/>
  <c r="M87" i="67"/>
  <c r="C58" i="68"/>
  <c r="M150" i="68"/>
  <c r="N150" i="68"/>
  <c r="M163" i="68"/>
  <c r="E129" i="67"/>
  <c r="F121" i="67"/>
  <c r="D61" i="68"/>
  <c r="K147" i="67"/>
  <c r="K143" i="68"/>
  <c r="M145" i="67"/>
  <c r="J145" i="68"/>
  <c r="C63" i="68"/>
  <c r="N145" i="67"/>
  <c r="J147" i="67"/>
  <c r="D76" i="68"/>
  <c r="F76" i="68" s="1"/>
  <c r="K158" i="68"/>
  <c r="M158" i="67"/>
  <c r="C78" i="68"/>
  <c r="C80" i="68" s="1"/>
  <c r="N160" i="67"/>
  <c r="K165" i="68"/>
  <c r="M165" i="67"/>
  <c r="K169" i="67"/>
  <c r="M121" i="68"/>
  <c r="I129" i="68"/>
  <c r="M129" i="68" s="1"/>
  <c r="O103" i="68" s="1"/>
  <c r="M99" i="67"/>
  <c r="J129" i="67"/>
  <c r="N99" i="67"/>
  <c r="G109" i="67"/>
  <c r="N136" i="67"/>
  <c r="F11" i="68"/>
  <c r="B17" i="68"/>
  <c r="F101" i="68"/>
  <c r="B106" i="68"/>
  <c r="C94" i="68"/>
  <c r="G94" i="68" s="1"/>
  <c r="N217" i="67"/>
  <c r="M217" i="67"/>
  <c r="J222" i="67"/>
  <c r="N201" i="69"/>
  <c r="N204" i="69" s="1"/>
  <c r="C204" i="69"/>
  <c r="N226" i="69"/>
  <c r="B224" i="69"/>
  <c r="B227" i="69" s="1"/>
  <c r="N68" i="68"/>
  <c r="N70" i="67"/>
  <c r="L152" i="68"/>
  <c r="N152" i="68" s="1"/>
  <c r="M70" i="67"/>
  <c r="M218" i="67"/>
  <c r="K136" i="68"/>
  <c r="M136" i="68" s="1"/>
  <c r="F107" i="68"/>
  <c r="M165" i="68"/>
  <c r="G25" i="68"/>
  <c r="L58" i="67"/>
  <c r="M54" i="67"/>
  <c r="E13" i="68"/>
  <c r="N54" i="67"/>
  <c r="I146" i="68"/>
  <c r="M146" i="68" s="1"/>
  <c r="G102" i="68"/>
  <c r="M156" i="68"/>
  <c r="N156" i="68" s="1"/>
  <c r="N14" i="68"/>
  <c r="J211" i="67"/>
  <c r="J80" i="67"/>
  <c r="L136" i="68"/>
  <c r="D16" i="68"/>
  <c r="F16" i="68" s="1"/>
  <c r="D87" i="68"/>
  <c r="G15" i="67"/>
  <c r="M53" i="67"/>
  <c r="J58" i="67"/>
  <c r="J135" i="68"/>
  <c r="N165" i="68"/>
  <c r="N60" i="69"/>
  <c r="N63" i="69" s="1"/>
  <c r="I154" i="68"/>
  <c r="I140" i="67"/>
  <c r="N57" i="67"/>
  <c r="I142" i="68"/>
  <c r="M60" i="67"/>
  <c r="B19" i="68"/>
  <c r="N71" i="67"/>
  <c r="N75" i="67"/>
  <c r="E34" i="68"/>
  <c r="G34" i="68" s="1"/>
  <c r="D56" i="68"/>
  <c r="K138" i="68"/>
  <c r="D60" i="68"/>
  <c r="K142" i="68"/>
  <c r="N41" i="68"/>
  <c r="J46" i="68"/>
  <c r="I58" i="68"/>
  <c r="M53" i="68"/>
  <c r="F110" i="69"/>
  <c r="R92" i="69" a="1"/>
  <c r="N130" i="69"/>
  <c r="N133" i="69" s="1"/>
  <c r="U92" i="69" a="1"/>
  <c r="C133" i="69"/>
  <c r="K47" i="68"/>
  <c r="F30" i="68"/>
  <c r="B34" i="68"/>
  <c r="F34" i="68" s="1"/>
  <c r="M75" i="67"/>
  <c r="I80" i="67"/>
  <c r="D37" i="68"/>
  <c r="K160" i="68"/>
  <c r="N82" i="67"/>
  <c r="L164" i="68"/>
  <c r="G70" i="68"/>
  <c r="M155" i="67"/>
  <c r="N155" i="67"/>
  <c r="M157" i="67"/>
  <c r="B75" i="68"/>
  <c r="E83" i="68"/>
  <c r="L169" i="67"/>
  <c r="Y95" i="69"/>
  <c r="C106" i="68"/>
  <c r="M128" i="68"/>
  <c r="O128" i="68" s="1"/>
  <c r="C17" i="68"/>
  <c r="F18" i="68"/>
  <c r="F22" i="68"/>
  <c r="M157" i="68"/>
  <c r="E17" i="68"/>
  <c r="N153" i="68"/>
  <c r="L65" i="67"/>
  <c r="L147" i="68" s="1"/>
  <c r="N59" i="67"/>
  <c r="C32" i="68"/>
  <c r="J155" i="68"/>
  <c r="M155" i="68" s="1"/>
  <c r="M73" i="67"/>
  <c r="D58" i="68"/>
  <c r="B56" i="68"/>
  <c r="F56" i="68" s="1"/>
  <c r="M138" i="67"/>
  <c r="C66" i="68"/>
  <c r="M148" i="67"/>
  <c r="J148" i="68"/>
  <c r="M148" i="68" s="1"/>
  <c r="D73" i="68"/>
  <c r="K155" i="68"/>
  <c r="L158" i="68"/>
  <c r="N158" i="67"/>
  <c r="M163" i="67"/>
  <c r="B81" i="68"/>
  <c r="C82" i="68"/>
  <c r="J169" i="67"/>
  <c r="S94" i="69"/>
  <c r="S101" i="69"/>
  <c r="S102" i="69"/>
  <c r="S98" i="69"/>
  <c r="S96" i="69"/>
  <c r="S93" i="69"/>
  <c r="S92" i="69"/>
  <c r="S97" i="69"/>
  <c r="S100" i="69"/>
  <c r="S103" i="69"/>
  <c r="J129" i="68"/>
  <c r="M99" i="68"/>
  <c r="O99" i="68" s="1"/>
  <c r="J87" i="67"/>
  <c r="F31" i="68"/>
  <c r="G31" i="68" s="1"/>
  <c r="F94" i="68"/>
  <c r="G26" i="68"/>
  <c r="M142" i="67"/>
  <c r="L145" i="68"/>
  <c r="N134" i="68"/>
  <c r="E41" i="68"/>
  <c r="K80" i="67"/>
  <c r="E14" i="68"/>
  <c r="F14" i="68" s="1"/>
  <c r="L137" i="68"/>
  <c r="N55" i="67"/>
  <c r="M59" i="67"/>
  <c r="E20" i="68"/>
  <c r="L143" i="68"/>
  <c r="D22" i="68"/>
  <c r="D24" i="68" s="1"/>
  <c r="M63" i="67"/>
  <c r="K145" i="68"/>
  <c r="M66" i="67"/>
  <c r="H117" i="67"/>
  <c r="N128" i="67"/>
  <c r="J170" i="67"/>
  <c r="K140" i="67"/>
  <c r="C56" i="68"/>
  <c r="G56" i="68" s="1"/>
  <c r="N138" i="67"/>
  <c r="G62" i="68"/>
  <c r="G67" i="68"/>
  <c r="M166" i="67"/>
  <c r="S99" i="69"/>
  <c r="B63" i="69"/>
  <c r="U22" i="69" a="1"/>
  <c r="N67" i="67"/>
  <c r="B42" i="68"/>
  <c r="F42" i="68" s="1"/>
  <c r="J159" i="68"/>
  <c r="C33" i="68"/>
  <c r="M60" i="68"/>
  <c r="D40" i="68"/>
  <c r="I161" i="68"/>
  <c r="M161" i="68" s="1"/>
  <c r="K128" i="68"/>
  <c r="D11" i="68"/>
  <c r="K134" i="68"/>
  <c r="M134" i="68" s="1"/>
  <c r="K65" i="67"/>
  <c r="K147" i="68" s="1"/>
  <c r="K144" i="68"/>
  <c r="M144" i="68" s="1"/>
  <c r="M74" i="67"/>
  <c r="I164" i="68"/>
  <c r="I168" i="68"/>
  <c r="M168" i="68" s="1"/>
  <c r="B86" i="68"/>
  <c r="F86" i="68" s="1"/>
  <c r="M168" i="67"/>
  <c r="M36" i="68"/>
  <c r="M43" i="68"/>
  <c r="N43" i="68" s="1"/>
  <c r="N104" i="68"/>
  <c r="M104" i="68"/>
  <c r="H83" i="69"/>
  <c r="H86" i="69" s="1"/>
  <c r="G156" i="69"/>
  <c r="S163" i="69"/>
  <c r="S173" i="69"/>
  <c r="S168" i="69"/>
  <c r="S167" i="69"/>
  <c r="S164" i="69"/>
  <c r="S169" i="69"/>
  <c r="S171" i="69"/>
  <c r="S165" i="69"/>
  <c r="F39" i="67"/>
  <c r="B47" i="67"/>
  <c r="F47" i="67" s="1"/>
  <c r="C129" i="67"/>
  <c r="G106" i="67"/>
  <c r="M151" i="67"/>
  <c r="B69" i="68"/>
  <c r="F69" i="68" s="1"/>
  <c r="K162" i="67"/>
  <c r="B77" i="68"/>
  <c r="F77" i="68" s="1"/>
  <c r="G77" i="68" s="1"/>
  <c r="M159" i="67"/>
  <c r="C84" i="68"/>
  <c r="N166" i="67"/>
  <c r="C93" i="68"/>
  <c r="N216" i="67"/>
  <c r="C59" i="68"/>
  <c r="H224" i="69"/>
  <c r="H227" i="69" s="1"/>
  <c r="M76" i="67"/>
  <c r="B35" i="68"/>
  <c r="F35" i="68" s="1"/>
  <c r="M143" i="67"/>
  <c r="C115" i="68"/>
  <c r="J244" i="67"/>
  <c r="B61" i="68"/>
  <c r="G107" i="68"/>
  <c r="N178" i="69"/>
  <c r="N181" i="69" s="1"/>
  <c r="L149" i="68"/>
  <c r="J141" i="68"/>
  <c r="N110" i="68"/>
  <c r="K137" i="68"/>
  <c r="J65" i="67"/>
  <c r="D44" i="68"/>
  <c r="F44" i="68" s="1"/>
  <c r="K167" i="68"/>
  <c r="M167" i="68" s="1"/>
  <c r="L162" i="67"/>
  <c r="L162" i="68" s="1"/>
  <c r="M188" i="67"/>
  <c r="O188" i="67" s="1"/>
  <c r="N188" i="67"/>
  <c r="M38" i="68"/>
  <c r="B41" i="68"/>
  <c r="F41" i="68" s="1"/>
  <c r="N125" i="68"/>
  <c r="D86" i="69"/>
  <c r="S170" i="69"/>
  <c r="L155" i="68"/>
  <c r="D211" i="67"/>
  <c r="F211" i="67" s="1"/>
  <c r="I222" i="67"/>
  <c r="J229" i="67"/>
  <c r="M229" i="67" s="1"/>
  <c r="S25" i="69"/>
  <c r="S24" i="69"/>
  <c r="S27" i="69"/>
  <c r="S30" i="69"/>
  <c r="S29" i="69"/>
  <c r="S28" i="69"/>
  <c r="S26" i="69"/>
  <c r="G83" i="69"/>
  <c r="G86" i="69"/>
  <c r="I83" i="69"/>
  <c r="I86" i="69" s="1"/>
  <c r="I224" i="69"/>
  <c r="I227" i="69" s="1"/>
  <c r="K121" i="68"/>
  <c r="N118" i="68"/>
  <c r="N37" i="69"/>
  <c r="N40" i="69" s="1"/>
  <c r="I153" i="69"/>
  <c r="I156" i="69" s="1"/>
  <c r="N225" i="69"/>
  <c r="M55" i="67"/>
  <c r="M121" i="67"/>
  <c r="F210" i="67"/>
  <c r="N16" i="68"/>
  <c r="M16" i="68"/>
  <c r="M69" i="68"/>
  <c r="S31" i="69"/>
  <c r="R163" i="69" a="1"/>
  <c r="B204" i="69"/>
  <c r="U163" i="69" a="1"/>
  <c r="M210" i="67"/>
  <c r="M221" i="67"/>
  <c r="R22" i="69" a="1"/>
  <c r="N85" i="69"/>
  <c r="V95" i="69"/>
  <c r="V94" i="69"/>
  <c r="W94" i="69" s="1"/>
  <c r="V93" i="69"/>
  <c r="V92" i="69"/>
  <c r="D110" i="69"/>
  <c r="N107" i="69"/>
  <c r="N110" i="69" s="1"/>
  <c r="K86" i="69"/>
  <c r="K156" i="69"/>
  <c r="M167" i="67"/>
  <c r="I251" i="67"/>
  <c r="M251" i="67" s="1"/>
  <c r="V96" i="69"/>
  <c r="V100" i="69"/>
  <c r="N154" i="69"/>
  <c r="B97" i="68"/>
  <c r="D123" i="68"/>
  <c r="V22" i="69"/>
  <c r="V24" i="69"/>
  <c r="Y33" i="69" l="1"/>
  <c r="N153" i="69"/>
  <c r="N156" i="69" s="1"/>
  <c r="N83" i="69"/>
  <c r="G79" i="68"/>
  <c r="H208" i="67"/>
  <c r="H180" i="67"/>
  <c r="H196" i="67"/>
  <c r="H183" i="67"/>
  <c r="H177" i="67"/>
  <c r="H178" i="67"/>
  <c r="H192" i="67"/>
  <c r="H190" i="67"/>
  <c r="H197" i="67"/>
  <c r="H195" i="67"/>
  <c r="H184" i="67"/>
  <c r="H211" i="67"/>
  <c r="H203" i="67"/>
  <c r="H189" i="67"/>
  <c r="H175" i="67"/>
  <c r="H182" i="67"/>
  <c r="H194" i="67"/>
  <c r="H193" i="67"/>
  <c r="H204" i="67"/>
  <c r="H191" i="67"/>
  <c r="H181" i="67"/>
  <c r="G211" i="67"/>
  <c r="H188" i="67"/>
  <c r="G76" i="68"/>
  <c r="G16" i="68"/>
  <c r="H46" i="67"/>
  <c r="H11" i="67"/>
  <c r="H26" i="67"/>
  <c r="H47" i="67"/>
  <c r="H16" i="67"/>
  <c r="H41" i="67"/>
  <c r="H12" i="67"/>
  <c r="H24" i="67"/>
  <c r="H17" i="67"/>
  <c r="H19" i="67"/>
  <c r="H42" i="67"/>
  <c r="H28" i="67"/>
  <c r="H25" i="67"/>
  <c r="H29" i="67"/>
  <c r="H35" i="67"/>
  <c r="H14" i="67"/>
  <c r="H45" i="67"/>
  <c r="H31" i="67"/>
  <c r="H23" i="67"/>
  <c r="H22" i="67"/>
  <c r="H37" i="67"/>
  <c r="G47" i="67"/>
  <c r="H40" i="67"/>
  <c r="H27" i="67"/>
  <c r="H44" i="67"/>
  <c r="H43" i="67"/>
  <c r="H18" i="67"/>
  <c r="H33" i="67"/>
  <c r="H13" i="67"/>
  <c r="H36" i="67"/>
  <c r="H38" i="67"/>
  <c r="H20" i="67"/>
  <c r="T173" i="69"/>
  <c r="Y173" i="69"/>
  <c r="Y96" i="69"/>
  <c r="I162" i="68"/>
  <c r="M80" i="67"/>
  <c r="B24" i="68"/>
  <c r="F19" i="68"/>
  <c r="N80" i="67"/>
  <c r="J162" i="68"/>
  <c r="N251" i="67"/>
  <c r="G39" i="67"/>
  <c r="H39" i="67"/>
  <c r="G33" i="68"/>
  <c r="C39" i="68"/>
  <c r="N60" i="67"/>
  <c r="N222" i="67"/>
  <c r="J252" i="67"/>
  <c r="H99" i="67"/>
  <c r="G99" i="67"/>
  <c r="N47" i="68"/>
  <c r="N210" i="67"/>
  <c r="N159" i="68"/>
  <c r="M159" i="68"/>
  <c r="N129" i="68"/>
  <c r="N129" i="67"/>
  <c r="N166" i="68"/>
  <c r="M166" i="68"/>
  <c r="U169" i="69"/>
  <c r="W169" i="69" s="1"/>
  <c r="U173" i="69"/>
  <c r="U171" i="69"/>
  <c r="W171" i="69" s="1"/>
  <c r="U165" i="69"/>
  <c r="W165" i="69" s="1"/>
  <c r="U168" i="69"/>
  <c r="W168" i="69" s="1"/>
  <c r="U167" i="69"/>
  <c r="W167" i="69" s="1"/>
  <c r="U170" i="69"/>
  <c r="U164" i="69"/>
  <c r="W164" i="69" s="1"/>
  <c r="U163" i="69"/>
  <c r="W163" i="69" s="1"/>
  <c r="U172" i="69"/>
  <c r="W172" i="69" s="1"/>
  <c r="U166" i="69"/>
  <c r="W166" i="69" s="1"/>
  <c r="U174" i="69"/>
  <c r="M162" i="67"/>
  <c r="Y171" i="69"/>
  <c r="T171" i="69"/>
  <c r="N142" i="67"/>
  <c r="M58" i="67"/>
  <c r="I140" i="68"/>
  <c r="I88" i="67"/>
  <c r="B99" i="68"/>
  <c r="F97" i="68"/>
  <c r="H97" i="68" s="1"/>
  <c r="W95" i="69"/>
  <c r="T29" i="69"/>
  <c r="Y29" i="69"/>
  <c r="N151" i="67"/>
  <c r="Y164" i="69"/>
  <c r="N63" i="67"/>
  <c r="N169" i="67"/>
  <c r="N73" i="67"/>
  <c r="M46" i="68"/>
  <c r="O46" i="68" s="1"/>
  <c r="J88" i="67"/>
  <c r="J140" i="68"/>
  <c r="L170" i="67"/>
  <c r="H121" i="67"/>
  <c r="R33" i="69"/>
  <c r="R32" i="69"/>
  <c r="R24" i="69"/>
  <c r="T24" i="69" s="1"/>
  <c r="R30" i="69"/>
  <c r="X30" i="69" s="1"/>
  <c r="R22" i="69"/>
  <c r="R26" i="69"/>
  <c r="T26" i="69" s="1"/>
  <c r="R25" i="69"/>
  <c r="R27" i="69"/>
  <c r="R29" i="69"/>
  <c r="R28" i="69"/>
  <c r="R23" i="69"/>
  <c r="R31" i="69"/>
  <c r="Y31" i="69"/>
  <c r="Y27" i="69"/>
  <c r="M149" i="68"/>
  <c r="N149" i="68"/>
  <c r="G129" i="67"/>
  <c r="T168" i="69"/>
  <c r="Y168" i="69"/>
  <c r="O104" i="68"/>
  <c r="M164" i="68"/>
  <c r="I169" i="68"/>
  <c r="M169" i="68" s="1"/>
  <c r="D46" i="68"/>
  <c r="U24" i="69"/>
  <c r="W24" i="69" s="1"/>
  <c r="U22" i="69"/>
  <c r="W22" i="69" s="1"/>
  <c r="U27" i="69"/>
  <c r="W27" i="69" s="1"/>
  <c r="U29" i="69"/>
  <c r="W29" i="69" s="1"/>
  <c r="U26" i="69"/>
  <c r="W26" i="69" s="1"/>
  <c r="U32" i="69"/>
  <c r="W32" i="69" s="1"/>
  <c r="U28" i="69"/>
  <c r="W28" i="69" s="1"/>
  <c r="U33" i="69"/>
  <c r="W33" i="69" s="1"/>
  <c r="U23" i="69"/>
  <c r="W23" i="69" s="1"/>
  <c r="U31" i="69"/>
  <c r="W31" i="69" s="1"/>
  <c r="U30" i="69"/>
  <c r="W30" i="69" s="1"/>
  <c r="U25" i="69"/>
  <c r="W25" i="69" s="1"/>
  <c r="K170" i="67"/>
  <c r="E46" i="68"/>
  <c r="G41" i="68"/>
  <c r="N87" i="67"/>
  <c r="T93" i="69"/>
  <c r="Y93" i="69"/>
  <c r="F81" i="68"/>
  <c r="B87" i="68"/>
  <c r="F66" i="68"/>
  <c r="C47" i="68"/>
  <c r="G17" i="68"/>
  <c r="B80" i="68"/>
  <c r="F80" i="68" s="1"/>
  <c r="F75" i="68"/>
  <c r="O120" i="68"/>
  <c r="H34" i="67"/>
  <c r="N136" i="68"/>
  <c r="F106" i="68"/>
  <c r="G106" i="68" s="1"/>
  <c r="M145" i="68"/>
  <c r="O124" i="68"/>
  <c r="F45" i="68"/>
  <c r="G45" i="68"/>
  <c r="N146" i="68"/>
  <c r="B58" i="68"/>
  <c r="M160" i="68"/>
  <c r="M151" i="68"/>
  <c r="N151" i="68" s="1"/>
  <c r="E106" i="68"/>
  <c r="E129" i="68" s="1"/>
  <c r="G100" i="68"/>
  <c r="B156" i="69"/>
  <c r="E39" i="68"/>
  <c r="G30" i="68"/>
  <c r="W174" i="69"/>
  <c r="F33" i="68"/>
  <c r="N69" i="68"/>
  <c r="Y24" i="69"/>
  <c r="N143" i="67"/>
  <c r="N159" i="67"/>
  <c r="T163" i="69"/>
  <c r="Y163" i="69"/>
  <c r="D65" i="68"/>
  <c r="D88" i="68" s="1"/>
  <c r="F60" i="68"/>
  <c r="F17" i="68"/>
  <c r="B47" i="68"/>
  <c r="M39" i="68"/>
  <c r="O39" i="68" s="1"/>
  <c r="F20" i="68"/>
  <c r="F59" i="68"/>
  <c r="B65" i="68"/>
  <c r="H21" i="67"/>
  <c r="T165" i="69"/>
  <c r="Y165" i="69"/>
  <c r="O53" i="68"/>
  <c r="M158" i="68"/>
  <c r="N158" i="68" s="1"/>
  <c r="H96" i="67"/>
  <c r="H118" i="67"/>
  <c r="H95" i="67"/>
  <c r="H123" i="67"/>
  <c r="H104" i="67"/>
  <c r="H105" i="67"/>
  <c r="H119" i="67"/>
  <c r="H101" i="67"/>
  <c r="H108" i="67"/>
  <c r="H110" i="67"/>
  <c r="H124" i="67"/>
  <c r="H107" i="67"/>
  <c r="H126" i="67"/>
  <c r="H102" i="67"/>
  <c r="H127" i="67"/>
  <c r="H122" i="67"/>
  <c r="H112" i="67"/>
  <c r="H94" i="67"/>
  <c r="H111" i="67"/>
  <c r="H125" i="67"/>
  <c r="H129" i="67"/>
  <c r="H114" i="67"/>
  <c r="H116" i="67"/>
  <c r="H93" i="67"/>
  <c r="H100" i="67"/>
  <c r="H120" i="67"/>
  <c r="H98" i="67"/>
  <c r="H97" i="67"/>
  <c r="H115" i="67"/>
  <c r="H103" i="67"/>
  <c r="M222" i="67"/>
  <c r="I252" i="67"/>
  <c r="N36" i="68"/>
  <c r="N68" i="67"/>
  <c r="N84" i="67"/>
  <c r="N62" i="67"/>
  <c r="M129" i="67"/>
  <c r="N139" i="68"/>
  <c r="F123" i="68"/>
  <c r="H123" i="68" s="1"/>
  <c r="D128" i="68"/>
  <c r="O121" i="67"/>
  <c r="Y28" i="69"/>
  <c r="F61" i="68"/>
  <c r="C65" i="68"/>
  <c r="G59" i="68"/>
  <c r="T169" i="69"/>
  <c r="Y169" i="69"/>
  <c r="D17" i="68"/>
  <c r="N137" i="68"/>
  <c r="Y100" i="69"/>
  <c r="Y94" i="69"/>
  <c r="N155" i="68"/>
  <c r="L169" i="68"/>
  <c r="N164" i="68"/>
  <c r="R102" i="69"/>
  <c r="R93" i="69"/>
  <c r="R94" i="69"/>
  <c r="X94" i="69" s="1"/>
  <c r="R92" i="69"/>
  <c r="T92" i="69" s="1"/>
  <c r="R100" i="69"/>
  <c r="T100" i="69" s="1"/>
  <c r="R96" i="69"/>
  <c r="R95" i="69"/>
  <c r="R97" i="69"/>
  <c r="T97" i="69" s="1"/>
  <c r="R103" i="69"/>
  <c r="T103" i="69" s="1"/>
  <c r="R98" i="69"/>
  <c r="R99" i="69"/>
  <c r="X99" i="69" s="1"/>
  <c r="R101" i="69"/>
  <c r="T101" i="69" s="1"/>
  <c r="H113" i="67"/>
  <c r="N147" i="67"/>
  <c r="G121" i="67"/>
  <c r="C88" i="68"/>
  <c r="N137" i="67"/>
  <c r="M138" i="68"/>
  <c r="G27" i="68"/>
  <c r="N160" i="68"/>
  <c r="M143" i="68"/>
  <c r="N143" i="68" s="1"/>
  <c r="N144" i="68"/>
  <c r="H128" i="67"/>
  <c r="N157" i="68"/>
  <c r="M47" i="67"/>
  <c r="F40" i="68"/>
  <c r="O97" i="68"/>
  <c r="G84" i="68"/>
  <c r="F84" i="68"/>
  <c r="E24" i="68"/>
  <c r="E47" i="68" s="1"/>
  <c r="G20" i="68"/>
  <c r="N169" i="68"/>
  <c r="F39" i="68"/>
  <c r="O16" i="68"/>
  <c r="Y25" i="69"/>
  <c r="G35" i="68"/>
  <c r="Y99" i="69"/>
  <c r="Y98" i="69"/>
  <c r="M211" i="67"/>
  <c r="N211" i="67" s="1"/>
  <c r="O109" i="68"/>
  <c r="O107" i="68"/>
  <c r="O100" i="68"/>
  <c r="O98" i="68"/>
  <c r="O129" i="68"/>
  <c r="O95" i="68"/>
  <c r="O111" i="68"/>
  <c r="O118" i="68"/>
  <c r="O116" i="68"/>
  <c r="O127" i="68"/>
  <c r="O114" i="68"/>
  <c r="O126" i="68"/>
  <c r="O108" i="68"/>
  <c r="O93" i="68"/>
  <c r="O117" i="68"/>
  <c r="O101" i="68"/>
  <c r="O122" i="68"/>
  <c r="O110" i="68"/>
  <c r="O94" i="68"/>
  <c r="O125" i="68"/>
  <c r="O119" i="68"/>
  <c r="O112" i="68"/>
  <c r="O123" i="68"/>
  <c r="O96" i="68"/>
  <c r="O102" i="68"/>
  <c r="O115" i="68"/>
  <c r="G43" i="68"/>
  <c r="N128" i="68"/>
  <c r="W173" i="69"/>
  <c r="N229" i="67"/>
  <c r="N76" i="67"/>
  <c r="Y102" i="69"/>
  <c r="M142" i="68"/>
  <c r="G11" i="68"/>
  <c r="N56" i="67"/>
  <c r="M65" i="67"/>
  <c r="I147" i="68"/>
  <c r="M147" i="68" s="1"/>
  <c r="N74" i="67"/>
  <c r="H210" i="67"/>
  <c r="Y26" i="69"/>
  <c r="N65" i="67"/>
  <c r="J147" i="68"/>
  <c r="R168" i="69"/>
  <c r="R173" i="69"/>
  <c r="X173" i="69" s="1"/>
  <c r="R174" i="69"/>
  <c r="R165" i="69"/>
  <c r="X165" i="69" s="1"/>
  <c r="R170" i="69"/>
  <c r="R171" i="69"/>
  <c r="R172" i="69"/>
  <c r="R164" i="69"/>
  <c r="X164" i="69" s="1"/>
  <c r="R163" i="69"/>
  <c r="X163" i="69" s="1"/>
  <c r="R166" i="69"/>
  <c r="R169" i="69"/>
  <c r="R167" i="69"/>
  <c r="O38" i="68"/>
  <c r="N38" i="68"/>
  <c r="G14" i="68"/>
  <c r="Y97" i="69"/>
  <c r="M140" i="67"/>
  <c r="I170" i="67"/>
  <c r="O24" i="67"/>
  <c r="N157" i="67"/>
  <c r="H15" i="67"/>
  <c r="L88" i="67"/>
  <c r="L140" i="68"/>
  <c r="L170" i="68" s="1"/>
  <c r="H30" i="67"/>
  <c r="O43" i="68"/>
  <c r="U102" i="69"/>
  <c r="U98" i="69"/>
  <c r="W98" i="69" s="1"/>
  <c r="U94" i="69"/>
  <c r="U101" i="69"/>
  <c r="W101" i="69" s="1"/>
  <c r="U97" i="69"/>
  <c r="W97" i="69" s="1"/>
  <c r="U96" i="69"/>
  <c r="W96" i="69" s="1"/>
  <c r="U93" i="69"/>
  <c r="W93" i="69" s="1"/>
  <c r="U92" i="69"/>
  <c r="W92" i="69" s="1"/>
  <c r="U100" i="69"/>
  <c r="W100" i="69" s="1"/>
  <c r="U99" i="69"/>
  <c r="W99" i="69" s="1"/>
  <c r="U95" i="69"/>
  <c r="U103" i="69"/>
  <c r="W103" i="69" s="1"/>
  <c r="O105" i="68"/>
  <c r="O121" i="68"/>
  <c r="F28" i="68"/>
  <c r="N78" i="67"/>
  <c r="M147" i="67"/>
  <c r="G73" i="68"/>
  <c r="O106" i="67"/>
  <c r="Y103" i="69"/>
  <c r="Y101" i="69"/>
  <c r="M58" i="68"/>
  <c r="I88" i="68"/>
  <c r="M88" i="68" s="1"/>
  <c r="O69" i="68" s="1"/>
  <c r="O99" i="67"/>
  <c r="N161" i="67"/>
  <c r="F37" i="68"/>
  <c r="N121" i="68"/>
  <c r="W170" i="69"/>
  <c r="M244" i="67"/>
  <c r="N244" i="67"/>
  <c r="N148" i="68"/>
  <c r="G22" i="68"/>
  <c r="N224" i="69"/>
  <c r="N227" i="69" s="1"/>
  <c r="N165" i="67"/>
  <c r="H32" i="67"/>
  <c r="B46" i="68"/>
  <c r="F21" i="68"/>
  <c r="O17" i="68"/>
  <c r="K88" i="67"/>
  <c r="Y166" i="69"/>
  <c r="N65" i="68"/>
  <c r="N86" i="69"/>
  <c r="Y30" i="69"/>
  <c r="Y170" i="69"/>
  <c r="T170" i="69"/>
  <c r="N141" i="68"/>
  <c r="F115" i="68"/>
  <c r="C121" i="68"/>
  <c r="G115" i="68"/>
  <c r="F93" i="68"/>
  <c r="C99" i="68"/>
  <c r="G93" i="68"/>
  <c r="T167" i="69"/>
  <c r="Y167" i="69"/>
  <c r="K162" i="68"/>
  <c r="Y92" i="69"/>
  <c r="C87" i="68"/>
  <c r="F82" i="68"/>
  <c r="N148" i="67"/>
  <c r="G32" i="68"/>
  <c r="E87" i="68"/>
  <c r="E88" i="68" s="1"/>
  <c r="G83" i="68"/>
  <c r="M154" i="68"/>
  <c r="N53" i="67"/>
  <c r="F13" i="68"/>
  <c r="G13" i="68"/>
  <c r="F43" i="68"/>
  <c r="K169" i="68"/>
  <c r="F63" i="68"/>
  <c r="G63" i="68"/>
  <c r="N168" i="68"/>
  <c r="F78" i="68"/>
  <c r="N72" i="67"/>
  <c r="H106" i="67"/>
  <c r="G18" i="68"/>
  <c r="M135" i="68"/>
  <c r="N135" i="68" s="1"/>
  <c r="N106" i="68"/>
  <c r="M47" i="68"/>
  <c r="K140" i="68"/>
  <c r="X102" i="69" l="1"/>
  <c r="Z173" i="69"/>
  <c r="X28" i="69"/>
  <c r="Z30" i="69"/>
  <c r="X29" i="69"/>
  <c r="X167" i="69"/>
  <c r="Z167" i="69" s="1"/>
  <c r="T102" i="69"/>
  <c r="X98" i="69"/>
  <c r="Z98" i="69" s="1"/>
  <c r="X27" i="69"/>
  <c r="Z27" i="69" s="1"/>
  <c r="X170" i="69"/>
  <c r="X169" i="69"/>
  <c r="X103" i="69"/>
  <c r="Z103" i="69" s="1"/>
  <c r="X25" i="69"/>
  <c r="Z25" i="69" s="1"/>
  <c r="Z164" i="69"/>
  <c r="T98" i="69"/>
  <c r="T27" i="69"/>
  <c r="T164" i="69"/>
  <c r="O222" i="67"/>
  <c r="O162" i="67"/>
  <c r="N145" i="68"/>
  <c r="X23" i="69"/>
  <c r="Z23" i="69" s="1"/>
  <c r="T23" i="69"/>
  <c r="O210" i="67"/>
  <c r="M170" i="67"/>
  <c r="N170" i="67" s="1"/>
  <c r="G47" i="68"/>
  <c r="X166" i="69"/>
  <c r="Z166" i="69" s="1"/>
  <c r="Z99" i="69"/>
  <c r="N162" i="67"/>
  <c r="X168" i="69"/>
  <c r="Z168" i="69" s="1"/>
  <c r="X95" i="69"/>
  <c r="Z95" i="69" s="1"/>
  <c r="T95" i="69"/>
  <c r="G61" i="68"/>
  <c r="N154" i="68"/>
  <c r="N58" i="68"/>
  <c r="O58" i="68"/>
  <c r="F87" i="68"/>
  <c r="H87" i="68" s="1"/>
  <c r="O21" i="68"/>
  <c r="O20" i="68"/>
  <c r="O27" i="68"/>
  <c r="O22" i="68"/>
  <c r="O28" i="68"/>
  <c r="O15" i="68"/>
  <c r="O47" i="68"/>
  <c r="O26" i="68"/>
  <c r="O42" i="68"/>
  <c r="O23" i="68"/>
  <c r="O32" i="68"/>
  <c r="O11" i="68"/>
  <c r="O25" i="68"/>
  <c r="O37" i="68"/>
  <c r="O40" i="68"/>
  <c r="O44" i="68"/>
  <c r="O35" i="68"/>
  <c r="O30" i="68"/>
  <c r="O19" i="68"/>
  <c r="O33" i="68"/>
  <c r="O45" i="68"/>
  <c r="O24" i="68"/>
  <c r="O18" i="68"/>
  <c r="O13" i="68"/>
  <c r="O29" i="68"/>
  <c r="O14" i="68"/>
  <c r="O12" i="68"/>
  <c r="O31" i="68"/>
  <c r="O41" i="68"/>
  <c r="Z170" i="69"/>
  <c r="H37" i="68"/>
  <c r="Z101" i="69"/>
  <c r="X171" i="69"/>
  <c r="Z171" i="69" s="1"/>
  <c r="N147" i="68"/>
  <c r="T25" i="69"/>
  <c r="X101" i="69"/>
  <c r="X92" i="69"/>
  <c r="Z92" i="69" s="1"/>
  <c r="Z94" i="69"/>
  <c r="Z169" i="69"/>
  <c r="Z28" i="69"/>
  <c r="M252" i="67"/>
  <c r="Z165" i="69"/>
  <c r="G75" i="68"/>
  <c r="H75" i="68"/>
  <c r="X22" i="69"/>
  <c r="Z22" i="69" s="1"/>
  <c r="T22" i="69"/>
  <c r="Z29" i="69"/>
  <c r="I170" i="68"/>
  <c r="M140" i="68"/>
  <c r="G39" i="68"/>
  <c r="O60" i="68"/>
  <c r="O244" i="67"/>
  <c r="O192" i="67"/>
  <c r="O193" i="67"/>
  <c r="O191" i="67"/>
  <c r="O194" i="67"/>
  <c r="O208" i="67"/>
  <c r="O195" i="67"/>
  <c r="O190" i="67"/>
  <c r="O176" i="67"/>
  <c r="O211" i="67"/>
  <c r="O189" i="67"/>
  <c r="O196" i="67"/>
  <c r="O207" i="67"/>
  <c r="O181" i="67"/>
  <c r="D129" i="68"/>
  <c r="F128" i="68"/>
  <c r="X32" i="69"/>
  <c r="Z32" i="69" s="1"/>
  <c r="T32" i="69"/>
  <c r="O140" i="67"/>
  <c r="N140" i="67"/>
  <c r="Z102" i="69"/>
  <c r="X33" i="69"/>
  <c r="Z33" i="69" s="1"/>
  <c r="T33" i="69"/>
  <c r="F99" i="68"/>
  <c r="B129" i="68"/>
  <c r="F129" i="68" s="1"/>
  <c r="H106" i="68" s="1"/>
  <c r="M162" i="68"/>
  <c r="N162" i="68" s="1"/>
  <c r="C129" i="68"/>
  <c r="G99" i="68"/>
  <c r="T94" i="69"/>
  <c r="T30" i="69"/>
  <c r="X174" i="69"/>
  <c r="Z174" i="69" s="1"/>
  <c r="T174" i="69"/>
  <c r="H84" i="68"/>
  <c r="F24" i="68"/>
  <c r="H24" i="68" s="1"/>
  <c r="G121" i="68"/>
  <c r="F121" i="68"/>
  <c r="G60" i="68"/>
  <c r="B88" i="68"/>
  <c r="F88" i="68" s="1"/>
  <c r="H81" i="68" s="1"/>
  <c r="F58" i="68"/>
  <c r="G80" i="68"/>
  <c r="H63" i="68"/>
  <c r="T99" i="69"/>
  <c r="D47" i="68"/>
  <c r="G66" i="68"/>
  <c r="G88" i="68"/>
  <c r="X31" i="69"/>
  <c r="Z31" i="69" s="1"/>
  <c r="N252" i="67"/>
  <c r="O18" i="67"/>
  <c r="O14" i="67"/>
  <c r="O23" i="67"/>
  <c r="O31" i="67"/>
  <c r="O47" i="67"/>
  <c r="O44" i="67"/>
  <c r="O40" i="67"/>
  <c r="O42" i="67"/>
  <c r="O12" i="67"/>
  <c r="O28" i="67"/>
  <c r="O37" i="67"/>
  <c r="O19" i="67"/>
  <c r="O25" i="67"/>
  <c r="O26" i="67"/>
  <c r="O22" i="67"/>
  <c r="O41" i="67"/>
  <c r="O15" i="67"/>
  <c r="O34" i="67"/>
  <c r="O27" i="67"/>
  <c r="O45" i="67"/>
  <c r="O33" i="67"/>
  <c r="O43" i="67"/>
  <c r="O39" i="67"/>
  <c r="O16" i="67"/>
  <c r="O21" i="67"/>
  <c r="O11" i="67"/>
  <c r="O35" i="67"/>
  <c r="O20" i="67"/>
  <c r="O13" i="67"/>
  <c r="O30" i="67"/>
  <c r="O29" i="67"/>
  <c r="O32" i="67"/>
  <c r="O36" i="67"/>
  <c r="O38" i="67"/>
  <c r="O46" i="67"/>
  <c r="X93" i="69"/>
  <c r="Z93" i="69" s="1"/>
  <c r="F47" i="68"/>
  <c r="H20" i="68" s="1"/>
  <c r="X24" i="69"/>
  <c r="Z24" i="69" s="1"/>
  <c r="H19" i="68"/>
  <c r="G19" i="68"/>
  <c r="G21" i="68"/>
  <c r="N58" i="67"/>
  <c r="F46" i="68"/>
  <c r="H46" i="68" s="1"/>
  <c r="X97" i="69"/>
  <c r="Z97" i="69" s="1"/>
  <c r="N39" i="68"/>
  <c r="J170" i="68"/>
  <c r="O82" i="68"/>
  <c r="O55" i="68"/>
  <c r="O86" i="68"/>
  <c r="O88" i="68"/>
  <c r="O63" i="68"/>
  <c r="O71" i="68"/>
  <c r="O78" i="68"/>
  <c r="O61" i="68"/>
  <c r="O79" i="68"/>
  <c r="O84" i="68"/>
  <c r="O73" i="68"/>
  <c r="O56" i="68"/>
  <c r="O59" i="68"/>
  <c r="O83" i="68"/>
  <c r="O66" i="68"/>
  <c r="O77" i="68"/>
  <c r="O70" i="68"/>
  <c r="O67" i="68"/>
  <c r="O80" i="68"/>
  <c r="O74" i="68"/>
  <c r="O52" i="68"/>
  <c r="O54" i="68"/>
  <c r="O76" i="68"/>
  <c r="O75" i="68"/>
  <c r="O85" i="68"/>
  <c r="O64" i="68"/>
  <c r="O68" i="68"/>
  <c r="O81" i="68"/>
  <c r="O72" i="68"/>
  <c r="O57" i="68"/>
  <c r="O62" i="68"/>
  <c r="N138" i="68"/>
  <c r="N142" i="68"/>
  <c r="N88" i="68"/>
  <c r="O65" i="68"/>
  <c r="O17" i="67"/>
  <c r="O147" i="67"/>
  <c r="X96" i="69"/>
  <c r="Z96" i="69" s="1"/>
  <c r="F65" i="68"/>
  <c r="H65" i="68" s="1"/>
  <c r="N47" i="67"/>
  <c r="T96" i="69"/>
  <c r="K170" i="68"/>
  <c r="G82" i="68"/>
  <c r="G37" i="68"/>
  <c r="X172" i="69"/>
  <c r="Z172" i="69" s="1"/>
  <c r="T172" i="69"/>
  <c r="O34" i="68"/>
  <c r="G78" i="68"/>
  <c r="X100" i="69"/>
  <c r="Z100" i="69" s="1"/>
  <c r="T28" i="69"/>
  <c r="O95" i="67"/>
  <c r="O110" i="67"/>
  <c r="O123" i="67"/>
  <c r="O112" i="67"/>
  <c r="O102" i="67"/>
  <c r="O126" i="67"/>
  <c r="O111" i="67"/>
  <c r="O124" i="67"/>
  <c r="O104" i="67"/>
  <c r="O100" i="67"/>
  <c r="O119" i="67"/>
  <c r="O105" i="67"/>
  <c r="O118" i="67"/>
  <c r="O107" i="67"/>
  <c r="O97" i="67"/>
  <c r="O125" i="67"/>
  <c r="O117" i="67"/>
  <c r="O129" i="67"/>
  <c r="O116" i="67"/>
  <c r="O114" i="67"/>
  <c r="O108" i="67"/>
  <c r="O109" i="67"/>
  <c r="O113" i="67"/>
  <c r="O122" i="67"/>
  <c r="O103" i="67"/>
  <c r="O120" i="67"/>
  <c r="O93" i="67"/>
  <c r="O127" i="67"/>
  <c r="O128" i="67"/>
  <c r="O98" i="67"/>
  <c r="O101" i="67"/>
  <c r="O115" i="67"/>
  <c r="O94" i="67"/>
  <c r="O96" i="67"/>
  <c r="O36" i="68"/>
  <c r="H59" i="68"/>
  <c r="Z163" i="69"/>
  <c r="T31" i="69"/>
  <c r="X26" i="69"/>
  <c r="Z26" i="69" s="1"/>
  <c r="N46" i="68"/>
  <c r="M88" i="67"/>
  <c r="O65" i="67" s="1"/>
  <c r="O87" i="68"/>
  <c r="G28" i="68"/>
  <c r="N88" i="67" l="1"/>
  <c r="H99" i="68"/>
  <c r="H58" i="68"/>
  <c r="G58" i="68"/>
  <c r="H21" i="68"/>
  <c r="O140" i="68"/>
  <c r="H43" i="68"/>
  <c r="H39" i="68"/>
  <c r="G129" i="68"/>
  <c r="H33" i="68"/>
  <c r="H121" i="68"/>
  <c r="H28" i="68"/>
  <c r="H128" i="68"/>
  <c r="G128" i="68"/>
  <c r="H71" i="68"/>
  <c r="H67" i="68"/>
  <c r="H64" i="68"/>
  <c r="H68" i="68"/>
  <c r="H88" i="68"/>
  <c r="H72" i="68"/>
  <c r="H62" i="68"/>
  <c r="H57" i="68"/>
  <c r="H70" i="68"/>
  <c r="H55" i="68"/>
  <c r="H85" i="68"/>
  <c r="H53" i="68"/>
  <c r="H74" i="68"/>
  <c r="H54" i="68"/>
  <c r="H79" i="68"/>
  <c r="H56" i="68"/>
  <c r="H86" i="68"/>
  <c r="H52" i="68"/>
  <c r="H83" i="68"/>
  <c r="H69" i="68"/>
  <c r="H77" i="68"/>
  <c r="H73" i="68"/>
  <c r="H76" i="68"/>
  <c r="H115" i="68"/>
  <c r="O153" i="67"/>
  <c r="O134" i="67"/>
  <c r="O150" i="67"/>
  <c r="O170" i="67"/>
  <c r="O164" i="67"/>
  <c r="O144" i="67"/>
  <c r="O154" i="67"/>
  <c r="O160" i="67"/>
  <c r="O146" i="67"/>
  <c r="O152" i="67"/>
  <c r="O135" i="67"/>
  <c r="O149" i="67"/>
  <c r="O136" i="67"/>
  <c r="O156" i="67"/>
  <c r="O139" i="67"/>
  <c r="O137" i="67"/>
  <c r="O151" i="67"/>
  <c r="O163" i="67"/>
  <c r="O161" i="67"/>
  <c r="O155" i="67"/>
  <c r="O138" i="67"/>
  <c r="O165" i="67"/>
  <c r="O142" i="67"/>
  <c r="O167" i="67"/>
  <c r="O148" i="67"/>
  <c r="O158" i="67"/>
  <c r="O143" i="67"/>
  <c r="O141" i="67"/>
  <c r="O157" i="67"/>
  <c r="O169" i="67"/>
  <c r="O166" i="67"/>
  <c r="O168" i="67"/>
  <c r="O159" i="67"/>
  <c r="O145" i="67"/>
  <c r="H17" i="68"/>
  <c r="H66" i="68"/>
  <c r="H80" i="68"/>
  <c r="M170" i="68"/>
  <c r="H82" i="68"/>
  <c r="O52" i="67"/>
  <c r="O88" i="67"/>
  <c r="O77" i="67"/>
  <c r="O79" i="67"/>
  <c r="O85" i="67"/>
  <c r="O81" i="67"/>
  <c r="O83" i="67"/>
  <c r="O82" i="67"/>
  <c r="O71" i="67"/>
  <c r="O86" i="67"/>
  <c r="O67" i="67"/>
  <c r="O87" i="67"/>
  <c r="O75" i="67"/>
  <c r="O66" i="67"/>
  <c r="O54" i="67"/>
  <c r="O57" i="67"/>
  <c r="O73" i="67"/>
  <c r="O59" i="67"/>
  <c r="O78" i="67"/>
  <c r="O72" i="67"/>
  <c r="O63" i="67"/>
  <c r="O55" i="67"/>
  <c r="O70" i="67"/>
  <c r="O53" i="67"/>
  <c r="O60" i="67"/>
  <c r="O62" i="67"/>
  <c r="O74" i="67"/>
  <c r="O69" i="67"/>
  <c r="O64" i="67"/>
  <c r="O61" i="67"/>
  <c r="O76" i="67"/>
  <c r="O68" i="67"/>
  <c r="O56" i="67"/>
  <c r="O84" i="67"/>
  <c r="H129" i="68"/>
  <c r="H109" i="68"/>
  <c r="H125" i="68"/>
  <c r="H126" i="68"/>
  <c r="H108" i="68"/>
  <c r="H110" i="68"/>
  <c r="H112" i="68"/>
  <c r="H113" i="68"/>
  <c r="H114" i="68"/>
  <c r="H95" i="68"/>
  <c r="H98" i="68"/>
  <c r="H111" i="68"/>
  <c r="H122" i="68"/>
  <c r="H102" i="68"/>
  <c r="H96" i="68"/>
  <c r="H100" i="68"/>
  <c r="H107" i="68"/>
  <c r="H101" i="68"/>
  <c r="H94" i="68"/>
  <c r="H93" i="68"/>
  <c r="O58" i="67"/>
  <c r="H47" i="68"/>
  <c r="H12" i="68"/>
  <c r="H38" i="68"/>
  <c r="H26" i="68"/>
  <c r="H25" i="68"/>
  <c r="H11" i="68"/>
  <c r="H14" i="68"/>
  <c r="H29" i="68"/>
  <c r="H42" i="68"/>
  <c r="H35" i="68"/>
  <c r="H15" i="68"/>
  <c r="H30" i="68"/>
  <c r="H36" i="68"/>
  <c r="H31" i="68"/>
  <c r="H18" i="68"/>
  <c r="H44" i="68"/>
  <c r="H16" i="68"/>
  <c r="H32" i="68"/>
  <c r="H22" i="68"/>
  <c r="H41" i="68"/>
  <c r="H23" i="68"/>
  <c r="H34" i="68"/>
  <c r="H27" i="68"/>
  <c r="H78" i="68"/>
  <c r="N140" i="68"/>
  <c r="H60" i="68"/>
  <c r="H13" i="68"/>
  <c r="G24" i="68"/>
  <c r="H40" i="68"/>
  <c r="O80" i="67"/>
  <c r="H45" i="68"/>
  <c r="G87" i="68"/>
  <c r="G65" i="68"/>
  <c r="O162" i="68"/>
  <c r="O230" i="67"/>
  <c r="O252" i="67"/>
  <c r="O234" i="67"/>
  <c r="O233" i="67"/>
  <c r="O237" i="67"/>
  <c r="O236" i="67"/>
  <c r="O232" i="67"/>
  <c r="O216" i="67"/>
  <c r="O225" i="67"/>
  <c r="O223" i="67"/>
  <c r="O231" i="67"/>
  <c r="O235" i="67"/>
  <c r="O219" i="67"/>
  <c r="O245" i="67"/>
  <c r="O249" i="67"/>
  <c r="O248" i="67"/>
  <c r="O238" i="67"/>
  <c r="O217" i="67"/>
  <c r="O224" i="67"/>
  <c r="O218" i="67"/>
  <c r="O229" i="67"/>
  <c r="O221" i="67"/>
  <c r="O251" i="67"/>
  <c r="H61" i="68"/>
  <c r="G46" i="68"/>
  <c r="O170" i="68" l="1"/>
  <c r="O153" i="68"/>
  <c r="O168" i="68"/>
  <c r="O144" i="68"/>
  <c r="O161" i="68"/>
  <c r="O146" i="68"/>
  <c r="O134" i="68"/>
  <c r="O136" i="68"/>
  <c r="O150" i="68"/>
  <c r="O148" i="68"/>
  <c r="O139" i="68"/>
  <c r="O167" i="68"/>
  <c r="O155" i="68"/>
  <c r="O165" i="68"/>
  <c r="O141" i="68"/>
  <c r="O157" i="68"/>
  <c r="O163" i="68"/>
  <c r="O156" i="68"/>
  <c r="O137" i="68"/>
  <c r="O152" i="68"/>
  <c r="O169" i="68"/>
  <c r="O145" i="68"/>
  <c r="O151" i="68"/>
  <c r="O142" i="68"/>
  <c r="O154" i="68"/>
  <c r="O147" i="68"/>
  <c r="O149" i="68"/>
  <c r="O143" i="68"/>
  <c r="O166" i="68"/>
  <c r="O135" i="68"/>
  <c r="O164" i="68"/>
  <c r="O159" i="68"/>
  <c r="O158" i="68"/>
  <c r="O160" i="68"/>
  <c r="O138" i="68"/>
  <c r="N170" i="68"/>
</calcChain>
</file>

<file path=xl/sharedStrings.xml><?xml version="1.0" encoding="utf-8"?>
<sst xmlns="http://schemas.openxmlformats.org/spreadsheetml/2006/main" count="631" uniqueCount="93">
  <si>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</si>
  <si>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</si>
  <si>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</si>
  <si>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</si>
  <si>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</si>
  <si>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</si>
  <si>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</si>
  <si>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</si>
  <si>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</si>
  <si>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</si>
  <si>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</si>
  <si>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</si>
  <si>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</si>
  <si>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</si>
  <si>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</si>
  <si>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</si>
  <si>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</si>
  <si>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</si>
  <si>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</si>
  <si>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</si>
  <si>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</si>
  <si>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</si>
  <si>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</si>
  <si>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</si>
  <si>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</si>
  <si>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</si>
  <si>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</si>
  <si>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</si>
  <si>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</si>
  <si>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</si>
  <si>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</si>
  <si>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</si>
  <si>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</si>
  <si>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</si>
  <si>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</si>
  <si>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</si>
  <si>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</si>
  <si>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</si>
  <si>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</si>
  <si>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</si>
  <si>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</si>
  <si>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</si>
  <si>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</si>
  <si>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</si>
  <si>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</si>
  <si>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</si>
  <si>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</si>
  <si>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</si>
  <si>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</si>
  <si>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</si>
  <si>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</si>
  <si>
    <t>調査年月日</t>
    <rPh sb="0" eb="2">
      <t>チョウサ</t>
    </rPh>
    <rPh sb="2" eb="5">
      <t>ネンガッピ</t>
    </rPh>
    <phoneticPr fontId="1"/>
  </si>
  <si>
    <t>調査時間</t>
    <rPh sb="0" eb="2">
      <t>チョウサ</t>
    </rPh>
    <rPh sb="2" eb="4">
      <t>ジカン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</si>
  <si>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</si>
  <si>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［12時間合計（7：00～19：00）］</t>
    <rPh sb="3" eb="5">
      <t>ジカン</t>
    </rPh>
    <rPh sb="5" eb="7">
      <t>ゴウケイ</t>
    </rPh>
    <phoneticPr fontId="1"/>
  </si>
  <si>
    <t>［ピーク時（8：00～9：00）］</t>
    <rPh sb="4" eb="5">
      <t>ジ</t>
    </rPh>
    <phoneticPr fontId="1"/>
  </si>
  <si>
    <t>調査時間　:  7時～19時</t>
    <rPh sb="9" eb="10">
      <t>ジ</t>
    </rPh>
    <rPh sb="13" eb="14">
      <t>ジ</t>
    </rPh>
    <phoneticPr fontId="1"/>
  </si>
  <si>
    <t>天　候　　:　晴れ</t>
    <rPh sb="7" eb="8">
      <t>ハ</t>
    </rPh>
    <phoneticPr fontId="1"/>
  </si>
  <si>
    <t xml:space="preserve"> 平成28年12月6日（火）　天候：晴れ</t>
    <rPh sb="1" eb="3">
      <t>ヘイセイ</t>
    </rPh>
    <rPh sb="5" eb="6">
      <t>ネン</t>
    </rPh>
    <rPh sb="8" eb="9">
      <t>ガツ</t>
    </rPh>
    <rPh sb="10" eb="11">
      <t>ニチ</t>
    </rPh>
    <rPh sb="12" eb="13">
      <t>カ</t>
    </rPh>
    <rPh sb="15" eb="17">
      <t>テンコウ</t>
    </rPh>
    <rPh sb="18" eb="19">
      <t>ハ</t>
    </rPh>
    <phoneticPr fontId="1"/>
  </si>
  <si>
    <t>調査年月日：平成28年12月6日(火)</t>
    <rPh sb="17" eb="18">
      <t>カ</t>
    </rPh>
    <phoneticPr fontId="15"/>
  </si>
  <si>
    <t>16:00-17:00</t>
  </si>
  <si>
    <t>調査年月日：平成28年12月6日(火) 天候:晴れ</t>
    <rPh sb="17" eb="18">
      <t>カ</t>
    </rPh>
    <rPh sb="23" eb="24">
      <t>ハ</t>
    </rPh>
    <phoneticPr fontId="15"/>
  </si>
  <si>
    <t>A 流入部( 1+ 2)</t>
  </si>
  <si>
    <t>　7:00～19:00（12時間）</t>
    <phoneticPr fontId="1"/>
  </si>
  <si>
    <t>№２　（仮称）真砂大橋東側</t>
    <rPh sb="4" eb="6">
      <t>カショウ</t>
    </rPh>
    <rPh sb="7" eb="9">
      <t>マスナ</t>
    </rPh>
    <rPh sb="9" eb="11">
      <t>オオハシ</t>
    </rPh>
    <rPh sb="11" eb="13">
      <t>ヒガシガワ</t>
    </rPh>
    <phoneticPr fontId="1"/>
  </si>
  <si>
    <r>
      <t>調査地点　：№２ 
　（仮称）真砂大橋東側</t>
    </r>
    <r>
      <rPr>
        <sz val="10"/>
        <rFont val="ＭＳ 明朝"/>
        <family val="1"/>
        <charset val="128"/>
      </rPr>
      <t>　　　　</t>
    </r>
    <rPh sb="12" eb="14">
      <t>カショウ</t>
    </rPh>
    <rPh sb="15" eb="17">
      <t>マスナ</t>
    </rPh>
    <rPh sb="17" eb="19">
      <t>オオハシ</t>
    </rPh>
    <rPh sb="19" eb="21">
      <t>ヒガシガワ</t>
    </rPh>
    <phoneticPr fontId="15"/>
  </si>
  <si>
    <t>A 合計 ( 1+ 2)</t>
    <phoneticPr fontId="15"/>
  </si>
  <si>
    <t>B 合計 ( 3+ 4)</t>
    <phoneticPr fontId="15"/>
  </si>
  <si>
    <t>C 合計 ( 5+ 6)</t>
    <phoneticPr fontId="15"/>
  </si>
  <si>
    <t>自動車類交通量集計表</t>
    <phoneticPr fontId="15"/>
  </si>
  <si>
    <t>調査方向案内図</t>
    <phoneticPr fontId="15"/>
  </si>
  <si>
    <t>自動車類交通量集計表</t>
    <phoneticPr fontId="15"/>
  </si>
  <si>
    <t>調査方向案内図</t>
    <phoneticPr fontId="15"/>
  </si>
  <si>
    <t>調査時間　:  7時～19時</t>
  </si>
  <si>
    <t>A 流入部( 1+ 2)</t>
    <phoneticPr fontId="15"/>
  </si>
  <si>
    <t>A 流出部( 3+ 6)</t>
    <phoneticPr fontId="15"/>
  </si>
  <si>
    <t>B 流入部( 3+ 4)</t>
    <phoneticPr fontId="15"/>
  </si>
  <si>
    <t>B 流出部( 2+ 5)</t>
    <phoneticPr fontId="15"/>
  </si>
  <si>
    <t>C 流入部( 5+ 6)</t>
    <phoneticPr fontId="15"/>
  </si>
  <si>
    <t>C 流出部( 1+ 4)</t>
    <phoneticPr fontId="15"/>
  </si>
  <si>
    <t>合計</t>
    <phoneticPr fontId="15"/>
  </si>
  <si>
    <t>調査地点：№２ （仮称）真砂大橋東側</t>
    <rPh sb="9" eb="11">
      <t>カショウ</t>
    </rPh>
    <rPh sb="12" eb="14">
      <t>マサゴ</t>
    </rPh>
    <rPh sb="14" eb="16">
      <t>オオハシ</t>
    </rPh>
    <rPh sb="16" eb="18">
      <t>ヒガシガワ</t>
    </rPh>
    <phoneticPr fontId="15"/>
  </si>
  <si>
    <t>A 流出部( 3+ 6)</t>
  </si>
  <si>
    <t>A 合計 ( 1+ 2+ 3+ 6)</t>
  </si>
  <si>
    <t>B 流入部( 3+ 4)</t>
  </si>
  <si>
    <t>B 流出部( 2+ 5)</t>
  </si>
  <si>
    <t>B 合計 ( 2+ 3+ 4+ 5)</t>
  </si>
  <si>
    <t>C 流入部( 5+ 6)</t>
  </si>
  <si>
    <t>C 流出部( 1+ 4)</t>
  </si>
  <si>
    <t>C 合計 ( 1+ 4+ 5+ 6)</t>
  </si>
  <si>
    <t>調査年月日：平成28年12月6日(火)</t>
  </si>
  <si>
    <t>天　候　　:　晴れ</t>
  </si>
  <si>
    <t>調査地点　：№２ 
　（仮称）真砂大橋東側　　　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</si>
</sst>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___;"/>
    <numFmt numFmtId="178" formatCode="0____;"/>
  </numFmts>
  <fonts count="2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8" fillId="0" borderId="0"/>
  </cellStyleXfs>
  <cellXfs count="155">
    <xf numFmtId="0" fontId="0" fillId="0" borderId="0" xfId="0"/>
    <xf numFmtId="0" fontId="7" fillId="0" borderId="0" xfId="1" applyFont="1" applyAlignment="1">
      <alignment horizontal="centerContinuous" vertical="top"/>
    </xf>
    <xf numFmtId="0" fontId="8" fillId="0" borderId="0" xfId="1" applyFont="1" applyAlignment="1">
      <alignment vertical="top"/>
    </xf>
    <xf numFmtId="49" fontId="6" fillId="0" borderId="0" xfId="1" applyNumberFormat="1"/>
    <xf numFmtId="0" fontId="6" fillId="0" borderId="0" xfId="1"/>
    <xf numFmtId="0" fontId="9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2" fillId="0" borderId="0" xfId="1" quotePrefix="1" applyFont="1" applyAlignment="1">
      <alignment horizontal="left" vertical="center"/>
    </xf>
    <xf numFmtId="0" fontId="11" fillId="0" borderId="0" xfId="1" applyFont="1" applyBorder="1" applyAlignment="1">
      <alignment horizontal="centerContinuous" vertical="center"/>
    </xf>
    <xf numFmtId="0" fontId="11" fillId="0" borderId="0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177" fontId="3" fillId="0" borderId="0" xfId="1" applyNumberFormat="1" applyFont="1" applyAlignment="1">
      <alignment vertical="center"/>
    </xf>
    <xf numFmtId="177" fontId="3" fillId="0" borderId="0" xfId="1" applyNumberFormat="1" applyFont="1" applyAlignment="1">
      <alignment horizontal="right" vertical="center"/>
    </xf>
    <xf numFmtId="0" fontId="11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vertical="center"/>
    </xf>
    <xf numFmtId="0" fontId="3" fillId="0" borderId="0" xfId="1" applyNumberFormat="1" applyFont="1" applyBorder="1" applyAlignment="1">
      <alignment horizontal="right" vertical="center"/>
    </xf>
    <xf numFmtId="0" fontId="3" fillId="0" borderId="0" xfId="1" applyNumberFormat="1" applyFont="1" applyAlignment="1">
      <alignment vertical="center"/>
    </xf>
    <xf numFmtId="0" fontId="13" fillId="0" borderId="1" xfId="1" applyNumberFormat="1" applyFont="1" applyBorder="1" applyAlignment="1">
      <alignment horizontal="distributed" vertical="center"/>
    </xf>
    <xf numFmtId="0" fontId="11" fillId="0" borderId="0" xfId="1" applyNumberFormat="1" applyFont="1"/>
    <xf numFmtId="0" fontId="11" fillId="0" borderId="0" xfId="1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2" applyNumberFormat="1" applyFont="1" applyAlignment="1">
      <alignment horizontal="right"/>
    </xf>
    <xf numFmtId="0" fontId="4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 vertical="center"/>
    </xf>
    <xf numFmtId="0" fontId="13" fillId="0" borderId="0" xfId="2" applyNumberFormat="1" applyFont="1"/>
    <xf numFmtId="0" fontId="13" fillId="0" borderId="0" xfId="2" applyNumberFormat="1" applyFont="1" applyAlignment="1">
      <alignment horizontal="center" wrapText="1"/>
    </xf>
    <xf numFmtId="176" fontId="13" fillId="0" borderId="18" xfId="2" applyNumberFormat="1" applyFont="1" applyBorder="1" applyAlignment="1">
      <alignment horizontal="right" vertical="center"/>
    </xf>
    <xf numFmtId="176" fontId="13" fillId="0" borderId="19" xfId="2" applyNumberFormat="1" applyFont="1" applyBorder="1" applyAlignment="1">
      <alignment horizontal="right" vertical="center"/>
    </xf>
    <xf numFmtId="0" fontId="13" fillId="0" borderId="19" xfId="2" applyNumberFormat="1" applyFont="1" applyBorder="1" applyAlignment="1">
      <alignment horizontal="right" vertical="center"/>
    </xf>
    <xf numFmtId="0" fontId="13" fillId="0" borderId="20" xfId="2" applyNumberFormat="1" applyFont="1" applyBorder="1" applyAlignment="1">
      <alignment horizontal="right" vertical="center"/>
    </xf>
    <xf numFmtId="176" fontId="13" fillId="0" borderId="21" xfId="2" applyNumberFormat="1" applyFont="1" applyBorder="1" applyAlignment="1">
      <alignment horizontal="right" vertical="center"/>
    </xf>
    <xf numFmtId="176" fontId="13" fillId="0" borderId="22" xfId="2" applyNumberFormat="1" applyFont="1" applyBorder="1" applyAlignment="1">
      <alignment horizontal="right" vertical="center"/>
    </xf>
    <xf numFmtId="0" fontId="13" fillId="0" borderId="22" xfId="2" applyNumberFormat="1" applyFont="1" applyBorder="1" applyAlignment="1">
      <alignment horizontal="right" vertical="center"/>
    </xf>
    <xf numFmtId="0" fontId="13" fillId="0" borderId="23" xfId="2" applyNumberFormat="1" applyFont="1" applyBorder="1" applyAlignment="1">
      <alignment horizontal="right" vertical="center"/>
    </xf>
    <xf numFmtId="176" fontId="13" fillId="0" borderId="24" xfId="2" applyNumberFormat="1" applyFont="1" applyBorder="1" applyAlignment="1">
      <alignment horizontal="right" vertical="center"/>
    </xf>
    <xf numFmtId="176" fontId="13" fillId="0" borderId="25" xfId="2" applyNumberFormat="1" applyFont="1" applyBorder="1" applyAlignment="1">
      <alignment horizontal="right" vertical="center"/>
    </xf>
    <xf numFmtId="0" fontId="13" fillId="0" borderId="25" xfId="2" applyNumberFormat="1" applyFont="1" applyBorder="1" applyAlignment="1">
      <alignment horizontal="right" vertical="center"/>
    </xf>
    <xf numFmtId="0" fontId="13" fillId="0" borderId="26" xfId="2" applyNumberFormat="1" applyFont="1" applyBorder="1" applyAlignment="1">
      <alignment horizontal="right" vertical="center"/>
    </xf>
    <xf numFmtId="0" fontId="13" fillId="0" borderId="0" xfId="2" applyNumberFormat="1" applyFont="1" applyBorder="1" applyAlignment="1">
      <alignment horizontal="center" wrapText="1"/>
    </xf>
    <xf numFmtId="0" fontId="13" fillId="0" borderId="18" xfId="2" applyNumberFormat="1" applyFont="1" applyBorder="1" applyAlignment="1">
      <alignment horizontal="center" wrapText="1"/>
    </xf>
    <xf numFmtId="0" fontId="13" fillId="0" borderId="19" xfId="2" applyNumberFormat="1" applyFont="1" applyBorder="1" applyAlignment="1">
      <alignment horizontal="center" wrapText="1"/>
    </xf>
    <xf numFmtId="0" fontId="13" fillId="0" borderId="19" xfId="2" quotePrefix="1" applyNumberFormat="1" applyFont="1" applyBorder="1" applyAlignment="1">
      <alignment horizontal="center" wrapText="1"/>
    </xf>
    <xf numFmtId="0" fontId="13" fillId="0" borderId="27" xfId="2" quotePrefix="1" applyNumberFormat="1" applyFont="1" applyBorder="1" applyAlignment="1">
      <alignment horizontal="center" wrapText="1"/>
    </xf>
    <xf numFmtId="0" fontId="13" fillId="0" borderId="18" xfId="2" quotePrefix="1" applyNumberFormat="1" applyFont="1" applyBorder="1" applyAlignment="1">
      <alignment horizontal="center" wrapText="1"/>
    </xf>
    <xf numFmtId="0" fontId="13" fillId="0" borderId="28" xfId="2" quotePrefix="1" applyNumberFormat="1" applyFont="1" applyBorder="1" applyAlignment="1">
      <alignment wrapText="1"/>
    </xf>
    <xf numFmtId="0" fontId="13" fillId="0" borderId="0" xfId="2" applyFont="1"/>
    <xf numFmtId="0" fontId="13" fillId="0" borderId="29" xfId="2" applyFont="1" applyBorder="1" applyAlignment="1">
      <alignment horizontal="centerContinuous" vertical="center"/>
    </xf>
    <xf numFmtId="0" fontId="13" fillId="0" borderId="30" xfId="2" applyFont="1" applyBorder="1" applyAlignment="1">
      <alignment horizontal="centerContinuous" vertical="center"/>
    </xf>
    <xf numFmtId="0" fontId="13" fillId="0" borderId="31" xfId="2" applyFont="1" applyBorder="1" applyAlignment="1">
      <alignment horizontal="centerContinuous" vertical="center"/>
    </xf>
    <xf numFmtId="0" fontId="13" fillId="0" borderId="32" xfId="2" applyNumberFormat="1" applyFont="1" applyBorder="1" applyAlignment="1">
      <alignment horizontal="right" vertical="center"/>
    </xf>
    <xf numFmtId="0" fontId="13" fillId="0" borderId="33" xfId="2" applyNumberFormat="1" applyFont="1" applyBorder="1" applyAlignment="1">
      <alignment horizontal="right"/>
    </xf>
    <xf numFmtId="0" fontId="13" fillId="0" borderId="13" xfId="2" applyNumberFormat="1" applyFont="1" applyBorder="1" applyAlignment="1">
      <alignment horizontal="right"/>
    </xf>
    <xf numFmtId="0" fontId="13" fillId="0" borderId="34" xfId="2" applyNumberFormat="1" applyFont="1" applyBorder="1" applyAlignment="1">
      <alignment horizontal="right"/>
    </xf>
    <xf numFmtId="0" fontId="13" fillId="0" borderId="35" xfId="2" applyNumberFormat="1" applyFont="1" applyBorder="1" applyAlignment="1">
      <alignment horizontal="right"/>
    </xf>
    <xf numFmtId="0" fontId="13" fillId="0" borderId="0" xfId="2" applyNumberFormat="1" applyFont="1" applyBorder="1" applyAlignment="1">
      <alignment horizontal="right"/>
    </xf>
    <xf numFmtId="0" fontId="13" fillId="0" borderId="36" xfId="2" applyNumberFormat="1" applyFont="1" applyBorder="1" applyAlignment="1">
      <alignment horizontal="right"/>
    </xf>
    <xf numFmtId="0" fontId="13" fillId="0" borderId="0" xfId="2" applyNumberFormat="1" applyFont="1" applyAlignment="1">
      <alignment horizontal="left"/>
    </xf>
    <xf numFmtId="0" fontId="13" fillId="0" borderId="35" xfId="2" applyNumberFormat="1" applyFont="1" applyBorder="1" applyAlignment="1">
      <alignment horizontal="left"/>
    </xf>
    <xf numFmtId="0" fontId="13" fillId="0" borderId="0" xfId="2" applyNumberFormat="1" applyFont="1" applyBorder="1" applyAlignment="1">
      <alignment horizontal="left"/>
    </xf>
    <xf numFmtId="0" fontId="13" fillId="0" borderId="36" xfId="2" applyNumberFormat="1" applyFont="1" applyBorder="1" applyAlignment="1">
      <alignment horizontal="left"/>
    </xf>
    <xf numFmtId="0" fontId="17" fillId="0" borderId="0" xfId="2" applyNumberFormat="1" applyFont="1" applyAlignment="1">
      <alignment vertical="center"/>
    </xf>
    <xf numFmtId="0" fontId="17" fillId="0" borderId="35" xfId="2" applyNumberFormat="1" applyFont="1" applyBorder="1" applyAlignment="1">
      <alignment vertical="center"/>
    </xf>
    <xf numFmtId="0" fontId="17" fillId="0" borderId="0" xfId="2" applyNumberFormat="1" applyFont="1" applyBorder="1" applyAlignment="1">
      <alignment vertical="center"/>
    </xf>
    <xf numFmtId="0" fontId="17" fillId="0" borderId="36" xfId="2" applyNumberFormat="1" applyFont="1" applyBorder="1" applyAlignment="1">
      <alignment vertical="center"/>
    </xf>
    <xf numFmtId="0" fontId="17" fillId="0" borderId="37" xfId="2" applyNumberFormat="1" applyFont="1" applyBorder="1" applyAlignment="1">
      <alignment vertical="center"/>
    </xf>
    <xf numFmtId="0" fontId="17" fillId="0" borderId="38" xfId="2" applyNumberFormat="1" applyFont="1" applyBorder="1" applyAlignment="1">
      <alignment vertical="center"/>
    </xf>
    <xf numFmtId="0" fontId="17" fillId="0" borderId="39" xfId="2" applyNumberFormat="1" applyFont="1" applyBorder="1" applyAlignment="1">
      <alignment vertical="center"/>
    </xf>
    <xf numFmtId="0" fontId="3" fillId="0" borderId="0" xfId="2" applyNumberFormat="1" applyFont="1" applyAlignment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177" fontId="3" fillId="0" borderId="40" xfId="1" applyNumberFormat="1" applyFont="1" applyBorder="1" applyAlignment="1">
      <alignment vertical="center"/>
    </xf>
    <xf numFmtId="177" fontId="3" fillId="0" borderId="41" xfId="1" applyNumberFormat="1" applyFont="1" applyBorder="1" applyAlignment="1">
      <alignment vertical="center"/>
    </xf>
    <xf numFmtId="177" fontId="3" fillId="0" borderId="1" xfId="1" applyNumberFormat="1" applyFont="1" applyBorder="1" applyAlignment="1">
      <alignment vertical="center"/>
    </xf>
    <xf numFmtId="178" fontId="3" fillId="0" borderId="21" xfId="1" applyNumberFormat="1" applyFont="1" applyBorder="1" applyAlignment="1">
      <alignment vertical="center"/>
    </xf>
    <xf numFmtId="178" fontId="3" fillId="0" borderId="22" xfId="1" applyNumberFormat="1" applyFont="1" applyBorder="1" applyAlignment="1">
      <alignment vertical="center"/>
    </xf>
    <xf numFmtId="178" fontId="3" fillId="0" borderId="42" xfId="1" applyNumberFormat="1" applyFont="1" applyBorder="1" applyAlignment="1">
      <alignment vertical="center"/>
    </xf>
    <xf numFmtId="0" fontId="13" fillId="0" borderId="42" xfId="1" applyNumberFormat="1" applyFont="1" applyBorder="1" applyAlignment="1">
      <alignment horizontal="distributed" vertical="center"/>
    </xf>
    <xf numFmtId="0" fontId="3" fillId="0" borderId="0" xfId="1" applyNumberFormat="1" applyFont="1" applyBorder="1" applyAlignment="1">
      <alignment horizontal="center" vertical="center"/>
    </xf>
    <xf numFmtId="0" fontId="3" fillId="0" borderId="18" xfId="1" applyNumberFormat="1" applyFont="1" applyBorder="1" applyAlignment="1">
      <alignment horizontal="center" vertical="center"/>
    </xf>
    <xf numFmtId="0" fontId="3" fillId="0" borderId="19" xfId="1" applyNumberFormat="1" applyFont="1" applyBorder="1" applyAlignment="1">
      <alignment horizontal="center" vertical="center"/>
    </xf>
    <xf numFmtId="0" fontId="3" fillId="0" borderId="27" xfId="1" applyNumberFormat="1" applyFont="1" applyBorder="1" applyAlignment="1">
      <alignment horizontal="center" vertical="center"/>
    </xf>
    <xf numFmtId="0" fontId="13" fillId="0" borderId="27" xfId="1" applyNumberFormat="1" applyFont="1" applyBorder="1" applyAlignment="1">
      <alignment horizontal="distributed" vertical="center"/>
    </xf>
    <xf numFmtId="0" fontId="3" fillId="0" borderId="17" xfId="1" applyFont="1" applyBorder="1" applyAlignment="1">
      <alignment vertical="center"/>
    </xf>
    <xf numFmtId="0" fontId="3" fillId="0" borderId="16" xfId="1" applyFont="1" applyBorder="1" applyAlignment="1">
      <alignment vertical="center"/>
    </xf>
    <xf numFmtId="0" fontId="3" fillId="0" borderId="15" xfId="1" applyFont="1" applyBorder="1" applyAlignment="1">
      <alignment vertical="center"/>
    </xf>
    <xf numFmtId="0" fontId="11" fillId="0" borderId="11" xfId="1" applyFont="1" applyBorder="1" applyAlignment="1">
      <alignment vertical="center"/>
    </xf>
    <xf numFmtId="0" fontId="11" fillId="0" borderId="10" xfId="1" applyFont="1" applyBorder="1" applyAlignment="1">
      <alignment vertical="center"/>
    </xf>
    <xf numFmtId="176" fontId="6" fillId="0" borderId="0" xfId="1" applyNumberFormat="1"/>
    <xf numFmtId="0" fontId="11" fillId="0" borderId="0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9" fillId="0" borderId="9" xfId="1" applyFont="1" applyBorder="1" applyAlignment="1">
      <alignment horizontal="right" vertical="center"/>
    </xf>
    <xf numFmtId="0" fontId="9" fillId="0" borderId="8" xfId="1" applyFont="1" applyBorder="1" applyAlignment="1">
      <alignment horizontal="right" vertical="center"/>
    </xf>
    <xf numFmtId="0" fontId="9" fillId="0" borderId="7" xfId="1" applyFont="1" applyBorder="1" applyAlignment="1">
      <alignment vertical="center"/>
    </xf>
    <xf numFmtId="0" fontId="7" fillId="0" borderId="0" xfId="1" applyFont="1" applyAlignment="1">
      <alignment vertical="top"/>
    </xf>
    <xf numFmtId="0" fontId="9" fillId="0" borderId="0" xfId="1" applyFont="1" applyAlignment="1">
      <alignment horizontal="right" vertical="center"/>
    </xf>
    <xf numFmtId="176" fontId="3" fillId="0" borderId="0" xfId="1" applyNumberFormat="1" applyFont="1" applyAlignment="1">
      <alignment vertical="center"/>
    </xf>
    <xf numFmtId="1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8" fillId="0" borderId="0" xfId="2" applyNumberFormat="1" applyFont="1" applyAlignment="1">
      <alignment horizontal="center" vertical="center"/>
    </xf>
    <xf numFmtId="0" fontId="11" fillId="0" borderId="39" xfId="2" applyNumberFormat="1" applyFont="1" applyBorder="1" applyAlignment="1">
      <alignment horizontal="left" vertical="center"/>
    </xf>
    <xf numFmtId="0" fontId="11" fillId="0" borderId="38" xfId="2" applyNumberFormat="1" applyFont="1" applyBorder="1" applyAlignment="1">
      <alignment horizontal="left" vertical="center"/>
    </xf>
    <xf numFmtId="0" fontId="11" fillId="0" borderId="37" xfId="2" applyNumberFormat="1" applyFont="1" applyBorder="1" applyAlignment="1">
      <alignment horizontal="left" vertical="center"/>
    </xf>
    <xf numFmtId="0" fontId="11" fillId="0" borderId="34" xfId="2" applyNumberFormat="1" applyFont="1" applyBorder="1" applyAlignment="1">
      <alignment horizontal="left" vertical="center"/>
    </xf>
    <xf numFmtId="0" fontId="11" fillId="0" borderId="13" xfId="2" applyNumberFormat="1" applyFont="1" applyBorder="1" applyAlignment="1">
      <alignment horizontal="left" vertical="center"/>
    </xf>
    <xf numFmtId="0" fontId="11" fillId="0" borderId="33" xfId="2" applyNumberFormat="1" applyFont="1" applyBorder="1" applyAlignment="1">
      <alignment horizontal="left" vertical="center"/>
    </xf>
    <xf numFmtId="0" fontId="11" fillId="0" borderId="32" xfId="2" applyNumberFormat="1" applyFont="1" applyBorder="1" applyAlignment="1">
      <alignment vertical="center" textRotation="255"/>
    </xf>
    <xf numFmtId="0" fontId="11" fillId="0" borderId="43" xfId="2" applyNumberFormat="1" applyFont="1" applyBorder="1" applyAlignment="1">
      <alignment vertical="center" textRotation="255"/>
    </xf>
    <xf numFmtId="0" fontId="11" fillId="0" borderId="44" xfId="2" applyNumberFormat="1" applyFont="1" applyBorder="1" applyAlignment="1">
      <alignment vertical="center" textRotation="255"/>
    </xf>
    <xf numFmtId="0" fontId="11" fillId="0" borderId="31" xfId="2" applyNumberFormat="1" applyFont="1" applyBorder="1" applyAlignment="1">
      <alignment horizontal="left" vertical="center"/>
    </xf>
    <xf numFmtId="0" fontId="11" fillId="0" borderId="30" xfId="2" applyNumberFormat="1" applyFont="1" applyBorder="1" applyAlignment="1">
      <alignment horizontal="left" vertical="center"/>
    </xf>
    <xf numFmtId="0" fontId="11" fillId="0" borderId="29" xfId="2" applyNumberFormat="1" applyFont="1" applyBorder="1" applyAlignment="1">
      <alignment horizontal="left" vertical="center"/>
    </xf>
    <xf numFmtId="0" fontId="11" fillId="0" borderId="31" xfId="2" quotePrefix="1" applyNumberFormat="1" applyFont="1" applyBorder="1" applyAlignment="1">
      <alignment horizontal="left" vertical="center"/>
    </xf>
    <xf numFmtId="0" fontId="11" fillId="0" borderId="30" xfId="2" quotePrefix="1" applyNumberFormat="1" applyFont="1" applyBorder="1" applyAlignment="1">
      <alignment horizontal="left" vertical="center"/>
    </xf>
    <xf numFmtId="0" fontId="11" fillId="0" borderId="29" xfId="2" quotePrefix="1" applyNumberFormat="1" applyFont="1" applyBorder="1" applyAlignment="1">
      <alignment horizontal="left" vertical="center"/>
    </xf>
    <xf numFmtId="0" fontId="11" fillId="0" borderId="39" xfId="2" applyNumberFormat="1" applyFont="1" applyBorder="1" applyAlignment="1">
      <alignment vertical="center" wrapText="1"/>
    </xf>
    <xf numFmtId="0" fontId="11" fillId="0" borderId="38" xfId="2" applyNumberFormat="1" applyFont="1" applyBorder="1" applyAlignment="1">
      <alignment vertical="center" wrapText="1"/>
    </xf>
    <xf numFmtId="0" fontId="11" fillId="0" borderId="37" xfId="2" applyNumberFormat="1" applyFont="1" applyBorder="1" applyAlignment="1">
      <alignment vertical="center" wrapText="1"/>
    </xf>
    <xf numFmtId="0" fontId="11" fillId="0" borderId="34" xfId="2" applyNumberFormat="1" applyFont="1" applyBorder="1" applyAlignment="1">
      <alignment vertical="center" wrapText="1"/>
    </xf>
    <xf numFmtId="0" fontId="11" fillId="0" borderId="13" xfId="2" applyNumberFormat="1" applyFont="1" applyBorder="1" applyAlignment="1">
      <alignment vertical="center" wrapText="1"/>
    </xf>
    <xf numFmtId="0" fontId="11" fillId="0" borderId="33" xfId="2" applyNumberFormat="1" applyFont="1" applyBorder="1" applyAlignment="1">
      <alignment vertical="center" wrapText="1"/>
    </xf>
    <xf numFmtId="0" fontId="17" fillId="0" borderId="32" xfId="2" applyNumberFormat="1" applyFont="1" applyBorder="1" applyAlignment="1">
      <alignment vertical="center" textRotation="255"/>
    </xf>
    <xf numFmtId="0" fontId="17" fillId="0" borderId="43" xfId="2" applyNumberFormat="1" applyFont="1" applyBorder="1" applyAlignment="1">
      <alignment vertical="center" textRotation="255"/>
    </xf>
    <xf numFmtId="0" fontId="17" fillId="0" borderId="44" xfId="2" applyNumberFormat="1" applyFont="1" applyBorder="1" applyAlignment="1">
      <alignment vertical="center" textRotation="255"/>
    </xf>
    <xf numFmtId="0" fontId="11" fillId="0" borderId="39" xfId="2" applyNumberFormat="1" applyFont="1" applyBorder="1" applyAlignment="1">
      <alignment horizontal="left" vertical="center" wrapText="1"/>
    </xf>
    <xf numFmtId="0" fontId="11" fillId="0" borderId="38" xfId="2" applyNumberFormat="1" applyFont="1" applyBorder="1" applyAlignment="1">
      <alignment horizontal="left" vertical="center" wrapText="1"/>
    </xf>
    <xf numFmtId="0" fontId="11" fillId="0" borderId="37" xfId="2" applyNumberFormat="1" applyFont="1" applyBorder="1" applyAlignment="1">
      <alignment horizontal="left" vertical="center" wrapText="1"/>
    </xf>
    <xf numFmtId="0" fontId="11" fillId="0" borderId="34" xfId="2" applyNumberFormat="1" applyFont="1" applyBorder="1" applyAlignment="1">
      <alignment horizontal="left" vertical="center" wrapText="1"/>
    </xf>
    <xf numFmtId="0" fontId="11" fillId="0" borderId="13" xfId="2" applyNumberFormat="1" applyFont="1" applyBorder="1" applyAlignment="1">
      <alignment horizontal="left" vertical="center" wrapText="1"/>
    </xf>
    <xf numFmtId="0" fontId="11" fillId="0" borderId="33" xfId="2" applyNumberFormat="1" applyFont="1" applyBorder="1" applyAlignment="1">
      <alignment horizontal="left" vertical="center" wrapText="1"/>
    </xf>
    <xf numFmtId="20" fontId="11" fillId="0" borderId="0" xfId="1" applyNumberFormat="1" applyFont="1"/>
    <xf numFmtId="20" fontId="6" fillId="0" borderId="0" xfId="1" applyNumberFormat="1"/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変動図!$R$21</c:f>
          <c:strCache>
            <c:ptCount val="1"/>
            <c:pt idx="0">
              <c:v>A 流入部( 1+ 2)</c:v>
            </c:pt>
          </c:strCache>
        </c:strRef>
      </c:tx>
      <c:layout>
        <c:manualLayout>
          <c:xMode val="edge"/>
          <c:yMode val="edge"/>
          <c:x val="0.4434306569343065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変動図!$R$22:$R$33</c:f>
              <c:numCache>
                <c:formatCode>General</c:formatCode>
                <c:ptCount val="12"/>
                <c:pt idx="0">
                  <c:v>237</c:v>
                </c:pt>
                <c:pt idx="1">
                  <c:v>288</c:v>
                </c:pt>
                <c:pt idx="2">
                  <c:v>153</c:v>
                </c:pt>
                <c:pt idx="3">
                  <c:v>124</c:v>
                </c:pt>
                <c:pt idx="4">
                  <c:v>100</c:v>
                </c:pt>
                <c:pt idx="5">
                  <c:v>88</c:v>
                </c:pt>
                <c:pt idx="6">
                  <c:v>88</c:v>
                </c:pt>
                <c:pt idx="7">
                  <c:v>85</c:v>
                </c:pt>
                <c:pt idx="8">
                  <c:v>91</c:v>
                </c:pt>
                <c:pt idx="9">
                  <c:v>126</c:v>
                </c:pt>
                <c:pt idx="10">
                  <c:v>111</c:v>
                </c:pt>
                <c:pt idx="11">
                  <c:v>90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変動図!$S$22:$S$33</c:f>
              <c:numCache>
                <c:formatCode>General</c:formatCode>
                <c:ptCount val="12"/>
                <c:pt idx="0">
                  <c:v>14</c:v>
                </c:pt>
                <c:pt idx="1">
                  <c:v>13</c:v>
                </c:pt>
                <c:pt idx="2">
                  <c:v>14</c:v>
                </c:pt>
                <c:pt idx="3">
                  <c:v>8</c:v>
                </c:pt>
                <c:pt idx="4">
                  <c:v>5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7365856"/>
        <c:axId val="10736624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変動図!$T$22:$T$33</c:f>
              <c:numCache>
                <c:formatCode>0.0</c:formatCode>
                <c:ptCount val="12"/>
                <c:pt idx="0">
                  <c:v>5.5776892430278879</c:v>
                </c:pt>
                <c:pt idx="1">
                  <c:v>4.3189368770764114</c:v>
                </c:pt>
                <c:pt idx="2">
                  <c:v>8.3832335329341312</c:v>
                </c:pt>
                <c:pt idx="3">
                  <c:v>6.0606060606060606</c:v>
                </c:pt>
                <c:pt idx="4">
                  <c:v>4.7619047619047619</c:v>
                </c:pt>
                <c:pt idx="5">
                  <c:v>7.3684210526315779</c:v>
                </c:pt>
                <c:pt idx="6">
                  <c:v>6.3829787234042552</c:v>
                </c:pt>
                <c:pt idx="7">
                  <c:v>6.593406593406594</c:v>
                </c:pt>
                <c:pt idx="8">
                  <c:v>7.1428571428571423</c:v>
                </c:pt>
                <c:pt idx="9">
                  <c:v>5.2631578947368416</c:v>
                </c:pt>
                <c:pt idx="10">
                  <c:v>6.7226890756302522</c:v>
                </c:pt>
                <c:pt idx="11">
                  <c:v>3.225806451612903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347160"/>
        <c:axId val="237351640"/>
      </c:lineChart>
      <c:catAx>
        <c:axId val="107365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7956204385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736624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0736624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1313868613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7365856"/>
        <c:crosses val="autoZero"/>
        <c:crossBetween val="between"/>
        <c:majorUnit val="50"/>
      </c:valAx>
      <c:catAx>
        <c:axId val="237347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7351640"/>
        <c:crosses val="autoZero"/>
        <c:auto val="0"/>
        <c:lblAlgn val="ctr"/>
        <c:lblOffset val="100"/>
        <c:noMultiLvlLbl val="0"/>
      </c:catAx>
      <c:valAx>
        <c:axId val="23735164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34716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変動図!$U$21</c:f>
          <c:strCache>
            <c:ptCount val="1"/>
            <c:pt idx="0">
              <c:v>A 流出部( 3+ 6)</c:v>
            </c:pt>
          </c:strCache>
        </c:strRef>
      </c:tx>
      <c:layout>
        <c:manualLayout>
          <c:xMode val="edge"/>
          <c:yMode val="edge"/>
          <c:x val="0.44383561643835617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変動図!$U$22:$U$33</c:f>
              <c:numCache>
                <c:formatCode>General</c:formatCode>
                <c:ptCount val="12"/>
                <c:pt idx="0">
                  <c:v>58</c:v>
                </c:pt>
                <c:pt idx="1">
                  <c:v>73</c:v>
                </c:pt>
                <c:pt idx="2">
                  <c:v>62</c:v>
                </c:pt>
                <c:pt idx="3">
                  <c:v>54</c:v>
                </c:pt>
                <c:pt idx="4">
                  <c:v>69</c:v>
                </c:pt>
                <c:pt idx="5">
                  <c:v>73</c:v>
                </c:pt>
                <c:pt idx="6">
                  <c:v>60</c:v>
                </c:pt>
                <c:pt idx="7">
                  <c:v>90</c:v>
                </c:pt>
                <c:pt idx="8">
                  <c:v>87</c:v>
                </c:pt>
                <c:pt idx="9">
                  <c:v>115</c:v>
                </c:pt>
                <c:pt idx="10">
                  <c:v>124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変動図!$V$22:$V$33</c:f>
              <c:numCache>
                <c:formatCode>General</c:formatCode>
                <c:ptCount val="12"/>
                <c:pt idx="0">
                  <c:v>5</c:v>
                </c:pt>
                <c:pt idx="1">
                  <c:v>12</c:v>
                </c:pt>
                <c:pt idx="2">
                  <c:v>3</c:v>
                </c:pt>
                <c:pt idx="3">
                  <c:v>6</c:v>
                </c:pt>
                <c:pt idx="4">
                  <c:v>4</c:v>
                </c:pt>
                <c:pt idx="5">
                  <c:v>3</c:v>
                </c:pt>
                <c:pt idx="6">
                  <c:v>6</c:v>
                </c:pt>
                <c:pt idx="7">
                  <c:v>13</c:v>
                </c:pt>
                <c:pt idx="8">
                  <c:v>9</c:v>
                </c:pt>
                <c:pt idx="9">
                  <c:v>4</c:v>
                </c:pt>
                <c:pt idx="10">
                  <c:v>9</c:v>
                </c:pt>
                <c:pt idx="11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292904"/>
        <c:axId val="23741420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変動図!$W$22:$W$33</c:f>
              <c:numCache>
                <c:formatCode>0.0</c:formatCode>
                <c:ptCount val="12"/>
                <c:pt idx="0">
                  <c:v>7.9365079365079358</c:v>
                </c:pt>
                <c:pt idx="1">
                  <c:v>14.117647058823529</c:v>
                </c:pt>
                <c:pt idx="2">
                  <c:v>4.6153846153846159</c:v>
                </c:pt>
                <c:pt idx="3">
                  <c:v>10</c:v>
                </c:pt>
                <c:pt idx="4">
                  <c:v>5.4794520547945202</c:v>
                </c:pt>
                <c:pt idx="5">
                  <c:v>3.9473684210526314</c:v>
                </c:pt>
                <c:pt idx="6">
                  <c:v>9.0909090909090917</c:v>
                </c:pt>
                <c:pt idx="7">
                  <c:v>12.621359223300971</c:v>
                </c:pt>
                <c:pt idx="8">
                  <c:v>9.375</c:v>
                </c:pt>
                <c:pt idx="9">
                  <c:v>3.3613445378151261</c:v>
                </c:pt>
                <c:pt idx="10">
                  <c:v>6.7669172932330826</c:v>
                </c:pt>
                <c:pt idx="11">
                  <c:v>3.5087719298245612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414592"/>
        <c:axId val="235366120"/>
      </c:lineChart>
      <c:catAx>
        <c:axId val="237292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525114155251145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41420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741420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926940639269403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292904"/>
        <c:crosses val="autoZero"/>
        <c:crossBetween val="between"/>
        <c:majorUnit val="50"/>
      </c:valAx>
      <c:catAx>
        <c:axId val="237414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5366120"/>
        <c:crosses val="autoZero"/>
        <c:auto val="0"/>
        <c:lblAlgn val="ctr"/>
        <c:lblOffset val="100"/>
        <c:noMultiLvlLbl val="0"/>
      </c:catAx>
      <c:valAx>
        <c:axId val="23536612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17351598173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41459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変動図!$X$21</c:f>
          <c:strCache>
            <c:ptCount val="1"/>
            <c:pt idx="0">
              <c:v>A 合計 ( 1+ 2+ 3+ 6)</c:v>
            </c:pt>
          </c:strCache>
        </c:strRef>
      </c:tx>
      <c:layout>
        <c:manualLayout>
          <c:xMode val="edge"/>
          <c:yMode val="edge"/>
          <c:x val="0.3978102189781022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変動図!$X$22:$X$33</c:f>
              <c:numCache>
                <c:formatCode>General</c:formatCode>
                <c:ptCount val="12"/>
                <c:pt idx="0">
                  <c:v>295</c:v>
                </c:pt>
                <c:pt idx="1">
                  <c:v>361</c:v>
                </c:pt>
                <c:pt idx="2">
                  <c:v>215</c:v>
                </c:pt>
                <c:pt idx="3">
                  <c:v>178</c:v>
                </c:pt>
                <c:pt idx="4">
                  <c:v>169</c:v>
                </c:pt>
                <c:pt idx="5">
                  <c:v>161</c:v>
                </c:pt>
                <c:pt idx="6">
                  <c:v>148</c:v>
                </c:pt>
                <c:pt idx="7">
                  <c:v>175</c:v>
                </c:pt>
                <c:pt idx="8">
                  <c:v>178</c:v>
                </c:pt>
                <c:pt idx="9">
                  <c:v>241</c:v>
                </c:pt>
                <c:pt idx="10">
                  <c:v>235</c:v>
                </c:pt>
                <c:pt idx="11">
                  <c:v>200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変動図!$Y$22:$Y$33</c:f>
              <c:numCache>
                <c:formatCode>General</c:formatCode>
                <c:ptCount val="12"/>
                <c:pt idx="0">
                  <c:v>19</c:v>
                </c:pt>
                <c:pt idx="1">
                  <c:v>25</c:v>
                </c:pt>
                <c:pt idx="2">
                  <c:v>17</c:v>
                </c:pt>
                <c:pt idx="3">
                  <c:v>14</c:v>
                </c:pt>
                <c:pt idx="4">
                  <c:v>9</c:v>
                </c:pt>
                <c:pt idx="5">
                  <c:v>10</c:v>
                </c:pt>
                <c:pt idx="6">
                  <c:v>12</c:v>
                </c:pt>
                <c:pt idx="7">
                  <c:v>19</c:v>
                </c:pt>
                <c:pt idx="8">
                  <c:v>16</c:v>
                </c:pt>
                <c:pt idx="9">
                  <c:v>11</c:v>
                </c:pt>
                <c:pt idx="10">
                  <c:v>17</c:v>
                </c:pt>
                <c:pt idx="11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5367688"/>
        <c:axId val="23536808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変動図!$Z$22:$Z$33</c:f>
              <c:numCache>
                <c:formatCode>0.0</c:formatCode>
                <c:ptCount val="12"/>
                <c:pt idx="0">
                  <c:v>6.0509554140127388</c:v>
                </c:pt>
                <c:pt idx="1">
                  <c:v>6.4766839378238332</c:v>
                </c:pt>
                <c:pt idx="2">
                  <c:v>7.3275862068965507</c:v>
                </c:pt>
                <c:pt idx="3">
                  <c:v>7.291666666666667</c:v>
                </c:pt>
                <c:pt idx="4">
                  <c:v>5.0561797752808983</c:v>
                </c:pt>
                <c:pt idx="5">
                  <c:v>5.8479532163742682</c:v>
                </c:pt>
                <c:pt idx="6">
                  <c:v>7.5</c:v>
                </c:pt>
                <c:pt idx="7">
                  <c:v>9.7938144329896915</c:v>
                </c:pt>
                <c:pt idx="8">
                  <c:v>8.2474226804123703</c:v>
                </c:pt>
                <c:pt idx="9">
                  <c:v>4.3650793650793647</c:v>
                </c:pt>
                <c:pt idx="10">
                  <c:v>6.746031746031746</c:v>
                </c:pt>
                <c:pt idx="11">
                  <c:v>3.3816425120772946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368472"/>
        <c:axId val="235368864"/>
      </c:lineChart>
      <c:catAx>
        <c:axId val="235367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7956204385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53680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536808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1313868613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5367688"/>
        <c:crosses val="autoZero"/>
        <c:crossBetween val="between"/>
        <c:majorUnit val="50"/>
      </c:valAx>
      <c:catAx>
        <c:axId val="235368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5368864"/>
        <c:crosses val="autoZero"/>
        <c:auto val="0"/>
        <c:lblAlgn val="ctr"/>
        <c:lblOffset val="100"/>
        <c:noMultiLvlLbl val="0"/>
      </c:catAx>
      <c:valAx>
        <c:axId val="23536886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536847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変動図!$R$91</c:f>
          <c:strCache>
            <c:ptCount val="1"/>
            <c:pt idx="0">
              <c:v>B 流入部( 3+ 4)</c:v>
            </c:pt>
          </c:strCache>
        </c:strRef>
      </c:tx>
      <c:layout>
        <c:manualLayout>
          <c:xMode val="edge"/>
          <c:yMode val="edge"/>
          <c:x val="0.44343069398634977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変動図!$R$92:$R$103</c:f>
              <c:numCache>
                <c:formatCode>General</c:formatCode>
                <c:ptCount val="12"/>
                <c:pt idx="0">
                  <c:v>79</c:v>
                </c:pt>
                <c:pt idx="1">
                  <c:v>107</c:v>
                </c:pt>
                <c:pt idx="2">
                  <c:v>88</c:v>
                </c:pt>
                <c:pt idx="3">
                  <c:v>88</c:v>
                </c:pt>
                <c:pt idx="4">
                  <c:v>95</c:v>
                </c:pt>
                <c:pt idx="5">
                  <c:v>86</c:v>
                </c:pt>
                <c:pt idx="6">
                  <c:v>82</c:v>
                </c:pt>
                <c:pt idx="7">
                  <c:v>110</c:v>
                </c:pt>
                <c:pt idx="8">
                  <c:v>112</c:v>
                </c:pt>
                <c:pt idx="9">
                  <c:v>142</c:v>
                </c:pt>
                <c:pt idx="10">
                  <c:v>147</c:v>
                </c:pt>
                <c:pt idx="11">
                  <c:v>125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変動図!$S$92:$S$103</c:f>
              <c:numCache>
                <c:formatCode>General</c:formatCode>
                <c:ptCount val="12"/>
                <c:pt idx="0">
                  <c:v>5</c:v>
                </c:pt>
                <c:pt idx="1">
                  <c:v>12</c:v>
                </c:pt>
                <c:pt idx="2">
                  <c:v>4</c:v>
                </c:pt>
                <c:pt idx="3">
                  <c:v>6</c:v>
                </c:pt>
                <c:pt idx="4">
                  <c:v>4</c:v>
                </c:pt>
                <c:pt idx="5">
                  <c:v>3</c:v>
                </c:pt>
                <c:pt idx="6">
                  <c:v>6</c:v>
                </c:pt>
                <c:pt idx="7">
                  <c:v>13</c:v>
                </c:pt>
                <c:pt idx="8">
                  <c:v>10</c:v>
                </c:pt>
                <c:pt idx="9">
                  <c:v>4</c:v>
                </c:pt>
                <c:pt idx="10">
                  <c:v>9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5369648"/>
        <c:axId val="23537004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変動図!$T$92:$T$103</c:f>
              <c:numCache>
                <c:formatCode>0.0</c:formatCode>
                <c:ptCount val="12"/>
                <c:pt idx="0">
                  <c:v>5.9523809523809517</c:v>
                </c:pt>
                <c:pt idx="1">
                  <c:v>10.084033613445378</c:v>
                </c:pt>
                <c:pt idx="2">
                  <c:v>4.3478260869565215</c:v>
                </c:pt>
                <c:pt idx="3">
                  <c:v>6.3829787234042552</c:v>
                </c:pt>
                <c:pt idx="4">
                  <c:v>4.0404040404040407</c:v>
                </c:pt>
                <c:pt idx="5">
                  <c:v>3.3707865168539324</c:v>
                </c:pt>
                <c:pt idx="6">
                  <c:v>6.8181818181818175</c:v>
                </c:pt>
                <c:pt idx="7">
                  <c:v>10.569105691056912</c:v>
                </c:pt>
                <c:pt idx="8">
                  <c:v>8.1967213114754092</c:v>
                </c:pt>
                <c:pt idx="9">
                  <c:v>2.7397260273972601</c:v>
                </c:pt>
                <c:pt idx="10">
                  <c:v>5.7692307692307692</c:v>
                </c:pt>
                <c:pt idx="11">
                  <c:v>2.34375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370432"/>
        <c:axId val="235370824"/>
      </c:lineChart>
      <c:catAx>
        <c:axId val="235369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61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537004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537004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11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5369648"/>
        <c:crosses val="autoZero"/>
        <c:crossBetween val="between"/>
        <c:majorUnit val="50"/>
      </c:valAx>
      <c:catAx>
        <c:axId val="235370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5370824"/>
        <c:crosses val="autoZero"/>
        <c:auto val="0"/>
        <c:lblAlgn val="ctr"/>
        <c:lblOffset val="100"/>
        <c:noMultiLvlLbl val="0"/>
      </c:catAx>
      <c:valAx>
        <c:axId val="23537082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537043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変動図!$U$91</c:f>
          <c:strCache>
            <c:ptCount val="1"/>
            <c:pt idx="0">
              <c:v>B 流出部( 2+ 5)</c:v>
            </c:pt>
          </c:strCache>
        </c:strRef>
      </c:tx>
      <c:layout>
        <c:manualLayout>
          <c:xMode val="edge"/>
          <c:yMode val="edge"/>
          <c:x val="0.44383558477208696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変動図!$U$92:$U$103</c:f>
              <c:numCache>
                <c:formatCode>General</c:formatCode>
                <c:ptCount val="12"/>
                <c:pt idx="0">
                  <c:v>50</c:v>
                </c:pt>
                <c:pt idx="1">
                  <c:v>34</c:v>
                </c:pt>
                <c:pt idx="2">
                  <c:v>19</c:v>
                </c:pt>
                <c:pt idx="3">
                  <c:v>13</c:v>
                </c:pt>
                <c:pt idx="4">
                  <c:v>11</c:v>
                </c:pt>
                <c:pt idx="5">
                  <c:v>16</c:v>
                </c:pt>
                <c:pt idx="6">
                  <c:v>18</c:v>
                </c:pt>
                <c:pt idx="7">
                  <c:v>15</c:v>
                </c:pt>
                <c:pt idx="8">
                  <c:v>17</c:v>
                </c:pt>
                <c:pt idx="9">
                  <c:v>34</c:v>
                </c:pt>
                <c:pt idx="10">
                  <c:v>23</c:v>
                </c:pt>
                <c:pt idx="11">
                  <c:v>14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変動図!$V$92:$V$103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941840"/>
        <c:axId val="23794223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変動図!$W$92:$W$103</c:f>
              <c:numCache>
                <c:formatCode>0.0</c:formatCode>
                <c:ptCount val="12"/>
                <c:pt idx="0">
                  <c:v>1.9607843137254901</c:v>
                </c:pt>
                <c:pt idx="1">
                  <c:v>2.8571428571428572</c:v>
                </c:pt>
                <c:pt idx="2">
                  <c:v>0</c:v>
                </c:pt>
                <c:pt idx="3">
                  <c:v>7.1428571428571423</c:v>
                </c:pt>
                <c:pt idx="4">
                  <c:v>8.3333333333333321</c:v>
                </c:pt>
                <c:pt idx="5">
                  <c:v>5.8823529411764701</c:v>
                </c:pt>
                <c:pt idx="6">
                  <c:v>5.2631578947368416</c:v>
                </c:pt>
                <c:pt idx="7">
                  <c:v>6.25</c:v>
                </c:pt>
                <c:pt idx="8">
                  <c:v>5.5555555555555554</c:v>
                </c:pt>
                <c:pt idx="9">
                  <c:v>2.8571428571428572</c:v>
                </c:pt>
                <c:pt idx="10">
                  <c:v>0</c:v>
                </c:pt>
                <c:pt idx="11">
                  <c:v>6.666666666666667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942624"/>
        <c:axId val="237943016"/>
      </c:lineChart>
      <c:catAx>
        <c:axId val="237941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1522791307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223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794223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46362782637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1840"/>
        <c:crosses val="autoZero"/>
        <c:crossBetween val="between"/>
        <c:majorUnit val="50"/>
      </c:valAx>
      <c:catAx>
        <c:axId val="237942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7943016"/>
        <c:crosses val="autoZero"/>
        <c:auto val="0"/>
        <c:lblAlgn val="ctr"/>
        <c:lblOffset val="100"/>
        <c:noMultiLvlLbl val="0"/>
      </c:catAx>
      <c:valAx>
        <c:axId val="23794301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262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変動図!$X$91</c:f>
          <c:strCache>
            <c:ptCount val="1"/>
            <c:pt idx="0">
              <c:v>B 合計 ( 2+ 3+ 4+ 5)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変動図!$X$92:$X$103</c:f>
              <c:numCache>
                <c:formatCode>General</c:formatCode>
                <c:ptCount val="12"/>
                <c:pt idx="0">
                  <c:v>129</c:v>
                </c:pt>
                <c:pt idx="1">
                  <c:v>141</c:v>
                </c:pt>
                <c:pt idx="2">
                  <c:v>107</c:v>
                </c:pt>
                <c:pt idx="3">
                  <c:v>101</c:v>
                </c:pt>
                <c:pt idx="4">
                  <c:v>106</c:v>
                </c:pt>
                <c:pt idx="5">
                  <c:v>102</c:v>
                </c:pt>
                <c:pt idx="6">
                  <c:v>100</c:v>
                </c:pt>
                <c:pt idx="7">
                  <c:v>125</c:v>
                </c:pt>
                <c:pt idx="8">
                  <c:v>129</c:v>
                </c:pt>
                <c:pt idx="9">
                  <c:v>176</c:v>
                </c:pt>
                <c:pt idx="10">
                  <c:v>170</c:v>
                </c:pt>
                <c:pt idx="11">
                  <c:v>139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変動図!$Y$92:$Y$103</c:f>
              <c:numCache>
                <c:formatCode>General</c:formatCode>
                <c:ptCount val="12"/>
                <c:pt idx="0">
                  <c:v>6</c:v>
                </c:pt>
                <c:pt idx="1">
                  <c:v>13</c:v>
                </c:pt>
                <c:pt idx="2">
                  <c:v>4</c:v>
                </c:pt>
                <c:pt idx="3">
                  <c:v>7</c:v>
                </c:pt>
                <c:pt idx="4">
                  <c:v>5</c:v>
                </c:pt>
                <c:pt idx="5">
                  <c:v>4</c:v>
                </c:pt>
                <c:pt idx="6">
                  <c:v>7</c:v>
                </c:pt>
                <c:pt idx="7">
                  <c:v>14</c:v>
                </c:pt>
                <c:pt idx="8">
                  <c:v>11</c:v>
                </c:pt>
                <c:pt idx="9">
                  <c:v>5</c:v>
                </c:pt>
                <c:pt idx="10">
                  <c:v>9</c:v>
                </c:pt>
                <c:pt idx="11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943800"/>
        <c:axId val="23794419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変動図!$Z$92:$Z$103</c:f>
              <c:numCache>
                <c:formatCode>0.0</c:formatCode>
                <c:ptCount val="12"/>
                <c:pt idx="0">
                  <c:v>4.4444444444444446</c:v>
                </c:pt>
                <c:pt idx="1">
                  <c:v>8.4415584415584419</c:v>
                </c:pt>
                <c:pt idx="2">
                  <c:v>3.6036036036036037</c:v>
                </c:pt>
                <c:pt idx="3">
                  <c:v>6.481481481481481</c:v>
                </c:pt>
                <c:pt idx="4">
                  <c:v>4.5045045045045047</c:v>
                </c:pt>
                <c:pt idx="5">
                  <c:v>3.7735849056603774</c:v>
                </c:pt>
                <c:pt idx="6">
                  <c:v>6.5420560747663545</c:v>
                </c:pt>
                <c:pt idx="7">
                  <c:v>10.071942446043165</c:v>
                </c:pt>
                <c:pt idx="8">
                  <c:v>7.8571428571428568</c:v>
                </c:pt>
                <c:pt idx="9">
                  <c:v>2.7624309392265194</c:v>
                </c:pt>
                <c:pt idx="10">
                  <c:v>5.027932960893855</c:v>
                </c:pt>
                <c:pt idx="11">
                  <c:v>2.7972027972027971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944584"/>
        <c:axId val="237944976"/>
      </c:lineChart>
      <c:catAx>
        <c:axId val="237943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61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419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794419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11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3800"/>
        <c:crosses val="autoZero"/>
        <c:crossBetween val="between"/>
        <c:majorUnit val="50"/>
      </c:valAx>
      <c:catAx>
        <c:axId val="2379445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7944976"/>
        <c:crosses val="autoZero"/>
        <c:auto val="0"/>
        <c:lblAlgn val="ctr"/>
        <c:lblOffset val="100"/>
        <c:noMultiLvlLbl val="0"/>
      </c:catAx>
      <c:valAx>
        <c:axId val="23794497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458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変動図!$R$162</c:f>
          <c:strCache>
            <c:ptCount val="1"/>
            <c:pt idx="0">
              <c:v>C 流入部( 5+ 6)</c:v>
            </c:pt>
          </c:strCache>
        </c:strRef>
      </c:tx>
      <c:layout>
        <c:manualLayout>
          <c:xMode val="edge"/>
          <c:yMode val="edge"/>
          <c:x val="0.44343069398634977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変動図!$R$163:$R$174</c:f>
              <c:numCache>
                <c:formatCode>General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5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1</c:v>
                </c:pt>
                <c:pt idx="11">
                  <c:v>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変動図!$S$163:$S$174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941448"/>
        <c:axId val="23794105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変動図!$T$163:$T$174</c:f>
              <c:numCache>
                <c:formatCode>0.0</c:formatCode>
                <c:ptCount val="12"/>
                <c:pt idx="0">
                  <c:v>0</c:v>
                </c:pt>
                <c:pt idx="1">
                  <c:v>16.666666666666664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20</c:v>
                </c:pt>
                <c:pt idx="10">
                  <c:v>0</c:v>
                </c:pt>
                <c:pt idx="11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940664"/>
        <c:axId val="237945760"/>
      </c:lineChart>
      <c:catAx>
        <c:axId val="237941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61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105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7941056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11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1448"/>
        <c:crosses val="autoZero"/>
        <c:crossBetween val="between"/>
        <c:majorUnit val="50"/>
      </c:valAx>
      <c:catAx>
        <c:axId val="2379406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7945760"/>
        <c:crosses val="autoZero"/>
        <c:auto val="0"/>
        <c:lblAlgn val="ctr"/>
        <c:lblOffset val="100"/>
        <c:noMultiLvlLbl val="0"/>
      </c:catAx>
      <c:valAx>
        <c:axId val="23794576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066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変動図!$U$162</c:f>
          <c:strCache>
            <c:ptCount val="1"/>
            <c:pt idx="0">
              <c:v>C 流出部( 1+ 4)</c:v>
            </c:pt>
          </c:strCache>
        </c:strRef>
      </c:tx>
      <c:layout>
        <c:manualLayout>
          <c:xMode val="edge"/>
          <c:yMode val="edge"/>
          <c:x val="0.44383558477208696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変動図!$U$163:$U$174</c:f>
              <c:numCache>
                <c:formatCode>General</c:formatCode>
                <c:ptCount val="12"/>
                <c:pt idx="0">
                  <c:v>214</c:v>
                </c:pt>
                <c:pt idx="1">
                  <c:v>293</c:v>
                </c:pt>
                <c:pt idx="2">
                  <c:v>162</c:v>
                </c:pt>
                <c:pt idx="3">
                  <c:v>147</c:v>
                </c:pt>
                <c:pt idx="4">
                  <c:v>118</c:v>
                </c:pt>
                <c:pt idx="5">
                  <c:v>88</c:v>
                </c:pt>
                <c:pt idx="6">
                  <c:v>97</c:v>
                </c:pt>
                <c:pt idx="7">
                  <c:v>92</c:v>
                </c:pt>
                <c:pt idx="8">
                  <c:v>102</c:v>
                </c:pt>
                <c:pt idx="9">
                  <c:v>123</c:v>
                </c:pt>
                <c:pt idx="10">
                  <c:v>112</c:v>
                </c:pt>
                <c:pt idx="11">
                  <c:v>95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変動図!$V$163:$V$174</c:f>
              <c:numCache>
                <c:formatCode>General</c:formatCode>
                <c:ptCount val="12"/>
                <c:pt idx="0">
                  <c:v>13</c:v>
                </c:pt>
                <c:pt idx="1">
                  <c:v>13</c:v>
                </c:pt>
                <c:pt idx="2">
                  <c:v>15</c:v>
                </c:pt>
                <c:pt idx="3">
                  <c:v>7</c:v>
                </c:pt>
                <c:pt idx="4">
                  <c:v>4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946544"/>
        <c:axId val="23794693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変動図!$W$163:$W$174</c:f>
              <c:numCache>
                <c:formatCode>0.0</c:formatCode>
                <c:ptCount val="12"/>
                <c:pt idx="0">
                  <c:v>5.7268722466960353</c:v>
                </c:pt>
                <c:pt idx="1">
                  <c:v>4.2483660130718954</c:v>
                </c:pt>
                <c:pt idx="2">
                  <c:v>8.4745762711864394</c:v>
                </c:pt>
                <c:pt idx="3">
                  <c:v>4.5454545454545459</c:v>
                </c:pt>
                <c:pt idx="4">
                  <c:v>3.278688524590164</c:v>
                </c:pt>
                <c:pt idx="5">
                  <c:v>6.3829787234042552</c:v>
                </c:pt>
                <c:pt idx="6">
                  <c:v>4.9019607843137258</c:v>
                </c:pt>
                <c:pt idx="7">
                  <c:v>5.1546391752577314</c:v>
                </c:pt>
                <c:pt idx="8">
                  <c:v>6.4220183486238538</c:v>
                </c:pt>
                <c:pt idx="9">
                  <c:v>5.384615384615385</c:v>
                </c:pt>
                <c:pt idx="10">
                  <c:v>6.666666666666667</c:v>
                </c:pt>
                <c:pt idx="11">
                  <c:v>2.0618556701030926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947328"/>
        <c:axId val="237947720"/>
      </c:lineChart>
      <c:catAx>
        <c:axId val="237946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1522791307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693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7946936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46362782637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6544"/>
        <c:crosses val="autoZero"/>
        <c:crossBetween val="between"/>
        <c:majorUnit val="50"/>
      </c:valAx>
      <c:catAx>
        <c:axId val="2379473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7947720"/>
        <c:crosses val="autoZero"/>
        <c:auto val="0"/>
        <c:lblAlgn val="ctr"/>
        <c:lblOffset val="100"/>
        <c:noMultiLvlLbl val="0"/>
      </c:catAx>
      <c:valAx>
        <c:axId val="23794772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94732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変動図!$X$162</c:f>
          <c:strCache>
            <c:ptCount val="1"/>
            <c:pt idx="0">
              <c:v>C 合計 ( 1+ 4+ 5+ 6)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変動図!$X$163:$X$174</c:f>
              <c:numCache>
                <c:formatCode>General</c:formatCode>
                <c:ptCount val="12"/>
                <c:pt idx="0">
                  <c:v>220</c:v>
                </c:pt>
                <c:pt idx="1">
                  <c:v>298</c:v>
                </c:pt>
                <c:pt idx="2">
                  <c:v>164</c:v>
                </c:pt>
                <c:pt idx="3">
                  <c:v>149</c:v>
                </c:pt>
                <c:pt idx="4">
                  <c:v>121</c:v>
                </c:pt>
                <c:pt idx="5">
                  <c:v>91</c:v>
                </c:pt>
                <c:pt idx="6">
                  <c:v>102</c:v>
                </c:pt>
                <c:pt idx="7">
                  <c:v>94</c:v>
                </c:pt>
                <c:pt idx="8">
                  <c:v>105</c:v>
                </c:pt>
                <c:pt idx="9">
                  <c:v>127</c:v>
                </c:pt>
                <c:pt idx="10">
                  <c:v>113</c:v>
                </c:pt>
                <c:pt idx="11">
                  <c:v>99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変動図!$Y$163:$Y$174</c:f>
              <c:numCache>
                <c:formatCode>General</c:formatCode>
                <c:ptCount val="12"/>
                <c:pt idx="0">
                  <c:v>13</c:v>
                </c:pt>
                <c:pt idx="1">
                  <c:v>14</c:v>
                </c:pt>
                <c:pt idx="2">
                  <c:v>15</c:v>
                </c:pt>
                <c:pt idx="3">
                  <c:v>7</c:v>
                </c:pt>
                <c:pt idx="4">
                  <c:v>4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7</c:v>
                </c:pt>
                <c:pt idx="9">
                  <c:v>8</c:v>
                </c:pt>
                <c:pt idx="10">
                  <c:v>8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5372000"/>
        <c:axId val="23537160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変動図!$Q$163:$Q$174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変動図!$Z$163:$Z$174</c:f>
              <c:numCache>
                <c:formatCode>0.0</c:formatCode>
                <c:ptCount val="12"/>
                <c:pt idx="0">
                  <c:v>5.5793991416309012</c:v>
                </c:pt>
                <c:pt idx="1">
                  <c:v>4.4871794871794872</c:v>
                </c:pt>
                <c:pt idx="2">
                  <c:v>8.3798882681564244</c:v>
                </c:pt>
                <c:pt idx="3">
                  <c:v>4.4871794871794872</c:v>
                </c:pt>
                <c:pt idx="4">
                  <c:v>3.2</c:v>
                </c:pt>
                <c:pt idx="5">
                  <c:v>6.1855670103092786</c:v>
                </c:pt>
                <c:pt idx="6">
                  <c:v>4.6728971962616823</c:v>
                </c:pt>
                <c:pt idx="7">
                  <c:v>5.0505050505050502</c:v>
                </c:pt>
                <c:pt idx="8">
                  <c:v>6.25</c:v>
                </c:pt>
                <c:pt idx="9">
                  <c:v>5.9259259259259265</c:v>
                </c:pt>
                <c:pt idx="10">
                  <c:v>6.6115702479338845</c:v>
                </c:pt>
                <c:pt idx="11">
                  <c:v>2.9411764705882351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153680"/>
        <c:axId val="238154072"/>
      </c:lineChart>
      <c:catAx>
        <c:axId val="235372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40203911261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537160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537160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62691166811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5372000"/>
        <c:crosses val="autoZero"/>
        <c:crossBetween val="between"/>
        <c:majorUnit val="50"/>
      </c:valAx>
      <c:catAx>
        <c:axId val="2381536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8154072"/>
        <c:crosses val="autoZero"/>
        <c:auto val="0"/>
        <c:lblAlgn val="ctr"/>
        <c:lblOffset val="100"/>
        <c:noMultiLvlLbl val="0"/>
      </c:catAx>
      <c:valAx>
        <c:axId val="23815407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815368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2" Type="http://schemas.openxmlformats.org/officeDocument/2006/relationships/image" Target="../media/image4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5.emf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76200</xdr:rowOff>
    </xdr:from>
    <xdr:to>
      <xdr:col>3</xdr:col>
      <xdr:colOff>1200150</xdr:colOff>
      <xdr:row>27</xdr:row>
      <xdr:rowOff>152400</xdr:rowOff>
    </xdr:to>
    <xdr:pic>
      <xdr:nvPicPr>
        <xdr:cNvPr id="1025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314450"/>
          <a:ext cx="4457700" cy="401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29</xdr:row>
      <xdr:rowOff>85725</xdr:rowOff>
    </xdr:from>
    <xdr:to>
      <xdr:col>3</xdr:col>
      <xdr:colOff>1200150</xdr:colOff>
      <xdr:row>52</xdr:row>
      <xdr:rowOff>161925</xdr:rowOff>
    </xdr:to>
    <xdr:pic>
      <xdr:nvPicPr>
        <xdr:cNvPr id="1026" name="図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5610225"/>
          <a:ext cx="4457700" cy="401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2</xdr:row>
      <xdr:rowOff>19050</xdr:rowOff>
    </xdr:from>
    <xdr:to>
      <xdr:col>13</xdr:col>
      <xdr:colOff>409575</xdr:colOff>
      <xdr:row>5</xdr:row>
      <xdr:rowOff>361950</xdr:rowOff>
    </xdr:to>
    <xdr:pic>
      <xdr:nvPicPr>
        <xdr:cNvPr id="2049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009650"/>
          <a:ext cx="2476500" cy="1847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2</xdr:row>
      <xdr:rowOff>19050</xdr:rowOff>
    </xdr:from>
    <xdr:to>
      <xdr:col>14</xdr:col>
      <xdr:colOff>333375</xdr:colOff>
      <xdr:row>5</xdr:row>
      <xdr:rowOff>419100</xdr:rowOff>
    </xdr:to>
    <xdr:grpSp>
      <xdr:nvGrpSpPr>
        <xdr:cNvPr id="3073" name="グループ化 1"/>
        <xdr:cNvGrpSpPr>
          <a:grpSpLocks/>
        </xdr:cNvGrpSpPr>
      </xdr:nvGrpSpPr>
      <xdr:grpSpPr bwMode="auto">
        <a:xfrm>
          <a:off x="3695700" y="1038225"/>
          <a:ext cx="2819400" cy="1847850"/>
          <a:chOff x="3295650" y="1038225"/>
          <a:chExt cx="2476500" cy="1852258"/>
        </a:xfrm>
      </xdr:grpSpPr>
      <xdr:pic>
        <xdr:nvPicPr>
          <xdr:cNvPr id="3074" name="図 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295650" y="1038225"/>
            <a:ext cx="2476500" cy="185225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3075" name="直線コネクタ 10"/>
          <xdr:cNvCxnSpPr>
            <a:cxnSpLocks noChangeShapeType="1"/>
          </xdr:cNvCxnSpPr>
        </xdr:nvCxnSpPr>
        <xdr:spPr bwMode="auto">
          <a:xfrm>
            <a:off x="3676650" y="1295400"/>
            <a:ext cx="0" cy="80010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6" name="直線コネクタ 5"/>
          <xdr:cNvCxnSpPr>
            <a:cxnSpLocks noChangeShapeType="1"/>
          </xdr:cNvCxnSpPr>
        </xdr:nvCxnSpPr>
        <xdr:spPr bwMode="auto">
          <a:xfrm>
            <a:off x="4143375" y="2581275"/>
            <a:ext cx="857250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6" name="テキスト ボックス 5"/>
          <xdr:cNvSpPr txBox="1"/>
        </xdr:nvSpPr>
        <xdr:spPr bwMode="auto">
          <a:xfrm>
            <a:off x="3521547" y="1582445"/>
            <a:ext cx="167331" cy="162311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Ｃ</a:t>
            </a:r>
          </a:p>
        </xdr:txBody>
      </xdr:sp>
      <xdr:cxnSp macro="">
        <xdr:nvCxnSpPr>
          <xdr:cNvPr id="3078" name="直線コネクタ 10"/>
          <xdr:cNvCxnSpPr>
            <a:cxnSpLocks noChangeShapeType="1"/>
          </xdr:cNvCxnSpPr>
        </xdr:nvCxnSpPr>
        <xdr:spPr bwMode="auto">
          <a:xfrm>
            <a:off x="5400675" y="1295400"/>
            <a:ext cx="0" cy="80010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8" name="テキスト ボックス 7"/>
          <xdr:cNvSpPr txBox="1"/>
        </xdr:nvSpPr>
        <xdr:spPr bwMode="auto">
          <a:xfrm>
            <a:off x="4400035" y="2460836"/>
            <a:ext cx="167331" cy="162311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Ｂ</a:t>
            </a:r>
          </a:p>
        </xdr:txBody>
      </xdr:sp>
      <xdr:sp macro="" textlink="">
        <xdr:nvSpPr>
          <xdr:cNvPr id="9" name="テキスト ボックス 8"/>
          <xdr:cNvSpPr txBox="1"/>
        </xdr:nvSpPr>
        <xdr:spPr bwMode="auto">
          <a:xfrm>
            <a:off x="5245057" y="1591993"/>
            <a:ext cx="167331" cy="162311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Ａ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9525</xdr:rowOff>
    </xdr:from>
    <xdr:to>
      <xdr:col>14</xdr:col>
      <xdr:colOff>9525</xdr:colOff>
      <xdr:row>34</xdr:row>
      <xdr:rowOff>104775</xdr:rowOff>
    </xdr:to>
    <xdr:graphicFrame macro="">
      <xdr:nvGraphicFramePr>
        <xdr:cNvPr id="409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4098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4099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4100" name="sen"/>
        <xdr:cNvGrpSpPr>
          <a:grpSpLocks/>
        </xdr:cNvGrpSpPr>
      </xdr:nvGrpSpPr>
      <xdr:grpSpPr bwMode="auto">
        <a:xfrm>
          <a:off x="228600" y="3400425"/>
          <a:ext cx="361950" cy="66675"/>
          <a:chOff x="-57" y="-15"/>
          <a:chExt cx="38" cy="7"/>
        </a:xfrm>
      </xdr:grpSpPr>
      <xdr:sp macro="" textlink="">
        <xdr:nvSpPr>
          <xdr:cNvPr id="4110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11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9525</xdr:colOff>
      <xdr:row>41</xdr:row>
      <xdr:rowOff>28575</xdr:rowOff>
    </xdr:from>
    <xdr:to>
      <xdr:col>14</xdr:col>
      <xdr:colOff>9525</xdr:colOff>
      <xdr:row>57</xdr:row>
      <xdr:rowOff>104775</xdr:rowOff>
    </xdr:to>
    <xdr:graphicFrame macro="">
      <xdr:nvGraphicFramePr>
        <xdr:cNvPr id="41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64</xdr:row>
      <xdr:rowOff>0</xdr:rowOff>
    </xdr:from>
    <xdr:to>
      <xdr:col>14</xdr:col>
      <xdr:colOff>9525</xdr:colOff>
      <xdr:row>80</xdr:row>
      <xdr:rowOff>85725</xdr:rowOff>
    </xdr:to>
    <xdr:graphicFrame macro="">
      <xdr:nvGraphicFramePr>
        <xdr:cNvPr id="410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9</xdr:col>
      <xdr:colOff>228600</xdr:colOff>
      <xdr:row>3</xdr:row>
      <xdr:rowOff>114300</xdr:rowOff>
    </xdr:from>
    <xdr:to>
      <xdr:col>13</xdr:col>
      <xdr:colOff>514350</xdr:colOff>
      <xdr:row>14</xdr:row>
      <xdr:rowOff>200025</xdr:rowOff>
    </xdr:to>
    <xdr:pic>
      <xdr:nvPicPr>
        <xdr:cNvPr id="4103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00125"/>
          <a:ext cx="3257550" cy="2390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9525</xdr:rowOff>
    </xdr:from>
    <xdr:to>
      <xdr:col>13</xdr:col>
      <xdr:colOff>714375</xdr:colOff>
      <xdr:row>104</xdr:row>
      <xdr:rowOff>104775</xdr:rowOff>
    </xdr:to>
    <xdr:graphicFrame macro="">
      <xdr:nvGraphicFramePr>
        <xdr:cNvPr id="4104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9525</xdr:colOff>
      <xdr:row>111</xdr:row>
      <xdr:rowOff>28575</xdr:rowOff>
    </xdr:from>
    <xdr:to>
      <xdr:col>13</xdr:col>
      <xdr:colOff>714375</xdr:colOff>
      <xdr:row>127</xdr:row>
      <xdr:rowOff>104775</xdr:rowOff>
    </xdr:to>
    <xdr:graphicFrame macro="">
      <xdr:nvGraphicFramePr>
        <xdr:cNvPr id="410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134</xdr:row>
      <xdr:rowOff>0</xdr:rowOff>
    </xdr:from>
    <xdr:to>
      <xdr:col>13</xdr:col>
      <xdr:colOff>714375</xdr:colOff>
      <xdr:row>150</xdr:row>
      <xdr:rowOff>85725</xdr:rowOff>
    </xdr:to>
    <xdr:graphicFrame macro="">
      <xdr:nvGraphicFramePr>
        <xdr:cNvPr id="4106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159</xdr:row>
      <xdr:rowOff>9525</xdr:rowOff>
    </xdr:from>
    <xdr:to>
      <xdr:col>13</xdr:col>
      <xdr:colOff>714375</xdr:colOff>
      <xdr:row>175</xdr:row>
      <xdr:rowOff>104775</xdr:rowOff>
    </xdr:to>
    <xdr:graphicFrame macro="">
      <xdr:nvGraphicFramePr>
        <xdr:cNvPr id="410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9525</xdr:colOff>
      <xdr:row>182</xdr:row>
      <xdr:rowOff>28575</xdr:rowOff>
    </xdr:from>
    <xdr:to>
      <xdr:col>13</xdr:col>
      <xdr:colOff>714375</xdr:colOff>
      <xdr:row>198</xdr:row>
      <xdr:rowOff>104775</xdr:rowOff>
    </xdr:to>
    <xdr:graphicFrame macro="">
      <xdr:nvGraphicFramePr>
        <xdr:cNvPr id="4108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205</xdr:row>
      <xdr:rowOff>0</xdr:rowOff>
    </xdr:from>
    <xdr:to>
      <xdr:col>13</xdr:col>
      <xdr:colOff>714375</xdr:colOff>
      <xdr:row>221</xdr:row>
      <xdr:rowOff>85725</xdr:rowOff>
    </xdr:to>
    <xdr:graphicFrame macro="">
      <xdr:nvGraphicFramePr>
        <xdr:cNvPr id="4109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showGridLines="0" zoomScaleNormal="100" workbookViewId="0">
      <selection activeCell="G22" sqref="G22"/>
    </sheetView>
  </sheetViews>
  <sheetFormatPr defaultRowHeight="13.5"/>
  <cols>
    <col min="1" max="1" width="11.125" style="40" customWidth="1"/>
    <col min="2" max="2" width="30.5" style="40" customWidth="1"/>
    <col min="3" max="3" width="12.25" style="40" customWidth="1"/>
    <col min="4" max="4" width="28.125" style="40" customWidth="1"/>
    <col min="5" max="16384" width="9" style="40"/>
  </cols>
  <sheetData>
    <row r="1" spans="1:4" ht="36" customHeight="1" thickBot="1">
      <c r="A1" s="119" t="s">
        <v>50</v>
      </c>
      <c r="B1" s="120"/>
      <c r="C1" s="120"/>
      <c r="D1" s="121"/>
    </row>
    <row r="2" spans="1:4" ht="24" customHeight="1" thickBot="1">
      <c r="A2" s="21" t="s">
        <v>51</v>
      </c>
      <c r="B2" s="22" t="s">
        <v>58</v>
      </c>
      <c r="C2" s="23" t="s">
        <v>52</v>
      </c>
      <c r="D2" s="24" t="s">
        <v>63</v>
      </c>
    </row>
    <row r="3" spans="1:4" ht="24" customHeight="1" thickBot="1">
      <c r="A3" s="21" t="s">
        <v>53</v>
      </c>
      <c r="B3" s="25" t="s">
        <v>64</v>
      </c>
      <c r="C3" s="23"/>
      <c r="D3" s="26"/>
    </row>
    <row r="4" spans="1:4">
      <c r="A4" s="27" t="s">
        <v>54</v>
      </c>
      <c r="B4" s="28"/>
      <c r="C4" s="28"/>
      <c r="D4" s="29"/>
    </row>
    <row r="5" spans="1:4">
      <c r="A5" s="30"/>
      <c r="B5" s="31"/>
      <c r="C5" s="31"/>
      <c r="D5" s="32"/>
    </row>
    <row r="6" spans="1:4">
      <c r="A6" s="30"/>
      <c r="B6" s="31"/>
      <c r="C6" s="31"/>
      <c r="D6" s="32"/>
    </row>
    <row r="7" spans="1:4">
      <c r="A7" s="30"/>
      <c r="B7" s="31"/>
      <c r="C7" s="31"/>
      <c r="D7" s="32"/>
    </row>
    <row r="8" spans="1:4">
      <c r="A8" s="30"/>
      <c r="B8" s="31"/>
      <c r="C8" s="31"/>
      <c r="D8" s="32"/>
    </row>
    <row r="9" spans="1:4">
      <c r="A9" s="30"/>
      <c r="B9" s="31"/>
      <c r="C9" s="31"/>
      <c r="D9" s="32"/>
    </row>
    <row r="10" spans="1:4">
      <c r="A10" s="30"/>
      <c r="B10" s="31"/>
      <c r="C10" s="31"/>
      <c r="D10" s="32"/>
    </row>
    <row r="11" spans="1:4">
      <c r="A11" s="30"/>
      <c r="B11" s="31"/>
      <c r="C11" s="31"/>
      <c r="D11" s="32"/>
    </row>
    <row r="12" spans="1:4">
      <c r="A12" s="30"/>
      <c r="B12" s="31"/>
      <c r="C12" s="31"/>
      <c r="D12" s="32"/>
    </row>
    <row r="13" spans="1:4">
      <c r="A13" s="30"/>
      <c r="B13" s="31"/>
      <c r="C13" s="31"/>
      <c r="D13" s="32"/>
    </row>
    <row r="14" spans="1:4">
      <c r="A14" s="30"/>
      <c r="B14" s="31"/>
      <c r="C14" s="31"/>
      <c r="D14" s="32"/>
    </row>
    <row r="15" spans="1:4">
      <c r="A15" s="30"/>
      <c r="B15" s="31"/>
      <c r="C15" s="31"/>
      <c r="D15" s="32"/>
    </row>
    <row r="16" spans="1:4">
      <c r="A16" s="30"/>
      <c r="B16" s="31"/>
      <c r="C16" s="31"/>
      <c r="D16" s="32"/>
    </row>
    <row r="17" spans="1:4">
      <c r="A17" s="30"/>
      <c r="B17" s="31"/>
      <c r="C17" s="31"/>
      <c r="D17" s="32"/>
    </row>
    <row r="18" spans="1:4">
      <c r="A18" s="30"/>
      <c r="B18" s="31"/>
      <c r="C18" s="31"/>
      <c r="D18" s="32"/>
    </row>
    <row r="19" spans="1:4">
      <c r="A19" s="30"/>
      <c r="B19" s="31"/>
      <c r="C19" s="31"/>
      <c r="D19" s="32"/>
    </row>
    <row r="20" spans="1:4">
      <c r="A20" s="30"/>
      <c r="B20" s="31"/>
      <c r="C20" s="31"/>
      <c r="D20" s="32"/>
    </row>
    <row r="21" spans="1:4">
      <c r="A21" s="30"/>
      <c r="B21" s="31"/>
      <c r="C21" s="31"/>
      <c r="D21" s="32"/>
    </row>
    <row r="22" spans="1:4">
      <c r="A22" s="30"/>
      <c r="B22" s="31"/>
      <c r="C22" s="31"/>
      <c r="D22" s="32"/>
    </row>
    <row r="23" spans="1:4">
      <c r="A23" s="30"/>
      <c r="B23" s="31"/>
      <c r="C23" s="31"/>
      <c r="D23" s="32"/>
    </row>
    <row r="24" spans="1:4">
      <c r="A24" s="30"/>
      <c r="B24" s="31"/>
      <c r="C24" s="31"/>
      <c r="D24" s="32"/>
    </row>
    <row r="25" spans="1:4">
      <c r="A25" s="30"/>
      <c r="B25" s="31"/>
      <c r="C25" s="31"/>
      <c r="D25" s="32"/>
    </row>
    <row r="26" spans="1:4">
      <c r="A26" s="30"/>
      <c r="B26" s="31"/>
      <c r="C26" s="31"/>
      <c r="D26" s="32"/>
    </row>
    <row r="27" spans="1:4">
      <c r="A27" s="30"/>
      <c r="B27" s="31"/>
      <c r="C27" s="31"/>
      <c r="D27" s="32"/>
    </row>
    <row r="28" spans="1:4">
      <c r="A28" s="33"/>
      <c r="B28" s="34"/>
      <c r="C28" s="34"/>
      <c r="D28" s="35"/>
    </row>
    <row r="29" spans="1:4">
      <c r="A29" s="36" t="s">
        <v>55</v>
      </c>
      <c r="B29" s="31"/>
      <c r="C29" s="31"/>
      <c r="D29" s="32"/>
    </row>
    <row r="30" spans="1:4">
      <c r="A30" s="30"/>
      <c r="B30" s="31"/>
      <c r="C30" s="31"/>
      <c r="D30" s="32"/>
    </row>
    <row r="31" spans="1:4">
      <c r="A31" s="30"/>
      <c r="B31" s="31"/>
      <c r="C31" s="31"/>
      <c r="D31" s="32"/>
    </row>
    <row r="32" spans="1:4">
      <c r="A32" s="30"/>
      <c r="B32" s="31"/>
      <c r="C32" s="31"/>
      <c r="D32" s="32"/>
    </row>
    <row r="33" spans="1:4">
      <c r="A33" s="30"/>
      <c r="B33" s="31"/>
      <c r="C33" s="31"/>
      <c r="D33" s="32"/>
    </row>
    <row r="34" spans="1:4">
      <c r="A34" s="30"/>
      <c r="B34" s="31"/>
      <c r="C34" s="31"/>
      <c r="D34" s="32"/>
    </row>
    <row r="35" spans="1:4">
      <c r="A35" s="30"/>
      <c r="B35" s="31"/>
      <c r="C35" s="31"/>
      <c r="D35" s="32"/>
    </row>
    <row r="36" spans="1:4">
      <c r="A36" s="30"/>
      <c r="B36" s="31"/>
      <c r="C36" s="31"/>
      <c r="D36" s="32"/>
    </row>
    <row r="37" spans="1:4">
      <c r="A37" s="30"/>
      <c r="B37" s="31"/>
      <c r="C37" s="31"/>
      <c r="D37" s="32"/>
    </row>
    <row r="38" spans="1:4">
      <c r="A38" s="30"/>
      <c r="B38" s="31"/>
      <c r="C38" s="31"/>
      <c r="D38" s="32"/>
    </row>
    <row r="39" spans="1:4">
      <c r="A39" s="30"/>
      <c r="B39" s="31"/>
      <c r="C39" s="31"/>
      <c r="D39" s="32"/>
    </row>
    <row r="40" spans="1:4">
      <c r="A40" s="30"/>
      <c r="B40" s="31"/>
      <c r="C40" s="31"/>
      <c r="D40" s="32"/>
    </row>
    <row r="41" spans="1:4">
      <c r="A41" s="30"/>
      <c r="B41" s="31"/>
      <c r="C41" s="31"/>
      <c r="D41" s="32"/>
    </row>
    <row r="42" spans="1:4">
      <c r="A42" s="30"/>
      <c r="B42" s="31"/>
      <c r="C42" s="31"/>
      <c r="D42" s="32"/>
    </row>
    <row r="43" spans="1:4">
      <c r="A43" s="30"/>
      <c r="B43" s="31"/>
      <c r="C43" s="31"/>
      <c r="D43" s="32"/>
    </row>
    <row r="44" spans="1:4">
      <c r="A44" s="30"/>
      <c r="B44" s="31"/>
      <c r="C44" s="31"/>
      <c r="D44" s="32"/>
    </row>
    <row r="45" spans="1:4">
      <c r="A45" s="30"/>
      <c r="B45" s="31"/>
      <c r="C45" s="31"/>
      <c r="D45" s="32"/>
    </row>
    <row r="46" spans="1:4">
      <c r="A46" s="30"/>
      <c r="B46" s="31"/>
      <c r="C46" s="31"/>
      <c r="D46" s="32"/>
    </row>
    <row r="47" spans="1:4">
      <c r="A47" s="30"/>
      <c r="B47" s="31"/>
      <c r="C47" s="31"/>
      <c r="D47" s="32"/>
    </row>
    <row r="48" spans="1:4">
      <c r="A48" s="30"/>
      <c r="B48" s="31"/>
      <c r="C48" s="31"/>
      <c r="D48" s="32"/>
    </row>
    <row r="49" spans="1:4">
      <c r="A49" s="30"/>
      <c r="B49" s="31"/>
      <c r="C49" s="31"/>
      <c r="D49" s="32"/>
    </row>
    <row r="50" spans="1:4">
      <c r="A50" s="30"/>
      <c r="B50" s="31"/>
      <c r="C50" s="31"/>
      <c r="D50" s="32"/>
    </row>
    <row r="51" spans="1:4">
      <c r="A51" s="30"/>
      <c r="B51" s="31"/>
      <c r="C51" s="31"/>
      <c r="D51" s="32"/>
    </row>
    <row r="52" spans="1:4">
      <c r="A52" s="30"/>
      <c r="B52" s="31"/>
      <c r="C52" s="31"/>
      <c r="D52" s="32"/>
    </row>
    <row r="53" spans="1:4" ht="14.25" thickBot="1">
      <c r="A53" s="37"/>
      <c r="B53" s="38"/>
      <c r="C53" s="38"/>
      <c r="D53" s="39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0"/>
  <sheetViews>
    <sheetView showGridLines="0" workbookViewId="0">
      <selection activeCell="N6" sqref="N6"/>
    </sheetView>
  </sheetViews>
  <sheetFormatPr defaultColWidth="5.125" defaultRowHeight="11.25"/>
  <cols>
    <col min="1" max="1" width="9.625" style="41" customWidth="1"/>
    <col min="2" max="15" width="5.5" style="42" customWidth="1"/>
    <col min="16" max="17" width="4.75" style="42" customWidth="1"/>
    <col min="18" max="52" width="4.75" style="41" customWidth="1"/>
    <col min="53" max="104" width="3.625" style="41" customWidth="1"/>
    <col min="105" max="16384" width="5.125" style="41"/>
  </cols>
  <sheetData>
    <row r="1" spans="1:67" s="88" customFormat="1" ht="51" customHeight="1">
      <c r="A1" s="122" t="s">
        <v>69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7" customHeight="1">
      <c r="A2" s="123" t="s">
        <v>59</v>
      </c>
      <c r="B2" s="124"/>
      <c r="C2" s="124"/>
      <c r="D2" s="124"/>
      <c r="E2" s="124"/>
      <c r="F2" s="125"/>
      <c r="G2" s="83"/>
      <c r="H2" s="129" t="s">
        <v>70</v>
      </c>
      <c r="I2" s="87"/>
      <c r="J2" s="86"/>
      <c r="K2" s="86"/>
      <c r="L2" s="86"/>
      <c r="M2" s="86"/>
      <c r="N2" s="86"/>
      <c r="O2" s="85"/>
    </row>
    <row r="3" spans="1:67" s="81" customFormat="1" ht="27" customHeight="1">
      <c r="A3" s="126"/>
      <c r="B3" s="127"/>
      <c r="C3" s="127"/>
      <c r="D3" s="127"/>
      <c r="E3" s="127"/>
      <c r="F3" s="128"/>
      <c r="H3" s="130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32" t="s">
        <v>56</v>
      </c>
      <c r="B4" s="133"/>
      <c r="C4" s="133"/>
      <c r="D4" s="133"/>
      <c r="E4" s="133"/>
      <c r="F4" s="134"/>
      <c r="H4" s="130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35" t="s">
        <v>57</v>
      </c>
      <c r="B5" s="136"/>
      <c r="C5" s="136"/>
      <c r="D5" s="136"/>
      <c r="E5" s="136"/>
      <c r="F5" s="137"/>
      <c r="H5" s="130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1" customHeight="1">
      <c r="A6" s="138" t="s">
        <v>65</v>
      </c>
      <c r="B6" s="139"/>
      <c r="C6" s="139"/>
      <c r="D6" s="139"/>
      <c r="E6" s="139"/>
      <c r="F6" s="140"/>
      <c r="H6" s="130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4.25" customHeight="1">
      <c r="A7" s="141"/>
      <c r="B7" s="142"/>
      <c r="C7" s="142"/>
      <c r="D7" s="142"/>
      <c r="E7" s="142"/>
      <c r="F7" s="143"/>
      <c r="H7" s="131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>
        <v>1</v>
      </c>
      <c r="C9" s="68"/>
      <c r="D9" s="68"/>
      <c r="E9" s="68"/>
      <c r="F9" s="68"/>
      <c r="G9" s="68"/>
      <c r="H9" s="67"/>
      <c r="I9" s="69">
        <v>2</v>
      </c>
      <c r="J9" s="68"/>
      <c r="K9" s="68"/>
      <c r="L9" s="68"/>
      <c r="M9" s="68"/>
      <c r="N9" s="68"/>
      <c r="O9" s="6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</row>
    <row r="11" spans="1:67" s="43" customFormat="1" ht="13.5" customHeight="1">
      <c r="A11" s="58" t="s">
        <v>9</v>
      </c>
      <c r="B11" s="57">
        <v>10</v>
      </c>
      <c r="C11" s="57">
        <v>0</v>
      </c>
      <c r="D11" s="57">
        <v>2</v>
      </c>
      <c r="E11" s="57">
        <v>2</v>
      </c>
      <c r="F11" s="57">
        <f>SUM(B11:E11)</f>
        <v>14</v>
      </c>
      <c r="G11" s="56">
        <f>IF(SUM(C11,E11)=0,0,SUM(C11,E11)/F11*100)</f>
        <v>14.285714285714285</v>
      </c>
      <c r="H11" s="55">
        <f>IF(F11=0,0,F11/F$47*100)</f>
        <v>1.0408921933085502</v>
      </c>
      <c r="I11" s="57">
        <v>4</v>
      </c>
      <c r="J11" s="57">
        <v>0</v>
      </c>
      <c r="K11" s="57">
        <v>1</v>
      </c>
      <c r="L11" s="57">
        <v>0</v>
      </c>
      <c r="M11" s="57">
        <f>SUM(I11:L11)</f>
        <v>5</v>
      </c>
      <c r="N11" s="56">
        <f>IF(SUM(J11,L11)=0,0,SUM(J11,L11)/M11*100)</f>
        <v>0</v>
      </c>
      <c r="O11" s="55">
        <f t="shared" ref="O11:O47" si="0">IF(M11=0,0,M11/M$47*100)</f>
        <v>2.1186440677966099</v>
      </c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v>25</v>
      </c>
      <c r="C12" s="53">
        <v>2</v>
      </c>
      <c r="D12" s="53">
        <v>0</v>
      </c>
      <c r="E12" s="53">
        <v>1</v>
      </c>
      <c r="F12" s="53">
        <f t="shared" ref="F12:F47" si="1">SUM(B12:E12)</f>
        <v>28</v>
      </c>
      <c r="G12" s="52">
        <f t="shared" ref="G12:G47" si="2">IF(SUM(C12,E12)=0,0,SUM(C12,E12)/F12*100)</f>
        <v>10.714285714285714</v>
      </c>
      <c r="H12" s="51">
        <f>IF(F12=0,0,F12/F$47*100)</f>
        <v>2.0817843866171004</v>
      </c>
      <c r="I12" s="53">
        <v>7</v>
      </c>
      <c r="J12" s="53">
        <v>0</v>
      </c>
      <c r="K12" s="53">
        <v>0</v>
      </c>
      <c r="L12" s="53">
        <v>0</v>
      </c>
      <c r="M12" s="53">
        <f t="shared" ref="M12:M47" si="3">SUM(I12:L12)</f>
        <v>7</v>
      </c>
      <c r="N12" s="52">
        <f t="shared" ref="N12:N21" si="4">IF(SUM(J12,L12)=0,0,SUM(J12,L12)/M12*100)</f>
        <v>0</v>
      </c>
      <c r="O12" s="51">
        <f t="shared" si="0"/>
        <v>2.9661016949152543</v>
      </c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v>29</v>
      </c>
      <c r="C13" s="53">
        <v>0</v>
      </c>
      <c r="D13" s="53">
        <v>2</v>
      </c>
      <c r="E13" s="53">
        <v>2</v>
      </c>
      <c r="F13" s="53">
        <f t="shared" si="1"/>
        <v>33</v>
      </c>
      <c r="G13" s="52">
        <f t="shared" si="2"/>
        <v>6.0606060606060606</v>
      </c>
      <c r="H13" s="51">
        <f>IF(F13=0,0,F13/F$47*100)</f>
        <v>2.4535315985130111</v>
      </c>
      <c r="I13" s="53">
        <v>7</v>
      </c>
      <c r="J13" s="53">
        <v>0</v>
      </c>
      <c r="K13" s="53">
        <v>1</v>
      </c>
      <c r="L13" s="53">
        <v>0</v>
      </c>
      <c r="M13" s="53">
        <f t="shared" si="3"/>
        <v>8</v>
      </c>
      <c r="N13" s="52">
        <f t="shared" si="4"/>
        <v>0</v>
      </c>
      <c r="O13" s="51">
        <f t="shared" si="0"/>
        <v>3.3898305084745761</v>
      </c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v>44</v>
      </c>
      <c r="C14" s="53">
        <v>1</v>
      </c>
      <c r="D14" s="53">
        <v>0</v>
      </c>
      <c r="E14" s="53">
        <v>0</v>
      </c>
      <c r="F14" s="53">
        <f t="shared" si="1"/>
        <v>45</v>
      </c>
      <c r="G14" s="52">
        <f t="shared" si="2"/>
        <v>2.2222222222222223</v>
      </c>
      <c r="H14" s="51">
        <f t="shared" ref="H14:H47" si="5">IF(F14=0,0,F14/F$47*100)</f>
        <v>3.3457249070631967</v>
      </c>
      <c r="I14" s="53">
        <v>6</v>
      </c>
      <c r="J14" s="53">
        <v>0</v>
      </c>
      <c r="K14" s="53">
        <v>1</v>
      </c>
      <c r="L14" s="53">
        <v>0</v>
      </c>
      <c r="M14" s="53">
        <f t="shared" si="3"/>
        <v>7</v>
      </c>
      <c r="N14" s="52">
        <f t="shared" si="4"/>
        <v>0</v>
      </c>
      <c r="O14" s="51">
        <f t="shared" si="0"/>
        <v>2.9661016949152543</v>
      </c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v>32</v>
      </c>
      <c r="C15" s="53">
        <v>0</v>
      </c>
      <c r="D15" s="53">
        <v>2</v>
      </c>
      <c r="E15" s="53">
        <v>2</v>
      </c>
      <c r="F15" s="53">
        <f t="shared" si="1"/>
        <v>36</v>
      </c>
      <c r="G15" s="52">
        <f t="shared" si="2"/>
        <v>5.5555555555555554</v>
      </c>
      <c r="H15" s="51">
        <f t="shared" si="5"/>
        <v>2.6765799256505578</v>
      </c>
      <c r="I15" s="53">
        <v>5</v>
      </c>
      <c r="J15" s="53">
        <v>0</v>
      </c>
      <c r="K15" s="53">
        <v>2</v>
      </c>
      <c r="L15" s="53">
        <v>0</v>
      </c>
      <c r="M15" s="53">
        <f t="shared" si="3"/>
        <v>7</v>
      </c>
      <c r="N15" s="52">
        <f t="shared" si="4"/>
        <v>0</v>
      </c>
      <c r="O15" s="51">
        <f t="shared" si="0"/>
        <v>2.9661016949152543</v>
      </c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v>31</v>
      </c>
      <c r="C16" s="53">
        <v>2</v>
      </c>
      <c r="D16" s="53">
        <v>2</v>
      </c>
      <c r="E16" s="53">
        <v>1</v>
      </c>
      <c r="F16" s="53">
        <f t="shared" si="1"/>
        <v>36</v>
      </c>
      <c r="G16" s="52">
        <f t="shared" si="2"/>
        <v>8.3333333333333321</v>
      </c>
      <c r="H16" s="51">
        <f t="shared" si="5"/>
        <v>2.6765799256505578</v>
      </c>
      <c r="I16" s="53">
        <v>8</v>
      </c>
      <c r="J16" s="53">
        <v>0</v>
      </c>
      <c r="K16" s="53">
        <v>2</v>
      </c>
      <c r="L16" s="53">
        <v>1</v>
      </c>
      <c r="M16" s="53">
        <f t="shared" si="3"/>
        <v>11</v>
      </c>
      <c r="N16" s="52">
        <f t="shared" si="4"/>
        <v>9.0909090909090917</v>
      </c>
      <c r="O16" s="51">
        <f t="shared" si="0"/>
        <v>4.6610169491525424</v>
      </c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171</v>
      </c>
      <c r="C17" s="49">
        <f>SUM(C11:C16)</f>
        <v>5</v>
      </c>
      <c r="D17" s="49">
        <f>SUM(D11:D16)</f>
        <v>8</v>
      </c>
      <c r="E17" s="49">
        <f>SUM(E11:E16)</f>
        <v>8</v>
      </c>
      <c r="F17" s="49">
        <f t="shared" si="1"/>
        <v>192</v>
      </c>
      <c r="G17" s="48">
        <f t="shared" si="2"/>
        <v>6.770833333333333</v>
      </c>
      <c r="H17" s="47">
        <f t="shared" si="5"/>
        <v>14.275092936802974</v>
      </c>
      <c r="I17" s="49">
        <f>SUM(I11:I16)</f>
        <v>37</v>
      </c>
      <c r="J17" s="49">
        <f>SUM(J11:J16)</f>
        <v>0</v>
      </c>
      <c r="K17" s="49">
        <f>SUM(K11:K16)</f>
        <v>7</v>
      </c>
      <c r="L17" s="49">
        <f>SUM(L11:L16)</f>
        <v>1</v>
      </c>
      <c r="M17" s="49">
        <f t="shared" si="3"/>
        <v>45</v>
      </c>
      <c r="N17" s="48">
        <f t="shared" si="4"/>
        <v>2.2222222222222223</v>
      </c>
      <c r="O17" s="47">
        <f t="shared" si="0"/>
        <v>19.067796610169491</v>
      </c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v>44</v>
      </c>
      <c r="C18" s="57">
        <v>2</v>
      </c>
      <c r="D18" s="57">
        <v>0</v>
      </c>
      <c r="E18" s="57">
        <v>3</v>
      </c>
      <c r="F18" s="57">
        <f t="shared" si="1"/>
        <v>49</v>
      </c>
      <c r="G18" s="56">
        <f t="shared" si="2"/>
        <v>10.204081632653061</v>
      </c>
      <c r="H18" s="55">
        <f t="shared" si="5"/>
        <v>3.6431226765799254</v>
      </c>
      <c r="I18" s="57">
        <v>6</v>
      </c>
      <c r="J18" s="57">
        <v>0</v>
      </c>
      <c r="K18" s="57">
        <v>2</v>
      </c>
      <c r="L18" s="57">
        <v>0</v>
      </c>
      <c r="M18" s="57">
        <f t="shared" si="3"/>
        <v>8</v>
      </c>
      <c r="N18" s="56">
        <f t="shared" si="4"/>
        <v>0</v>
      </c>
      <c r="O18" s="55">
        <f t="shared" si="0"/>
        <v>3.3898305084745761</v>
      </c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</row>
    <row r="19" spans="1:67" s="46" customFormat="1" ht="13.5" customHeight="1">
      <c r="A19" s="54" t="s">
        <v>17</v>
      </c>
      <c r="B19" s="53">
        <v>43</v>
      </c>
      <c r="C19" s="53">
        <v>3</v>
      </c>
      <c r="D19" s="53">
        <v>2</v>
      </c>
      <c r="E19" s="53">
        <v>1</v>
      </c>
      <c r="F19" s="53">
        <f t="shared" si="1"/>
        <v>49</v>
      </c>
      <c r="G19" s="52">
        <f t="shared" si="2"/>
        <v>8.1632653061224492</v>
      </c>
      <c r="H19" s="51">
        <f t="shared" si="5"/>
        <v>3.6431226765799254</v>
      </c>
      <c r="I19" s="53">
        <v>3</v>
      </c>
      <c r="J19" s="53">
        <v>0</v>
      </c>
      <c r="K19" s="53">
        <v>0</v>
      </c>
      <c r="L19" s="53">
        <v>0</v>
      </c>
      <c r="M19" s="53">
        <f t="shared" si="3"/>
        <v>3</v>
      </c>
      <c r="N19" s="52">
        <f t="shared" si="4"/>
        <v>0</v>
      </c>
      <c r="O19" s="51">
        <f t="shared" si="0"/>
        <v>1.2711864406779663</v>
      </c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</row>
    <row r="20" spans="1:67" s="46" customFormat="1" ht="13.5" customHeight="1">
      <c r="A20" s="54" t="s">
        <v>18</v>
      </c>
      <c r="B20" s="53">
        <v>43</v>
      </c>
      <c r="C20" s="53">
        <v>0</v>
      </c>
      <c r="D20" s="53">
        <v>0</v>
      </c>
      <c r="E20" s="53">
        <v>0</v>
      </c>
      <c r="F20" s="53">
        <f t="shared" si="1"/>
        <v>43</v>
      </c>
      <c r="G20" s="52">
        <f t="shared" si="2"/>
        <v>0</v>
      </c>
      <c r="H20" s="51">
        <f t="shared" si="5"/>
        <v>3.1970260223048328</v>
      </c>
      <c r="I20" s="53">
        <v>5</v>
      </c>
      <c r="J20" s="53">
        <v>0</v>
      </c>
      <c r="K20" s="53">
        <v>0</v>
      </c>
      <c r="L20" s="53">
        <v>0</v>
      </c>
      <c r="M20" s="53">
        <f t="shared" si="3"/>
        <v>5</v>
      </c>
      <c r="N20" s="52">
        <f t="shared" si="4"/>
        <v>0</v>
      </c>
      <c r="O20" s="51">
        <f t="shared" si="0"/>
        <v>2.1186440677966099</v>
      </c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v>36</v>
      </c>
      <c r="C21" s="53">
        <v>2</v>
      </c>
      <c r="D21" s="53">
        <v>4</v>
      </c>
      <c r="E21" s="53">
        <v>1</v>
      </c>
      <c r="F21" s="53">
        <f t="shared" si="1"/>
        <v>43</v>
      </c>
      <c r="G21" s="52">
        <f t="shared" si="2"/>
        <v>6.9767441860465116</v>
      </c>
      <c r="H21" s="51">
        <f>IF(F21=0,0,F21/F$47*100)</f>
        <v>3.1970260223048328</v>
      </c>
      <c r="I21" s="53">
        <v>3</v>
      </c>
      <c r="J21" s="53">
        <v>0</v>
      </c>
      <c r="K21" s="53">
        <v>0</v>
      </c>
      <c r="L21" s="53">
        <v>0</v>
      </c>
      <c r="M21" s="53">
        <f t="shared" si="3"/>
        <v>3</v>
      </c>
      <c r="N21" s="52">
        <f t="shared" si="4"/>
        <v>0</v>
      </c>
      <c r="O21" s="51">
        <f t="shared" si="0"/>
        <v>1.2711864406779663</v>
      </c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v>41</v>
      </c>
      <c r="C22" s="53">
        <v>1</v>
      </c>
      <c r="D22" s="53">
        <v>6</v>
      </c>
      <c r="E22" s="53">
        <v>0</v>
      </c>
      <c r="F22" s="53">
        <f t="shared" si="1"/>
        <v>48</v>
      </c>
      <c r="G22" s="52">
        <f>IF(SUM(C22,E22)=0,0,SUM(C22,E22)/F22*100)</f>
        <v>2.083333333333333</v>
      </c>
      <c r="H22" s="51">
        <f t="shared" si="5"/>
        <v>3.5687732342007434</v>
      </c>
      <c r="I22" s="53">
        <v>4</v>
      </c>
      <c r="J22" s="53">
        <v>0</v>
      </c>
      <c r="K22" s="53">
        <v>2</v>
      </c>
      <c r="L22" s="53">
        <v>0</v>
      </c>
      <c r="M22" s="53">
        <f t="shared" si="3"/>
        <v>6</v>
      </c>
      <c r="N22" s="52">
        <f>IF(SUM(J22,L22)=0,0,SUM(J22,L22)/M22*100)</f>
        <v>0</v>
      </c>
      <c r="O22" s="51">
        <f t="shared" si="0"/>
        <v>2.5423728813559325</v>
      </c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v>27</v>
      </c>
      <c r="C23" s="53">
        <v>0</v>
      </c>
      <c r="D23" s="53">
        <v>0</v>
      </c>
      <c r="E23" s="53">
        <v>0</v>
      </c>
      <c r="F23" s="53">
        <f t="shared" si="1"/>
        <v>27</v>
      </c>
      <c r="G23" s="52">
        <f t="shared" si="2"/>
        <v>0</v>
      </c>
      <c r="H23" s="51">
        <f t="shared" si="5"/>
        <v>2.0074349442379185</v>
      </c>
      <c r="I23" s="53">
        <v>4</v>
      </c>
      <c r="J23" s="53">
        <v>0</v>
      </c>
      <c r="K23" s="53">
        <v>0</v>
      </c>
      <c r="L23" s="53">
        <v>0</v>
      </c>
      <c r="M23" s="53">
        <f t="shared" si="3"/>
        <v>4</v>
      </c>
      <c r="N23" s="52">
        <f>IF(SUM(J23,L23)=0,0,SUM(J23,L23)/M23*100)</f>
        <v>0</v>
      </c>
      <c r="O23" s="51">
        <f t="shared" si="0"/>
        <v>1.6949152542372881</v>
      </c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234</v>
      </c>
      <c r="C24" s="49">
        <f>SUM(C18:C23)</f>
        <v>8</v>
      </c>
      <c r="D24" s="49">
        <f>SUM(D18:D23)</f>
        <v>12</v>
      </c>
      <c r="E24" s="49">
        <f>SUM(E18:E23)</f>
        <v>5</v>
      </c>
      <c r="F24" s="49">
        <f t="shared" si="1"/>
        <v>259</v>
      </c>
      <c r="G24" s="48">
        <f>IF(SUM(C24,E24)=0,0,SUM(C24,E24)/F24*100)</f>
        <v>5.019305019305019</v>
      </c>
      <c r="H24" s="47">
        <f t="shared" si="5"/>
        <v>19.256505576208177</v>
      </c>
      <c r="I24" s="49">
        <f>SUM(I18:I23)</f>
        <v>25</v>
      </c>
      <c r="J24" s="49">
        <f>SUM(J18:J23)</f>
        <v>0</v>
      </c>
      <c r="K24" s="49">
        <f>SUM(K18:K23)</f>
        <v>4</v>
      </c>
      <c r="L24" s="49">
        <f>SUM(L18:L23)</f>
        <v>0</v>
      </c>
      <c r="M24" s="49">
        <f t="shared" si="3"/>
        <v>29</v>
      </c>
      <c r="N24" s="48">
        <f>IF(SUM(J24,L24)=0,0,SUM(J24,L24)/M24*100)</f>
        <v>0</v>
      </c>
      <c r="O24" s="47">
        <f>IF(M24=0,0,M24/M$47*100)</f>
        <v>12.288135593220339</v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</row>
    <row r="25" spans="1:67" s="44" customFormat="1" ht="13.5" customHeight="1">
      <c r="A25" s="54" t="s">
        <v>22</v>
      </c>
      <c r="B25" s="53">
        <v>105</v>
      </c>
      <c r="C25" s="53">
        <v>4</v>
      </c>
      <c r="D25" s="53">
        <v>16</v>
      </c>
      <c r="E25" s="53">
        <v>10</v>
      </c>
      <c r="F25" s="53">
        <f t="shared" si="1"/>
        <v>135</v>
      </c>
      <c r="G25" s="52">
        <f t="shared" si="2"/>
        <v>10.37037037037037</v>
      </c>
      <c r="H25" s="51">
        <f t="shared" si="5"/>
        <v>10.037174721189592</v>
      </c>
      <c r="I25" s="53">
        <v>15</v>
      </c>
      <c r="J25" s="53">
        <v>0</v>
      </c>
      <c r="K25" s="53">
        <v>3</v>
      </c>
      <c r="L25" s="53">
        <v>0</v>
      </c>
      <c r="M25" s="53">
        <f t="shared" si="3"/>
        <v>18</v>
      </c>
      <c r="N25" s="52">
        <f t="shared" ref="N25:N47" si="6">IF(SUM(J25,L25)=0,0,SUM(J25,L25)/M25*100)</f>
        <v>0</v>
      </c>
      <c r="O25" s="51">
        <f t="shared" si="0"/>
        <v>7.6271186440677967</v>
      </c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v>95</v>
      </c>
      <c r="C26" s="53">
        <v>2</v>
      </c>
      <c r="D26" s="53">
        <v>10</v>
      </c>
      <c r="E26" s="53">
        <v>5</v>
      </c>
      <c r="F26" s="53">
        <f t="shared" si="1"/>
        <v>112</v>
      </c>
      <c r="G26" s="52">
        <f t="shared" si="2"/>
        <v>6.25</v>
      </c>
      <c r="H26" s="51">
        <f t="shared" si="5"/>
        <v>8.3271375464684017</v>
      </c>
      <c r="I26" s="53">
        <v>9</v>
      </c>
      <c r="J26" s="53">
        <v>0</v>
      </c>
      <c r="K26" s="53">
        <v>2</v>
      </c>
      <c r="L26" s="53">
        <v>1</v>
      </c>
      <c r="M26" s="53">
        <f>SUM(I26:L26)</f>
        <v>12</v>
      </c>
      <c r="N26" s="52">
        <f t="shared" si="6"/>
        <v>8.3333333333333321</v>
      </c>
      <c r="O26" s="51">
        <f t="shared" si="0"/>
        <v>5.0847457627118651</v>
      </c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</row>
    <row r="27" spans="1:67" s="44" customFormat="1" ht="13.5" customHeight="1">
      <c r="A27" s="54" t="s">
        <v>24</v>
      </c>
      <c r="B27" s="53">
        <v>77</v>
      </c>
      <c r="C27" s="53">
        <v>2</v>
      </c>
      <c r="D27" s="53">
        <v>10</v>
      </c>
      <c r="E27" s="53">
        <v>2</v>
      </c>
      <c r="F27" s="53">
        <f t="shared" si="1"/>
        <v>91</v>
      </c>
      <c r="G27" s="52">
        <f t="shared" si="2"/>
        <v>4.395604395604396</v>
      </c>
      <c r="H27" s="51">
        <f t="shared" si="5"/>
        <v>6.7657992565055762</v>
      </c>
      <c r="I27" s="53">
        <v>8</v>
      </c>
      <c r="J27" s="53">
        <v>0</v>
      </c>
      <c r="K27" s="53">
        <v>0</v>
      </c>
      <c r="L27" s="53">
        <v>1</v>
      </c>
      <c r="M27" s="53">
        <f t="shared" si="3"/>
        <v>9</v>
      </c>
      <c r="N27" s="52">
        <f t="shared" si="6"/>
        <v>11.111111111111111</v>
      </c>
      <c r="O27" s="51">
        <f t="shared" si="0"/>
        <v>3.8135593220338984</v>
      </c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v>59</v>
      </c>
      <c r="C28" s="53">
        <v>4</v>
      </c>
      <c r="D28" s="53">
        <v>9</v>
      </c>
      <c r="E28" s="53">
        <v>2</v>
      </c>
      <c r="F28" s="53">
        <f t="shared" si="1"/>
        <v>74</v>
      </c>
      <c r="G28" s="52">
        <f t="shared" si="2"/>
        <v>8.1081081081081088</v>
      </c>
      <c r="H28" s="51">
        <f t="shared" si="5"/>
        <v>5.5018587360594795</v>
      </c>
      <c r="I28" s="53">
        <v>12</v>
      </c>
      <c r="J28" s="53">
        <v>0</v>
      </c>
      <c r="K28" s="53">
        <v>1</v>
      </c>
      <c r="L28" s="53">
        <v>1</v>
      </c>
      <c r="M28" s="53">
        <f t="shared" si="3"/>
        <v>14</v>
      </c>
      <c r="N28" s="52">
        <f t="shared" si="6"/>
        <v>7.1428571428571423</v>
      </c>
      <c r="O28" s="51">
        <f t="shared" si="0"/>
        <v>5.9322033898305087</v>
      </c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</row>
    <row r="29" spans="1:67" s="46" customFormat="1" ht="13.5" customHeight="1">
      <c r="A29" s="54" t="s">
        <v>26</v>
      </c>
      <c r="B29" s="53">
        <v>52</v>
      </c>
      <c r="C29" s="53">
        <v>3</v>
      </c>
      <c r="D29" s="53">
        <v>17</v>
      </c>
      <c r="E29" s="53">
        <v>2</v>
      </c>
      <c r="F29" s="53">
        <f t="shared" si="1"/>
        <v>74</v>
      </c>
      <c r="G29" s="52">
        <f t="shared" si="2"/>
        <v>6.756756756756757</v>
      </c>
      <c r="H29" s="51">
        <f t="shared" si="5"/>
        <v>5.5018587360594795</v>
      </c>
      <c r="I29" s="53">
        <v>11</v>
      </c>
      <c r="J29" s="53">
        <v>0</v>
      </c>
      <c r="K29" s="53">
        <v>2</v>
      </c>
      <c r="L29" s="53">
        <v>1</v>
      </c>
      <c r="M29" s="53">
        <f t="shared" si="3"/>
        <v>14</v>
      </c>
      <c r="N29" s="52">
        <f t="shared" si="6"/>
        <v>7.1428571428571423</v>
      </c>
      <c r="O29" s="51">
        <f t="shared" si="0"/>
        <v>5.9322033898305087</v>
      </c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</row>
    <row r="30" spans="1:67" s="46" customFormat="1" ht="13.5" customHeight="1">
      <c r="A30" s="54" t="s">
        <v>27</v>
      </c>
      <c r="B30" s="53">
        <v>57</v>
      </c>
      <c r="C30" s="53">
        <v>4</v>
      </c>
      <c r="D30" s="53">
        <v>9</v>
      </c>
      <c r="E30" s="53">
        <v>1</v>
      </c>
      <c r="F30" s="53">
        <f t="shared" si="1"/>
        <v>71</v>
      </c>
      <c r="G30" s="52">
        <f t="shared" si="2"/>
        <v>7.042253521126761</v>
      </c>
      <c r="H30" s="51">
        <f t="shared" si="5"/>
        <v>5.2788104089219328</v>
      </c>
      <c r="I30" s="53">
        <v>10</v>
      </c>
      <c r="J30" s="53">
        <v>0</v>
      </c>
      <c r="K30" s="53">
        <v>3</v>
      </c>
      <c r="L30" s="53">
        <v>1</v>
      </c>
      <c r="M30" s="53">
        <f t="shared" si="3"/>
        <v>14</v>
      </c>
      <c r="N30" s="52">
        <f t="shared" si="6"/>
        <v>7.1428571428571423</v>
      </c>
      <c r="O30" s="51">
        <f t="shared" si="0"/>
        <v>5.9322033898305087</v>
      </c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v>62</v>
      </c>
      <c r="C31" s="53">
        <v>4</v>
      </c>
      <c r="D31" s="53">
        <v>8</v>
      </c>
      <c r="E31" s="53">
        <v>2</v>
      </c>
      <c r="F31" s="53">
        <f t="shared" si="1"/>
        <v>76</v>
      </c>
      <c r="G31" s="52">
        <f t="shared" si="2"/>
        <v>7.8947368421052628</v>
      </c>
      <c r="H31" s="51">
        <f t="shared" si="5"/>
        <v>5.6505576208178443</v>
      </c>
      <c r="I31" s="53">
        <v>13</v>
      </c>
      <c r="J31" s="53">
        <v>0</v>
      </c>
      <c r="K31" s="53">
        <v>1</v>
      </c>
      <c r="L31" s="53">
        <v>1</v>
      </c>
      <c r="M31" s="53">
        <f t="shared" si="3"/>
        <v>15</v>
      </c>
      <c r="N31" s="52">
        <f t="shared" si="6"/>
        <v>6.666666666666667</v>
      </c>
      <c r="O31" s="51">
        <f t="shared" si="0"/>
        <v>6.3559322033898304</v>
      </c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</row>
    <row r="32" spans="1:67" s="44" customFormat="1" ht="13.5" customHeight="1">
      <c r="A32" s="54" t="s">
        <v>60</v>
      </c>
      <c r="B32" s="53">
        <v>80</v>
      </c>
      <c r="C32" s="53">
        <v>3</v>
      </c>
      <c r="D32" s="53">
        <v>7</v>
      </c>
      <c r="E32" s="53">
        <v>4</v>
      </c>
      <c r="F32" s="53">
        <f t="shared" si="1"/>
        <v>94</v>
      </c>
      <c r="G32" s="52">
        <f t="shared" si="2"/>
        <v>7.4468085106382977</v>
      </c>
      <c r="H32" s="51">
        <f t="shared" si="5"/>
        <v>6.9888475836431221</v>
      </c>
      <c r="I32" s="53">
        <v>29</v>
      </c>
      <c r="J32" s="53">
        <v>0</v>
      </c>
      <c r="K32" s="53">
        <v>3</v>
      </c>
      <c r="L32" s="53">
        <v>0</v>
      </c>
      <c r="M32" s="53">
        <f t="shared" si="3"/>
        <v>32</v>
      </c>
      <c r="N32" s="52">
        <f t="shared" si="6"/>
        <v>0</v>
      </c>
      <c r="O32" s="51">
        <f t="shared" si="0"/>
        <v>13.559322033898304</v>
      </c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v>11</v>
      </c>
      <c r="C33" s="57">
        <v>1</v>
      </c>
      <c r="D33" s="57">
        <v>0</v>
      </c>
      <c r="E33" s="57">
        <v>0</v>
      </c>
      <c r="F33" s="57">
        <f t="shared" si="1"/>
        <v>12</v>
      </c>
      <c r="G33" s="56">
        <f t="shared" si="2"/>
        <v>8.3333333333333321</v>
      </c>
      <c r="H33" s="55">
        <f t="shared" si="5"/>
        <v>0.89219330855018586</v>
      </c>
      <c r="I33" s="57">
        <v>4</v>
      </c>
      <c r="J33" s="57">
        <v>0</v>
      </c>
      <c r="K33" s="57">
        <v>0</v>
      </c>
      <c r="L33" s="57">
        <v>0</v>
      </c>
      <c r="M33" s="57">
        <f t="shared" si="3"/>
        <v>4</v>
      </c>
      <c r="N33" s="56">
        <f t="shared" si="6"/>
        <v>0</v>
      </c>
      <c r="O33" s="55">
        <f t="shared" si="0"/>
        <v>1.6949152542372881</v>
      </c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v>14</v>
      </c>
      <c r="C34" s="53">
        <v>0</v>
      </c>
      <c r="D34" s="53">
        <v>2</v>
      </c>
      <c r="E34" s="53">
        <v>0</v>
      </c>
      <c r="F34" s="53">
        <f t="shared" si="1"/>
        <v>16</v>
      </c>
      <c r="G34" s="52">
        <f t="shared" si="2"/>
        <v>0</v>
      </c>
      <c r="H34" s="51">
        <f t="shared" si="5"/>
        <v>1.1895910780669146</v>
      </c>
      <c r="I34" s="53">
        <v>1</v>
      </c>
      <c r="J34" s="53">
        <v>0</v>
      </c>
      <c r="K34" s="53">
        <v>0</v>
      </c>
      <c r="L34" s="53">
        <v>0</v>
      </c>
      <c r="M34" s="53">
        <f t="shared" si="3"/>
        <v>1</v>
      </c>
      <c r="N34" s="52">
        <f t="shared" si="6"/>
        <v>0</v>
      </c>
      <c r="O34" s="51">
        <f t="shared" si="0"/>
        <v>0.42372881355932202</v>
      </c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</row>
    <row r="35" spans="1:67" s="46" customFormat="1" ht="13.5" customHeight="1">
      <c r="A35" s="54" t="s">
        <v>31</v>
      </c>
      <c r="B35" s="53">
        <v>13</v>
      </c>
      <c r="C35" s="53">
        <v>0</v>
      </c>
      <c r="D35" s="53">
        <v>2</v>
      </c>
      <c r="E35" s="53">
        <v>1</v>
      </c>
      <c r="F35" s="53">
        <f t="shared" si="1"/>
        <v>16</v>
      </c>
      <c r="G35" s="52">
        <f t="shared" si="2"/>
        <v>6.25</v>
      </c>
      <c r="H35" s="51">
        <f t="shared" si="5"/>
        <v>1.1895910780669146</v>
      </c>
      <c r="I35" s="53">
        <v>6</v>
      </c>
      <c r="J35" s="53">
        <v>0</v>
      </c>
      <c r="K35" s="53">
        <v>0</v>
      </c>
      <c r="L35" s="53">
        <v>0</v>
      </c>
      <c r="M35" s="53">
        <f t="shared" si="3"/>
        <v>6</v>
      </c>
      <c r="N35" s="52">
        <f t="shared" si="6"/>
        <v>0</v>
      </c>
      <c r="O35" s="51">
        <f t="shared" si="0"/>
        <v>2.5423728813559325</v>
      </c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</row>
    <row r="36" spans="1:67" s="46" customFormat="1" ht="13.5" customHeight="1">
      <c r="A36" s="54" t="s">
        <v>32</v>
      </c>
      <c r="B36" s="53">
        <v>11</v>
      </c>
      <c r="C36" s="53">
        <v>1</v>
      </c>
      <c r="D36" s="53">
        <v>1</v>
      </c>
      <c r="E36" s="53">
        <v>0</v>
      </c>
      <c r="F36" s="53">
        <f t="shared" si="1"/>
        <v>13</v>
      </c>
      <c r="G36" s="52">
        <f t="shared" si="2"/>
        <v>7.6923076923076925</v>
      </c>
      <c r="H36" s="51">
        <f t="shared" si="5"/>
        <v>0.96654275092936803</v>
      </c>
      <c r="I36" s="53">
        <v>6</v>
      </c>
      <c r="J36" s="53">
        <v>0</v>
      </c>
      <c r="K36" s="53">
        <v>0</v>
      </c>
      <c r="L36" s="53">
        <v>0</v>
      </c>
      <c r="M36" s="53">
        <f t="shared" si="3"/>
        <v>6</v>
      </c>
      <c r="N36" s="52">
        <f t="shared" si="6"/>
        <v>0</v>
      </c>
      <c r="O36" s="51">
        <f t="shared" si="0"/>
        <v>2.5423728813559325</v>
      </c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v>12</v>
      </c>
      <c r="C37" s="53">
        <v>2</v>
      </c>
      <c r="D37" s="53">
        <v>0</v>
      </c>
      <c r="E37" s="53">
        <v>1</v>
      </c>
      <c r="F37" s="53">
        <f t="shared" si="1"/>
        <v>15</v>
      </c>
      <c r="G37" s="52">
        <f t="shared" si="2"/>
        <v>20</v>
      </c>
      <c r="H37" s="51">
        <f t="shared" si="5"/>
        <v>1.1152416356877324</v>
      </c>
      <c r="I37" s="53">
        <v>3</v>
      </c>
      <c r="J37" s="53">
        <v>0</v>
      </c>
      <c r="K37" s="53">
        <v>0</v>
      </c>
      <c r="L37" s="53">
        <v>0</v>
      </c>
      <c r="M37" s="53">
        <f t="shared" si="3"/>
        <v>3</v>
      </c>
      <c r="N37" s="52">
        <f t="shared" si="6"/>
        <v>0</v>
      </c>
      <c r="O37" s="51">
        <f t="shared" si="0"/>
        <v>1.2711864406779663</v>
      </c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v>12</v>
      </c>
      <c r="C38" s="53">
        <v>1</v>
      </c>
      <c r="D38" s="53">
        <v>3</v>
      </c>
      <c r="E38" s="53">
        <v>1</v>
      </c>
      <c r="F38" s="53">
        <f t="shared" si="1"/>
        <v>17</v>
      </c>
      <c r="G38" s="52">
        <f t="shared" si="2"/>
        <v>11.76470588235294</v>
      </c>
      <c r="H38" s="51">
        <f t="shared" si="5"/>
        <v>1.2639405204460967</v>
      </c>
      <c r="I38" s="53">
        <v>2</v>
      </c>
      <c r="J38" s="53">
        <v>0</v>
      </c>
      <c r="K38" s="53">
        <v>0</v>
      </c>
      <c r="L38" s="53">
        <v>0</v>
      </c>
      <c r="M38" s="53">
        <f t="shared" si="3"/>
        <v>2</v>
      </c>
      <c r="N38" s="52">
        <f t="shared" si="6"/>
        <v>0</v>
      </c>
      <c r="O38" s="51">
        <f t="shared" si="0"/>
        <v>0.84745762711864403</v>
      </c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73</v>
      </c>
      <c r="C39" s="49">
        <f>SUM(C33:C38)</f>
        <v>5</v>
      </c>
      <c r="D39" s="49">
        <f>SUM(D33:D38)</f>
        <v>8</v>
      </c>
      <c r="E39" s="49">
        <f>SUM(E33:E38)</f>
        <v>3</v>
      </c>
      <c r="F39" s="49">
        <f t="shared" si="1"/>
        <v>89</v>
      </c>
      <c r="G39" s="48">
        <f t="shared" si="2"/>
        <v>8.9887640449438209</v>
      </c>
      <c r="H39" s="47">
        <f t="shared" si="5"/>
        <v>6.6171003717472114</v>
      </c>
      <c r="I39" s="49">
        <f>SUM(I33:I38)</f>
        <v>22</v>
      </c>
      <c r="J39" s="49">
        <f>SUM(J33:J38)</f>
        <v>0</v>
      </c>
      <c r="K39" s="49">
        <f>SUM(K33:K38)</f>
        <v>0</v>
      </c>
      <c r="L39" s="49">
        <f>SUM(L33:L38)</f>
        <v>0</v>
      </c>
      <c r="M39" s="49">
        <f t="shared" si="3"/>
        <v>22</v>
      </c>
      <c r="N39" s="48">
        <f t="shared" si="6"/>
        <v>0</v>
      </c>
      <c r="O39" s="47">
        <f t="shared" si="0"/>
        <v>9.3220338983050848</v>
      </c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v>8</v>
      </c>
      <c r="C40" s="57">
        <v>0</v>
      </c>
      <c r="D40" s="57">
        <v>2</v>
      </c>
      <c r="E40" s="57">
        <v>0</v>
      </c>
      <c r="F40" s="57">
        <f t="shared" si="1"/>
        <v>10</v>
      </c>
      <c r="G40" s="56">
        <f t="shared" si="2"/>
        <v>0</v>
      </c>
      <c r="H40" s="55">
        <f t="shared" si="5"/>
        <v>0.74349442379182151</v>
      </c>
      <c r="I40" s="57">
        <v>2</v>
      </c>
      <c r="J40" s="57">
        <v>0</v>
      </c>
      <c r="K40" s="57">
        <v>0</v>
      </c>
      <c r="L40" s="57">
        <v>0</v>
      </c>
      <c r="M40" s="57">
        <f t="shared" si="3"/>
        <v>2</v>
      </c>
      <c r="N40" s="56">
        <f t="shared" si="6"/>
        <v>0</v>
      </c>
      <c r="O40" s="55">
        <f t="shared" si="0"/>
        <v>0.84745762711864403</v>
      </c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v>12</v>
      </c>
      <c r="C41" s="53">
        <v>0</v>
      </c>
      <c r="D41" s="53">
        <v>2</v>
      </c>
      <c r="E41" s="53">
        <v>0</v>
      </c>
      <c r="F41" s="53">
        <f t="shared" si="1"/>
        <v>14</v>
      </c>
      <c r="G41" s="52">
        <f t="shared" si="2"/>
        <v>0</v>
      </c>
      <c r="H41" s="51">
        <f t="shared" si="5"/>
        <v>1.0408921933085502</v>
      </c>
      <c r="I41" s="53">
        <v>3</v>
      </c>
      <c r="J41" s="53">
        <v>0</v>
      </c>
      <c r="K41" s="53">
        <v>0</v>
      </c>
      <c r="L41" s="53">
        <v>0</v>
      </c>
      <c r="M41" s="53">
        <f t="shared" si="3"/>
        <v>3</v>
      </c>
      <c r="N41" s="52">
        <f t="shared" si="6"/>
        <v>0</v>
      </c>
      <c r="O41" s="51">
        <f t="shared" si="0"/>
        <v>1.2711864406779663</v>
      </c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</row>
    <row r="42" spans="1:67" s="46" customFormat="1" ht="13.5" customHeight="1">
      <c r="A42" s="54" t="s">
        <v>37</v>
      </c>
      <c r="B42" s="53">
        <v>16</v>
      </c>
      <c r="C42" s="53">
        <v>0</v>
      </c>
      <c r="D42" s="53">
        <v>1</v>
      </c>
      <c r="E42" s="53">
        <v>0</v>
      </c>
      <c r="F42" s="53">
        <f t="shared" si="1"/>
        <v>17</v>
      </c>
      <c r="G42" s="52">
        <f t="shared" si="2"/>
        <v>0</v>
      </c>
      <c r="H42" s="51">
        <f t="shared" si="5"/>
        <v>1.2639405204460967</v>
      </c>
      <c r="I42" s="53">
        <v>2</v>
      </c>
      <c r="J42" s="53">
        <v>0</v>
      </c>
      <c r="K42" s="53">
        <v>0</v>
      </c>
      <c r="L42" s="53">
        <v>0</v>
      </c>
      <c r="M42" s="53">
        <f t="shared" si="3"/>
        <v>2</v>
      </c>
      <c r="N42" s="52">
        <f t="shared" si="6"/>
        <v>0</v>
      </c>
      <c r="O42" s="51">
        <f>IF(M42=0,0,M42/M$47*100)</f>
        <v>0.84745762711864403</v>
      </c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</row>
    <row r="43" spans="1:67" s="43" customFormat="1" ht="13.5" customHeight="1">
      <c r="A43" s="54" t="s">
        <v>38</v>
      </c>
      <c r="B43" s="53">
        <v>15</v>
      </c>
      <c r="C43" s="53">
        <v>1</v>
      </c>
      <c r="D43" s="53">
        <v>0</v>
      </c>
      <c r="E43" s="53">
        <v>0</v>
      </c>
      <c r="F43" s="53">
        <f t="shared" si="1"/>
        <v>16</v>
      </c>
      <c r="G43" s="52">
        <f t="shared" si="2"/>
        <v>6.25</v>
      </c>
      <c r="H43" s="51">
        <f t="shared" si="5"/>
        <v>1.1895910780669146</v>
      </c>
      <c r="I43" s="53">
        <v>1</v>
      </c>
      <c r="J43" s="53">
        <v>0</v>
      </c>
      <c r="K43" s="53">
        <v>0</v>
      </c>
      <c r="L43" s="53">
        <v>1</v>
      </c>
      <c r="M43" s="53">
        <f t="shared" si="3"/>
        <v>2</v>
      </c>
      <c r="N43" s="52">
        <f t="shared" si="6"/>
        <v>50</v>
      </c>
      <c r="O43" s="51">
        <f>IF(M43=0,0,M43/M$47*100)</f>
        <v>0.84745762711864403</v>
      </c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v>11</v>
      </c>
      <c r="C44" s="53">
        <v>0</v>
      </c>
      <c r="D44" s="53">
        <v>0</v>
      </c>
      <c r="E44" s="53">
        <v>0</v>
      </c>
      <c r="F44" s="53">
        <f t="shared" si="1"/>
        <v>11</v>
      </c>
      <c r="G44" s="52">
        <f t="shared" si="2"/>
        <v>0</v>
      </c>
      <c r="H44" s="51">
        <f t="shared" si="5"/>
        <v>0.81784386617100369</v>
      </c>
      <c r="I44" s="53">
        <v>2</v>
      </c>
      <c r="J44" s="53">
        <v>0</v>
      </c>
      <c r="K44" s="53">
        <v>0</v>
      </c>
      <c r="L44" s="53">
        <v>0</v>
      </c>
      <c r="M44" s="53">
        <f t="shared" si="3"/>
        <v>2</v>
      </c>
      <c r="N44" s="52">
        <f t="shared" si="6"/>
        <v>0</v>
      </c>
      <c r="O44" s="51">
        <f t="shared" si="0"/>
        <v>0.84745762711864403</v>
      </c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v>9</v>
      </c>
      <c r="C45" s="53">
        <v>1</v>
      </c>
      <c r="D45" s="53">
        <v>0</v>
      </c>
      <c r="E45" s="53">
        <v>0</v>
      </c>
      <c r="F45" s="53">
        <f t="shared" si="1"/>
        <v>10</v>
      </c>
      <c r="G45" s="52">
        <f t="shared" si="2"/>
        <v>10</v>
      </c>
      <c r="H45" s="51">
        <f t="shared" si="5"/>
        <v>0.74349442379182151</v>
      </c>
      <c r="I45" s="53">
        <v>0</v>
      </c>
      <c r="J45" s="53">
        <v>0</v>
      </c>
      <c r="K45" s="53">
        <v>1</v>
      </c>
      <c r="L45" s="53">
        <v>0</v>
      </c>
      <c r="M45" s="53">
        <f t="shared" si="3"/>
        <v>1</v>
      </c>
      <c r="N45" s="52">
        <f t="shared" si="6"/>
        <v>0</v>
      </c>
      <c r="O45" s="51">
        <f t="shared" si="0"/>
        <v>0.42372881355932202</v>
      </c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71</v>
      </c>
      <c r="C46" s="49">
        <f>SUM(C40:C45)</f>
        <v>2</v>
      </c>
      <c r="D46" s="49">
        <f>SUM(D40:D45)</f>
        <v>5</v>
      </c>
      <c r="E46" s="49">
        <f>SUM(E40:E45)</f>
        <v>0</v>
      </c>
      <c r="F46" s="49">
        <f t="shared" si="1"/>
        <v>78</v>
      </c>
      <c r="G46" s="48">
        <f t="shared" si="2"/>
        <v>2.5641025641025639</v>
      </c>
      <c r="H46" s="47">
        <f t="shared" si="5"/>
        <v>5.7992565055762082</v>
      </c>
      <c r="I46" s="49">
        <f>SUM(I40:I45)</f>
        <v>10</v>
      </c>
      <c r="J46" s="49">
        <f>SUM(J40:J45)</f>
        <v>0</v>
      </c>
      <c r="K46" s="49">
        <f>SUM(K40:K45)</f>
        <v>1</v>
      </c>
      <c r="L46" s="49">
        <f>SUM(L40:L45)</f>
        <v>1</v>
      </c>
      <c r="M46" s="49">
        <f>SUM(I46:L46)</f>
        <v>12</v>
      </c>
      <c r="N46" s="48">
        <f t="shared" si="6"/>
        <v>8.3333333333333321</v>
      </c>
      <c r="O46" s="47">
        <f t="shared" si="0"/>
        <v>5.0847457627118651</v>
      </c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</row>
    <row r="47" spans="1:67" s="43" customFormat="1" ht="13.5" customHeight="1">
      <c r="A47" s="50" t="s">
        <v>41</v>
      </c>
      <c r="B47" s="49">
        <f>SUM(B17,B24:B32,B39,B46)</f>
        <v>1136</v>
      </c>
      <c r="C47" s="49">
        <f>SUM(C17,C24:C32,C39,C46)</f>
        <v>46</v>
      </c>
      <c r="D47" s="49">
        <f>SUM(D17,D24:D32,D39,D46)</f>
        <v>119</v>
      </c>
      <c r="E47" s="49">
        <f>SUM(E17,E24:E32,E39,E46)</f>
        <v>44</v>
      </c>
      <c r="F47" s="49">
        <f t="shared" si="1"/>
        <v>1345</v>
      </c>
      <c r="G47" s="48">
        <f t="shared" si="2"/>
        <v>6.6914498141263934</v>
      </c>
      <c r="H47" s="47">
        <f t="shared" si="5"/>
        <v>100</v>
      </c>
      <c r="I47" s="49">
        <f>SUM(I17,I24:I32,I39,I46)</f>
        <v>201</v>
      </c>
      <c r="J47" s="49">
        <f>SUM(J17,J24:J32,J39,J46)</f>
        <v>0</v>
      </c>
      <c r="K47" s="49">
        <f>SUM(K17,K24:K32,K39,K46)</f>
        <v>27</v>
      </c>
      <c r="L47" s="49">
        <f>SUM(L17,L24:L32,L39,L46)</f>
        <v>8</v>
      </c>
      <c r="M47" s="49">
        <f t="shared" si="3"/>
        <v>236</v>
      </c>
      <c r="N47" s="48">
        <f t="shared" si="6"/>
        <v>3.3898305084745761</v>
      </c>
      <c r="O47" s="47">
        <f t="shared" si="0"/>
        <v>100</v>
      </c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</row>
    <row r="49" spans="1:67" s="44" customFormat="1" ht="13.5" customHeight="1"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</row>
    <row r="50" spans="1:67" s="44" customFormat="1" ht="12" customHeight="1">
      <c r="A50" s="70" t="s">
        <v>0</v>
      </c>
      <c r="B50" s="69"/>
      <c r="C50" s="68"/>
      <c r="D50" s="68"/>
      <c r="E50" s="68"/>
      <c r="F50" s="68"/>
      <c r="G50" s="68"/>
      <c r="H50" s="67"/>
      <c r="I50" s="69" t="s">
        <v>66</v>
      </c>
      <c r="J50" s="68"/>
      <c r="K50" s="68"/>
      <c r="L50" s="68"/>
      <c r="M50" s="68"/>
      <c r="N50" s="68"/>
      <c r="O50" s="67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</row>
    <row r="51" spans="1:67" s="46" customFormat="1" ht="39.6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</row>
    <row r="52" spans="1:67" s="43" customFormat="1" ht="13.5" customHeight="1">
      <c r="A52" s="58" t="s">
        <v>9</v>
      </c>
      <c r="B52" s="57"/>
      <c r="C52" s="57"/>
      <c r="D52" s="57"/>
      <c r="E52" s="57"/>
      <c r="F52" s="57"/>
      <c r="G52" s="56"/>
      <c r="H52" s="55"/>
      <c r="I52" s="57">
        <f>SUM(方向別!B11,方向別!I11)</f>
        <v>14</v>
      </c>
      <c r="J52" s="57">
        <f>SUM(方向別!C11,方向別!J11)</f>
        <v>0</v>
      </c>
      <c r="K52" s="57">
        <f>SUM(方向別!D11,方向別!K11)</f>
        <v>3</v>
      </c>
      <c r="L52" s="57">
        <f>SUM(方向別!E11,方向別!L11)</f>
        <v>2</v>
      </c>
      <c r="M52" s="57">
        <f t="shared" ref="M52:M88" si="7">SUM(I52:L52)</f>
        <v>19</v>
      </c>
      <c r="N52" s="56">
        <f t="shared" ref="N52:N88" si="8">IF(SUM(J52,L52)=0,0,SUM(J52,L52)/M52*100)</f>
        <v>10.526315789473683</v>
      </c>
      <c r="O52" s="55">
        <f t="shared" ref="O52:O88" si="9">IF(M52=0,0,M52/M$88*100)</f>
        <v>1.2017710309930425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/>
      <c r="C53" s="53"/>
      <c r="D53" s="53"/>
      <c r="E53" s="53"/>
      <c r="F53" s="53"/>
      <c r="G53" s="52"/>
      <c r="H53" s="51"/>
      <c r="I53" s="53">
        <f>SUM(方向別!B12,方向別!I12)</f>
        <v>32</v>
      </c>
      <c r="J53" s="53">
        <f>SUM(方向別!C12,方向別!J12)</f>
        <v>2</v>
      </c>
      <c r="K53" s="53">
        <f>SUM(方向別!D12,方向別!K12)</f>
        <v>0</v>
      </c>
      <c r="L53" s="53">
        <f>SUM(方向別!E12,方向別!L12)</f>
        <v>1</v>
      </c>
      <c r="M53" s="53">
        <f t="shared" si="7"/>
        <v>35</v>
      </c>
      <c r="N53" s="52">
        <f t="shared" si="8"/>
        <v>8.5714285714285712</v>
      </c>
      <c r="O53" s="51">
        <f t="shared" si="9"/>
        <v>2.2137887413029729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</row>
    <row r="54" spans="1:67" s="44" customFormat="1" ht="13.5" customHeight="1">
      <c r="A54" s="54" t="s">
        <v>11</v>
      </c>
      <c r="B54" s="53"/>
      <c r="C54" s="53"/>
      <c r="D54" s="53"/>
      <c r="E54" s="53"/>
      <c r="F54" s="53"/>
      <c r="G54" s="52"/>
      <c r="H54" s="51"/>
      <c r="I54" s="53">
        <f>SUM(方向別!B13,方向別!I13)</f>
        <v>36</v>
      </c>
      <c r="J54" s="53">
        <f>SUM(方向別!C13,方向別!J13)</f>
        <v>0</v>
      </c>
      <c r="K54" s="53">
        <f>SUM(方向別!D13,方向別!K13)</f>
        <v>3</v>
      </c>
      <c r="L54" s="53">
        <f>SUM(方向別!E13,方向別!L13)</f>
        <v>2</v>
      </c>
      <c r="M54" s="53">
        <f t="shared" si="7"/>
        <v>41</v>
      </c>
      <c r="N54" s="52">
        <f t="shared" si="8"/>
        <v>4.8780487804878048</v>
      </c>
      <c r="O54" s="51">
        <f t="shared" si="9"/>
        <v>2.5932953826691967</v>
      </c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</row>
    <row r="55" spans="1:67" s="46" customFormat="1" ht="13.5" customHeight="1">
      <c r="A55" s="54" t="s">
        <v>12</v>
      </c>
      <c r="B55" s="53"/>
      <c r="C55" s="53"/>
      <c r="D55" s="53"/>
      <c r="E55" s="53"/>
      <c r="F55" s="53"/>
      <c r="G55" s="52"/>
      <c r="H55" s="51"/>
      <c r="I55" s="53">
        <f>SUM(方向別!B14,方向別!I14)</f>
        <v>50</v>
      </c>
      <c r="J55" s="53">
        <f>SUM(方向別!C14,方向別!J14)</f>
        <v>1</v>
      </c>
      <c r="K55" s="53">
        <f>SUM(方向別!D14,方向別!K14)</f>
        <v>1</v>
      </c>
      <c r="L55" s="53">
        <f>SUM(方向別!E14,方向別!L14)</f>
        <v>0</v>
      </c>
      <c r="M55" s="53">
        <f t="shared" si="7"/>
        <v>52</v>
      </c>
      <c r="N55" s="52">
        <f t="shared" si="8"/>
        <v>1.9230769230769231</v>
      </c>
      <c r="O55" s="51">
        <f t="shared" si="9"/>
        <v>3.2890575585072739</v>
      </c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</row>
    <row r="56" spans="1:67" s="44" customFormat="1" ht="13.5" customHeight="1">
      <c r="A56" s="54" t="s">
        <v>13</v>
      </c>
      <c r="B56" s="53"/>
      <c r="C56" s="53"/>
      <c r="D56" s="53"/>
      <c r="E56" s="53"/>
      <c r="F56" s="53"/>
      <c r="G56" s="52"/>
      <c r="H56" s="51"/>
      <c r="I56" s="53">
        <f>SUM(方向別!B15,方向別!I15)</f>
        <v>37</v>
      </c>
      <c r="J56" s="53">
        <f>SUM(方向別!C15,方向別!J15)</f>
        <v>0</v>
      </c>
      <c r="K56" s="53">
        <f>SUM(方向別!D15,方向別!K15)</f>
        <v>4</v>
      </c>
      <c r="L56" s="53">
        <f>SUM(方向別!E15,方向別!L15)</f>
        <v>2</v>
      </c>
      <c r="M56" s="53">
        <f t="shared" si="7"/>
        <v>43</v>
      </c>
      <c r="N56" s="52">
        <f t="shared" si="8"/>
        <v>4.6511627906976747</v>
      </c>
      <c r="O56" s="51">
        <f t="shared" si="9"/>
        <v>2.7197975964579379</v>
      </c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/>
      <c r="C57" s="53"/>
      <c r="D57" s="53"/>
      <c r="E57" s="53"/>
      <c r="F57" s="53"/>
      <c r="G57" s="52"/>
      <c r="H57" s="51"/>
      <c r="I57" s="53">
        <f>SUM(方向別!B16,方向別!I16)</f>
        <v>39</v>
      </c>
      <c r="J57" s="53">
        <f>SUM(方向別!C16,方向別!J16)</f>
        <v>2</v>
      </c>
      <c r="K57" s="53">
        <f>SUM(方向別!D16,方向別!K16)</f>
        <v>4</v>
      </c>
      <c r="L57" s="53">
        <f>SUM(方向別!E16,方向別!L16)</f>
        <v>2</v>
      </c>
      <c r="M57" s="53">
        <f t="shared" si="7"/>
        <v>47</v>
      </c>
      <c r="N57" s="52">
        <f t="shared" si="8"/>
        <v>8.5106382978723403</v>
      </c>
      <c r="O57" s="51">
        <f t="shared" si="9"/>
        <v>2.9728020240354205</v>
      </c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</row>
    <row r="58" spans="1:67" s="44" customFormat="1" ht="13.5" customHeight="1">
      <c r="A58" s="50" t="s">
        <v>15</v>
      </c>
      <c r="B58" s="49"/>
      <c r="C58" s="49"/>
      <c r="D58" s="49"/>
      <c r="E58" s="49"/>
      <c r="F58" s="49"/>
      <c r="G58" s="48"/>
      <c r="H58" s="47"/>
      <c r="I58" s="49">
        <f>SUM(I52:I57)</f>
        <v>208</v>
      </c>
      <c r="J58" s="49">
        <f>SUM(J52:J57)</f>
        <v>5</v>
      </c>
      <c r="K58" s="49">
        <f>SUM(K52:K57)</f>
        <v>15</v>
      </c>
      <c r="L58" s="49">
        <f>SUM(L52:L57)</f>
        <v>9</v>
      </c>
      <c r="M58" s="49">
        <f t="shared" si="7"/>
        <v>237</v>
      </c>
      <c r="N58" s="48">
        <f t="shared" si="8"/>
        <v>5.9071729957805905</v>
      </c>
      <c r="O58" s="47">
        <f t="shared" si="9"/>
        <v>14.990512333965844</v>
      </c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</row>
    <row r="59" spans="1:67" s="46" customFormat="1" ht="13.5" customHeight="1">
      <c r="A59" s="58" t="s">
        <v>16</v>
      </c>
      <c r="B59" s="57"/>
      <c r="C59" s="57"/>
      <c r="D59" s="57"/>
      <c r="E59" s="57"/>
      <c r="F59" s="57"/>
      <c r="G59" s="56"/>
      <c r="H59" s="55"/>
      <c r="I59" s="57">
        <f>SUM(方向別!B18,方向別!I18)</f>
        <v>50</v>
      </c>
      <c r="J59" s="57">
        <f>SUM(方向別!C18,方向別!J18)</f>
        <v>2</v>
      </c>
      <c r="K59" s="57">
        <f>SUM(方向別!D18,方向別!K18)</f>
        <v>2</v>
      </c>
      <c r="L59" s="57">
        <f>SUM(方向別!E18,方向別!L18)</f>
        <v>3</v>
      </c>
      <c r="M59" s="57">
        <f t="shared" si="7"/>
        <v>57</v>
      </c>
      <c r="N59" s="56">
        <f t="shared" si="8"/>
        <v>8.7719298245614024</v>
      </c>
      <c r="O59" s="55">
        <f t="shared" si="9"/>
        <v>3.6053130929791273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</row>
    <row r="60" spans="1:67" s="46" customFormat="1" ht="13.5" customHeight="1">
      <c r="A60" s="54" t="s">
        <v>17</v>
      </c>
      <c r="B60" s="53"/>
      <c r="C60" s="53"/>
      <c r="D60" s="53"/>
      <c r="E60" s="53"/>
      <c r="F60" s="53"/>
      <c r="G60" s="52"/>
      <c r="H60" s="51"/>
      <c r="I60" s="53">
        <f>SUM(方向別!B19,方向別!I19)</f>
        <v>46</v>
      </c>
      <c r="J60" s="53">
        <f>SUM(方向別!C19,方向別!J19)</f>
        <v>3</v>
      </c>
      <c r="K60" s="53">
        <f>SUM(方向別!D19,方向別!K19)</f>
        <v>2</v>
      </c>
      <c r="L60" s="53">
        <f>SUM(方向別!E19,方向別!L19)</f>
        <v>1</v>
      </c>
      <c r="M60" s="53">
        <f t="shared" si="7"/>
        <v>52</v>
      </c>
      <c r="N60" s="52">
        <f t="shared" si="8"/>
        <v>7.6923076923076925</v>
      </c>
      <c r="O60" s="51">
        <f t="shared" si="9"/>
        <v>3.2890575585072739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</row>
    <row r="61" spans="1:67" s="46" customFormat="1" ht="13.5" customHeight="1">
      <c r="A61" s="54" t="s">
        <v>18</v>
      </c>
      <c r="B61" s="53"/>
      <c r="C61" s="53"/>
      <c r="D61" s="53"/>
      <c r="E61" s="53"/>
      <c r="F61" s="53"/>
      <c r="G61" s="52"/>
      <c r="H61" s="51"/>
      <c r="I61" s="53">
        <f>SUM(方向別!B20,方向別!I20)</f>
        <v>48</v>
      </c>
      <c r="J61" s="53">
        <f>SUM(方向別!C20,方向別!J20)</f>
        <v>0</v>
      </c>
      <c r="K61" s="53">
        <f>SUM(方向別!D20,方向別!K20)</f>
        <v>0</v>
      </c>
      <c r="L61" s="53">
        <f>SUM(方向別!E20,方向別!L20)</f>
        <v>0</v>
      </c>
      <c r="M61" s="53">
        <f t="shared" si="7"/>
        <v>48</v>
      </c>
      <c r="N61" s="52">
        <f t="shared" si="8"/>
        <v>0</v>
      </c>
      <c r="O61" s="51">
        <f t="shared" si="9"/>
        <v>3.0360531309297913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</row>
    <row r="62" spans="1:67" s="44" customFormat="1" ht="13.5" customHeight="1">
      <c r="A62" s="54" t="s">
        <v>19</v>
      </c>
      <c r="B62" s="53"/>
      <c r="C62" s="53"/>
      <c r="D62" s="53"/>
      <c r="E62" s="53"/>
      <c r="F62" s="53"/>
      <c r="G62" s="52"/>
      <c r="H62" s="51"/>
      <c r="I62" s="53">
        <f>SUM(方向別!B21,方向別!I21)</f>
        <v>39</v>
      </c>
      <c r="J62" s="53">
        <f>SUM(方向別!C21,方向別!J21)</f>
        <v>2</v>
      </c>
      <c r="K62" s="53">
        <f>SUM(方向別!D21,方向別!K21)</f>
        <v>4</v>
      </c>
      <c r="L62" s="53">
        <f>SUM(方向別!E21,方向別!L21)</f>
        <v>1</v>
      </c>
      <c r="M62" s="53">
        <f t="shared" si="7"/>
        <v>46</v>
      </c>
      <c r="N62" s="52">
        <f t="shared" si="8"/>
        <v>6.5217391304347823</v>
      </c>
      <c r="O62" s="51">
        <f t="shared" si="9"/>
        <v>2.9095509171410501</v>
      </c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</row>
    <row r="63" spans="1:67" s="46" customFormat="1" ht="13.5" customHeight="1">
      <c r="A63" s="54" t="s">
        <v>20</v>
      </c>
      <c r="B63" s="53"/>
      <c r="C63" s="53"/>
      <c r="D63" s="53"/>
      <c r="E63" s="53"/>
      <c r="F63" s="53"/>
      <c r="G63" s="52"/>
      <c r="H63" s="51"/>
      <c r="I63" s="53">
        <f>SUM(方向別!B22,方向別!I22)</f>
        <v>45</v>
      </c>
      <c r="J63" s="53">
        <f>SUM(方向別!C22,方向別!J22)</f>
        <v>1</v>
      </c>
      <c r="K63" s="53">
        <f>SUM(方向別!D22,方向別!K22)</f>
        <v>8</v>
      </c>
      <c r="L63" s="53">
        <f>SUM(方向別!E22,方向別!L22)</f>
        <v>0</v>
      </c>
      <c r="M63" s="53">
        <f t="shared" si="7"/>
        <v>54</v>
      </c>
      <c r="N63" s="52">
        <f t="shared" si="8"/>
        <v>1.8518518518518516</v>
      </c>
      <c r="O63" s="51">
        <f t="shared" si="9"/>
        <v>3.4155597722960152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</row>
    <row r="64" spans="1:67" s="44" customFormat="1" ht="13.5" customHeight="1">
      <c r="A64" s="54" t="s">
        <v>21</v>
      </c>
      <c r="B64" s="53"/>
      <c r="C64" s="53"/>
      <c r="D64" s="53"/>
      <c r="E64" s="53"/>
      <c r="F64" s="53"/>
      <c r="G64" s="52"/>
      <c r="H64" s="51"/>
      <c r="I64" s="53">
        <f>SUM(方向別!B23,方向別!I23)</f>
        <v>31</v>
      </c>
      <c r="J64" s="53">
        <f>SUM(方向別!C23,方向別!J23)</f>
        <v>0</v>
      </c>
      <c r="K64" s="53">
        <f>SUM(方向別!D23,方向別!K23)</f>
        <v>0</v>
      </c>
      <c r="L64" s="53">
        <f>SUM(方向別!E23,方向別!L23)</f>
        <v>0</v>
      </c>
      <c r="M64" s="53">
        <f t="shared" si="7"/>
        <v>31</v>
      </c>
      <c r="N64" s="52">
        <f t="shared" si="8"/>
        <v>0</v>
      </c>
      <c r="O64" s="51">
        <f t="shared" si="9"/>
        <v>1.9607843137254901</v>
      </c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</row>
    <row r="65" spans="1:67" s="46" customFormat="1" ht="13.5" customHeight="1">
      <c r="A65" s="50" t="s">
        <v>15</v>
      </c>
      <c r="B65" s="49"/>
      <c r="C65" s="49"/>
      <c r="D65" s="49"/>
      <c r="E65" s="49"/>
      <c r="F65" s="49"/>
      <c r="G65" s="48"/>
      <c r="H65" s="47"/>
      <c r="I65" s="49">
        <f>SUM(I59:I64)</f>
        <v>259</v>
      </c>
      <c r="J65" s="49">
        <f>SUM(J59:J64)</f>
        <v>8</v>
      </c>
      <c r="K65" s="49">
        <f>SUM(K59:K64)</f>
        <v>16</v>
      </c>
      <c r="L65" s="49">
        <f>SUM(L59:L64)</f>
        <v>5</v>
      </c>
      <c r="M65" s="49">
        <f t="shared" si="7"/>
        <v>288</v>
      </c>
      <c r="N65" s="48">
        <f t="shared" si="8"/>
        <v>4.5138888888888884</v>
      </c>
      <c r="O65" s="47">
        <f t="shared" si="9"/>
        <v>18.216318785578746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</row>
    <row r="66" spans="1:67" s="44" customFormat="1" ht="13.5" customHeight="1">
      <c r="A66" s="54" t="s">
        <v>22</v>
      </c>
      <c r="B66" s="53"/>
      <c r="C66" s="53"/>
      <c r="D66" s="53"/>
      <c r="E66" s="53"/>
      <c r="F66" s="53"/>
      <c r="G66" s="52"/>
      <c r="H66" s="51"/>
      <c r="I66" s="53">
        <f>SUM(方向別!B25,方向別!I25)</f>
        <v>120</v>
      </c>
      <c r="J66" s="53">
        <f>SUM(方向別!C25,方向別!J25)</f>
        <v>4</v>
      </c>
      <c r="K66" s="53">
        <f>SUM(方向別!D25,方向別!K25)</f>
        <v>19</v>
      </c>
      <c r="L66" s="53">
        <f>SUM(方向別!E25,方向別!L25)</f>
        <v>10</v>
      </c>
      <c r="M66" s="53">
        <f t="shared" si="7"/>
        <v>153</v>
      </c>
      <c r="N66" s="52">
        <f t="shared" si="8"/>
        <v>9.1503267973856204</v>
      </c>
      <c r="O66" s="51">
        <f t="shared" si="9"/>
        <v>9.67741935483871</v>
      </c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</row>
    <row r="67" spans="1:67" s="46" customFormat="1" ht="13.5" customHeight="1">
      <c r="A67" s="54" t="s">
        <v>23</v>
      </c>
      <c r="B67" s="53"/>
      <c r="C67" s="53"/>
      <c r="D67" s="53"/>
      <c r="E67" s="53"/>
      <c r="F67" s="53"/>
      <c r="G67" s="52"/>
      <c r="H67" s="51"/>
      <c r="I67" s="53">
        <f>SUM(方向別!B26,方向別!I26)</f>
        <v>104</v>
      </c>
      <c r="J67" s="53">
        <f>SUM(方向別!C26,方向別!J26)</f>
        <v>2</v>
      </c>
      <c r="K67" s="53">
        <f>SUM(方向別!D26,方向別!K26)</f>
        <v>12</v>
      </c>
      <c r="L67" s="53">
        <f>SUM(方向別!E26,方向別!L26)</f>
        <v>6</v>
      </c>
      <c r="M67" s="53">
        <f t="shared" si="7"/>
        <v>124</v>
      </c>
      <c r="N67" s="52">
        <f t="shared" si="8"/>
        <v>6.4516129032258061</v>
      </c>
      <c r="O67" s="51">
        <f t="shared" si="9"/>
        <v>7.8431372549019605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</row>
    <row r="68" spans="1:67" s="44" customFormat="1" ht="13.5" customHeight="1">
      <c r="A68" s="54" t="s">
        <v>24</v>
      </c>
      <c r="B68" s="53"/>
      <c r="C68" s="53"/>
      <c r="D68" s="53"/>
      <c r="E68" s="53"/>
      <c r="F68" s="53"/>
      <c r="G68" s="52"/>
      <c r="H68" s="51"/>
      <c r="I68" s="53">
        <f>SUM(方向別!B27,方向別!I27)</f>
        <v>85</v>
      </c>
      <c r="J68" s="53">
        <f>SUM(方向別!C27,方向別!J27)</f>
        <v>2</v>
      </c>
      <c r="K68" s="53">
        <f>SUM(方向別!D27,方向別!K27)</f>
        <v>10</v>
      </c>
      <c r="L68" s="53">
        <f>SUM(方向別!E27,方向別!L27)</f>
        <v>3</v>
      </c>
      <c r="M68" s="53">
        <f t="shared" si="7"/>
        <v>100</v>
      </c>
      <c r="N68" s="52">
        <f t="shared" si="8"/>
        <v>5</v>
      </c>
      <c r="O68" s="51">
        <f t="shared" si="9"/>
        <v>6.3251106894370652</v>
      </c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</row>
    <row r="69" spans="1:67" s="46" customFormat="1" ht="13.5" customHeight="1">
      <c r="A69" s="54" t="s">
        <v>25</v>
      </c>
      <c r="B69" s="53"/>
      <c r="C69" s="53"/>
      <c r="D69" s="53"/>
      <c r="E69" s="53"/>
      <c r="F69" s="53"/>
      <c r="G69" s="52"/>
      <c r="H69" s="51"/>
      <c r="I69" s="53">
        <f>SUM(方向別!B28,方向別!I28)</f>
        <v>71</v>
      </c>
      <c r="J69" s="53">
        <f>SUM(方向別!C28,方向別!J28)</f>
        <v>4</v>
      </c>
      <c r="K69" s="53">
        <f>SUM(方向別!D28,方向別!K28)</f>
        <v>10</v>
      </c>
      <c r="L69" s="53">
        <f>SUM(方向別!E28,方向別!L28)</f>
        <v>3</v>
      </c>
      <c r="M69" s="53">
        <f t="shared" si="7"/>
        <v>88</v>
      </c>
      <c r="N69" s="52">
        <f t="shared" si="8"/>
        <v>7.9545454545454541</v>
      </c>
      <c r="O69" s="51">
        <f t="shared" si="9"/>
        <v>5.5660974067046176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</row>
    <row r="70" spans="1:67" s="46" customFormat="1" ht="13.5" customHeight="1">
      <c r="A70" s="54" t="s">
        <v>26</v>
      </c>
      <c r="B70" s="53"/>
      <c r="C70" s="53"/>
      <c r="D70" s="53"/>
      <c r="E70" s="53"/>
      <c r="F70" s="53"/>
      <c r="G70" s="52"/>
      <c r="H70" s="51"/>
      <c r="I70" s="53">
        <f>SUM(方向別!B29,方向別!I29)</f>
        <v>63</v>
      </c>
      <c r="J70" s="53">
        <f>SUM(方向別!C29,方向別!J29)</f>
        <v>3</v>
      </c>
      <c r="K70" s="53">
        <f>SUM(方向別!D29,方向別!K29)</f>
        <v>19</v>
      </c>
      <c r="L70" s="53">
        <f>SUM(方向別!E29,方向別!L29)</f>
        <v>3</v>
      </c>
      <c r="M70" s="53">
        <f t="shared" si="7"/>
        <v>88</v>
      </c>
      <c r="N70" s="52">
        <f t="shared" si="8"/>
        <v>6.8181818181818175</v>
      </c>
      <c r="O70" s="51">
        <f t="shared" si="9"/>
        <v>5.5660974067046176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</row>
    <row r="71" spans="1:67" s="46" customFormat="1" ht="13.5" customHeight="1">
      <c r="A71" s="54" t="s">
        <v>27</v>
      </c>
      <c r="B71" s="53"/>
      <c r="C71" s="53"/>
      <c r="D71" s="53"/>
      <c r="E71" s="53"/>
      <c r="F71" s="53"/>
      <c r="G71" s="52"/>
      <c r="H71" s="51"/>
      <c r="I71" s="53">
        <f>SUM(方向別!B30,方向別!I30)</f>
        <v>67</v>
      </c>
      <c r="J71" s="53">
        <f>SUM(方向別!C30,方向別!J30)</f>
        <v>4</v>
      </c>
      <c r="K71" s="53">
        <f>SUM(方向別!D30,方向別!K30)</f>
        <v>12</v>
      </c>
      <c r="L71" s="53">
        <f>SUM(方向別!E30,方向別!L30)</f>
        <v>2</v>
      </c>
      <c r="M71" s="53">
        <f t="shared" si="7"/>
        <v>85</v>
      </c>
      <c r="N71" s="52">
        <f t="shared" si="8"/>
        <v>7.0588235294117645</v>
      </c>
      <c r="O71" s="51">
        <f t="shared" si="9"/>
        <v>5.376344086021505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</row>
    <row r="72" spans="1:67" s="44" customFormat="1" ht="13.5" customHeight="1">
      <c r="A72" s="54" t="s">
        <v>28</v>
      </c>
      <c r="B72" s="53"/>
      <c r="C72" s="53"/>
      <c r="D72" s="53"/>
      <c r="E72" s="53"/>
      <c r="F72" s="53"/>
      <c r="G72" s="52"/>
      <c r="H72" s="51"/>
      <c r="I72" s="53">
        <f>SUM(方向別!B31,方向別!I31)</f>
        <v>75</v>
      </c>
      <c r="J72" s="53">
        <f>SUM(方向別!C31,方向別!J31)</f>
        <v>4</v>
      </c>
      <c r="K72" s="53">
        <f>SUM(方向別!D31,方向別!K31)</f>
        <v>9</v>
      </c>
      <c r="L72" s="53">
        <f>SUM(方向別!E31,方向別!L31)</f>
        <v>3</v>
      </c>
      <c r="M72" s="53">
        <f t="shared" si="7"/>
        <v>91</v>
      </c>
      <c r="N72" s="52">
        <f t="shared" si="8"/>
        <v>7.6923076923076925</v>
      </c>
      <c r="O72" s="51">
        <f t="shared" si="9"/>
        <v>5.7558507273877293</v>
      </c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</row>
    <row r="73" spans="1:67" s="44" customFormat="1" ht="13.5" customHeight="1">
      <c r="A73" s="54" t="s">
        <v>60</v>
      </c>
      <c r="B73" s="53"/>
      <c r="C73" s="53"/>
      <c r="D73" s="53"/>
      <c r="E73" s="53"/>
      <c r="F73" s="53"/>
      <c r="G73" s="52"/>
      <c r="H73" s="51"/>
      <c r="I73" s="53">
        <f>SUM(方向別!B32,方向別!I32)</f>
        <v>109</v>
      </c>
      <c r="J73" s="53">
        <f>SUM(方向別!C32,方向別!J32)</f>
        <v>3</v>
      </c>
      <c r="K73" s="53">
        <f>SUM(方向別!D32,方向別!K32)</f>
        <v>10</v>
      </c>
      <c r="L73" s="53">
        <f>SUM(方向別!E32,方向別!L32)</f>
        <v>4</v>
      </c>
      <c r="M73" s="53">
        <f t="shared" si="7"/>
        <v>126</v>
      </c>
      <c r="N73" s="52">
        <f t="shared" si="8"/>
        <v>5.5555555555555554</v>
      </c>
      <c r="O73" s="51">
        <f t="shared" si="9"/>
        <v>7.9696394686907022</v>
      </c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</row>
    <row r="74" spans="1:67" s="44" customFormat="1" ht="13.5" customHeight="1">
      <c r="A74" s="58" t="s">
        <v>29</v>
      </c>
      <c r="B74" s="57"/>
      <c r="C74" s="57"/>
      <c r="D74" s="57"/>
      <c r="E74" s="57"/>
      <c r="F74" s="57"/>
      <c r="G74" s="56"/>
      <c r="H74" s="55"/>
      <c r="I74" s="57">
        <f>SUM(方向別!B33,方向別!I33)</f>
        <v>15</v>
      </c>
      <c r="J74" s="57">
        <f>SUM(方向別!C33,方向別!J33)</f>
        <v>1</v>
      </c>
      <c r="K74" s="57">
        <f>SUM(方向別!D33,方向別!K33)</f>
        <v>0</v>
      </c>
      <c r="L74" s="57">
        <f>SUM(方向別!E33,方向別!L33)</f>
        <v>0</v>
      </c>
      <c r="M74" s="57">
        <f t="shared" si="7"/>
        <v>16</v>
      </c>
      <c r="N74" s="56">
        <f t="shared" si="8"/>
        <v>6.25</v>
      </c>
      <c r="O74" s="55">
        <f t="shared" si="9"/>
        <v>1.0120177103099304</v>
      </c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</row>
    <row r="75" spans="1:67" s="46" customFormat="1" ht="13.5" customHeight="1">
      <c r="A75" s="54" t="s">
        <v>30</v>
      </c>
      <c r="B75" s="53"/>
      <c r="C75" s="53"/>
      <c r="D75" s="53"/>
      <c r="E75" s="53"/>
      <c r="F75" s="53"/>
      <c r="G75" s="52"/>
      <c r="H75" s="51"/>
      <c r="I75" s="53">
        <f>SUM(方向別!B34,方向別!I34)</f>
        <v>15</v>
      </c>
      <c r="J75" s="53">
        <f>SUM(方向別!C34,方向別!J34)</f>
        <v>0</v>
      </c>
      <c r="K75" s="53">
        <f>SUM(方向別!D34,方向別!K34)</f>
        <v>2</v>
      </c>
      <c r="L75" s="53">
        <f>SUM(方向別!E34,方向別!L34)</f>
        <v>0</v>
      </c>
      <c r="M75" s="53">
        <f t="shared" si="7"/>
        <v>17</v>
      </c>
      <c r="N75" s="52">
        <f t="shared" si="8"/>
        <v>0</v>
      </c>
      <c r="O75" s="51">
        <f t="shared" si="9"/>
        <v>1.0752688172043012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</row>
    <row r="76" spans="1:67" s="46" customFormat="1" ht="13.5" customHeight="1">
      <c r="A76" s="54" t="s">
        <v>31</v>
      </c>
      <c r="B76" s="53"/>
      <c r="C76" s="53"/>
      <c r="D76" s="53"/>
      <c r="E76" s="53"/>
      <c r="F76" s="53"/>
      <c r="G76" s="52"/>
      <c r="H76" s="51"/>
      <c r="I76" s="53">
        <f>SUM(方向別!B35,方向別!I35)</f>
        <v>19</v>
      </c>
      <c r="J76" s="53">
        <f>SUM(方向別!C35,方向別!J35)</f>
        <v>0</v>
      </c>
      <c r="K76" s="53">
        <f>SUM(方向別!D35,方向別!K35)</f>
        <v>2</v>
      </c>
      <c r="L76" s="53">
        <f>SUM(方向別!E35,方向別!L35)</f>
        <v>1</v>
      </c>
      <c r="M76" s="53">
        <f t="shared" si="7"/>
        <v>22</v>
      </c>
      <c r="N76" s="52">
        <f t="shared" si="8"/>
        <v>4.5454545454545459</v>
      </c>
      <c r="O76" s="51">
        <f t="shared" si="9"/>
        <v>1.3915243516761544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</row>
    <row r="77" spans="1:67" s="46" customFormat="1" ht="13.5" customHeight="1">
      <c r="A77" s="54" t="s">
        <v>32</v>
      </c>
      <c r="B77" s="53"/>
      <c r="C77" s="53"/>
      <c r="D77" s="53"/>
      <c r="E77" s="53"/>
      <c r="F77" s="53"/>
      <c r="G77" s="52"/>
      <c r="H77" s="51"/>
      <c r="I77" s="53">
        <f>SUM(方向別!B36,方向別!I36)</f>
        <v>17</v>
      </c>
      <c r="J77" s="53">
        <f>SUM(方向別!C36,方向別!J36)</f>
        <v>1</v>
      </c>
      <c r="K77" s="53">
        <f>SUM(方向別!D36,方向別!K36)</f>
        <v>1</v>
      </c>
      <c r="L77" s="53">
        <f>SUM(方向別!E36,方向別!L36)</f>
        <v>0</v>
      </c>
      <c r="M77" s="53">
        <f t="shared" si="7"/>
        <v>19</v>
      </c>
      <c r="N77" s="52">
        <f t="shared" si="8"/>
        <v>5.2631578947368416</v>
      </c>
      <c r="O77" s="51">
        <f t="shared" si="9"/>
        <v>1.2017710309930425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</row>
    <row r="78" spans="1:67" s="44" customFormat="1" ht="13.5" customHeight="1">
      <c r="A78" s="54" t="s">
        <v>33</v>
      </c>
      <c r="B78" s="53"/>
      <c r="C78" s="53"/>
      <c r="D78" s="53"/>
      <c r="E78" s="53"/>
      <c r="F78" s="53"/>
      <c r="G78" s="52"/>
      <c r="H78" s="51"/>
      <c r="I78" s="53">
        <f>SUM(方向別!B37,方向別!I37)</f>
        <v>15</v>
      </c>
      <c r="J78" s="53">
        <f>SUM(方向別!C37,方向別!J37)</f>
        <v>2</v>
      </c>
      <c r="K78" s="53">
        <f>SUM(方向別!D37,方向別!K37)</f>
        <v>0</v>
      </c>
      <c r="L78" s="53">
        <f>SUM(方向別!E37,方向別!L37)</f>
        <v>1</v>
      </c>
      <c r="M78" s="53">
        <f t="shared" si="7"/>
        <v>18</v>
      </c>
      <c r="N78" s="52">
        <f t="shared" si="8"/>
        <v>16.666666666666664</v>
      </c>
      <c r="O78" s="51">
        <f t="shared" si="9"/>
        <v>1.1385199240986716</v>
      </c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</row>
    <row r="79" spans="1:67" s="46" customFormat="1" ht="13.5" customHeight="1">
      <c r="A79" s="54" t="s">
        <v>34</v>
      </c>
      <c r="B79" s="53"/>
      <c r="C79" s="53"/>
      <c r="D79" s="53"/>
      <c r="E79" s="53"/>
      <c r="F79" s="53"/>
      <c r="G79" s="52"/>
      <c r="H79" s="51"/>
      <c r="I79" s="53">
        <f>SUM(方向別!B38,方向別!I38)</f>
        <v>14</v>
      </c>
      <c r="J79" s="53">
        <f>SUM(方向別!C38,方向別!J38)</f>
        <v>1</v>
      </c>
      <c r="K79" s="53">
        <f>SUM(方向別!D38,方向別!K38)</f>
        <v>3</v>
      </c>
      <c r="L79" s="53">
        <f>SUM(方向別!E38,方向別!L38)</f>
        <v>1</v>
      </c>
      <c r="M79" s="53">
        <f t="shared" si="7"/>
        <v>19</v>
      </c>
      <c r="N79" s="52">
        <f t="shared" si="8"/>
        <v>10.526315789473683</v>
      </c>
      <c r="O79" s="51">
        <f t="shared" si="9"/>
        <v>1.2017710309930425</v>
      </c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</row>
    <row r="80" spans="1:67" s="44" customFormat="1" ht="13.5" customHeight="1">
      <c r="A80" s="50" t="s">
        <v>15</v>
      </c>
      <c r="B80" s="49"/>
      <c r="C80" s="49"/>
      <c r="D80" s="49"/>
      <c r="E80" s="49"/>
      <c r="F80" s="49"/>
      <c r="G80" s="48"/>
      <c r="H80" s="47"/>
      <c r="I80" s="49">
        <f>SUM(I74:I79)</f>
        <v>95</v>
      </c>
      <c r="J80" s="49">
        <f>SUM(J74:J79)</f>
        <v>5</v>
      </c>
      <c r="K80" s="49">
        <f>SUM(K74:K79)</f>
        <v>8</v>
      </c>
      <c r="L80" s="49">
        <f>SUM(L74:L79)</f>
        <v>3</v>
      </c>
      <c r="M80" s="49">
        <f t="shared" si="7"/>
        <v>111</v>
      </c>
      <c r="N80" s="48">
        <f t="shared" si="8"/>
        <v>7.2072072072072073</v>
      </c>
      <c r="O80" s="47">
        <f t="shared" si="9"/>
        <v>7.020872865275142</v>
      </c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/>
      <c r="C81" s="57"/>
      <c r="D81" s="57"/>
      <c r="E81" s="57"/>
      <c r="F81" s="57"/>
      <c r="G81" s="56"/>
      <c r="H81" s="55"/>
      <c r="I81" s="57">
        <f>SUM(方向別!B40,方向別!I40)</f>
        <v>10</v>
      </c>
      <c r="J81" s="57">
        <f>SUM(方向別!C40,方向別!J40)</f>
        <v>0</v>
      </c>
      <c r="K81" s="57">
        <f>SUM(方向別!D40,方向別!K40)</f>
        <v>2</v>
      </c>
      <c r="L81" s="57">
        <f>SUM(方向別!E40,方向別!L40)</f>
        <v>0</v>
      </c>
      <c r="M81" s="57">
        <f t="shared" si="7"/>
        <v>12</v>
      </c>
      <c r="N81" s="56">
        <f t="shared" si="8"/>
        <v>0</v>
      </c>
      <c r="O81" s="55">
        <f t="shared" si="9"/>
        <v>0.75901328273244784</v>
      </c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/>
      <c r="C82" s="53"/>
      <c r="D82" s="53"/>
      <c r="E82" s="53"/>
      <c r="F82" s="53"/>
      <c r="G82" s="52"/>
      <c r="H82" s="51"/>
      <c r="I82" s="53">
        <f>SUM(方向別!B41,方向別!I41)</f>
        <v>15</v>
      </c>
      <c r="J82" s="53">
        <f>SUM(方向別!C41,方向別!J41)</f>
        <v>0</v>
      </c>
      <c r="K82" s="53">
        <f>SUM(方向別!D41,方向別!K41)</f>
        <v>2</v>
      </c>
      <c r="L82" s="53">
        <f>SUM(方向別!E41,方向別!L41)</f>
        <v>0</v>
      </c>
      <c r="M82" s="53">
        <f t="shared" si="7"/>
        <v>17</v>
      </c>
      <c r="N82" s="52">
        <f t="shared" si="8"/>
        <v>0</v>
      </c>
      <c r="O82" s="51">
        <f t="shared" si="9"/>
        <v>1.0752688172043012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</row>
    <row r="83" spans="1:67" s="46" customFormat="1" ht="13.5" customHeight="1">
      <c r="A83" s="54" t="s">
        <v>37</v>
      </c>
      <c r="B83" s="53"/>
      <c r="C83" s="53"/>
      <c r="D83" s="53"/>
      <c r="E83" s="53"/>
      <c r="F83" s="53"/>
      <c r="G83" s="52"/>
      <c r="H83" s="51"/>
      <c r="I83" s="53">
        <f>SUM(方向別!B42,方向別!I42)</f>
        <v>18</v>
      </c>
      <c r="J83" s="53">
        <f>SUM(方向別!C42,方向別!J42)</f>
        <v>0</v>
      </c>
      <c r="K83" s="53">
        <f>SUM(方向別!D42,方向別!K42)</f>
        <v>1</v>
      </c>
      <c r="L83" s="53">
        <f>SUM(方向別!E42,方向別!L42)</f>
        <v>0</v>
      </c>
      <c r="M83" s="53">
        <f t="shared" si="7"/>
        <v>19</v>
      </c>
      <c r="N83" s="52">
        <f t="shared" si="8"/>
        <v>0</v>
      </c>
      <c r="O83" s="51">
        <f t="shared" si="9"/>
        <v>1.2017710309930425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</row>
    <row r="84" spans="1:67" s="43" customFormat="1" ht="13.5" customHeight="1">
      <c r="A84" s="54" t="s">
        <v>38</v>
      </c>
      <c r="B84" s="53"/>
      <c r="C84" s="53"/>
      <c r="D84" s="53"/>
      <c r="E84" s="53"/>
      <c r="F84" s="53"/>
      <c r="G84" s="52"/>
      <c r="H84" s="51"/>
      <c r="I84" s="53">
        <f>SUM(方向別!B43,方向別!I43)</f>
        <v>16</v>
      </c>
      <c r="J84" s="53">
        <f>SUM(方向別!C43,方向別!J43)</f>
        <v>1</v>
      </c>
      <c r="K84" s="53">
        <f>SUM(方向別!D43,方向別!K43)</f>
        <v>0</v>
      </c>
      <c r="L84" s="53">
        <f>SUM(方向別!E43,方向別!L43)</f>
        <v>1</v>
      </c>
      <c r="M84" s="53">
        <f t="shared" si="7"/>
        <v>18</v>
      </c>
      <c r="N84" s="52">
        <f t="shared" si="8"/>
        <v>11.111111111111111</v>
      </c>
      <c r="O84" s="51">
        <f t="shared" si="9"/>
        <v>1.1385199240986716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/>
      <c r="C85" s="53"/>
      <c r="D85" s="53"/>
      <c r="E85" s="53"/>
      <c r="F85" s="53"/>
      <c r="G85" s="52"/>
      <c r="H85" s="51"/>
      <c r="I85" s="53">
        <f>SUM(方向別!B44,方向別!I44)</f>
        <v>13</v>
      </c>
      <c r="J85" s="53">
        <f>SUM(方向別!C44,方向別!J44)</f>
        <v>0</v>
      </c>
      <c r="K85" s="53">
        <f>SUM(方向別!D44,方向別!K44)</f>
        <v>0</v>
      </c>
      <c r="L85" s="53">
        <f>SUM(方向別!E44,方向別!L44)</f>
        <v>0</v>
      </c>
      <c r="M85" s="53">
        <f t="shared" si="7"/>
        <v>13</v>
      </c>
      <c r="N85" s="52">
        <f t="shared" si="8"/>
        <v>0</v>
      </c>
      <c r="O85" s="51">
        <f t="shared" si="9"/>
        <v>0.82226438962681847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</row>
    <row r="86" spans="1:67" s="44" customFormat="1" ht="13.5" customHeight="1">
      <c r="A86" s="54" t="s">
        <v>40</v>
      </c>
      <c r="B86" s="53"/>
      <c r="C86" s="53"/>
      <c r="D86" s="53"/>
      <c r="E86" s="53"/>
      <c r="F86" s="53"/>
      <c r="G86" s="52"/>
      <c r="H86" s="51"/>
      <c r="I86" s="53">
        <f>SUM(方向別!B45,方向別!I45)</f>
        <v>9</v>
      </c>
      <c r="J86" s="53">
        <f>SUM(方向別!C45,方向別!J45)</f>
        <v>1</v>
      </c>
      <c r="K86" s="53">
        <f>SUM(方向別!D45,方向別!K45)</f>
        <v>1</v>
      </c>
      <c r="L86" s="53">
        <f>SUM(方向別!E45,方向別!L45)</f>
        <v>0</v>
      </c>
      <c r="M86" s="53">
        <f t="shared" si="7"/>
        <v>11</v>
      </c>
      <c r="N86" s="52">
        <f t="shared" si="8"/>
        <v>9.0909090909090917</v>
      </c>
      <c r="O86" s="51">
        <f t="shared" si="9"/>
        <v>0.6957621758380772</v>
      </c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</row>
    <row r="87" spans="1:67" s="46" customFormat="1" ht="13.5" customHeight="1">
      <c r="A87" s="50" t="s">
        <v>15</v>
      </c>
      <c r="B87" s="49"/>
      <c r="C87" s="49"/>
      <c r="D87" s="49"/>
      <c r="E87" s="49"/>
      <c r="F87" s="49"/>
      <c r="G87" s="48"/>
      <c r="H87" s="47"/>
      <c r="I87" s="49">
        <f>SUM(I81:I86)</f>
        <v>81</v>
      </c>
      <c r="J87" s="49">
        <f>SUM(J81:J86)</f>
        <v>2</v>
      </c>
      <c r="K87" s="49">
        <f>SUM(K81:K86)</f>
        <v>6</v>
      </c>
      <c r="L87" s="49">
        <f>SUM(L81:L86)</f>
        <v>1</v>
      </c>
      <c r="M87" s="49">
        <f t="shared" si="7"/>
        <v>90</v>
      </c>
      <c r="N87" s="48">
        <f t="shared" si="8"/>
        <v>3.3333333333333335</v>
      </c>
      <c r="O87" s="47">
        <f t="shared" si="9"/>
        <v>5.6925996204933584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</row>
    <row r="88" spans="1:67" s="43" customFormat="1" ht="13.5" customHeight="1">
      <c r="A88" s="50" t="s">
        <v>41</v>
      </c>
      <c r="B88" s="49"/>
      <c r="C88" s="49"/>
      <c r="D88" s="49"/>
      <c r="E88" s="49"/>
      <c r="F88" s="49"/>
      <c r="G88" s="48"/>
      <c r="H88" s="47"/>
      <c r="I88" s="49">
        <f>SUM(I58,I65:I73,I80,I87)</f>
        <v>1337</v>
      </c>
      <c r="J88" s="49">
        <f>SUM(J58,J65:J73,J80,J87)</f>
        <v>46</v>
      </c>
      <c r="K88" s="49">
        <f>SUM(K58,K65:K73,K80,K87)</f>
        <v>146</v>
      </c>
      <c r="L88" s="49">
        <f>SUM(L58,L65:L73,L80,L87)</f>
        <v>52</v>
      </c>
      <c r="M88" s="49">
        <f t="shared" si="7"/>
        <v>1581</v>
      </c>
      <c r="N88" s="48">
        <f t="shared" si="8"/>
        <v>6.1986084756483244</v>
      </c>
      <c r="O88" s="47">
        <f t="shared" si="9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</row>
    <row r="89" spans="1:67" s="43" customFormat="1" ht="12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</row>
    <row r="90" spans="1:67" s="43" customFormat="1" ht="12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</row>
    <row r="91" spans="1:67" s="44" customFormat="1" ht="12" customHeight="1">
      <c r="A91" s="70" t="s">
        <v>0</v>
      </c>
      <c r="B91" s="69">
        <v>3</v>
      </c>
      <c r="C91" s="68"/>
      <c r="D91" s="68"/>
      <c r="E91" s="68"/>
      <c r="F91" s="68"/>
      <c r="G91" s="68"/>
      <c r="H91" s="67"/>
      <c r="I91" s="69">
        <v>4</v>
      </c>
      <c r="J91" s="68"/>
      <c r="K91" s="68"/>
      <c r="L91" s="68"/>
      <c r="M91" s="68"/>
      <c r="N91" s="68"/>
      <c r="O91" s="67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</row>
    <row r="92" spans="1:67" s="46" customFormat="1" ht="39.6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</row>
    <row r="93" spans="1:67" s="43" customFormat="1" ht="13.5" customHeight="1">
      <c r="A93" s="58" t="s">
        <v>9</v>
      </c>
      <c r="B93" s="57">
        <v>6</v>
      </c>
      <c r="C93" s="57">
        <v>0</v>
      </c>
      <c r="D93" s="57">
        <v>0</v>
      </c>
      <c r="E93" s="57">
        <v>1</v>
      </c>
      <c r="F93" s="57">
        <f t="shared" ref="F93:F129" si="10">SUM(B93:E93)</f>
        <v>7</v>
      </c>
      <c r="G93" s="56">
        <f t="shared" ref="G93:G129" si="11">IF(SUM(C93,E93)=0,0,SUM(C93,E93)/F93*100)</f>
        <v>14.285714285714285</v>
      </c>
      <c r="H93" s="55">
        <f t="shared" ref="H93:H129" si="12">IF(F93=0,0,F93/F$129*100)</f>
        <v>0.72689511941848395</v>
      </c>
      <c r="I93" s="57">
        <v>3</v>
      </c>
      <c r="J93" s="57">
        <v>0</v>
      </c>
      <c r="K93" s="57">
        <v>0</v>
      </c>
      <c r="L93" s="57">
        <v>0</v>
      </c>
      <c r="M93" s="57">
        <f t="shared" ref="M93:M129" si="13">SUM(I93:L93)</f>
        <v>3</v>
      </c>
      <c r="N93" s="56">
        <f t="shared" ref="N93:N129" si="14">IF(SUM(J93,L93)=0,0,SUM(J93,L93)/M93*100)</f>
        <v>0</v>
      </c>
      <c r="O93" s="55">
        <f t="shared" ref="O93:O129" si="15">IF(M93=0,0,M93/M$129*100)</f>
        <v>1.006711409395973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v>8</v>
      </c>
      <c r="C94" s="53">
        <v>0</v>
      </c>
      <c r="D94" s="53">
        <v>0</v>
      </c>
      <c r="E94" s="53">
        <v>1</v>
      </c>
      <c r="F94" s="53">
        <f t="shared" si="10"/>
        <v>9</v>
      </c>
      <c r="G94" s="52">
        <f t="shared" si="11"/>
        <v>11.111111111111111</v>
      </c>
      <c r="H94" s="51">
        <f t="shared" si="12"/>
        <v>0.93457943925233633</v>
      </c>
      <c r="I94" s="53">
        <v>3</v>
      </c>
      <c r="J94" s="53">
        <v>0</v>
      </c>
      <c r="K94" s="53">
        <v>1</v>
      </c>
      <c r="L94" s="53">
        <v>0</v>
      </c>
      <c r="M94" s="53">
        <f t="shared" si="13"/>
        <v>4</v>
      </c>
      <c r="N94" s="52">
        <f t="shared" si="14"/>
        <v>0</v>
      </c>
      <c r="O94" s="51">
        <f t="shared" si="15"/>
        <v>1.3422818791946309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</row>
    <row r="95" spans="1:67" s="44" customFormat="1" ht="13.5" customHeight="1">
      <c r="A95" s="54" t="s">
        <v>11</v>
      </c>
      <c r="B95" s="53">
        <v>7</v>
      </c>
      <c r="C95" s="53">
        <v>1</v>
      </c>
      <c r="D95" s="53">
        <v>1</v>
      </c>
      <c r="E95" s="53">
        <v>0</v>
      </c>
      <c r="F95" s="53">
        <f t="shared" si="10"/>
        <v>9</v>
      </c>
      <c r="G95" s="52">
        <f t="shared" si="11"/>
        <v>11.111111111111111</v>
      </c>
      <c r="H95" s="51">
        <f t="shared" si="12"/>
        <v>0.93457943925233633</v>
      </c>
      <c r="I95" s="53">
        <v>5</v>
      </c>
      <c r="J95" s="53">
        <v>0</v>
      </c>
      <c r="K95" s="53">
        <v>0</v>
      </c>
      <c r="L95" s="53">
        <v>0</v>
      </c>
      <c r="M95" s="53">
        <f t="shared" si="13"/>
        <v>5</v>
      </c>
      <c r="N95" s="52">
        <f t="shared" si="14"/>
        <v>0</v>
      </c>
      <c r="O95" s="51">
        <f t="shared" si="15"/>
        <v>1.6778523489932886</v>
      </c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</row>
    <row r="96" spans="1:67" s="46" customFormat="1" ht="13.5" customHeight="1">
      <c r="A96" s="54" t="s">
        <v>12</v>
      </c>
      <c r="B96" s="53">
        <v>10</v>
      </c>
      <c r="C96" s="53">
        <v>1</v>
      </c>
      <c r="D96" s="53">
        <v>0</v>
      </c>
      <c r="E96" s="53">
        <v>1</v>
      </c>
      <c r="F96" s="53">
        <f t="shared" si="10"/>
        <v>12</v>
      </c>
      <c r="G96" s="52">
        <f t="shared" si="11"/>
        <v>16.666666666666664</v>
      </c>
      <c r="H96" s="51">
        <f t="shared" si="12"/>
        <v>1.2461059190031152</v>
      </c>
      <c r="I96" s="53">
        <v>5</v>
      </c>
      <c r="J96" s="53">
        <v>0</v>
      </c>
      <c r="K96" s="53">
        <v>0</v>
      </c>
      <c r="L96" s="53">
        <v>0</v>
      </c>
      <c r="M96" s="53">
        <f t="shared" si="13"/>
        <v>5</v>
      </c>
      <c r="N96" s="52">
        <f t="shared" si="14"/>
        <v>0</v>
      </c>
      <c r="O96" s="51">
        <f t="shared" si="15"/>
        <v>1.6778523489932886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</row>
    <row r="97" spans="1:67" s="44" customFormat="1" ht="13.5" customHeight="1">
      <c r="A97" s="54" t="s">
        <v>13</v>
      </c>
      <c r="B97" s="53">
        <v>12</v>
      </c>
      <c r="C97" s="53">
        <v>0</v>
      </c>
      <c r="D97" s="53">
        <v>1</v>
      </c>
      <c r="E97" s="53">
        <v>0</v>
      </c>
      <c r="F97" s="53">
        <f t="shared" si="10"/>
        <v>13</v>
      </c>
      <c r="G97" s="52">
        <f t="shared" si="11"/>
        <v>0</v>
      </c>
      <c r="H97" s="51">
        <f t="shared" si="12"/>
        <v>1.3499480789200415</v>
      </c>
      <c r="I97" s="53">
        <v>2</v>
      </c>
      <c r="J97" s="53">
        <v>0</v>
      </c>
      <c r="K97" s="53">
        <v>0</v>
      </c>
      <c r="L97" s="53">
        <v>0</v>
      </c>
      <c r="M97" s="53">
        <f t="shared" si="13"/>
        <v>2</v>
      </c>
      <c r="N97" s="52">
        <f t="shared" si="14"/>
        <v>0</v>
      </c>
      <c r="O97" s="51">
        <f t="shared" si="15"/>
        <v>0.67114093959731547</v>
      </c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</row>
    <row r="98" spans="1:67" s="44" customFormat="1" ht="13.5" customHeight="1">
      <c r="A98" s="54" t="s">
        <v>14</v>
      </c>
      <c r="B98" s="53">
        <v>7</v>
      </c>
      <c r="C98" s="53">
        <v>0</v>
      </c>
      <c r="D98" s="53">
        <v>0</v>
      </c>
      <c r="E98" s="53">
        <v>0</v>
      </c>
      <c r="F98" s="53">
        <f t="shared" si="10"/>
        <v>7</v>
      </c>
      <c r="G98" s="52">
        <f t="shared" si="11"/>
        <v>0</v>
      </c>
      <c r="H98" s="51">
        <f t="shared" si="12"/>
        <v>0.72689511941848395</v>
      </c>
      <c r="I98" s="53">
        <v>3</v>
      </c>
      <c r="J98" s="53">
        <v>0</v>
      </c>
      <c r="K98" s="53">
        <v>0</v>
      </c>
      <c r="L98" s="53">
        <v>0</v>
      </c>
      <c r="M98" s="53">
        <f t="shared" si="13"/>
        <v>3</v>
      </c>
      <c r="N98" s="52">
        <f t="shared" si="14"/>
        <v>0</v>
      </c>
      <c r="O98" s="51">
        <f t="shared" si="15"/>
        <v>1.006711409395973</v>
      </c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</row>
    <row r="99" spans="1:67" s="44" customFormat="1" ht="13.5" customHeight="1">
      <c r="A99" s="50" t="s">
        <v>15</v>
      </c>
      <c r="B99" s="49">
        <f>SUM(B93:B98)</f>
        <v>50</v>
      </c>
      <c r="C99" s="49">
        <f>SUM(C93:C98)</f>
        <v>2</v>
      </c>
      <c r="D99" s="49">
        <f>SUM(D93:D98)</f>
        <v>2</v>
      </c>
      <c r="E99" s="49">
        <f>SUM(E93:E98)</f>
        <v>3</v>
      </c>
      <c r="F99" s="49">
        <f t="shared" si="10"/>
        <v>57</v>
      </c>
      <c r="G99" s="48">
        <f t="shared" si="11"/>
        <v>8.7719298245614024</v>
      </c>
      <c r="H99" s="47">
        <f t="shared" si="12"/>
        <v>5.9190031152647977</v>
      </c>
      <c r="I99" s="49">
        <f>SUM(I93:I98)</f>
        <v>21</v>
      </c>
      <c r="J99" s="49">
        <f>SUM(J93:J98)</f>
        <v>0</v>
      </c>
      <c r="K99" s="49">
        <f>SUM(K93:K98)</f>
        <v>1</v>
      </c>
      <c r="L99" s="49">
        <f>SUM(L93:L98)</f>
        <v>0</v>
      </c>
      <c r="M99" s="49">
        <f t="shared" si="13"/>
        <v>22</v>
      </c>
      <c r="N99" s="48">
        <f t="shared" si="14"/>
        <v>0</v>
      </c>
      <c r="O99" s="47">
        <f t="shared" si="15"/>
        <v>7.3825503355704702</v>
      </c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</row>
    <row r="100" spans="1:67" s="46" customFormat="1" ht="13.5" customHeight="1">
      <c r="A100" s="58" t="s">
        <v>16</v>
      </c>
      <c r="B100" s="57">
        <v>8</v>
      </c>
      <c r="C100" s="57">
        <v>4</v>
      </c>
      <c r="D100" s="57">
        <v>0</v>
      </c>
      <c r="E100" s="57">
        <v>1</v>
      </c>
      <c r="F100" s="57">
        <f t="shared" si="10"/>
        <v>13</v>
      </c>
      <c r="G100" s="56">
        <f t="shared" si="11"/>
        <v>38.461538461538467</v>
      </c>
      <c r="H100" s="55">
        <f t="shared" si="12"/>
        <v>1.3499480789200415</v>
      </c>
      <c r="I100" s="57">
        <v>5</v>
      </c>
      <c r="J100" s="57">
        <v>0</v>
      </c>
      <c r="K100" s="57">
        <v>1</v>
      </c>
      <c r="L100" s="57">
        <v>0</v>
      </c>
      <c r="M100" s="57">
        <f t="shared" si="13"/>
        <v>6</v>
      </c>
      <c r="N100" s="56">
        <f t="shared" si="14"/>
        <v>0</v>
      </c>
      <c r="O100" s="55">
        <f t="shared" si="15"/>
        <v>2.0134228187919461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</row>
    <row r="101" spans="1:67" s="46" customFormat="1" ht="13.5" customHeight="1">
      <c r="A101" s="54" t="s">
        <v>17</v>
      </c>
      <c r="B101" s="53">
        <v>11</v>
      </c>
      <c r="C101" s="53">
        <v>1</v>
      </c>
      <c r="D101" s="53">
        <v>1</v>
      </c>
      <c r="E101" s="53">
        <v>0</v>
      </c>
      <c r="F101" s="53">
        <f t="shared" si="10"/>
        <v>13</v>
      </c>
      <c r="G101" s="52">
        <f t="shared" si="11"/>
        <v>7.6923076923076925</v>
      </c>
      <c r="H101" s="51">
        <f t="shared" si="12"/>
        <v>1.3499480789200415</v>
      </c>
      <c r="I101" s="53">
        <v>1</v>
      </c>
      <c r="J101" s="53">
        <v>0</v>
      </c>
      <c r="K101" s="53">
        <v>3</v>
      </c>
      <c r="L101" s="53">
        <v>0</v>
      </c>
      <c r="M101" s="53">
        <f t="shared" si="13"/>
        <v>4</v>
      </c>
      <c r="N101" s="52">
        <f t="shared" si="14"/>
        <v>0</v>
      </c>
      <c r="O101" s="51">
        <f t="shared" si="15"/>
        <v>1.3422818791946309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</row>
    <row r="102" spans="1:67" s="46" customFormat="1" ht="13.5" customHeight="1">
      <c r="A102" s="54" t="s">
        <v>18</v>
      </c>
      <c r="B102" s="53">
        <v>5</v>
      </c>
      <c r="C102" s="53">
        <v>1</v>
      </c>
      <c r="D102" s="53">
        <v>1</v>
      </c>
      <c r="E102" s="53">
        <v>1</v>
      </c>
      <c r="F102" s="53">
        <f t="shared" si="10"/>
        <v>8</v>
      </c>
      <c r="G102" s="52">
        <f t="shared" si="11"/>
        <v>25</v>
      </c>
      <c r="H102" s="51">
        <f t="shared" si="12"/>
        <v>0.83073727933541019</v>
      </c>
      <c r="I102" s="53">
        <v>4</v>
      </c>
      <c r="J102" s="53">
        <v>0</v>
      </c>
      <c r="K102" s="53">
        <v>0</v>
      </c>
      <c r="L102" s="53">
        <v>0</v>
      </c>
      <c r="M102" s="53">
        <f t="shared" si="13"/>
        <v>4</v>
      </c>
      <c r="N102" s="52">
        <f t="shared" si="14"/>
        <v>0</v>
      </c>
      <c r="O102" s="51">
        <f t="shared" si="15"/>
        <v>1.3422818791946309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</row>
    <row r="103" spans="1:67" s="44" customFormat="1" ht="13.5" customHeight="1">
      <c r="A103" s="54" t="s">
        <v>19</v>
      </c>
      <c r="B103" s="53">
        <v>13</v>
      </c>
      <c r="C103" s="53">
        <v>0</v>
      </c>
      <c r="D103" s="53">
        <v>2</v>
      </c>
      <c r="E103" s="53">
        <v>1</v>
      </c>
      <c r="F103" s="53">
        <f t="shared" si="10"/>
        <v>16</v>
      </c>
      <c r="G103" s="52">
        <f t="shared" si="11"/>
        <v>6.25</v>
      </c>
      <c r="H103" s="51">
        <f t="shared" si="12"/>
        <v>1.6614745586708204</v>
      </c>
      <c r="I103" s="53">
        <v>5</v>
      </c>
      <c r="J103" s="53">
        <v>0</v>
      </c>
      <c r="K103" s="53">
        <v>0</v>
      </c>
      <c r="L103" s="53">
        <v>0</v>
      </c>
      <c r="M103" s="53">
        <f t="shared" si="13"/>
        <v>5</v>
      </c>
      <c r="N103" s="52">
        <f t="shared" si="14"/>
        <v>0</v>
      </c>
      <c r="O103" s="51">
        <f t="shared" si="15"/>
        <v>1.6778523489932886</v>
      </c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</row>
    <row r="104" spans="1:67" s="46" customFormat="1" ht="13.5" customHeight="1">
      <c r="A104" s="54" t="s">
        <v>20</v>
      </c>
      <c r="B104" s="53">
        <v>9</v>
      </c>
      <c r="C104" s="53">
        <v>0</v>
      </c>
      <c r="D104" s="53">
        <v>2</v>
      </c>
      <c r="E104" s="53">
        <v>0</v>
      </c>
      <c r="F104" s="53">
        <f t="shared" si="10"/>
        <v>11</v>
      </c>
      <c r="G104" s="52">
        <f t="shared" si="11"/>
        <v>0</v>
      </c>
      <c r="H104" s="51">
        <f t="shared" si="12"/>
        <v>1.142263759086189</v>
      </c>
      <c r="I104" s="53">
        <v>6</v>
      </c>
      <c r="J104" s="53">
        <v>0</v>
      </c>
      <c r="K104" s="53">
        <v>1</v>
      </c>
      <c r="L104" s="53">
        <v>0</v>
      </c>
      <c r="M104" s="53">
        <f t="shared" si="13"/>
        <v>7</v>
      </c>
      <c r="N104" s="52">
        <f t="shared" si="14"/>
        <v>0</v>
      </c>
      <c r="O104" s="51">
        <f t="shared" si="15"/>
        <v>2.348993288590604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</row>
    <row r="105" spans="1:67" s="44" customFormat="1" ht="13.5" customHeight="1">
      <c r="A105" s="54" t="s">
        <v>21</v>
      </c>
      <c r="B105" s="53">
        <v>9</v>
      </c>
      <c r="C105" s="53">
        <v>3</v>
      </c>
      <c r="D105" s="53">
        <v>0</v>
      </c>
      <c r="E105" s="53">
        <v>0</v>
      </c>
      <c r="F105" s="53">
        <f t="shared" si="10"/>
        <v>12</v>
      </c>
      <c r="G105" s="52">
        <f t="shared" si="11"/>
        <v>25</v>
      </c>
      <c r="H105" s="51">
        <f t="shared" si="12"/>
        <v>1.2461059190031152</v>
      </c>
      <c r="I105" s="53">
        <v>7</v>
      </c>
      <c r="J105" s="53">
        <v>0</v>
      </c>
      <c r="K105" s="53">
        <v>1</v>
      </c>
      <c r="L105" s="53">
        <v>0</v>
      </c>
      <c r="M105" s="53">
        <f t="shared" si="13"/>
        <v>8</v>
      </c>
      <c r="N105" s="52">
        <f t="shared" si="14"/>
        <v>0</v>
      </c>
      <c r="O105" s="51">
        <f t="shared" si="15"/>
        <v>2.6845637583892619</v>
      </c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</row>
    <row r="106" spans="1:67" s="46" customFormat="1" ht="13.5" customHeight="1">
      <c r="A106" s="50" t="s">
        <v>15</v>
      </c>
      <c r="B106" s="49">
        <f>SUM(B100:B105)</f>
        <v>55</v>
      </c>
      <c r="C106" s="49">
        <f>SUM(C100:C105)</f>
        <v>9</v>
      </c>
      <c r="D106" s="49">
        <f>SUM(D100:D105)</f>
        <v>6</v>
      </c>
      <c r="E106" s="49">
        <f>SUM(E100:E105)</f>
        <v>3</v>
      </c>
      <c r="F106" s="49">
        <f t="shared" si="10"/>
        <v>73</v>
      </c>
      <c r="G106" s="48">
        <f t="shared" si="11"/>
        <v>16.43835616438356</v>
      </c>
      <c r="H106" s="47">
        <f t="shared" si="12"/>
        <v>7.5804776739356177</v>
      </c>
      <c r="I106" s="49">
        <f>SUM(I100:I105)</f>
        <v>28</v>
      </c>
      <c r="J106" s="49">
        <f>SUM(J100:J105)</f>
        <v>0</v>
      </c>
      <c r="K106" s="49">
        <f>SUM(K100:K105)</f>
        <v>6</v>
      </c>
      <c r="L106" s="49">
        <f>SUM(L100:L105)</f>
        <v>0</v>
      </c>
      <c r="M106" s="49">
        <f t="shared" si="13"/>
        <v>34</v>
      </c>
      <c r="N106" s="48">
        <f t="shared" si="14"/>
        <v>0</v>
      </c>
      <c r="O106" s="47">
        <f t="shared" si="15"/>
        <v>11.409395973154362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</row>
    <row r="107" spans="1:67" s="44" customFormat="1" ht="13.5" customHeight="1">
      <c r="A107" s="54" t="s">
        <v>22</v>
      </c>
      <c r="B107" s="53">
        <v>53</v>
      </c>
      <c r="C107" s="53">
        <v>2</v>
      </c>
      <c r="D107" s="53">
        <v>5</v>
      </c>
      <c r="E107" s="53">
        <v>1</v>
      </c>
      <c r="F107" s="53">
        <f t="shared" si="10"/>
        <v>61</v>
      </c>
      <c r="G107" s="52">
        <f t="shared" si="11"/>
        <v>4.918032786885246</v>
      </c>
      <c r="H107" s="51">
        <f t="shared" si="12"/>
        <v>6.3343717549325023</v>
      </c>
      <c r="I107" s="53">
        <v>22</v>
      </c>
      <c r="J107" s="53">
        <v>0</v>
      </c>
      <c r="K107" s="53">
        <v>4</v>
      </c>
      <c r="L107" s="53">
        <v>1</v>
      </c>
      <c r="M107" s="53">
        <f t="shared" si="13"/>
        <v>27</v>
      </c>
      <c r="N107" s="52">
        <f t="shared" si="14"/>
        <v>3.7037037037037033</v>
      </c>
      <c r="O107" s="51">
        <f t="shared" si="15"/>
        <v>9.0604026845637584</v>
      </c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</row>
    <row r="108" spans="1:67" s="46" customFormat="1" ht="13.5" customHeight="1">
      <c r="A108" s="54" t="s">
        <v>23</v>
      </c>
      <c r="B108" s="53">
        <v>42</v>
      </c>
      <c r="C108" s="53">
        <v>3</v>
      </c>
      <c r="D108" s="53">
        <v>5</v>
      </c>
      <c r="E108" s="53">
        <v>3</v>
      </c>
      <c r="F108" s="53">
        <f t="shared" si="10"/>
        <v>53</v>
      </c>
      <c r="G108" s="52">
        <f t="shared" si="11"/>
        <v>11.320754716981133</v>
      </c>
      <c r="H108" s="51">
        <f t="shared" si="12"/>
        <v>5.5036344755970923</v>
      </c>
      <c r="I108" s="53">
        <v>21</v>
      </c>
      <c r="J108" s="53">
        <v>0</v>
      </c>
      <c r="K108" s="53">
        <v>14</v>
      </c>
      <c r="L108" s="53">
        <v>0</v>
      </c>
      <c r="M108" s="53">
        <f t="shared" si="13"/>
        <v>35</v>
      </c>
      <c r="N108" s="52">
        <f t="shared" si="14"/>
        <v>0</v>
      </c>
      <c r="O108" s="51">
        <f t="shared" si="15"/>
        <v>11.74496644295302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</row>
    <row r="109" spans="1:67" s="44" customFormat="1" ht="13.5" customHeight="1">
      <c r="A109" s="54" t="s">
        <v>24</v>
      </c>
      <c r="B109" s="53">
        <v>55</v>
      </c>
      <c r="C109" s="53">
        <v>3</v>
      </c>
      <c r="D109" s="53">
        <v>9</v>
      </c>
      <c r="E109" s="53">
        <v>1</v>
      </c>
      <c r="F109" s="53">
        <f t="shared" si="10"/>
        <v>68</v>
      </c>
      <c r="G109" s="52">
        <f t="shared" si="11"/>
        <v>5.8823529411764701</v>
      </c>
      <c r="H109" s="51">
        <f t="shared" si="12"/>
        <v>7.061266874350987</v>
      </c>
      <c r="I109" s="53">
        <v>23</v>
      </c>
      <c r="J109" s="53">
        <v>0</v>
      </c>
      <c r="K109" s="53">
        <v>4</v>
      </c>
      <c r="L109" s="53">
        <v>0</v>
      </c>
      <c r="M109" s="53">
        <f t="shared" si="13"/>
        <v>27</v>
      </c>
      <c r="N109" s="52">
        <f t="shared" si="14"/>
        <v>0</v>
      </c>
      <c r="O109" s="51">
        <f t="shared" si="15"/>
        <v>9.0604026845637584</v>
      </c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</row>
    <row r="110" spans="1:67" s="46" customFormat="1" ht="13.5" customHeight="1">
      <c r="A110" s="54" t="s">
        <v>25</v>
      </c>
      <c r="B110" s="53">
        <v>63</v>
      </c>
      <c r="C110" s="53">
        <v>2</v>
      </c>
      <c r="D110" s="53">
        <v>6</v>
      </c>
      <c r="E110" s="53">
        <v>1</v>
      </c>
      <c r="F110" s="53">
        <f t="shared" si="10"/>
        <v>72</v>
      </c>
      <c r="G110" s="52">
        <f t="shared" si="11"/>
        <v>4.1666666666666661</v>
      </c>
      <c r="H110" s="51">
        <f t="shared" si="12"/>
        <v>7.4766355140186906</v>
      </c>
      <c r="I110" s="53">
        <v>12</v>
      </c>
      <c r="J110" s="53">
        <v>0</v>
      </c>
      <c r="K110" s="53">
        <v>2</v>
      </c>
      <c r="L110" s="53">
        <v>0</v>
      </c>
      <c r="M110" s="53">
        <f t="shared" si="13"/>
        <v>14</v>
      </c>
      <c r="N110" s="52">
        <f t="shared" si="14"/>
        <v>0</v>
      </c>
      <c r="O110" s="51">
        <f t="shared" si="15"/>
        <v>4.6979865771812079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</row>
    <row r="111" spans="1:67" s="46" customFormat="1" ht="13.5" customHeight="1">
      <c r="A111" s="54" t="s">
        <v>26</v>
      </c>
      <c r="B111" s="53">
        <v>47</v>
      </c>
      <c r="C111" s="53">
        <v>4</v>
      </c>
      <c r="D111" s="53">
        <v>6</v>
      </c>
      <c r="E111" s="53">
        <v>2</v>
      </c>
      <c r="F111" s="53">
        <f t="shared" si="10"/>
        <v>59</v>
      </c>
      <c r="G111" s="52">
        <f t="shared" si="11"/>
        <v>10.16949152542373</v>
      </c>
      <c r="H111" s="51">
        <f t="shared" si="12"/>
        <v>6.12668743509865</v>
      </c>
      <c r="I111" s="53">
        <v>15</v>
      </c>
      <c r="J111" s="53">
        <v>0</v>
      </c>
      <c r="K111" s="53">
        <v>8</v>
      </c>
      <c r="L111" s="53">
        <v>0</v>
      </c>
      <c r="M111" s="53">
        <f t="shared" si="13"/>
        <v>23</v>
      </c>
      <c r="N111" s="52">
        <f t="shared" si="14"/>
        <v>0</v>
      </c>
      <c r="O111" s="51">
        <f t="shared" si="15"/>
        <v>7.7181208053691277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</row>
    <row r="112" spans="1:67" s="46" customFormat="1" ht="13.5" customHeight="1">
      <c r="A112" s="54" t="s">
        <v>27</v>
      </c>
      <c r="B112" s="53">
        <v>69</v>
      </c>
      <c r="C112" s="53">
        <v>6</v>
      </c>
      <c r="D112" s="53">
        <v>7</v>
      </c>
      <c r="E112" s="53">
        <v>7</v>
      </c>
      <c r="F112" s="53">
        <f t="shared" si="10"/>
        <v>89</v>
      </c>
      <c r="G112" s="52">
        <f t="shared" si="11"/>
        <v>14.606741573033707</v>
      </c>
      <c r="H112" s="51">
        <f t="shared" si="12"/>
        <v>9.2419522326064385</v>
      </c>
      <c r="I112" s="53">
        <v>17</v>
      </c>
      <c r="J112" s="53">
        <v>0</v>
      </c>
      <c r="K112" s="53">
        <v>4</v>
      </c>
      <c r="L112" s="53">
        <v>0</v>
      </c>
      <c r="M112" s="53">
        <f t="shared" si="13"/>
        <v>21</v>
      </c>
      <c r="N112" s="52">
        <f t="shared" si="14"/>
        <v>0</v>
      </c>
      <c r="O112" s="51">
        <f t="shared" si="15"/>
        <v>7.0469798657718119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</row>
    <row r="113" spans="1:67" s="44" customFormat="1" ht="13.5" customHeight="1">
      <c r="A113" s="54" t="s">
        <v>28</v>
      </c>
      <c r="B113" s="53">
        <v>61</v>
      </c>
      <c r="C113" s="53">
        <v>4</v>
      </c>
      <c r="D113" s="53">
        <v>16</v>
      </c>
      <c r="E113" s="53">
        <v>5</v>
      </c>
      <c r="F113" s="53">
        <f t="shared" si="10"/>
        <v>86</v>
      </c>
      <c r="G113" s="52">
        <f t="shared" si="11"/>
        <v>10.465116279069768</v>
      </c>
      <c r="H113" s="51">
        <f t="shared" si="12"/>
        <v>8.9304257528556601</v>
      </c>
      <c r="I113" s="53">
        <v>19</v>
      </c>
      <c r="J113" s="53">
        <v>0</v>
      </c>
      <c r="K113" s="53">
        <v>6</v>
      </c>
      <c r="L113" s="53">
        <v>1</v>
      </c>
      <c r="M113" s="53">
        <f t="shared" si="13"/>
        <v>26</v>
      </c>
      <c r="N113" s="52">
        <f t="shared" si="14"/>
        <v>3.8461538461538463</v>
      </c>
      <c r="O113" s="51">
        <f t="shared" si="15"/>
        <v>8.724832214765101</v>
      </c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</row>
    <row r="114" spans="1:67" s="44" customFormat="1" ht="13.5" customHeight="1">
      <c r="A114" s="54" t="s">
        <v>60</v>
      </c>
      <c r="B114" s="53">
        <v>94</v>
      </c>
      <c r="C114" s="53">
        <v>2</v>
      </c>
      <c r="D114" s="53">
        <v>15</v>
      </c>
      <c r="E114" s="53">
        <v>2</v>
      </c>
      <c r="F114" s="53">
        <f t="shared" si="10"/>
        <v>113</v>
      </c>
      <c r="G114" s="52">
        <f t="shared" si="11"/>
        <v>3.5398230088495577</v>
      </c>
      <c r="H114" s="51">
        <f t="shared" si="12"/>
        <v>11.734164070612668</v>
      </c>
      <c r="I114" s="53">
        <v>24</v>
      </c>
      <c r="J114" s="53">
        <v>0</v>
      </c>
      <c r="K114" s="53">
        <v>5</v>
      </c>
      <c r="L114" s="53">
        <v>0</v>
      </c>
      <c r="M114" s="53">
        <f t="shared" si="13"/>
        <v>29</v>
      </c>
      <c r="N114" s="52">
        <f t="shared" si="14"/>
        <v>0</v>
      </c>
      <c r="O114" s="51">
        <f t="shared" si="15"/>
        <v>9.7315436241610733</v>
      </c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</row>
    <row r="115" spans="1:67" s="44" customFormat="1" ht="13.5" customHeight="1">
      <c r="A115" s="58" t="s">
        <v>29</v>
      </c>
      <c r="B115" s="57">
        <v>10</v>
      </c>
      <c r="C115" s="57">
        <v>0</v>
      </c>
      <c r="D115" s="57">
        <v>4</v>
      </c>
      <c r="E115" s="57">
        <v>1</v>
      </c>
      <c r="F115" s="57">
        <f t="shared" si="10"/>
        <v>15</v>
      </c>
      <c r="G115" s="56">
        <f t="shared" si="11"/>
        <v>6.666666666666667</v>
      </c>
      <c r="H115" s="55">
        <f t="shared" si="12"/>
        <v>1.557632398753894</v>
      </c>
      <c r="I115" s="57">
        <v>7</v>
      </c>
      <c r="J115" s="57">
        <v>0</v>
      </c>
      <c r="K115" s="57">
        <v>0</v>
      </c>
      <c r="L115" s="57">
        <v>0</v>
      </c>
      <c r="M115" s="57">
        <f t="shared" si="13"/>
        <v>7</v>
      </c>
      <c r="N115" s="56">
        <f t="shared" si="14"/>
        <v>0</v>
      </c>
      <c r="O115" s="55">
        <f t="shared" si="15"/>
        <v>2.348993288590604</v>
      </c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</row>
    <row r="116" spans="1:67" s="46" customFormat="1" ht="13.5" customHeight="1">
      <c r="A116" s="54" t="s">
        <v>30</v>
      </c>
      <c r="B116" s="53">
        <v>18</v>
      </c>
      <c r="C116" s="53">
        <v>1</v>
      </c>
      <c r="D116" s="53">
        <v>1</v>
      </c>
      <c r="E116" s="53">
        <v>2</v>
      </c>
      <c r="F116" s="53">
        <f t="shared" si="10"/>
        <v>22</v>
      </c>
      <c r="G116" s="52">
        <f t="shared" si="11"/>
        <v>13.636363636363635</v>
      </c>
      <c r="H116" s="51">
        <f t="shared" si="12"/>
        <v>2.2845275181723781</v>
      </c>
      <c r="I116" s="53">
        <v>3</v>
      </c>
      <c r="J116" s="53">
        <v>0</v>
      </c>
      <c r="K116" s="53">
        <v>0</v>
      </c>
      <c r="L116" s="53">
        <v>0</v>
      </c>
      <c r="M116" s="53">
        <f t="shared" si="13"/>
        <v>3</v>
      </c>
      <c r="N116" s="52">
        <f t="shared" si="14"/>
        <v>0</v>
      </c>
      <c r="O116" s="51">
        <f t="shared" si="15"/>
        <v>1.006711409395973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</row>
    <row r="117" spans="1:67" s="46" customFormat="1" ht="13.5" customHeight="1">
      <c r="A117" s="54" t="s">
        <v>31</v>
      </c>
      <c r="B117" s="53">
        <v>22</v>
      </c>
      <c r="C117" s="53">
        <v>0</v>
      </c>
      <c r="D117" s="53">
        <v>0</v>
      </c>
      <c r="E117" s="53">
        <v>1</v>
      </c>
      <c r="F117" s="53">
        <f t="shared" si="10"/>
        <v>23</v>
      </c>
      <c r="G117" s="52">
        <f t="shared" si="11"/>
        <v>4.3478260869565215</v>
      </c>
      <c r="H117" s="51">
        <f t="shared" si="12"/>
        <v>2.3883696780893042</v>
      </c>
      <c r="I117" s="53">
        <v>1</v>
      </c>
      <c r="J117" s="53">
        <v>0</v>
      </c>
      <c r="K117" s="53">
        <v>1</v>
      </c>
      <c r="L117" s="53">
        <v>0</v>
      </c>
      <c r="M117" s="53">
        <f t="shared" si="13"/>
        <v>2</v>
      </c>
      <c r="N117" s="52">
        <f t="shared" si="14"/>
        <v>0</v>
      </c>
      <c r="O117" s="51">
        <f t="shared" si="15"/>
        <v>0.67114093959731547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</row>
    <row r="118" spans="1:67" s="46" customFormat="1" ht="13.5" customHeight="1">
      <c r="A118" s="54" t="s">
        <v>32</v>
      </c>
      <c r="B118" s="53">
        <v>17</v>
      </c>
      <c r="C118" s="53">
        <v>1</v>
      </c>
      <c r="D118" s="53">
        <v>2</v>
      </c>
      <c r="E118" s="53">
        <v>1</v>
      </c>
      <c r="F118" s="53">
        <f t="shared" si="10"/>
        <v>21</v>
      </c>
      <c r="G118" s="52">
        <f t="shared" si="11"/>
        <v>9.5238095238095237</v>
      </c>
      <c r="H118" s="51">
        <f t="shared" si="12"/>
        <v>2.1806853582554515</v>
      </c>
      <c r="I118" s="53">
        <v>4</v>
      </c>
      <c r="J118" s="53">
        <v>0</v>
      </c>
      <c r="K118" s="53">
        <v>1</v>
      </c>
      <c r="L118" s="53">
        <v>0</v>
      </c>
      <c r="M118" s="53">
        <f t="shared" si="13"/>
        <v>5</v>
      </c>
      <c r="N118" s="52">
        <f t="shared" si="14"/>
        <v>0</v>
      </c>
      <c r="O118" s="51">
        <f t="shared" si="15"/>
        <v>1.6778523489932886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</row>
    <row r="119" spans="1:67" s="44" customFormat="1" ht="13.5" customHeight="1">
      <c r="A119" s="54" t="s">
        <v>33</v>
      </c>
      <c r="B119" s="53">
        <v>27</v>
      </c>
      <c r="C119" s="53">
        <v>0</v>
      </c>
      <c r="D119" s="53">
        <v>3</v>
      </c>
      <c r="E119" s="53">
        <v>1</v>
      </c>
      <c r="F119" s="53">
        <f t="shared" si="10"/>
        <v>31</v>
      </c>
      <c r="G119" s="52">
        <f t="shared" si="11"/>
        <v>3.225806451612903</v>
      </c>
      <c r="H119" s="51">
        <f t="shared" si="12"/>
        <v>3.2191069574247146</v>
      </c>
      <c r="I119" s="53">
        <v>2</v>
      </c>
      <c r="J119" s="53">
        <v>0</v>
      </c>
      <c r="K119" s="53">
        <v>1</v>
      </c>
      <c r="L119" s="53">
        <v>0</v>
      </c>
      <c r="M119" s="53">
        <f t="shared" si="13"/>
        <v>3</v>
      </c>
      <c r="N119" s="52">
        <f t="shared" si="14"/>
        <v>0</v>
      </c>
      <c r="O119" s="51">
        <f t="shared" si="15"/>
        <v>1.006711409395973</v>
      </c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</row>
    <row r="120" spans="1:67" s="46" customFormat="1" ht="13.5" customHeight="1">
      <c r="A120" s="54" t="s">
        <v>34</v>
      </c>
      <c r="B120" s="53">
        <v>11</v>
      </c>
      <c r="C120" s="53">
        <v>0</v>
      </c>
      <c r="D120" s="53">
        <v>0</v>
      </c>
      <c r="E120" s="53">
        <v>1</v>
      </c>
      <c r="F120" s="53">
        <f t="shared" si="10"/>
        <v>12</v>
      </c>
      <c r="G120" s="52">
        <f t="shared" si="11"/>
        <v>8.3333333333333321</v>
      </c>
      <c r="H120" s="51">
        <f t="shared" si="12"/>
        <v>1.2461059190031152</v>
      </c>
      <c r="I120" s="53">
        <v>3</v>
      </c>
      <c r="J120" s="53">
        <v>0</v>
      </c>
      <c r="K120" s="53">
        <v>0</v>
      </c>
      <c r="L120" s="53">
        <v>0</v>
      </c>
      <c r="M120" s="53">
        <f t="shared" si="13"/>
        <v>3</v>
      </c>
      <c r="N120" s="52">
        <f t="shared" si="14"/>
        <v>0</v>
      </c>
      <c r="O120" s="51">
        <f t="shared" si="15"/>
        <v>1.006711409395973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</row>
    <row r="121" spans="1:67" s="44" customFormat="1" ht="13.5" customHeight="1">
      <c r="A121" s="50" t="s">
        <v>15</v>
      </c>
      <c r="B121" s="49">
        <f>SUM(B115:B120)</f>
        <v>105</v>
      </c>
      <c r="C121" s="49">
        <f>SUM(C115:C120)</f>
        <v>2</v>
      </c>
      <c r="D121" s="49">
        <f>SUM(D115:D120)</f>
        <v>10</v>
      </c>
      <c r="E121" s="49">
        <f>SUM(E115:E120)</f>
        <v>7</v>
      </c>
      <c r="F121" s="49">
        <f t="shared" si="10"/>
        <v>124</v>
      </c>
      <c r="G121" s="48">
        <f t="shared" si="11"/>
        <v>7.2580645161290329</v>
      </c>
      <c r="H121" s="47">
        <f t="shared" si="12"/>
        <v>12.876427829698859</v>
      </c>
      <c r="I121" s="49">
        <f>SUM(I115:I120)</f>
        <v>20</v>
      </c>
      <c r="J121" s="49">
        <f>SUM(J115:J120)</f>
        <v>0</v>
      </c>
      <c r="K121" s="49">
        <f>SUM(K115:K120)</f>
        <v>3</v>
      </c>
      <c r="L121" s="49">
        <f>SUM(L115:L120)</f>
        <v>0</v>
      </c>
      <c r="M121" s="49">
        <f t="shared" si="13"/>
        <v>23</v>
      </c>
      <c r="N121" s="48">
        <f t="shared" si="14"/>
        <v>0</v>
      </c>
      <c r="O121" s="47">
        <f t="shared" si="15"/>
        <v>7.7181208053691277</v>
      </c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</row>
    <row r="122" spans="1:67" s="44" customFormat="1" ht="13.5" customHeight="1">
      <c r="A122" s="58" t="s">
        <v>35</v>
      </c>
      <c r="B122" s="57">
        <v>28</v>
      </c>
      <c r="C122" s="57">
        <v>0</v>
      </c>
      <c r="D122" s="57">
        <v>0</v>
      </c>
      <c r="E122" s="57">
        <v>0</v>
      </c>
      <c r="F122" s="57">
        <f t="shared" si="10"/>
        <v>28</v>
      </c>
      <c r="G122" s="56">
        <f t="shared" si="11"/>
        <v>0</v>
      </c>
      <c r="H122" s="55">
        <f t="shared" si="12"/>
        <v>2.9075804776739358</v>
      </c>
      <c r="I122" s="57">
        <v>3</v>
      </c>
      <c r="J122" s="57">
        <v>0</v>
      </c>
      <c r="K122" s="57">
        <v>0</v>
      </c>
      <c r="L122" s="57">
        <v>0</v>
      </c>
      <c r="M122" s="57">
        <f t="shared" si="13"/>
        <v>3</v>
      </c>
      <c r="N122" s="56">
        <f t="shared" si="14"/>
        <v>0</v>
      </c>
      <c r="O122" s="55">
        <f t="shared" si="15"/>
        <v>1.006711409395973</v>
      </c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</row>
    <row r="123" spans="1:67" s="46" customFormat="1" ht="13.5" customHeight="1">
      <c r="A123" s="54" t="s">
        <v>36</v>
      </c>
      <c r="B123" s="53">
        <v>15</v>
      </c>
      <c r="C123" s="53">
        <v>2</v>
      </c>
      <c r="D123" s="53">
        <v>0</v>
      </c>
      <c r="E123" s="53">
        <v>0</v>
      </c>
      <c r="F123" s="53">
        <f t="shared" si="10"/>
        <v>17</v>
      </c>
      <c r="G123" s="52">
        <f t="shared" si="11"/>
        <v>11.76470588235294</v>
      </c>
      <c r="H123" s="51">
        <f t="shared" si="12"/>
        <v>1.7653167185877467</v>
      </c>
      <c r="I123" s="53">
        <v>1</v>
      </c>
      <c r="J123" s="53">
        <v>0</v>
      </c>
      <c r="K123" s="53">
        <v>1</v>
      </c>
      <c r="L123" s="53">
        <v>0</v>
      </c>
      <c r="M123" s="53">
        <f t="shared" si="13"/>
        <v>2</v>
      </c>
      <c r="N123" s="52">
        <f t="shared" si="14"/>
        <v>0</v>
      </c>
      <c r="O123" s="51">
        <f t="shared" si="15"/>
        <v>0.67114093959731547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</row>
    <row r="124" spans="1:67" s="46" customFormat="1" ht="13.5" customHeight="1">
      <c r="A124" s="54" t="s">
        <v>37</v>
      </c>
      <c r="B124" s="53">
        <v>19</v>
      </c>
      <c r="C124" s="53">
        <v>1</v>
      </c>
      <c r="D124" s="53">
        <v>1</v>
      </c>
      <c r="E124" s="53">
        <v>0</v>
      </c>
      <c r="F124" s="53">
        <f t="shared" si="10"/>
        <v>21</v>
      </c>
      <c r="G124" s="52">
        <f t="shared" si="11"/>
        <v>4.7619047619047619</v>
      </c>
      <c r="H124" s="51">
        <f t="shared" si="12"/>
        <v>2.1806853582554515</v>
      </c>
      <c r="I124" s="53">
        <v>2</v>
      </c>
      <c r="J124" s="53">
        <v>0</v>
      </c>
      <c r="K124" s="53">
        <v>1</v>
      </c>
      <c r="L124" s="53">
        <v>0</v>
      </c>
      <c r="M124" s="53">
        <f t="shared" si="13"/>
        <v>3</v>
      </c>
      <c r="N124" s="52">
        <f t="shared" si="14"/>
        <v>0</v>
      </c>
      <c r="O124" s="51">
        <f t="shared" si="15"/>
        <v>1.006711409395973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</row>
    <row r="125" spans="1:67" s="43" customFormat="1" ht="13.5" customHeight="1">
      <c r="A125" s="54" t="s">
        <v>38</v>
      </c>
      <c r="B125" s="53">
        <v>14</v>
      </c>
      <c r="C125" s="53">
        <v>0</v>
      </c>
      <c r="D125" s="53">
        <v>2</v>
      </c>
      <c r="E125" s="53">
        <v>0</v>
      </c>
      <c r="F125" s="53">
        <f t="shared" si="10"/>
        <v>16</v>
      </c>
      <c r="G125" s="52">
        <f t="shared" si="11"/>
        <v>0</v>
      </c>
      <c r="H125" s="51">
        <f t="shared" si="12"/>
        <v>1.6614745586708204</v>
      </c>
      <c r="I125" s="53">
        <v>2</v>
      </c>
      <c r="J125" s="53">
        <v>0</v>
      </c>
      <c r="K125" s="53">
        <v>0</v>
      </c>
      <c r="L125" s="53">
        <v>0</v>
      </c>
      <c r="M125" s="53">
        <f t="shared" si="13"/>
        <v>2</v>
      </c>
      <c r="N125" s="52">
        <f t="shared" si="14"/>
        <v>0</v>
      </c>
      <c r="O125" s="51">
        <f t="shared" si="15"/>
        <v>0.67114093959731547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v>9</v>
      </c>
      <c r="C126" s="53">
        <v>0</v>
      </c>
      <c r="D126" s="53">
        <v>3</v>
      </c>
      <c r="E126" s="53">
        <v>0</v>
      </c>
      <c r="F126" s="53">
        <f t="shared" si="10"/>
        <v>12</v>
      </c>
      <c r="G126" s="52">
        <f t="shared" si="11"/>
        <v>0</v>
      </c>
      <c r="H126" s="51">
        <f t="shared" si="12"/>
        <v>1.2461059190031152</v>
      </c>
      <c r="I126" s="53">
        <v>1</v>
      </c>
      <c r="J126" s="53">
        <v>0</v>
      </c>
      <c r="K126" s="53">
        <v>0</v>
      </c>
      <c r="L126" s="53">
        <v>0</v>
      </c>
      <c r="M126" s="53">
        <f t="shared" si="13"/>
        <v>1</v>
      </c>
      <c r="N126" s="52">
        <f t="shared" si="14"/>
        <v>0</v>
      </c>
      <c r="O126" s="51">
        <f t="shared" si="15"/>
        <v>0.33557046979865773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</row>
    <row r="127" spans="1:67" s="44" customFormat="1" ht="13.5" customHeight="1">
      <c r="A127" s="54" t="s">
        <v>40</v>
      </c>
      <c r="B127" s="53">
        <v>13</v>
      </c>
      <c r="C127" s="53">
        <v>0</v>
      </c>
      <c r="D127" s="53">
        <v>1</v>
      </c>
      <c r="E127" s="53">
        <v>0</v>
      </c>
      <c r="F127" s="53">
        <f t="shared" si="10"/>
        <v>14</v>
      </c>
      <c r="G127" s="52">
        <f t="shared" si="11"/>
        <v>0</v>
      </c>
      <c r="H127" s="51">
        <f t="shared" si="12"/>
        <v>1.4537902388369679</v>
      </c>
      <c r="I127" s="53">
        <v>6</v>
      </c>
      <c r="J127" s="53">
        <v>0</v>
      </c>
      <c r="K127" s="53">
        <v>0</v>
      </c>
      <c r="L127" s="53">
        <v>0</v>
      </c>
      <c r="M127" s="53">
        <f t="shared" si="13"/>
        <v>6</v>
      </c>
      <c r="N127" s="52">
        <f t="shared" si="14"/>
        <v>0</v>
      </c>
      <c r="O127" s="51">
        <f t="shared" si="15"/>
        <v>2.0134228187919461</v>
      </c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</row>
    <row r="128" spans="1:67" s="46" customFormat="1" ht="13.5" customHeight="1">
      <c r="A128" s="50" t="s">
        <v>15</v>
      </c>
      <c r="B128" s="49">
        <f>SUM(B122:B127)</f>
        <v>98</v>
      </c>
      <c r="C128" s="49">
        <f>SUM(C122:C127)</f>
        <v>3</v>
      </c>
      <c r="D128" s="49">
        <f>SUM(D122:D127)</f>
        <v>7</v>
      </c>
      <c r="E128" s="49">
        <f>SUM(E122:E127)</f>
        <v>0</v>
      </c>
      <c r="F128" s="49">
        <f t="shared" si="10"/>
        <v>108</v>
      </c>
      <c r="G128" s="48">
        <f t="shared" si="11"/>
        <v>2.7777777777777777</v>
      </c>
      <c r="H128" s="47">
        <f t="shared" si="12"/>
        <v>11.214953271028037</v>
      </c>
      <c r="I128" s="49">
        <f>SUM(I122:I127)</f>
        <v>15</v>
      </c>
      <c r="J128" s="49">
        <f>SUM(J122:J127)</f>
        <v>0</v>
      </c>
      <c r="K128" s="49">
        <f>SUM(K122:K127)</f>
        <v>2</v>
      </c>
      <c r="L128" s="49">
        <f>SUM(L122:L127)</f>
        <v>0</v>
      </c>
      <c r="M128" s="49">
        <f t="shared" si="13"/>
        <v>17</v>
      </c>
      <c r="N128" s="48">
        <f t="shared" si="14"/>
        <v>0</v>
      </c>
      <c r="O128" s="47">
        <f t="shared" si="15"/>
        <v>5.7046979865771812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</row>
    <row r="129" spans="1:67" s="43" customFormat="1" ht="13.5" customHeight="1">
      <c r="A129" s="50" t="s">
        <v>41</v>
      </c>
      <c r="B129" s="49">
        <f>SUM(B99,B106:B114,B121,B128)</f>
        <v>792</v>
      </c>
      <c r="C129" s="49">
        <f>SUM(C99,C106:C114,C121,C128)</f>
        <v>42</v>
      </c>
      <c r="D129" s="49">
        <f>SUM(D99,D106:D114,D121,D128)</f>
        <v>94</v>
      </c>
      <c r="E129" s="49">
        <f>SUM(E99,E106:E114,E121,E128)</f>
        <v>35</v>
      </c>
      <c r="F129" s="49">
        <f t="shared" si="10"/>
        <v>963</v>
      </c>
      <c r="G129" s="48">
        <f t="shared" si="11"/>
        <v>7.9958463136033231</v>
      </c>
      <c r="H129" s="47">
        <f t="shared" si="12"/>
        <v>100</v>
      </c>
      <c r="I129" s="49">
        <f>SUM(I99,I106:I114,I121,I128)</f>
        <v>237</v>
      </c>
      <c r="J129" s="49">
        <f>SUM(J99,J106:J114,J121,J128)</f>
        <v>0</v>
      </c>
      <c r="K129" s="49">
        <f>SUM(K99,K106:K114,K121,K128)</f>
        <v>59</v>
      </c>
      <c r="L129" s="49">
        <f>SUM(L99,L106:L114,L121,L128)</f>
        <v>2</v>
      </c>
      <c r="M129" s="49">
        <f t="shared" si="13"/>
        <v>298</v>
      </c>
      <c r="N129" s="48">
        <f t="shared" si="14"/>
        <v>0.67114093959731547</v>
      </c>
      <c r="O129" s="47">
        <f t="shared" si="15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</row>
    <row r="130" spans="1:67" s="43" customFormat="1" ht="12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</row>
    <row r="131" spans="1:67" s="43" customFormat="1" ht="12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</row>
    <row r="132" spans="1:67" s="44" customFormat="1" ht="12" customHeight="1">
      <c r="A132" s="70" t="s">
        <v>0</v>
      </c>
      <c r="B132" s="69"/>
      <c r="C132" s="68"/>
      <c r="D132" s="68"/>
      <c r="E132" s="68"/>
      <c r="F132" s="68"/>
      <c r="G132" s="68"/>
      <c r="H132" s="67"/>
      <c r="I132" s="69" t="s">
        <v>67</v>
      </c>
      <c r="J132" s="68"/>
      <c r="K132" s="68"/>
      <c r="L132" s="68"/>
      <c r="M132" s="68"/>
      <c r="N132" s="68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</row>
    <row r="133" spans="1:67" s="46" customFormat="1" ht="39.6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</row>
    <row r="134" spans="1:67" s="43" customFormat="1" ht="13.5" customHeight="1">
      <c r="A134" s="58" t="s">
        <v>9</v>
      </c>
      <c r="B134" s="57"/>
      <c r="C134" s="57"/>
      <c r="D134" s="57"/>
      <c r="E134" s="57"/>
      <c r="F134" s="57"/>
      <c r="G134" s="56"/>
      <c r="H134" s="55"/>
      <c r="I134" s="57">
        <f>SUM(方向別!B93,方向別!I93)</f>
        <v>9</v>
      </c>
      <c r="J134" s="57">
        <f>SUM(方向別!C93,方向別!J93)</f>
        <v>0</v>
      </c>
      <c r="K134" s="57">
        <f>SUM(方向別!D93,方向別!K93)</f>
        <v>0</v>
      </c>
      <c r="L134" s="57">
        <f>SUM(方向別!E93,方向別!L93)</f>
        <v>1</v>
      </c>
      <c r="M134" s="57">
        <f t="shared" ref="M134:M170" si="16">SUM(I134:L134)</f>
        <v>10</v>
      </c>
      <c r="N134" s="56">
        <f t="shared" ref="N134:N170" si="17">IF(SUM(J134,L134)=0,0,SUM(J134,L134)/M134*100)</f>
        <v>10</v>
      </c>
      <c r="O134" s="55">
        <f t="shared" ref="O134:O170" si="18">IF(M134=0,0,M134/M$170*100)</f>
        <v>0.79302141157811257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/>
      <c r="C135" s="53"/>
      <c r="D135" s="53"/>
      <c r="E135" s="53"/>
      <c r="F135" s="53"/>
      <c r="G135" s="52"/>
      <c r="H135" s="51"/>
      <c r="I135" s="53">
        <f>SUM(方向別!B94,方向別!I94)</f>
        <v>11</v>
      </c>
      <c r="J135" s="53">
        <f>SUM(方向別!C94,方向別!J94)</f>
        <v>0</v>
      </c>
      <c r="K135" s="53">
        <f>SUM(方向別!D94,方向別!K94)</f>
        <v>1</v>
      </c>
      <c r="L135" s="53">
        <f>SUM(方向別!E94,方向別!L94)</f>
        <v>1</v>
      </c>
      <c r="M135" s="53">
        <f t="shared" si="16"/>
        <v>13</v>
      </c>
      <c r="N135" s="52">
        <f t="shared" si="17"/>
        <v>7.6923076923076925</v>
      </c>
      <c r="O135" s="51">
        <f t="shared" si="18"/>
        <v>1.0309278350515463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</row>
    <row r="136" spans="1:67" s="44" customFormat="1" ht="13.5" customHeight="1">
      <c r="A136" s="54" t="s">
        <v>11</v>
      </c>
      <c r="B136" s="53"/>
      <c r="C136" s="53"/>
      <c r="D136" s="53"/>
      <c r="E136" s="53"/>
      <c r="F136" s="53"/>
      <c r="G136" s="52"/>
      <c r="H136" s="51"/>
      <c r="I136" s="53">
        <f>SUM(方向別!B95,方向別!I95)</f>
        <v>12</v>
      </c>
      <c r="J136" s="53">
        <f>SUM(方向別!C95,方向別!J95)</f>
        <v>1</v>
      </c>
      <c r="K136" s="53">
        <f>SUM(方向別!D95,方向別!K95)</f>
        <v>1</v>
      </c>
      <c r="L136" s="53">
        <f>SUM(方向別!E95,方向別!L95)</f>
        <v>0</v>
      </c>
      <c r="M136" s="53">
        <f t="shared" si="16"/>
        <v>14</v>
      </c>
      <c r="N136" s="52">
        <f t="shared" si="17"/>
        <v>7.1428571428571423</v>
      </c>
      <c r="O136" s="51">
        <f t="shared" si="18"/>
        <v>1.1102299762093577</v>
      </c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</row>
    <row r="137" spans="1:67" s="46" customFormat="1" ht="13.5" customHeight="1">
      <c r="A137" s="54" t="s">
        <v>12</v>
      </c>
      <c r="B137" s="53"/>
      <c r="C137" s="53"/>
      <c r="D137" s="53"/>
      <c r="E137" s="53"/>
      <c r="F137" s="53"/>
      <c r="G137" s="52"/>
      <c r="H137" s="51"/>
      <c r="I137" s="53">
        <f>SUM(方向別!B96,方向別!I96)</f>
        <v>15</v>
      </c>
      <c r="J137" s="53">
        <f>SUM(方向別!C96,方向別!J96)</f>
        <v>1</v>
      </c>
      <c r="K137" s="53">
        <f>SUM(方向別!D96,方向別!K96)</f>
        <v>0</v>
      </c>
      <c r="L137" s="53">
        <f>SUM(方向別!E96,方向別!L96)</f>
        <v>1</v>
      </c>
      <c r="M137" s="53">
        <f t="shared" si="16"/>
        <v>17</v>
      </c>
      <c r="N137" s="52">
        <f t="shared" si="17"/>
        <v>11.76470588235294</v>
      </c>
      <c r="O137" s="51">
        <f t="shared" si="18"/>
        <v>1.3481363996827915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</row>
    <row r="138" spans="1:67" s="44" customFormat="1" ht="13.5" customHeight="1">
      <c r="A138" s="54" t="s">
        <v>13</v>
      </c>
      <c r="B138" s="53"/>
      <c r="C138" s="53"/>
      <c r="D138" s="53"/>
      <c r="E138" s="53"/>
      <c r="F138" s="53"/>
      <c r="G138" s="52"/>
      <c r="H138" s="51"/>
      <c r="I138" s="53">
        <f>SUM(方向別!B97,方向別!I97)</f>
        <v>14</v>
      </c>
      <c r="J138" s="53">
        <f>SUM(方向別!C97,方向別!J97)</f>
        <v>0</v>
      </c>
      <c r="K138" s="53">
        <f>SUM(方向別!D97,方向別!K97)</f>
        <v>1</v>
      </c>
      <c r="L138" s="53">
        <f>SUM(方向別!E97,方向別!L97)</f>
        <v>0</v>
      </c>
      <c r="M138" s="53">
        <f t="shared" si="16"/>
        <v>15</v>
      </c>
      <c r="N138" s="52">
        <f t="shared" si="17"/>
        <v>0</v>
      </c>
      <c r="O138" s="51">
        <f t="shared" si="18"/>
        <v>1.1895321173671689</v>
      </c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</row>
    <row r="139" spans="1:67" s="44" customFormat="1" ht="13.5" customHeight="1">
      <c r="A139" s="54" t="s">
        <v>14</v>
      </c>
      <c r="B139" s="53"/>
      <c r="C139" s="53"/>
      <c r="D139" s="53"/>
      <c r="E139" s="53"/>
      <c r="F139" s="53"/>
      <c r="G139" s="52"/>
      <c r="H139" s="51"/>
      <c r="I139" s="53">
        <f>SUM(方向別!B98,方向別!I98)</f>
        <v>10</v>
      </c>
      <c r="J139" s="53">
        <f>SUM(方向別!C98,方向別!J98)</f>
        <v>0</v>
      </c>
      <c r="K139" s="53">
        <f>SUM(方向別!D98,方向別!K98)</f>
        <v>0</v>
      </c>
      <c r="L139" s="53">
        <f>SUM(方向別!E98,方向別!L98)</f>
        <v>0</v>
      </c>
      <c r="M139" s="53">
        <f t="shared" si="16"/>
        <v>10</v>
      </c>
      <c r="N139" s="52">
        <f t="shared" si="17"/>
        <v>0</v>
      </c>
      <c r="O139" s="51">
        <f t="shared" si="18"/>
        <v>0.79302141157811257</v>
      </c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</row>
    <row r="140" spans="1:67" s="44" customFormat="1" ht="13.5" customHeight="1">
      <c r="A140" s="50" t="s">
        <v>15</v>
      </c>
      <c r="B140" s="49"/>
      <c r="C140" s="49"/>
      <c r="D140" s="49"/>
      <c r="E140" s="49"/>
      <c r="F140" s="49"/>
      <c r="G140" s="48"/>
      <c r="H140" s="47"/>
      <c r="I140" s="49">
        <f>SUM(I134:I139)</f>
        <v>71</v>
      </c>
      <c r="J140" s="49">
        <f>SUM(J134:J139)</f>
        <v>2</v>
      </c>
      <c r="K140" s="49">
        <f>SUM(K134:K139)</f>
        <v>3</v>
      </c>
      <c r="L140" s="49">
        <f>SUM(L134:L139)</f>
        <v>3</v>
      </c>
      <c r="M140" s="49">
        <f t="shared" si="16"/>
        <v>79</v>
      </c>
      <c r="N140" s="48">
        <f t="shared" si="17"/>
        <v>6.3291139240506329</v>
      </c>
      <c r="O140" s="47">
        <f t="shared" si="18"/>
        <v>6.2648691514670896</v>
      </c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</row>
    <row r="141" spans="1:67" s="46" customFormat="1" ht="13.5" customHeight="1">
      <c r="A141" s="58" t="s">
        <v>16</v>
      </c>
      <c r="B141" s="57"/>
      <c r="C141" s="57"/>
      <c r="D141" s="57"/>
      <c r="E141" s="57"/>
      <c r="F141" s="57"/>
      <c r="G141" s="56"/>
      <c r="H141" s="55"/>
      <c r="I141" s="57">
        <f>SUM(方向別!B100,方向別!I100)</f>
        <v>13</v>
      </c>
      <c r="J141" s="57">
        <f>SUM(方向別!C100,方向別!J100)</f>
        <v>4</v>
      </c>
      <c r="K141" s="57">
        <f>SUM(方向別!D100,方向別!K100)</f>
        <v>1</v>
      </c>
      <c r="L141" s="57">
        <f>SUM(方向別!E100,方向別!L100)</f>
        <v>1</v>
      </c>
      <c r="M141" s="57">
        <f t="shared" si="16"/>
        <v>19</v>
      </c>
      <c r="N141" s="56">
        <f t="shared" si="17"/>
        <v>26.315789473684209</v>
      </c>
      <c r="O141" s="55">
        <f t="shared" si="18"/>
        <v>1.5067406819984139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</row>
    <row r="142" spans="1:67" s="46" customFormat="1" ht="13.5" customHeight="1">
      <c r="A142" s="54" t="s">
        <v>17</v>
      </c>
      <c r="B142" s="53"/>
      <c r="C142" s="53"/>
      <c r="D142" s="53"/>
      <c r="E142" s="53"/>
      <c r="F142" s="53"/>
      <c r="G142" s="52"/>
      <c r="H142" s="51"/>
      <c r="I142" s="53">
        <f>SUM(方向別!B101,方向別!I101)</f>
        <v>12</v>
      </c>
      <c r="J142" s="53">
        <f>SUM(方向別!C101,方向別!J101)</f>
        <v>1</v>
      </c>
      <c r="K142" s="53">
        <f>SUM(方向別!D101,方向別!K101)</f>
        <v>4</v>
      </c>
      <c r="L142" s="53">
        <f>SUM(方向別!E101,方向別!L101)</f>
        <v>0</v>
      </c>
      <c r="M142" s="53">
        <f t="shared" si="16"/>
        <v>17</v>
      </c>
      <c r="N142" s="52">
        <f t="shared" si="17"/>
        <v>5.8823529411764701</v>
      </c>
      <c r="O142" s="51">
        <f t="shared" si="18"/>
        <v>1.3481363996827915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</row>
    <row r="143" spans="1:67" s="46" customFormat="1" ht="13.5" customHeight="1">
      <c r="A143" s="54" t="s">
        <v>18</v>
      </c>
      <c r="B143" s="53"/>
      <c r="C143" s="53"/>
      <c r="D143" s="53"/>
      <c r="E143" s="53"/>
      <c r="F143" s="53"/>
      <c r="G143" s="52"/>
      <c r="H143" s="51"/>
      <c r="I143" s="53">
        <f>SUM(方向別!B102,方向別!I102)</f>
        <v>9</v>
      </c>
      <c r="J143" s="53">
        <f>SUM(方向別!C102,方向別!J102)</f>
        <v>1</v>
      </c>
      <c r="K143" s="53">
        <f>SUM(方向別!D102,方向別!K102)</f>
        <v>1</v>
      </c>
      <c r="L143" s="53">
        <f>SUM(方向別!E102,方向別!L102)</f>
        <v>1</v>
      </c>
      <c r="M143" s="53">
        <f t="shared" si="16"/>
        <v>12</v>
      </c>
      <c r="N143" s="52">
        <f t="shared" si="17"/>
        <v>16.666666666666664</v>
      </c>
      <c r="O143" s="51">
        <f t="shared" si="18"/>
        <v>0.95162569389373508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</row>
    <row r="144" spans="1:67" s="44" customFormat="1" ht="13.5" customHeight="1">
      <c r="A144" s="54" t="s">
        <v>19</v>
      </c>
      <c r="B144" s="53"/>
      <c r="C144" s="53"/>
      <c r="D144" s="53"/>
      <c r="E144" s="53"/>
      <c r="F144" s="53"/>
      <c r="G144" s="52"/>
      <c r="H144" s="51"/>
      <c r="I144" s="53">
        <f>SUM(方向別!B103,方向別!I103)</f>
        <v>18</v>
      </c>
      <c r="J144" s="53">
        <f>SUM(方向別!C103,方向別!J103)</f>
        <v>0</v>
      </c>
      <c r="K144" s="53">
        <f>SUM(方向別!D103,方向別!K103)</f>
        <v>2</v>
      </c>
      <c r="L144" s="53">
        <f>SUM(方向別!E103,方向別!L103)</f>
        <v>1</v>
      </c>
      <c r="M144" s="53">
        <f t="shared" si="16"/>
        <v>21</v>
      </c>
      <c r="N144" s="52">
        <f t="shared" si="17"/>
        <v>4.7619047619047619</v>
      </c>
      <c r="O144" s="51">
        <f t="shared" si="18"/>
        <v>1.6653449643140366</v>
      </c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</row>
    <row r="145" spans="1:67" s="46" customFormat="1" ht="13.5" customHeight="1">
      <c r="A145" s="54" t="s">
        <v>20</v>
      </c>
      <c r="B145" s="53"/>
      <c r="C145" s="53"/>
      <c r="D145" s="53"/>
      <c r="E145" s="53"/>
      <c r="F145" s="53"/>
      <c r="G145" s="52"/>
      <c r="H145" s="51"/>
      <c r="I145" s="53">
        <f>SUM(方向別!B104,方向別!I104)</f>
        <v>15</v>
      </c>
      <c r="J145" s="53">
        <f>SUM(方向別!C104,方向別!J104)</f>
        <v>0</v>
      </c>
      <c r="K145" s="53">
        <f>SUM(方向別!D104,方向別!K104)</f>
        <v>3</v>
      </c>
      <c r="L145" s="53">
        <f>SUM(方向別!E104,方向別!L104)</f>
        <v>0</v>
      </c>
      <c r="M145" s="53">
        <f t="shared" si="16"/>
        <v>18</v>
      </c>
      <c r="N145" s="52">
        <f t="shared" si="17"/>
        <v>0</v>
      </c>
      <c r="O145" s="51">
        <f t="shared" si="18"/>
        <v>1.4274385408406027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</row>
    <row r="146" spans="1:67" s="44" customFormat="1" ht="13.5" customHeight="1">
      <c r="A146" s="54" t="s">
        <v>21</v>
      </c>
      <c r="B146" s="53"/>
      <c r="C146" s="53"/>
      <c r="D146" s="53"/>
      <c r="E146" s="53"/>
      <c r="F146" s="53"/>
      <c r="G146" s="52"/>
      <c r="H146" s="51"/>
      <c r="I146" s="53">
        <f>SUM(方向別!B105,方向別!I105)</f>
        <v>16</v>
      </c>
      <c r="J146" s="53">
        <f>SUM(方向別!C105,方向別!J105)</f>
        <v>3</v>
      </c>
      <c r="K146" s="53">
        <f>SUM(方向別!D105,方向別!K105)</f>
        <v>1</v>
      </c>
      <c r="L146" s="53">
        <f>SUM(方向別!E105,方向別!L105)</f>
        <v>0</v>
      </c>
      <c r="M146" s="53">
        <f t="shared" si="16"/>
        <v>20</v>
      </c>
      <c r="N146" s="52">
        <f t="shared" si="17"/>
        <v>15</v>
      </c>
      <c r="O146" s="51">
        <f t="shared" si="18"/>
        <v>1.5860428231562251</v>
      </c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</row>
    <row r="147" spans="1:67" s="46" customFormat="1" ht="13.5" customHeight="1">
      <c r="A147" s="50" t="s">
        <v>15</v>
      </c>
      <c r="B147" s="49"/>
      <c r="C147" s="49"/>
      <c r="D147" s="49"/>
      <c r="E147" s="49"/>
      <c r="F147" s="49"/>
      <c r="G147" s="48"/>
      <c r="H147" s="47"/>
      <c r="I147" s="49">
        <f>SUM(I141:I146)</f>
        <v>83</v>
      </c>
      <c r="J147" s="49">
        <f>SUM(J141:J146)</f>
        <v>9</v>
      </c>
      <c r="K147" s="49">
        <f>SUM(K141:K146)</f>
        <v>12</v>
      </c>
      <c r="L147" s="49">
        <f>SUM(L141:L146)</f>
        <v>3</v>
      </c>
      <c r="M147" s="49">
        <f t="shared" si="16"/>
        <v>107</v>
      </c>
      <c r="N147" s="48">
        <f t="shared" si="17"/>
        <v>11.214953271028037</v>
      </c>
      <c r="O147" s="47">
        <f t="shared" si="18"/>
        <v>8.485329103885805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</row>
    <row r="148" spans="1:67" s="44" customFormat="1" ht="13.5" customHeight="1">
      <c r="A148" s="54" t="s">
        <v>22</v>
      </c>
      <c r="B148" s="53"/>
      <c r="C148" s="53"/>
      <c r="D148" s="53"/>
      <c r="E148" s="53"/>
      <c r="F148" s="53"/>
      <c r="G148" s="52"/>
      <c r="H148" s="51"/>
      <c r="I148" s="53">
        <f>SUM(方向別!B107,方向別!I107)</f>
        <v>75</v>
      </c>
      <c r="J148" s="53">
        <f>SUM(方向別!C107,方向別!J107)</f>
        <v>2</v>
      </c>
      <c r="K148" s="53">
        <f>SUM(方向別!D107,方向別!K107)</f>
        <v>9</v>
      </c>
      <c r="L148" s="53">
        <f>SUM(方向別!E107,方向別!L107)</f>
        <v>2</v>
      </c>
      <c r="M148" s="53">
        <f t="shared" si="16"/>
        <v>88</v>
      </c>
      <c r="N148" s="52">
        <f t="shared" si="17"/>
        <v>4.5454545454545459</v>
      </c>
      <c r="O148" s="51">
        <f t="shared" si="18"/>
        <v>6.978588421887391</v>
      </c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</row>
    <row r="149" spans="1:67" s="46" customFormat="1" ht="13.5" customHeight="1">
      <c r="A149" s="54" t="s">
        <v>23</v>
      </c>
      <c r="B149" s="53"/>
      <c r="C149" s="53"/>
      <c r="D149" s="53"/>
      <c r="E149" s="53"/>
      <c r="F149" s="53"/>
      <c r="G149" s="52"/>
      <c r="H149" s="51"/>
      <c r="I149" s="53">
        <f>SUM(方向別!B108,方向別!I108)</f>
        <v>63</v>
      </c>
      <c r="J149" s="53">
        <f>SUM(方向別!C108,方向別!J108)</f>
        <v>3</v>
      </c>
      <c r="K149" s="53">
        <f>SUM(方向別!D108,方向別!K108)</f>
        <v>19</v>
      </c>
      <c r="L149" s="53">
        <f>SUM(方向別!E108,方向別!L108)</f>
        <v>3</v>
      </c>
      <c r="M149" s="53">
        <f t="shared" si="16"/>
        <v>88</v>
      </c>
      <c r="N149" s="52">
        <f t="shared" si="17"/>
        <v>6.8181818181818175</v>
      </c>
      <c r="O149" s="51">
        <f t="shared" si="18"/>
        <v>6.978588421887391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</row>
    <row r="150" spans="1:67" s="44" customFormat="1" ht="13.5" customHeight="1">
      <c r="A150" s="54" t="s">
        <v>24</v>
      </c>
      <c r="B150" s="53"/>
      <c r="C150" s="53"/>
      <c r="D150" s="53"/>
      <c r="E150" s="53"/>
      <c r="F150" s="53"/>
      <c r="G150" s="52"/>
      <c r="H150" s="51"/>
      <c r="I150" s="53">
        <f>SUM(方向別!B109,方向別!I109)</f>
        <v>78</v>
      </c>
      <c r="J150" s="53">
        <f>SUM(方向別!C109,方向別!J109)</f>
        <v>3</v>
      </c>
      <c r="K150" s="53">
        <f>SUM(方向別!D109,方向別!K109)</f>
        <v>13</v>
      </c>
      <c r="L150" s="53">
        <f>SUM(方向別!E109,方向別!L109)</f>
        <v>1</v>
      </c>
      <c r="M150" s="53">
        <f t="shared" si="16"/>
        <v>95</v>
      </c>
      <c r="N150" s="52">
        <f t="shared" si="17"/>
        <v>4.2105263157894735</v>
      </c>
      <c r="O150" s="51">
        <f t="shared" si="18"/>
        <v>7.5337034099920697</v>
      </c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</row>
    <row r="151" spans="1:67" s="46" customFormat="1" ht="13.5" customHeight="1">
      <c r="A151" s="54" t="s">
        <v>25</v>
      </c>
      <c r="B151" s="53"/>
      <c r="C151" s="53"/>
      <c r="D151" s="53"/>
      <c r="E151" s="53"/>
      <c r="F151" s="53"/>
      <c r="G151" s="52"/>
      <c r="H151" s="51"/>
      <c r="I151" s="53">
        <f>SUM(方向別!B110,方向別!I110)</f>
        <v>75</v>
      </c>
      <c r="J151" s="53">
        <f>SUM(方向別!C110,方向別!J110)</f>
        <v>2</v>
      </c>
      <c r="K151" s="53">
        <f>SUM(方向別!D110,方向別!K110)</f>
        <v>8</v>
      </c>
      <c r="L151" s="53">
        <f>SUM(方向別!E110,方向別!L110)</f>
        <v>1</v>
      </c>
      <c r="M151" s="53">
        <f t="shared" si="16"/>
        <v>86</v>
      </c>
      <c r="N151" s="52">
        <f t="shared" si="17"/>
        <v>3.4883720930232558</v>
      </c>
      <c r="O151" s="51">
        <f t="shared" si="18"/>
        <v>6.8199841395717682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</row>
    <row r="152" spans="1:67" s="46" customFormat="1" ht="13.5" customHeight="1">
      <c r="A152" s="54" t="s">
        <v>26</v>
      </c>
      <c r="B152" s="53"/>
      <c r="C152" s="53"/>
      <c r="D152" s="53"/>
      <c r="E152" s="53"/>
      <c r="F152" s="53"/>
      <c r="G152" s="52"/>
      <c r="H152" s="51"/>
      <c r="I152" s="53">
        <f>SUM(方向別!B111,方向別!I111)</f>
        <v>62</v>
      </c>
      <c r="J152" s="53">
        <f>SUM(方向別!C111,方向別!J111)</f>
        <v>4</v>
      </c>
      <c r="K152" s="53">
        <f>SUM(方向別!D111,方向別!K111)</f>
        <v>14</v>
      </c>
      <c r="L152" s="53">
        <f>SUM(方向別!E111,方向別!L111)</f>
        <v>2</v>
      </c>
      <c r="M152" s="53">
        <f t="shared" si="16"/>
        <v>82</v>
      </c>
      <c r="N152" s="52">
        <f t="shared" si="17"/>
        <v>7.3170731707317067</v>
      </c>
      <c r="O152" s="51">
        <f t="shared" si="18"/>
        <v>6.5027755749405243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</row>
    <row r="153" spans="1:67" s="46" customFormat="1" ht="13.5" customHeight="1">
      <c r="A153" s="54" t="s">
        <v>27</v>
      </c>
      <c r="B153" s="53"/>
      <c r="C153" s="53"/>
      <c r="D153" s="53"/>
      <c r="E153" s="53"/>
      <c r="F153" s="53"/>
      <c r="G153" s="52"/>
      <c r="H153" s="51"/>
      <c r="I153" s="53">
        <f>SUM(方向別!B112,方向別!I112)</f>
        <v>86</v>
      </c>
      <c r="J153" s="53">
        <f>SUM(方向別!C112,方向別!J112)</f>
        <v>6</v>
      </c>
      <c r="K153" s="53">
        <f>SUM(方向別!D112,方向別!K112)</f>
        <v>11</v>
      </c>
      <c r="L153" s="53">
        <f>SUM(方向別!E112,方向別!L112)</f>
        <v>7</v>
      </c>
      <c r="M153" s="53">
        <f t="shared" si="16"/>
        <v>110</v>
      </c>
      <c r="N153" s="52">
        <f t="shared" si="17"/>
        <v>11.818181818181818</v>
      </c>
      <c r="O153" s="51">
        <f t="shared" si="18"/>
        <v>8.7232355273592379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</row>
    <row r="154" spans="1:67" s="44" customFormat="1" ht="13.5" customHeight="1">
      <c r="A154" s="54" t="s">
        <v>28</v>
      </c>
      <c r="B154" s="53"/>
      <c r="C154" s="53"/>
      <c r="D154" s="53"/>
      <c r="E154" s="53"/>
      <c r="F154" s="53"/>
      <c r="G154" s="52"/>
      <c r="H154" s="51"/>
      <c r="I154" s="53">
        <f>SUM(方向別!B113,方向別!I113)</f>
        <v>80</v>
      </c>
      <c r="J154" s="53">
        <f>SUM(方向別!C113,方向別!J113)</f>
        <v>4</v>
      </c>
      <c r="K154" s="53">
        <f>SUM(方向別!D113,方向別!K113)</f>
        <v>22</v>
      </c>
      <c r="L154" s="53">
        <f>SUM(方向別!E113,方向別!L113)</f>
        <v>6</v>
      </c>
      <c r="M154" s="53">
        <f t="shared" si="16"/>
        <v>112</v>
      </c>
      <c r="N154" s="52">
        <f t="shared" si="17"/>
        <v>8.9285714285714288</v>
      </c>
      <c r="O154" s="51">
        <f t="shared" si="18"/>
        <v>8.8818398096748616</v>
      </c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</row>
    <row r="155" spans="1:67" s="44" customFormat="1" ht="13.5" customHeight="1">
      <c r="A155" s="54" t="s">
        <v>60</v>
      </c>
      <c r="B155" s="53"/>
      <c r="C155" s="53"/>
      <c r="D155" s="53"/>
      <c r="E155" s="53"/>
      <c r="F155" s="53"/>
      <c r="G155" s="52"/>
      <c r="H155" s="51"/>
      <c r="I155" s="53">
        <f>SUM(方向別!B114,方向別!I114)</f>
        <v>118</v>
      </c>
      <c r="J155" s="53">
        <f>SUM(方向別!C114,方向別!J114)</f>
        <v>2</v>
      </c>
      <c r="K155" s="53">
        <f>SUM(方向別!D114,方向別!K114)</f>
        <v>20</v>
      </c>
      <c r="L155" s="53">
        <f>SUM(方向別!E114,方向別!L114)</f>
        <v>2</v>
      </c>
      <c r="M155" s="53">
        <f t="shared" si="16"/>
        <v>142</v>
      </c>
      <c r="N155" s="52">
        <f t="shared" si="17"/>
        <v>2.8169014084507045</v>
      </c>
      <c r="O155" s="51">
        <f t="shared" si="18"/>
        <v>11.2609040444092</v>
      </c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</row>
    <row r="156" spans="1:67" s="44" customFormat="1" ht="13.5" customHeight="1">
      <c r="A156" s="58" t="s">
        <v>29</v>
      </c>
      <c r="B156" s="57"/>
      <c r="C156" s="57"/>
      <c r="D156" s="57"/>
      <c r="E156" s="57"/>
      <c r="F156" s="57"/>
      <c r="G156" s="56"/>
      <c r="H156" s="55"/>
      <c r="I156" s="57">
        <f>SUM(方向別!B115,方向別!I115)</f>
        <v>17</v>
      </c>
      <c r="J156" s="57">
        <f>SUM(方向別!C115,方向別!J115)</f>
        <v>0</v>
      </c>
      <c r="K156" s="57">
        <f>SUM(方向別!D115,方向別!K115)</f>
        <v>4</v>
      </c>
      <c r="L156" s="57">
        <f>SUM(方向別!E115,方向別!L115)</f>
        <v>1</v>
      </c>
      <c r="M156" s="57">
        <f t="shared" si="16"/>
        <v>22</v>
      </c>
      <c r="N156" s="56">
        <f t="shared" si="17"/>
        <v>4.5454545454545459</v>
      </c>
      <c r="O156" s="55">
        <f t="shared" si="18"/>
        <v>1.7446471054718478</v>
      </c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</row>
    <row r="157" spans="1:67" s="46" customFormat="1" ht="13.5" customHeight="1">
      <c r="A157" s="54" t="s">
        <v>30</v>
      </c>
      <c r="B157" s="53"/>
      <c r="C157" s="53"/>
      <c r="D157" s="53"/>
      <c r="E157" s="53"/>
      <c r="F157" s="53"/>
      <c r="G157" s="52"/>
      <c r="H157" s="51"/>
      <c r="I157" s="53">
        <f>SUM(方向別!B116,方向別!I116)</f>
        <v>21</v>
      </c>
      <c r="J157" s="53">
        <f>SUM(方向別!C116,方向別!J116)</f>
        <v>1</v>
      </c>
      <c r="K157" s="53">
        <f>SUM(方向別!D116,方向別!K116)</f>
        <v>1</v>
      </c>
      <c r="L157" s="53">
        <f>SUM(方向別!E116,方向別!L116)</f>
        <v>2</v>
      </c>
      <c r="M157" s="53">
        <f t="shared" si="16"/>
        <v>25</v>
      </c>
      <c r="N157" s="52">
        <f t="shared" si="17"/>
        <v>12</v>
      </c>
      <c r="O157" s="51">
        <f t="shared" si="18"/>
        <v>1.9825535289452814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</row>
    <row r="158" spans="1:67" s="46" customFormat="1" ht="13.5" customHeight="1">
      <c r="A158" s="54" t="s">
        <v>31</v>
      </c>
      <c r="B158" s="53"/>
      <c r="C158" s="53"/>
      <c r="D158" s="53"/>
      <c r="E158" s="53"/>
      <c r="F158" s="53"/>
      <c r="G158" s="52"/>
      <c r="H158" s="51"/>
      <c r="I158" s="53">
        <f>SUM(方向別!B117,方向別!I117)</f>
        <v>23</v>
      </c>
      <c r="J158" s="53">
        <f>SUM(方向別!C117,方向別!J117)</f>
        <v>0</v>
      </c>
      <c r="K158" s="53">
        <f>SUM(方向別!D117,方向別!K117)</f>
        <v>1</v>
      </c>
      <c r="L158" s="53">
        <f>SUM(方向別!E117,方向別!L117)</f>
        <v>1</v>
      </c>
      <c r="M158" s="53">
        <f t="shared" si="16"/>
        <v>25</v>
      </c>
      <c r="N158" s="52">
        <f t="shared" si="17"/>
        <v>4</v>
      </c>
      <c r="O158" s="51">
        <f t="shared" si="18"/>
        <v>1.9825535289452814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</row>
    <row r="159" spans="1:67" s="46" customFormat="1" ht="13.5" customHeight="1">
      <c r="A159" s="54" t="s">
        <v>32</v>
      </c>
      <c r="B159" s="53"/>
      <c r="C159" s="53"/>
      <c r="D159" s="53"/>
      <c r="E159" s="53"/>
      <c r="F159" s="53"/>
      <c r="G159" s="52"/>
      <c r="H159" s="51"/>
      <c r="I159" s="53">
        <f>SUM(方向別!B118,方向別!I118)</f>
        <v>21</v>
      </c>
      <c r="J159" s="53">
        <f>SUM(方向別!C118,方向別!J118)</f>
        <v>1</v>
      </c>
      <c r="K159" s="53">
        <f>SUM(方向別!D118,方向別!K118)</f>
        <v>3</v>
      </c>
      <c r="L159" s="53">
        <f>SUM(方向別!E118,方向別!L118)</f>
        <v>1</v>
      </c>
      <c r="M159" s="53">
        <f t="shared" si="16"/>
        <v>26</v>
      </c>
      <c r="N159" s="52">
        <f t="shared" si="17"/>
        <v>7.6923076923076925</v>
      </c>
      <c r="O159" s="51">
        <f t="shared" si="18"/>
        <v>2.0618556701030926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</row>
    <row r="160" spans="1:67" s="44" customFormat="1" ht="13.5" customHeight="1">
      <c r="A160" s="54" t="s">
        <v>33</v>
      </c>
      <c r="B160" s="53"/>
      <c r="C160" s="53"/>
      <c r="D160" s="53"/>
      <c r="E160" s="53"/>
      <c r="F160" s="53"/>
      <c r="G160" s="52"/>
      <c r="H160" s="51"/>
      <c r="I160" s="53">
        <f>SUM(方向別!B119,方向別!I119)</f>
        <v>29</v>
      </c>
      <c r="J160" s="53">
        <f>SUM(方向別!C119,方向別!J119)</f>
        <v>0</v>
      </c>
      <c r="K160" s="53">
        <f>SUM(方向別!D119,方向別!K119)</f>
        <v>4</v>
      </c>
      <c r="L160" s="53">
        <f>SUM(方向別!E119,方向別!L119)</f>
        <v>1</v>
      </c>
      <c r="M160" s="53">
        <f t="shared" si="16"/>
        <v>34</v>
      </c>
      <c r="N160" s="52">
        <f t="shared" si="17"/>
        <v>2.9411764705882351</v>
      </c>
      <c r="O160" s="51">
        <f t="shared" si="18"/>
        <v>2.6962727993655831</v>
      </c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</row>
    <row r="161" spans="1:67" s="46" customFormat="1" ht="13.5" customHeight="1">
      <c r="A161" s="54" t="s">
        <v>34</v>
      </c>
      <c r="B161" s="53"/>
      <c r="C161" s="53"/>
      <c r="D161" s="53"/>
      <c r="E161" s="53"/>
      <c r="F161" s="53"/>
      <c r="G161" s="52"/>
      <c r="H161" s="51"/>
      <c r="I161" s="53">
        <f>SUM(方向別!B120,方向別!I120)</f>
        <v>14</v>
      </c>
      <c r="J161" s="53">
        <f>SUM(方向別!C120,方向別!J120)</f>
        <v>0</v>
      </c>
      <c r="K161" s="53">
        <f>SUM(方向別!D120,方向別!K120)</f>
        <v>0</v>
      </c>
      <c r="L161" s="53">
        <f>SUM(方向別!E120,方向別!L120)</f>
        <v>1</v>
      </c>
      <c r="M161" s="53">
        <f t="shared" si="16"/>
        <v>15</v>
      </c>
      <c r="N161" s="52">
        <f t="shared" si="17"/>
        <v>6.666666666666667</v>
      </c>
      <c r="O161" s="51">
        <f t="shared" si="18"/>
        <v>1.1895321173671689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</row>
    <row r="162" spans="1:67" s="44" customFormat="1" ht="13.5" customHeight="1">
      <c r="A162" s="50" t="s">
        <v>15</v>
      </c>
      <c r="B162" s="49"/>
      <c r="C162" s="49"/>
      <c r="D162" s="49"/>
      <c r="E162" s="49"/>
      <c r="F162" s="49"/>
      <c r="G162" s="48"/>
      <c r="H162" s="47"/>
      <c r="I162" s="49">
        <f>SUM(I156:I161)</f>
        <v>125</v>
      </c>
      <c r="J162" s="49">
        <f>SUM(J156:J161)</f>
        <v>2</v>
      </c>
      <c r="K162" s="49">
        <f>SUM(K156:K161)</f>
        <v>13</v>
      </c>
      <c r="L162" s="49">
        <f>SUM(L156:L161)</f>
        <v>7</v>
      </c>
      <c r="M162" s="49">
        <f t="shared" si="16"/>
        <v>147</v>
      </c>
      <c r="N162" s="48">
        <f t="shared" si="17"/>
        <v>6.1224489795918364</v>
      </c>
      <c r="O162" s="47">
        <f t="shared" si="18"/>
        <v>11.657414750198255</v>
      </c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</row>
    <row r="163" spans="1:67" s="44" customFormat="1" ht="13.5" customHeight="1">
      <c r="A163" s="58" t="s">
        <v>35</v>
      </c>
      <c r="B163" s="57"/>
      <c r="C163" s="57"/>
      <c r="D163" s="57"/>
      <c r="E163" s="57"/>
      <c r="F163" s="57"/>
      <c r="G163" s="56"/>
      <c r="H163" s="55"/>
      <c r="I163" s="57">
        <f>SUM(方向別!B122,方向別!I122)</f>
        <v>31</v>
      </c>
      <c r="J163" s="57">
        <f>SUM(方向別!C122,方向別!J122)</f>
        <v>0</v>
      </c>
      <c r="K163" s="57">
        <f>SUM(方向別!D122,方向別!K122)</f>
        <v>0</v>
      </c>
      <c r="L163" s="57">
        <f>SUM(方向別!E122,方向別!L122)</f>
        <v>0</v>
      </c>
      <c r="M163" s="57">
        <f t="shared" si="16"/>
        <v>31</v>
      </c>
      <c r="N163" s="56">
        <f t="shared" si="17"/>
        <v>0</v>
      </c>
      <c r="O163" s="55">
        <f t="shared" si="18"/>
        <v>2.4583663758921492</v>
      </c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</row>
    <row r="164" spans="1:67" s="46" customFormat="1" ht="13.5" customHeight="1">
      <c r="A164" s="54" t="s">
        <v>36</v>
      </c>
      <c r="B164" s="53"/>
      <c r="C164" s="53"/>
      <c r="D164" s="53"/>
      <c r="E164" s="53"/>
      <c r="F164" s="53"/>
      <c r="G164" s="52"/>
      <c r="H164" s="51"/>
      <c r="I164" s="53">
        <f>SUM(方向別!B123,方向別!I123)</f>
        <v>16</v>
      </c>
      <c r="J164" s="53">
        <f>SUM(方向別!C123,方向別!J123)</f>
        <v>2</v>
      </c>
      <c r="K164" s="53">
        <f>SUM(方向別!D123,方向別!K123)</f>
        <v>1</v>
      </c>
      <c r="L164" s="53">
        <f>SUM(方向別!E123,方向別!L123)</f>
        <v>0</v>
      </c>
      <c r="M164" s="53">
        <f t="shared" si="16"/>
        <v>19</v>
      </c>
      <c r="N164" s="52">
        <f t="shared" si="17"/>
        <v>10.526315789473683</v>
      </c>
      <c r="O164" s="51">
        <f t="shared" si="18"/>
        <v>1.5067406819984139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</row>
    <row r="165" spans="1:67" s="46" customFormat="1" ht="13.5" customHeight="1">
      <c r="A165" s="54" t="s">
        <v>37</v>
      </c>
      <c r="B165" s="53"/>
      <c r="C165" s="53"/>
      <c r="D165" s="53"/>
      <c r="E165" s="53"/>
      <c r="F165" s="53"/>
      <c r="G165" s="52"/>
      <c r="H165" s="51"/>
      <c r="I165" s="53">
        <f>SUM(方向別!B124,方向別!I124)</f>
        <v>21</v>
      </c>
      <c r="J165" s="53">
        <f>SUM(方向別!C124,方向別!J124)</f>
        <v>1</v>
      </c>
      <c r="K165" s="53">
        <f>SUM(方向別!D124,方向別!K124)</f>
        <v>2</v>
      </c>
      <c r="L165" s="53">
        <f>SUM(方向別!E124,方向別!L124)</f>
        <v>0</v>
      </c>
      <c r="M165" s="53">
        <f t="shared" si="16"/>
        <v>24</v>
      </c>
      <c r="N165" s="52">
        <f t="shared" si="17"/>
        <v>4.1666666666666661</v>
      </c>
      <c r="O165" s="51">
        <f t="shared" si="18"/>
        <v>1.9032513877874702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</row>
    <row r="166" spans="1:67" s="43" customFormat="1" ht="13.5" customHeight="1">
      <c r="A166" s="54" t="s">
        <v>38</v>
      </c>
      <c r="B166" s="53"/>
      <c r="C166" s="53"/>
      <c r="D166" s="53"/>
      <c r="E166" s="53"/>
      <c r="F166" s="53"/>
      <c r="G166" s="52"/>
      <c r="H166" s="51"/>
      <c r="I166" s="53">
        <f>SUM(方向別!B125,方向別!I125)</f>
        <v>16</v>
      </c>
      <c r="J166" s="53">
        <f>SUM(方向別!C125,方向別!J125)</f>
        <v>0</v>
      </c>
      <c r="K166" s="53">
        <f>SUM(方向別!D125,方向別!K125)</f>
        <v>2</v>
      </c>
      <c r="L166" s="53">
        <f>SUM(方向別!E125,方向別!L125)</f>
        <v>0</v>
      </c>
      <c r="M166" s="53">
        <f t="shared" si="16"/>
        <v>18</v>
      </c>
      <c r="N166" s="52">
        <f t="shared" si="17"/>
        <v>0</v>
      </c>
      <c r="O166" s="51">
        <f t="shared" si="18"/>
        <v>1.4274385408406027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</row>
    <row r="167" spans="1:67" s="43" customFormat="1" ht="13.5" customHeight="1">
      <c r="A167" s="54" t="s">
        <v>39</v>
      </c>
      <c r="B167" s="53"/>
      <c r="C167" s="53"/>
      <c r="D167" s="53"/>
      <c r="E167" s="53"/>
      <c r="F167" s="53"/>
      <c r="G167" s="52"/>
      <c r="H167" s="51"/>
      <c r="I167" s="53">
        <f>SUM(方向別!B126,方向別!I126)</f>
        <v>10</v>
      </c>
      <c r="J167" s="53">
        <f>SUM(方向別!C126,方向別!J126)</f>
        <v>0</v>
      </c>
      <c r="K167" s="53">
        <f>SUM(方向別!D126,方向別!K126)</f>
        <v>3</v>
      </c>
      <c r="L167" s="53">
        <f>SUM(方向別!E126,方向別!L126)</f>
        <v>0</v>
      </c>
      <c r="M167" s="53">
        <f t="shared" si="16"/>
        <v>13</v>
      </c>
      <c r="N167" s="52">
        <f t="shared" si="17"/>
        <v>0</v>
      </c>
      <c r="O167" s="51">
        <f t="shared" si="18"/>
        <v>1.0309278350515463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</row>
    <row r="168" spans="1:67" s="44" customFormat="1" ht="13.5" customHeight="1">
      <c r="A168" s="54" t="s">
        <v>40</v>
      </c>
      <c r="B168" s="53"/>
      <c r="C168" s="53"/>
      <c r="D168" s="53"/>
      <c r="E168" s="53"/>
      <c r="F168" s="53"/>
      <c r="G168" s="52"/>
      <c r="H168" s="51"/>
      <c r="I168" s="53">
        <f>SUM(方向別!B127,方向別!I127)</f>
        <v>19</v>
      </c>
      <c r="J168" s="53">
        <f>SUM(方向別!C127,方向別!J127)</f>
        <v>0</v>
      </c>
      <c r="K168" s="53">
        <f>SUM(方向別!D127,方向別!K127)</f>
        <v>1</v>
      </c>
      <c r="L168" s="53">
        <f>SUM(方向別!E127,方向別!L127)</f>
        <v>0</v>
      </c>
      <c r="M168" s="53">
        <f t="shared" si="16"/>
        <v>20</v>
      </c>
      <c r="N168" s="52">
        <f t="shared" si="17"/>
        <v>0</v>
      </c>
      <c r="O168" s="51">
        <f t="shared" si="18"/>
        <v>1.5860428231562251</v>
      </c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</row>
    <row r="169" spans="1:67" s="46" customFormat="1" ht="13.5" customHeight="1">
      <c r="A169" s="50" t="s">
        <v>15</v>
      </c>
      <c r="B169" s="49"/>
      <c r="C169" s="49"/>
      <c r="D169" s="49"/>
      <c r="E169" s="49"/>
      <c r="F169" s="49"/>
      <c r="G169" s="48"/>
      <c r="H169" s="47"/>
      <c r="I169" s="49">
        <f>SUM(I163:I168)</f>
        <v>113</v>
      </c>
      <c r="J169" s="49">
        <f>SUM(J163:J168)</f>
        <v>3</v>
      </c>
      <c r="K169" s="49">
        <f>SUM(K163:K168)</f>
        <v>9</v>
      </c>
      <c r="L169" s="49">
        <f>SUM(L163:L168)</f>
        <v>0</v>
      </c>
      <c r="M169" s="49">
        <f t="shared" si="16"/>
        <v>125</v>
      </c>
      <c r="N169" s="48">
        <f t="shared" si="17"/>
        <v>2.4</v>
      </c>
      <c r="O169" s="47">
        <f t="shared" si="18"/>
        <v>9.9127676447264079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</row>
    <row r="170" spans="1:67" s="43" customFormat="1" ht="13.5" customHeight="1">
      <c r="A170" s="50" t="s">
        <v>41</v>
      </c>
      <c r="B170" s="49"/>
      <c r="C170" s="49"/>
      <c r="D170" s="49"/>
      <c r="E170" s="49"/>
      <c r="F170" s="49"/>
      <c r="G170" s="48"/>
      <c r="H170" s="47"/>
      <c r="I170" s="49">
        <f>SUM(I140,I147:I155,I162,I169)</f>
        <v>1029</v>
      </c>
      <c r="J170" s="49">
        <f>SUM(J140,J147:J155,J162,J169)</f>
        <v>42</v>
      </c>
      <c r="K170" s="49">
        <f>SUM(K140,K147:K155,K162,K169)</f>
        <v>153</v>
      </c>
      <c r="L170" s="49">
        <f>SUM(L140,L147:L155,L162,L169)</f>
        <v>37</v>
      </c>
      <c r="M170" s="49">
        <f t="shared" si="16"/>
        <v>1261</v>
      </c>
      <c r="N170" s="48">
        <f t="shared" si="17"/>
        <v>6.2648691514670896</v>
      </c>
      <c r="O170" s="47">
        <f t="shared" si="18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</row>
    <row r="173" spans="1:67" s="44" customFormat="1" ht="12" customHeight="1">
      <c r="A173" s="70" t="s">
        <v>0</v>
      </c>
      <c r="B173" s="69">
        <v>5</v>
      </c>
      <c r="C173" s="68"/>
      <c r="D173" s="68"/>
      <c r="E173" s="68"/>
      <c r="F173" s="68"/>
      <c r="G173" s="68"/>
      <c r="H173" s="67"/>
      <c r="I173" s="69">
        <v>6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>
        <v>1</v>
      </c>
      <c r="C175" s="57">
        <v>0</v>
      </c>
      <c r="D175" s="57">
        <v>0</v>
      </c>
      <c r="E175" s="57">
        <v>0</v>
      </c>
      <c r="F175" s="57">
        <f t="shared" ref="F175:F211" si="19">SUM(B175:E175)</f>
        <v>1</v>
      </c>
      <c r="G175" s="56">
        <f t="shared" ref="G175:G211" si="20">IF(SUM(C175,E175)=0,0,SUM(C175,E175)/F175*100)</f>
        <v>0</v>
      </c>
      <c r="H175" s="55">
        <f t="shared" ref="H175:H211" si="21">IF(F175=0,0,F175/F$211*100)</f>
        <v>3.5714285714285712</v>
      </c>
      <c r="I175" s="57">
        <v>0</v>
      </c>
      <c r="J175" s="57">
        <v>0</v>
      </c>
      <c r="K175" s="57">
        <v>0</v>
      </c>
      <c r="L175" s="57">
        <v>0</v>
      </c>
      <c r="M175" s="57">
        <f t="shared" ref="M175:M211" si="22">SUM(I175:L175)</f>
        <v>0</v>
      </c>
      <c r="N175" s="56">
        <f t="shared" ref="N175:N211" si="23">IF(SUM(J175,L175)=0,0,SUM(J175,L175)/M175*100)</f>
        <v>0</v>
      </c>
      <c r="O175" s="55">
        <f t="shared" ref="O175:O211" si="24">IF(M175=0,0,M175/M$211*100)</f>
        <v>0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>
        <v>0</v>
      </c>
      <c r="C176" s="53">
        <v>0</v>
      </c>
      <c r="D176" s="53">
        <v>0</v>
      </c>
      <c r="E176" s="53">
        <v>0</v>
      </c>
      <c r="F176" s="53">
        <f t="shared" si="19"/>
        <v>0</v>
      </c>
      <c r="G176" s="52">
        <f t="shared" si="20"/>
        <v>0</v>
      </c>
      <c r="H176" s="51">
        <f t="shared" si="21"/>
        <v>0</v>
      </c>
      <c r="I176" s="53">
        <v>1</v>
      </c>
      <c r="J176" s="53">
        <v>0</v>
      </c>
      <c r="K176" s="53">
        <v>0</v>
      </c>
      <c r="L176" s="53">
        <v>0</v>
      </c>
      <c r="M176" s="53">
        <f t="shared" si="22"/>
        <v>1</v>
      </c>
      <c r="N176" s="52">
        <f t="shared" si="23"/>
        <v>0</v>
      </c>
      <c r="O176" s="51">
        <f t="shared" si="24"/>
        <v>8.3333333333333321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>
        <v>1</v>
      </c>
      <c r="C177" s="53">
        <v>0</v>
      </c>
      <c r="D177" s="53">
        <v>0</v>
      </c>
      <c r="E177" s="53">
        <v>0</v>
      </c>
      <c r="F177" s="53">
        <f t="shared" si="19"/>
        <v>1</v>
      </c>
      <c r="G177" s="52">
        <f t="shared" si="20"/>
        <v>0</v>
      </c>
      <c r="H177" s="51">
        <f t="shared" si="21"/>
        <v>3.5714285714285712</v>
      </c>
      <c r="I177" s="53">
        <v>0</v>
      </c>
      <c r="J177" s="53">
        <v>0</v>
      </c>
      <c r="K177" s="53">
        <v>0</v>
      </c>
      <c r="L177" s="53">
        <v>0</v>
      </c>
      <c r="M177" s="53">
        <f t="shared" si="22"/>
        <v>0</v>
      </c>
      <c r="N177" s="52">
        <f t="shared" si="23"/>
        <v>0</v>
      </c>
      <c r="O177" s="51">
        <f t="shared" si="24"/>
        <v>0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>
        <v>1</v>
      </c>
      <c r="C178" s="53">
        <v>0</v>
      </c>
      <c r="D178" s="53">
        <v>0</v>
      </c>
      <c r="E178" s="53">
        <v>0</v>
      </c>
      <c r="F178" s="53">
        <f t="shared" si="19"/>
        <v>1</v>
      </c>
      <c r="G178" s="52">
        <f t="shared" si="20"/>
        <v>0</v>
      </c>
      <c r="H178" s="51">
        <f t="shared" si="21"/>
        <v>3.5714285714285712</v>
      </c>
      <c r="I178" s="53">
        <v>0</v>
      </c>
      <c r="J178" s="53">
        <v>0</v>
      </c>
      <c r="K178" s="53">
        <v>0</v>
      </c>
      <c r="L178" s="53">
        <v>0</v>
      </c>
      <c r="M178" s="53">
        <f t="shared" si="22"/>
        <v>0</v>
      </c>
      <c r="N178" s="52">
        <f t="shared" si="23"/>
        <v>0</v>
      </c>
      <c r="O178" s="51">
        <f t="shared" si="24"/>
        <v>0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>
        <v>0</v>
      </c>
      <c r="C179" s="53">
        <v>0</v>
      </c>
      <c r="D179" s="53">
        <v>0</v>
      </c>
      <c r="E179" s="53">
        <v>0</v>
      </c>
      <c r="F179" s="53">
        <f t="shared" si="19"/>
        <v>0</v>
      </c>
      <c r="G179" s="52">
        <f t="shared" si="20"/>
        <v>0</v>
      </c>
      <c r="H179" s="51">
        <f t="shared" si="21"/>
        <v>0</v>
      </c>
      <c r="I179" s="53">
        <v>0</v>
      </c>
      <c r="J179" s="53">
        <v>0</v>
      </c>
      <c r="K179" s="53">
        <v>0</v>
      </c>
      <c r="L179" s="53">
        <v>0</v>
      </c>
      <c r="M179" s="53">
        <f t="shared" si="22"/>
        <v>0</v>
      </c>
      <c r="N179" s="52">
        <f t="shared" si="23"/>
        <v>0</v>
      </c>
      <c r="O179" s="51">
        <f t="shared" si="24"/>
        <v>0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>
        <v>2</v>
      </c>
      <c r="C180" s="53">
        <v>0</v>
      </c>
      <c r="D180" s="53">
        <v>0</v>
      </c>
      <c r="E180" s="53">
        <v>0</v>
      </c>
      <c r="F180" s="53">
        <f t="shared" si="19"/>
        <v>2</v>
      </c>
      <c r="G180" s="52">
        <f t="shared" si="20"/>
        <v>0</v>
      </c>
      <c r="H180" s="51">
        <f t="shared" si="21"/>
        <v>7.1428571428571423</v>
      </c>
      <c r="I180" s="53">
        <v>0</v>
      </c>
      <c r="J180" s="53">
        <v>0</v>
      </c>
      <c r="K180" s="53">
        <v>0</v>
      </c>
      <c r="L180" s="53">
        <v>0</v>
      </c>
      <c r="M180" s="53">
        <f t="shared" si="22"/>
        <v>0</v>
      </c>
      <c r="N180" s="52">
        <f t="shared" si="23"/>
        <v>0</v>
      </c>
      <c r="O180" s="51">
        <f t="shared" si="24"/>
        <v>0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>
        <f>SUM(B175:B180)</f>
        <v>5</v>
      </c>
      <c r="C181" s="49">
        <f>SUM(C175:C180)</f>
        <v>0</v>
      </c>
      <c r="D181" s="49">
        <f>SUM(D175:D180)</f>
        <v>0</v>
      </c>
      <c r="E181" s="49">
        <f>SUM(E175:E180)</f>
        <v>0</v>
      </c>
      <c r="F181" s="49">
        <f t="shared" si="19"/>
        <v>5</v>
      </c>
      <c r="G181" s="48">
        <f t="shared" si="20"/>
        <v>0</v>
      </c>
      <c r="H181" s="47">
        <f t="shared" si="21"/>
        <v>17.857142857142858</v>
      </c>
      <c r="I181" s="49">
        <f>SUM(I175:I180)</f>
        <v>1</v>
      </c>
      <c r="J181" s="49">
        <f>SUM(J175:J180)</f>
        <v>0</v>
      </c>
      <c r="K181" s="49">
        <f>SUM(K175:K180)</f>
        <v>0</v>
      </c>
      <c r="L181" s="49">
        <f>SUM(L175:L180)</f>
        <v>0</v>
      </c>
      <c r="M181" s="49">
        <f t="shared" si="22"/>
        <v>1</v>
      </c>
      <c r="N181" s="48">
        <f t="shared" si="23"/>
        <v>0</v>
      </c>
      <c r="O181" s="47">
        <f t="shared" si="24"/>
        <v>8.3333333333333321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>
        <v>2</v>
      </c>
      <c r="C182" s="57">
        <v>0</v>
      </c>
      <c r="D182" s="57">
        <v>0</v>
      </c>
      <c r="E182" s="57">
        <v>0</v>
      </c>
      <c r="F182" s="57">
        <f t="shared" si="19"/>
        <v>2</v>
      </c>
      <c r="G182" s="56">
        <f t="shared" si="20"/>
        <v>0</v>
      </c>
      <c r="H182" s="55">
        <f t="shared" si="21"/>
        <v>7.1428571428571423</v>
      </c>
      <c r="I182" s="57">
        <v>0</v>
      </c>
      <c r="J182" s="57">
        <v>0</v>
      </c>
      <c r="K182" s="57">
        <v>0</v>
      </c>
      <c r="L182" s="57">
        <v>0</v>
      </c>
      <c r="M182" s="57">
        <f t="shared" si="22"/>
        <v>0</v>
      </c>
      <c r="N182" s="56">
        <f t="shared" si="23"/>
        <v>0</v>
      </c>
      <c r="O182" s="55">
        <f t="shared" si="24"/>
        <v>0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>
        <v>1</v>
      </c>
      <c r="C183" s="53">
        <v>0</v>
      </c>
      <c r="D183" s="53">
        <v>0</v>
      </c>
      <c r="E183" s="53">
        <v>0</v>
      </c>
      <c r="F183" s="53">
        <f t="shared" si="19"/>
        <v>1</v>
      </c>
      <c r="G183" s="52">
        <f t="shared" si="20"/>
        <v>0</v>
      </c>
      <c r="H183" s="51">
        <f t="shared" si="21"/>
        <v>3.5714285714285712</v>
      </c>
      <c r="I183" s="53">
        <v>0</v>
      </c>
      <c r="J183" s="53">
        <v>0</v>
      </c>
      <c r="K183" s="53">
        <v>0</v>
      </c>
      <c r="L183" s="53">
        <v>0</v>
      </c>
      <c r="M183" s="53">
        <f t="shared" si="22"/>
        <v>0</v>
      </c>
      <c r="N183" s="52">
        <f t="shared" si="23"/>
        <v>0</v>
      </c>
      <c r="O183" s="51">
        <f t="shared" si="24"/>
        <v>0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>
        <v>1</v>
      </c>
      <c r="C184" s="53">
        <v>0</v>
      </c>
      <c r="D184" s="53">
        <v>0</v>
      </c>
      <c r="E184" s="53">
        <v>1</v>
      </c>
      <c r="F184" s="53">
        <f t="shared" si="19"/>
        <v>2</v>
      </c>
      <c r="G184" s="52">
        <f t="shared" si="20"/>
        <v>50</v>
      </c>
      <c r="H184" s="51">
        <f t="shared" si="21"/>
        <v>7.1428571428571423</v>
      </c>
      <c r="I184" s="53">
        <v>0</v>
      </c>
      <c r="J184" s="53">
        <v>0</v>
      </c>
      <c r="K184" s="53">
        <v>0</v>
      </c>
      <c r="L184" s="53">
        <v>0</v>
      </c>
      <c r="M184" s="53">
        <f t="shared" si="22"/>
        <v>0</v>
      </c>
      <c r="N184" s="52">
        <f t="shared" si="23"/>
        <v>0</v>
      </c>
      <c r="O184" s="51">
        <f t="shared" si="24"/>
        <v>0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>
        <v>0</v>
      </c>
      <c r="C185" s="53">
        <v>0</v>
      </c>
      <c r="D185" s="53">
        <v>0</v>
      </c>
      <c r="E185" s="53">
        <v>0</v>
      </c>
      <c r="F185" s="53">
        <f t="shared" si="19"/>
        <v>0</v>
      </c>
      <c r="G185" s="52">
        <f t="shared" si="20"/>
        <v>0</v>
      </c>
      <c r="H185" s="51">
        <f t="shared" si="21"/>
        <v>0</v>
      </c>
      <c r="I185" s="53">
        <v>0</v>
      </c>
      <c r="J185" s="53">
        <v>0</v>
      </c>
      <c r="K185" s="53">
        <v>0</v>
      </c>
      <c r="L185" s="53">
        <v>0</v>
      </c>
      <c r="M185" s="53">
        <f t="shared" si="22"/>
        <v>0</v>
      </c>
      <c r="N185" s="52">
        <f t="shared" si="23"/>
        <v>0</v>
      </c>
      <c r="O185" s="51">
        <f t="shared" si="24"/>
        <v>0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>
        <v>0</v>
      </c>
      <c r="C186" s="53">
        <v>0</v>
      </c>
      <c r="D186" s="53">
        <v>0</v>
      </c>
      <c r="E186" s="53">
        <v>0</v>
      </c>
      <c r="F186" s="53">
        <f t="shared" si="19"/>
        <v>0</v>
      </c>
      <c r="G186" s="52">
        <f t="shared" si="20"/>
        <v>0</v>
      </c>
      <c r="H186" s="51">
        <f t="shared" si="21"/>
        <v>0</v>
      </c>
      <c r="I186" s="53">
        <v>0</v>
      </c>
      <c r="J186" s="53">
        <v>0</v>
      </c>
      <c r="K186" s="53">
        <v>0</v>
      </c>
      <c r="L186" s="53">
        <v>0</v>
      </c>
      <c r="M186" s="53">
        <f t="shared" si="22"/>
        <v>0</v>
      </c>
      <c r="N186" s="52">
        <f t="shared" si="23"/>
        <v>0</v>
      </c>
      <c r="O186" s="51">
        <f t="shared" si="24"/>
        <v>0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>
        <v>0</v>
      </c>
      <c r="C187" s="53">
        <v>0</v>
      </c>
      <c r="D187" s="53">
        <v>0</v>
      </c>
      <c r="E187" s="53">
        <v>0</v>
      </c>
      <c r="F187" s="53">
        <f t="shared" si="19"/>
        <v>0</v>
      </c>
      <c r="G187" s="52">
        <f t="shared" si="20"/>
        <v>0</v>
      </c>
      <c r="H187" s="51">
        <f t="shared" si="21"/>
        <v>0</v>
      </c>
      <c r="I187" s="53">
        <v>0</v>
      </c>
      <c r="J187" s="53">
        <v>0</v>
      </c>
      <c r="K187" s="53">
        <v>0</v>
      </c>
      <c r="L187" s="53">
        <v>0</v>
      </c>
      <c r="M187" s="53">
        <f t="shared" si="22"/>
        <v>0</v>
      </c>
      <c r="N187" s="52">
        <f t="shared" si="23"/>
        <v>0</v>
      </c>
      <c r="O187" s="51">
        <f t="shared" si="24"/>
        <v>0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>
        <f>SUM(B182:B187)</f>
        <v>4</v>
      </c>
      <c r="C188" s="49">
        <f>SUM(C182:C187)</f>
        <v>0</v>
      </c>
      <c r="D188" s="49">
        <f>SUM(D182:D187)</f>
        <v>0</v>
      </c>
      <c r="E188" s="49">
        <f>SUM(E182:E187)</f>
        <v>1</v>
      </c>
      <c r="F188" s="49">
        <f t="shared" si="19"/>
        <v>5</v>
      </c>
      <c r="G188" s="48">
        <f t="shared" si="20"/>
        <v>20</v>
      </c>
      <c r="H188" s="47">
        <f t="shared" si="21"/>
        <v>17.857142857142858</v>
      </c>
      <c r="I188" s="49">
        <f>SUM(I182:I187)</f>
        <v>0</v>
      </c>
      <c r="J188" s="49">
        <f>SUM(J182:J187)</f>
        <v>0</v>
      </c>
      <c r="K188" s="49">
        <f>SUM(K182:K187)</f>
        <v>0</v>
      </c>
      <c r="L188" s="49">
        <f>SUM(L182:L187)</f>
        <v>0</v>
      </c>
      <c r="M188" s="49">
        <f t="shared" si="22"/>
        <v>0</v>
      </c>
      <c r="N188" s="48">
        <f t="shared" si="23"/>
        <v>0</v>
      </c>
      <c r="O188" s="47">
        <f t="shared" si="24"/>
        <v>0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>
        <v>1</v>
      </c>
      <c r="C189" s="53">
        <v>0</v>
      </c>
      <c r="D189" s="53">
        <v>0</v>
      </c>
      <c r="E189" s="53">
        <v>0</v>
      </c>
      <c r="F189" s="53">
        <f t="shared" si="19"/>
        <v>1</v>
      </c>
      <c r="G189" s="52">
        <f t="shared" si="20"/>
        <v>0</v>
      </c>
      <c r="H189" s="51">
        <f t="shared" si="21"/>
        <v>3.5714285714285712</v>
      </c>
      <c r="I189" s="53">
        <v>1</v>
      </c>
      <c r="J189" s="53">
        <v>0</v>
      </c>
      <c r="K189" s="53">
        <v>0</v>
      </c>
      <c r="L189" s="53">
        <v>0</v>
      </c>
      <c r="M189" s="53">
        <f t="shared" si="22"/>
        <v>1</v>
      </c>
      <c r="N189" s="52">
        <f t="shared" si="23"/>
        <v>0</v>
      </c>
      <c r="O189" s="51">
        <f t="shared" si="24"/>
        <v>8.3333333333333321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>
        <v>1</v>
      </c>
      <c r="C190" s="53">
        <v>0</v>
      </c>
      <c r="D190" s="53">
        <v>0</v>
      </c>
      <c r="E190" s="53">
        <v>0</v>
      </c>
      <c r="F190" s="53">
        <f t="shared" si="19"/>
        <v>1</v>
      </c>
      <c r="G190" s="52">
        <f t="shared" si="20"/>
        <v>0</v>
      </c>
      <c r="H190" s="51">
        <f t="shared" si="21"/>
        <v>3.5714285714285712</v>
      </c>
      <c r="I190" s="53">
        <v>1</v>
      </c>
      <c r="J190" s="53">
        <v>0</v>
      </c>
      <c r="K190" s="53">
        <v>0</v>
      </c>
      <c r="L190" s="53">
        <v>0</v>
      </c>
      <c r="M190" s="53">
        <f t="shared" si="22"/>
        <v>1</v>
      </c>
      <c r="N190" s="52">
        <f t="shared" si="23"/>
        <v>0</v>
      </c>
      <c r="O190" s="51">
        <f t="shared" si="24"/>
        <v>8.3333333333333321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>
        <v>1</v>
      </c>
      <c r="C191" s="53">
        <v>0</v>
      </c>
      <c r="D191" s="53">
        <v>1</v>
      </c>
      <c r="E191" s="53">
        <v>0</v>
      </c>
      <c r="F191" s="53">
        <f t="shared" si="19"/>
        <v>2</v>
      </c>
      <c r="G191" s="52">
        <f t="shared" si="20"/>
        <v>0</v>
      </c>
      <c r="H191" s="51">
        <f t="shared" si="21"/>
        <v>7.1428571428571423</v>
      </c>
      <c r="I191" s="53">
        <v>0</v>
      </c>
      <c r="J191" s="53">
        <v>0</v>
      </c>
      <c r="K191" s="53">
        <v>1</v>
      </c>
      <c r="L191" s="53">
        <v>0</v>
      </c>
      <c r="M191" s="53">
        <f t="shared" si="22"/>
        <v>1</v>
      </c>
      <c r="N191" s="52">
        <f t="shared" si="23"/>
        <v>0</v>
      </c>
      <c r="O191" s="51">
        <f t="shared" si="24"/>
        <v>8.3333333333333321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>
        <v>1</v>
      </c>
      <c r="C192" s="53">
        <v>0</v>
      </c>
      <c r="D192" s="53">
        <v>1</v>
      </c>
      <c r="E192" s="53">
        <v>0</v>
      </c>
      <c r="F192" s="53">
        <f t="shared" si="19"/>
        <v>2</v>
      </c>
      <c r="G192" s="52">
        <f t="shared" si="20"/>
        <v>0</v>
      </c>
      <c r="H192" s="51">
        <f t="shared" si="21"/>
        <v>7.1428571428571423</v>
      </c>
      <c r="I192" s="53">
        <v>1</v>
      </c>
      <c r="J192" s="53">
        <v>0</v>
      </c>
      <c r="K192" s="53">
        <v>0</v>
      </c>
      <c r="L192" s="53">
        <v>0</v>
      </c>
      <c r="M192" s="53">
        <f t="shared" si="22"/>
        <v>1</v>
      </c>
      <c r="N192" s="52">
        <f t="shared" si="23"/>
        <v>0</v>
      </c>
      <c r="O192" s="51">
        <f t="shared" si="24"/>
        <v>8.3333333333333321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>
        <v>4</v>
      </c>
      <c r="C193" s="53">
        <v>0</v>
      </c>
      <c r="D193" s="53">
        <v>0</v>
      </c>
      <c r="E193" s="53">
        <v>0</v>
      </c>
      <c r="F193" s="53">
        <f t="shared" si="19"/>
        <v>4</v>
      </c>
      <c r="G193" s="52">
        <f t="shared" si="20"/>
        <v>0</v>
      </c>
      <c r="H193" s="51">
        <f t="shared" si="21"/>
        <v>14.285714285714285</v>
      </c>
      <c r="I193" s="53">
        <v>1</v>
      </c>
      <c r="J193" s="53">
        <v>0</v>
      </c>
      <c r="K193" s="53">
        <v>0</v>
      </c>
      <c r="L193" s="53">
        <v>0</v>
      </c>
      <c r="M193" s="53">
        <f t="shared" si="22"/>
        <v>1</v>
      </c>
      <c r="N193" s="52">
        <f t="shared" si="23"/>
        <v>0</v>
      </c>
      <c r="O193" s="51">
        <f t="shared" si="24"/>
        <v>8.3333333333333321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>
        <v>0</v>
      </c>
      <c r="C194" s="53">
        <v>0</v>
      </c>
      <c r="D194" s="53">
        <v>1</v>
      </c>
      <c r="E194" s="53">
        <v>0</v>
      </c>
      <c r="F194" s="53">
        <f t="shared" si="19"/>
        <v>1</v>
      </c>
      <c r="G194" s="52">
        <f t="shared" si="20"/>
        <v>0</v>
      </c>
      <c r="H194" s="51">
        <f t="shared" si="21"/>
        <v>3.5714285714285712</v>
      </c>
      <c r="I194" s="53">
        <v>1</v>
      </c>
      <c r="J194" s="53">
        <v>0</v>
      </c>
      <c r="K194" s="53">
        <v>0</v>
      </c>
      <c r="L194" s="53">
        <v>0</v>
      </c>
      <c r="M194" s="53">
        <f t="shared" si="22"/>
        <v>1</v>
      </c>
      <c r="N194" s="52">
        <f t="shared" si="23"/>
        <v>0</v>
      </c>
      <c r="O194" s="51">
        <f t="shared" si="24"/>
        <v>8.3333333333333321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>
        <v>2</v>
      </c>
      <c r="C195" s="53">
        <v>0</v>
      </c>
      <c r="D195" s="53">
        <v>0</v>
      </c>
      <c r="E195" s="53">
        <v>0</v>
      </c>
      <c r="F195" s="53">
        <f t="shared" si="19"/>
        <v>2</v>
      </c>
      <c r="G195" s="52">
        <f t="shared" si="20"/>
        <v>0</v>
      </c>
      <c r="H195" s="51">
        <f t="shared" si="21"/>
        <v>7.1428571428571423</v>
      </c>
      <c r="I195" s="53">
        <v>0</v>
      </c>
      <c r="J195" s="53">
        <v>0</v>
      </c>
      <c r="K195" s="53">
        <v>1</v>
      </c>
      <c r="L195" s="53">
        <v>0</v>
      </c>
      <c r="M195" s="53">
        <f t="shared" si="22"/>
        <v>1</v>
      </c>
      <c r="N195" s="52">
        <f t="shared" si="23"/>
        <v>0</v>
      </c>
      <c r="O195" s="51">
        <f t="shared" si="24"/>
        <v>8.3333333333333321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60</v>
      </c>
      <c r="B196" s="53">
        <v>1</v>
      </c>
      <c r="C196" s="53">
        <v>0</v>
      </c>
      <c r="D196" s="53">
        <v>0</v>
      </c>
      <c r="E196" s="53">
        <v>1</v>
      </c>
      <c r="F196" s="53">
        <f t="shared" si="19"/>
        <v>2</v>
      </c>
      <c r="G196" s="52">
        <f t="shared" si="20"/>
        <v>50</v>
      </c>
      <c r="H196" s="51">
        <f t="shared" si="21"/>
        <v>7.1428571428571423</v>
      </c>
      <c r="I196" s="53">
        <v>2</v>
      </c>
      <c r="J196" s="53">
        <v>0</v>
      </c>
      <c r="K196" s="53">
        <v>0</v>
      </c>
      <c r="L196" s="53">
        <v>0</v>
      </c>
      <c r="M196" s="53">
        <f t="shared" si="22"/>
        <v>2</v>
      </c>
      <c r="N196" s="52">
        <f t="shared" si="23"/>
        <v>0</v>
      </c>
      <c r="O196" s="51">
        <f t="shared" si="24"/>
        <v>16.666666666666664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>
        <v>1</v>
      </c>
      <c r="C197" s="57">
        <v>0</v>
      </c>
      <c r="D197" s="57">
        <v>0</v>
      </c>
      <c r="E197" s="57">
        <v>0</v>
      </c>
      <c r="F197" s="57">
        <f t="shared" si="19"/>
        <v>1</v>
      </c>
      <c r="G197" s="56">
        <f t="shared" si="20"/>
        <v>0</v>
      </c>
      <c r="H197" s="55">
        <f t="shared" si="21"/>
        <v>3.5714285714285712</v>
      </c>
      <c r="I197" s="57">
        <v>0</v>
      </c>
      <c r="J197" s="57">
        <v>0</v>
      </c>
      <c r="K197" s="57">
        <v>0</v>
      </c>
      <c r="L197" s="57">
        <v>0</v>
      </c>
      <c r="M197" s="57">
        <f t="shared" si="22"/>
        <v>0</v>
      </c>
      <c r="N197" s="56">
        <f t="shared" si="23"/>
        <v>0</v>
      </c>
      <c r="O197" s="55">
        <f t="shared" si="24"/>
        <v>0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>
        <v>0</v>
      </c>
      <c r="C198" s="53">
        <v>0</v>
      </c>
      <c r="D198" s="53">
        <v>0</v>
      </c>
      <c r="E198" s="53">
        <v>0</v>
      </c>
      <c r="F198" s="53">
        <f t="shared" si="19"/>
        <v>0</v>
      </c>
      <c r="G198" s="52">
        <f t="shared" si="20"/>
        <v>0</v>
      </c>
      <c r="H198" s="51">
        <f t="shared" si="21"/>
        <v>0</v>
      </c>
      <c r="I198" s="53">
        <v>0</v>
      </c>
      <c r="J198" s="53">
        <v>0</v>
      </c>
      <c r="K198" s="53">
        <v>0</v>
      </c>
      <c r="L198" s="53">
        <v>0</v>
      </c>
      <c r="M198" s="53">
        <f t="shared" si="22"/>
        <v>0</v>
      </c>
      <c r="N198" s="52">
        <f t="shared" si="23"/>
        <v>0</v>
      </c>
      <c r="O198" s="51">
        <f t="shared" si="24"/>
        <v>0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>
        <v>0</v>
      </c>
      <c r="C199" s="53">
        <v>0</v>
      </c>
      <c r="D199" s="53">
        <v>0</v>
      </c>
      <c r="E199" s="53">
        <v>0</v>
      </c>
      <c r="F199" s="53">
        <f t="shared" si="19"/>
        <v>0</v>
      </c>
      <c r="G199" s="52">
        <f t="shared" si="20"/>
        <v>0</v>
      </c>
      <c r="H199" s="51">
        <f t="shared" si="21"/>
        <v>0</v>
      </c>
      <c r="I199" s="53">
        <v>0</v>
      </c>
      <c r="J199" s="53">
        <v>0</v>
      </c>
      <c r="K199" s="53">
        <v>0</v>
      </c>
      <c r="L199" s="53">
        <v>0</v>
      </c>
      <c r="M199" s="53">
        <f t="shared" si="22"/>
        <v>0</v>
      </c>
      <c r="N199" s="52">
        <f t="shared" si="23"/>
        <v>0</v>
      </c>
      <c r="O199" s="51">
        <f t="shared" si="24"/>
        <v>0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>
        <v>0</v>
      </c>
      <c r="C200" s="53">
        <v>0</v>
      </c>
      <c r="D200" s="53">
        <v>0</v>
      </c>
      <c r="E200" s="53">
        <v>0</v>
      </c>
      <c r="F200" s="53">
        <f t="shared" si="19"/>
        <v>0</v>
      </c>
      <c r="G200" s="52">
        <f t="shared" si="20"/>
        <v>0</v>
      </c>
      <c r="H200" s="51">
        <f t="shared" si="21"/>
        <v>0</v>
      </c>
      <c r="I200" s="53">
        <v>0</v>
      </c>
      <c r="J200" s="53">
        <v>0</v>
      </c>
      <c r="K200" s="53">
        <v>0</v>
      </c>
      <c r="L200" s="53">
        <v>0</v>
      </c>
      <c r="M200" s="53">
        <f t="shared" si="22"/>
        <v>0</v>
      </c>
      <c r="N200" s="52">
        <f t="shared" si="23"/>
        <v>0</v>
      </c>
      <c r="O200" s="51">
        <f t="shared" si="24"/>
        <v>0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>
        <v>0</v>
      </c>
      <c r="C201" s="53">
        <v>0</v>
      </c>
      <c r="D201" s="53">
        <v>0</v>
      </c>
      <c r="E201" s="53">
        <v>0</v>
      </c>
      <c r="F201" s="53">
        <f t="shared" si="19"/>
        <v>0</v>
      </c>
      <c r="G201" s="52">
        <f t="shared" si="20"/>
        <v>0</v>
      </c>
      <c r="H201" s="51">
        <f t="shared" si="21"/>
        <v>0</v>
      </c>
      <c r="I201" s="53">
        <v>0</v>
      </c>
      <c r="J201" s="53">
        <v>0</v>
      </c>
      <c r="K201" s="53">
        <v>0</v>
      </c>
      <c r="L201" s="53">
        <v>0</v>
      </c>
      <c r="M201" s="53">
        <f t="shared" si="22"/>
        <v>0</v>
      </c>
      <c r="N201" s="52">
        <f t="shared" si="23"/>
        <v>0</v>
      </c>
      <c r="O201" s="51">
        <f t="shared" si="24"/>
        <v>0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>
        <v>0</v>
      </c>
      <c r="C202" s="53">
        <v>0</v>
      </c>
      <c r="D202" s="53">
        <v>0</v>
      </c>
      <c r="E202" s="53">
        <v>0</v>
      </c>
      <c r="F202" s="53">
        <f t="shared" si="19"/>
        <v>0</v>
      </c>
      <c r="G202" s="52">
        <f t="shared" si="20"/>
        <v>0</v>
      </c>
      <c r="H202" s="51">
        <f t="shared" si="21"/>
        <v>0</v>
      </c>
      <c r="I202" s="53">
        <v>0</v>
      </c>
      <c r="J202" s="53">
        <v>0</v>
      </c>
      <c r="K202" s="53">
        <v>0</v>
      </c>
      <c r="L202" s="53">
        <v>0</v>
      </c>
      <c r="M202" s="53">
        <f t="shared" si="22"/>
        <v>0</v>
      </c>
      <c r="N202" s="52">
        <f t="shared" si="23"/>
        <v>0</v>
      </c>
      <c r="O202" s="51">
        <f t="shared" si="24"/>
        <v>0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>
        <f>SUM(B197:B202)</f>
        <v>1</v>
      </c>
      <c r="C203" s="49">
        <f>SUM(C197:C202)</f>
        <v>0</v>
      </c>
      <c r="D203" s="49">
        <f>SUM(D197:D202)</f>
        <v>0</v>
      </c>
      <c r="E203" s="49">
        <f>SUM(E197:E202)</f>
        <v>0</v>
      </c>
      <c r="F203" s="49">
        <f t="shared" si="19"/>
        <v>1</v>
      </c>
      <c r="G203" s="48">
        <f t="shared" si="20"/>
        <v>0</v>
      </c>
      <c r="H203" s="47">
        <f t="shared" si="21"/>
        <v>3.5714285714285712</v>
      </c>
      <c r="I203" s="49">
        <f>SUM(I197:I202)</f>
        <v>0</v>
      </c>
      <c r="J203" s="49">
        <f>SUM(J197:J202)</f>
        <v>0</v>
      </c>
      <c r="K203" s="49">
        <f>SUM(K197:K202)</f>
        <v>0</v>
      </c>
      <c r="L203" s="49">
        <f>SUM(L197:L202)</f>
        <v>0</v>
      </c>
      <c r="M203" s="49">
        <f t="shared" si="22"/>
        <v>0</v>
      </c>
      <c r="N203" s="48">
        <f t="shared" si="23"/>
        <v>0</v>
      </c>
      <c r="O203" s="47">
        <f t="shared" si="24"/>
        <v>0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>
        <v>1</v>
      </c>
      <c r="C204" s="57">
        <v>0</v>
      </c>
      <c r="D204" s="57">
        <v>0</v>
      </c>
      <c r="E204" s="57">
        <v>0</v>
      </c>
      <c r="F204" s="57">
        <f t="shared" si="19"/>
        <v>1</v>
      </c>
      <c r="G204" s="56">
        <f t="shared" si="20"/>
        <v>0</v>
      </c>
      <c r="H204" s="55">
        <f t="shared" si="21"/>
        <v>3.5714285714285712</v>
      </c>
      <c r="I204" s="57">
        <v>0</v>
      </c>
      <c r="J204" s="57">
        <v>0</v>
      </c>
      <c r="K204" s="57">
        <v>0</v>
      </c>
      <c r="L204" s="57">
        <v>0</v>
      </c>
      <c r="M204" s="57">
        <f t="shared" si="22"/>
        <v>0</v>
      </c>
      <c r="N204" s="56">
        <f t="shared" si="23"/>
        <v>0</v>
      </c>
      <c r="O204" s="55">
        <f t="shared" si="24"/>
        <v>0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>
        <v>0</v>
      </c>
      <c r="C205" s="53">
        <v>0</v>
      </c>
      <c r="D205" s="53">
        <v>0</v>
      </c>
      <c r="E205" s="53">
        <v>0</v>
      </c>
      <c r="F205" s="53">
        <f t="shared" si="19"/>
        <v>0</v>
      </c>
      <c r="G205" s="52">
        <f t="shared" si="20"/>
        <v>0</v>
      </c>
      <c r="H205" s="51">
        <f t="shared" si="21"/>
        <v>0</v>
      </c>
      <c r="I205" s="53">
        <v>0</v>
      </c>
      <c r="J205" s="53">
        <v>0</v>
      </c>
      <c r="K205" s="53">
        <v>0</v>
      </c>
      <c r="L205" s="53">
        <v>0</v>
      </c>
      <c r="M205" s="53">
        <f t="shared" si="22"/>
        <v>0</v>
      </c>
      <c r="N205" s="52">
        <f t="shared" si="23"/>
        <v>0</v>
      </c>
      <c r="O205" s="51">
        <f t="shared" si="24"/>
        <v>0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>
        <v>0</v>
      </c>
      <c r="C206" s="53">
        <v>0</v>
      </c>
      <c r="D206" s="53">
        <v>0</v>
      </c>
      <c r="E206" s="53">
        <v>0</v>
      </c>
      <c r="F206" s="53">
        <f t="shared" si="19"/>
        <v>0</v>
      </c>
      <c r="G206" s="52">
        <f t="shared" si="20"/>
        <v>0</v>
      </c>
      <c r="H206" s="51">
        <f t="shared" si="21"/>
        <v>0</v>
      </c>
      <c r="I206" s="53">
        <v>0</v>
      </c>
      <c r="J206" s="53">
        <v>0</v>
      </c>
      <c r="K206" s="53">
        <v>0</v>
      </c>
      <c r="L206" s="53">
        <v>0</v>
      </c>
      <c r="M206" s="53">
        <f t="shared" si="22"/>
        <v>0</v>
      </c>
      <c r="N206" s="52">
        <f t="shared" si="23"/>
        <v>0</v>
      </c>
      <c r="O206" s="51">
        <f t="shared" si="24"/>
        <v>0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>
        <v>0</v>
      </c>
      <c r="C207" s="53">
        <v>0</v>
      </c>
      <c r="D207" s="53">
        <v>0</v>
      </c>
      <c r="E207" s="53">
        <v>0</v>
      </c>
      <c r="F207" s="53">
        <f t="shared" si="19"/>
        <v>0</v>
      </c>
      <c r="G207" s="52">
        <f t="shared" si="20"/>
        <v>0</v>
      </c>
      <c r="H207" s="51">
        <f t="shared" si="21"/>
        <v>0</v>
      </c>
      <c r="I207" s="53">
        <v>0</v>
      </c>
      <c r="J207" s="53">
        <v>0</v>
      </c>
      <c r="K207" s="53">
        <v>0</v>
      </c>
      <c r="L207" s="53">
        <v>1</v>
      </c>
      <c r="M207" s="53">
        <f t="shared" si="22"/>
        <v>1</v>
      </c>
      <c r="N207" s="52">
        <f t="shared" si="23"/>
        <v>100</v>
      </c>
      <c r="O207" s="51">
        <f t="shared" si="24"/>
        <v>8.3333333333333321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>
        <v>1</v>
      </c>
      <c r="C208" s="53">
        <v>0</v>
      </c>
      <c r="D208" s="53">
        <v>0</v>
      </c>
      <c r="E208" s="53">
        <v>0</v>
      </c>
      <c r="F208" s="53">
        <f t="shared" si="19"/>
        <v>1</v>
      </c>
      <c r="G208" s="52">
        <f t="shared" si="20"/>
        <v>0</v>
      </c>
      <c r="H208" s="51">
        <f t="shared" si="21"/>
        <v>3.5714285714285712</v>
      </c>
      <c r="I208" s="53">
        <v>1</v>
      </c>
      <c r="J208" s="53">
        <v>0</v>
      </c>
      <c r="K208" s="53">
        <v>0</v>
      </c>
      <c r="L208" s="53">
        <v>0</v>
      </c>
      <c r="M208" s="53">
        <f t="shared" si="22"/>
        <v>1</v>
      </c>
      <c r="N208" s="52">
        <f t="shared" si="23"/>
        <v>0</v>
      </c>
      <c r="O208" s="51">
        <f t="shared" si="24"/>
        <v>8.3333333333333321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>
        <v>0</v>
      </c>
      <c r="C209" s="53">
        <v>0</v>
      </c>
      <c r="D209" s="53">
        <v>0</v>
      </c>
      <c r="E209" s="53">
        <v>0</v>
      </c>
      <c r="F209" s="53">
        <f t="shared" si="19"/>
        <v>0</v>
      </c>
      <c r="G209" s="52">
        <f t="shared" si="20"/>
        <v>0</v>
      </c>
      <c r="H209" s="51">
        <f t="shared" si="21"/>
        <v>0</v>
      </c>
      <c r="I209" s="53">
        <v>0</v>
      </c>
      <c r="J209" s="53">
        <v>0</v>
      </c>
      <c r="K209" s="53">
        <v>0</v>
      </c>
      <c r="L209" s="53">
        <v>0</v>
      </c>
      <c r="M209" s="53">
        <f t="shared" si="22"/>
        <v>0</v>
      </c>
      <c r="N209" s="52">
        <f t="shared" si="23"/>
        <v>0</v>
      </c>
      <c r="O209" s="51">
        <f t="shared" si="24"/>
        <v>0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>
        <f>SUM(B204:B209)</f>
        <v>2</v>
      </c>
      <c r="C210" s="49">
        <f>SUM(C204:C209)</f>
        <v>0</v>
      </c>
      <c r="D210" s="49">
        <f>SUM(D204:D209)</f>
        <v>0</v>
      </c>
      <c r="E210" s="49">
        <f>SUM(E204:E209)</f>
        <v>0</v>
      </c>
      <c r="F210" s="49">
        <f t="shared" si="19"/>
        <v>2</v>
      </c>
      <c r="G210" s="48">
        <f t="shared" si="20"/>
        <v>0</v>
      </c>
      <c r="H210" s="47">
        <f t="shared" si="21"/>
        <v>7.1428571428571423</v>
      </c>
      <c r="I210" s="49">
        <f>SUM(I204:I209)</f>
        <v>1</v>
      </c>
      <c r="J210" s="49">
        <f>SUM(J204:J209)</f>
        <v>0</v>
      </c>
      <c r="K210" s="49">
        <f>SUM(K204:K209)</f>
        <v>0</v>
      </c>
      <c r="L210" s="49">
        <f>SUM(L204:L209)</f>
        <v>1</v>
      </c>
      <c r="M210" s="49">
        <f t="shared" si="22"/>
        <v>2</v>
      </c>
      <c r="N210" s="48">
        <f t="shared" si="23"/>
        <v>50</v>
      </c>
      <c r="O210" s="47">
        <f t="shared" si="24"/>
        <v>16.666666666666664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>
        <f>SUM(B181,B188:B196,B203,B210)</f>
        <v>23</v>
      </c>
      <c r="C211" s="49">
        <f>SUM(C181,C188:C196,C203,C210)</f>
        <v>0</v>
      </c>
      <c r="D211" s="49">
        <f>SUM(D181,D188:D196,D203,D210)</f>
        <v>3</v>
      </c>
      <c r="E211" s="49">
        <f>SUM(E181,E188:E196,E203,E210)</f>
        <v>2</v>
      </c>
      <c r="F211" s="49">
        <f t="shared" si="19"/>
        <v>28</v>
      </c>
      <c r="G211" s="48">
        <f t="shared" si="20"/>
        <v>7.1428571428571423</v>
      </c>
      <c r="H211" s="47">
        <f t="shared" si="21"/>
        <v>100</v>
      </c>
      <c r="I211" s="49">
        <f>SUM(I181,I188:I196,I203,I210)</f>
        <v>9</v>
      </c>
      <c r="J211" s="49">
        <f>SUM(J181,J188:J196,J203,J210)</f>
        <v>0</v>
      </c>
      <c r="K211" s="49">
        <f>SUM(K181,K188:K196,K203,K210)</f>
        <v>2</v>
      </c>
      <c r="L211" s="49">
        <f>SUM(L181,L188:L196,L203,L210)</f>
        <v>1</v>
      </c>
      <c r="M211" s="49">
        <f t="shared" si="22"/>
        <v>12</v>
      </c>
      <c r="N211" s="48">
        <f t="shared" si="23"/>
        <v>8.3333333333333321</v>
      </c>
      <c r="O211" s="47">
        <f t="shared" si="24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</row>
    <row r="214" spans="1:67" s="44" customFormat="1" ht="12" customHeight="1">
      <c r="A214" s="70" t="s">
        <v>0</v>
      </c>
      <c r="B214" s="69"/>
      <c r="C214" s="68"/>
      <c r="D214" s="68"/>
      <c r="E214" s="68"/>
      <c r="F214" s="68"/>
      <c r="G214" s="68"/>
      <c r="H214" s="67"/>
      <c r="I214" s="69" t="s">
        <v>68</v>
      </c>
      <c r="J214" s="68"/>
      <c r="K214" s="68"/>
      <c r="L214" s="68"/>
      <c r="M214" s="68"/>
      <c r="N214" s="68"/>
      <c r="O214" s="67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  <c r="AQ214" s="66"/>
      <c r="AR214" s="66"/>
      <c r="AS214" s="66"/>
      <c r="AT214" s="66"/>
      <c r="AU214" s="66"/>
      <c r="AV214" s="66"/>
      <c r="AW214" s="66"/>
      <c r="AX214" s="66"/>
      <c r="AY214" s="66"/>
      <c r="AZ214" s="66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</row>
    <row r="215" spans="1:67" s="46" customFormat="1" ht="39.6" customHeight="1">
      <c r="A215" s="65" t="s">
        <v>1</v>
      </c>
      <c r="B215" s="63" t="s">
        <v>2</v>
      </c>
      <c r="C215" s="62" t="s">
        <v>3</v>
      </c>
      <c r="D215" s="61" t="s">
        <v>4</v>
      </c>
      <c r="E215" s="62" t="s">
        <v>5</v>
      </c>
      <c r="F215" s="61" t="s">
        <v>6</v>
      </c>
      <c r="G215" s="61" t="s">
        <v>7</v>
      </c>
      <c r="H215" s="64" t="s">
        <v>8</v>
      </c>
      <c r="I215" s="63" t="s">
        <v>2</v>
      </c>
      <c r="J215" s="61" t="s">
        <v>3</v>
      </c>
      <c r="K215" s="61" t="s">
        <v>4</v>
      </c>
      <c r="L215" s="62" t="s">
        <v>5</v>
      </c>
      <c r="M215" s="61" t="s">
        <v>6</v>
      </c>
      <c r="N215" s="61" t="s">
        <v>7</v>
      </c>
      <c r="O215" s="60" t="s">
        <v>8</v>
      </c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</row>
    <row r="216" spans="1:67" s="43" customFormat="1" ht="13.5" customHeight="1">
      <c r="A216" s="58" t="s">
        <v>9</v>
      </c>
      <c r="B216" s="57"/>
      <c r="C216" s="57"/>
      <c r="D216" s="57"/>
      <c r="E216" s="57"/>
      <c r="F216" s="57"/>
      <c r="G216" s="56"/>
      <c r="H216" s="55"/>
      <c r="I216" s="57">
        <f>SUM(方向別!B175,方向別!I175)</f>
        <v>1</v>
      </c>
      <c r="J216" s="57">
        <f>SUM(方向別!C175,方向別!J175)</f>
        <v>0</v>
      </c>
      <c r="K216" s="57">
        <f>SUM(方向別!D175,方向別!K175)</f>
        <v>0</v>
      </c>
      <c r="L216" s="57">
        <f>SUM(方向別!E175,方向別!L175)</f>
        <v>0</v>
      </c>
      <c r="M216" s="57">
        <f t="shared" ref="M216:M252" si="25">SUM(I216:L216)</f>
        <v>1</v>
      </c>
      <c r="N216" s="56">
        <f t="shared" ref="N216:N252" si="26">IF(SUM(J216,L216)=0,0,SUM(J216,L216)/M216*100)</f>
        <v>0</v>
      </c>
      <c r="O216" s="55">
        <f t="shared" ref="O216:O252" si="27">IF(M216=0,0,M216/M$252*100)</f>
        <v>2.5</v>
      </c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</row>
    <row r="217" spans="1:67" s="43" customFormat="1" ht="13.5" customHeight="1">
      <c r="A217" s="54" t="s">
        <v>10</v>
      </c>
      <c r="B217" s="53"/>
      <c r="C217" s="53"/>
      <c r="D217" s="53"/>
      <c r="E217" s="53"/>
      <c r="F217" s="53"/>
      <c r="G217" s="52"/>
      <c r="H217" s="51"/>
      <c r="I217" s="53">
        <f>SUM(方向別!B176,方向別!I176)</f>
        <v>1</v>
      </c>
      <c r="J217" s="53">
        <f>SUM(方向別!C176,方向別!J176)</f>
        <v>0</v>
      </c>
      <c r="K217" s="53">
        <f>SUM(方向別!D176,方向別!K176)</f>
        <v>0</v>
      </c>
      <c r="L217" s="53">
        <f>SUM(方向別!E176,方向別!L176)</f>
        <v>0</v>
      </c>
      <c r="M217" s="53">
        <f t="shared" si="25"/>
        <v>1</v>
      </c>
      <c r="N217" s="52">
        <f t="shared" si="26"/>
        <v>0</v>
      </c>
      <c r="O217" s="51">
        <f t="shared" si="27"/>
        <v>2.5</v>
      </c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</row>
    <row r="218" spans="1:67" s="44" customFormat="1" ht="13.5" customHeight="1">
      <c r="A218" s="54" t="s">
        <v>11</v>
      </c>
      <c r="B218" s="53"/>
      <c r="C218" s="53"/>
      <c r="D218" s="53"/>
      <c r="E218" s="53"/>
      <c r="F218" s="53"/>
      <c r="G218" s="52"/>
      <c r="H218" s="51"/>
      <c r="I218" s="53">
        <f>SUM(方向別!B177,方向別!I177)</f>
        <v>1</v>
      </c>
      <c r="J218" s="53">
        <f>SUM(方向別!C177,方向別!J177)</f>
        <v>0</v>
      </c>
      <c r="K218" s="53">
        <f>SUM(方向別!D177,方向別!K177)</f>
        <v>0</v>
      </c>
      <c r="L218" s="53">
        <f>SUM(方向別!E177,方向別!L177)</f>
        <v>0</v>
      </c>
      <c r="M218" s="53">
        <f t="shared" si="25"/>
        <v>1</v>
      </c>
      <c r="N218" s="52">
        <f t="shared" si="26"/>
        <v>0</v>
      </c>
      <c r="O218" s="51">
        <f t="shared" si="27"/>
        <v>2.5</v>
      </c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</row>
    <row r="219" spans="1:67" s="46" customFormat="1" ht="13.5" customHeight="1">
      <c r="A219" s="54" t="s">
        <v>12</v>
      </c>
      <c r="B219" s="53"/>
      <c r="C219" s="53"/>
      <c r="D219" s="53"/>
      <c r="E219" s="53"/>
      <c r="F219" s="53"/>
      <c r="G219" s="52"/>
      <c r="H219" s="51"/>
      <c r="I219" s="53">
        <f>SUM(方向別!B178,方向別!I178)</f>
        <v>1</v>
      </c>
      <c r="J219" s="53">
        <f>SUM(方向別!C178,方向別!J178)</f>
        <v>0</v>
      </c>
      <c r="K219" s="53">
        <f>SUM(方向別!D178,方向別!K178)</f>
        <v>0</v>
      </c>
      <c r="L219" s="53">
        <f>SUM(方向別!E178,方向別!L178)</f>
        <v>0</v>
      </c>
      <c r="M219" s="53">
        <f t="shared" si="25"/>
        <v>1</v>
      </c>
      <c r="N219" s="52">
        <f t="shared" si="26"/>
        <v>0</v>
      </c>
      <c r="O219" s="51">
        <f t="shared" si="27"/>
        <v>2.5</v>
      </c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</row>
    <row r="220" spans="1:67" s="44" customFormat="1" ht="13.5" customHeight="1">
      <c r="A220" s="54" t="s">
        <v>13</v>
      </c>
      <c r="B220" s="53"/>
      <c r="C220" s="53"/>
      <c r="D220" s="53"/>
      <c r="E220" s="53"/>
      <c r="F220" s="53"/>
      <c r="G220" s="52"/>
      <c r="H220" s="51"/>
      <c r="I220" s="53">
        <f>SUM(方向別!B179,方向別!I179)</f>
        <v>0</v>
      </c>
      <c r="J220" s="53">
        <f>SUM(方向別!C179,方向別!J179)</f>
        <v>0</v>
      </c>
      <c r="K220" s="53">
        <f>SUM(方向別!D179,方向別!K179)</f>
        <v>0</v>
      </c>
      <c r="L220" s="53">
        <f>SUM(方向別!E179,方向別!L179)</f>
        <v>0</v>
      </c>
      <c r="M220" s="53">
        <f t="shared" si="25"/>
        <v>0</v>
      </c>
      <c r="N220" s="52">
        <f t="shared" si="26"/>
        <v>0</v>
      </c>
      <c r="O220" s="51">
        <f t="shared" si="27"/>
        <v>0</v>
      </c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</row>
    <row r="221" spans="1:67" s="44" customFormat="1" ht="13.5" customHeight="1">
      <c r="A221" s="54" t="s">
        <v>14</v>
      </c>
      <c r="B221" s="53"/>
      <c r="C221" s="53"/>
      <c r="D221" s="53"/>
      <c r="E221" s="53"/>
      <c r="F221" s="53"/>
      <c r="G221" s="52"/>
      <c r="H221" s="51"/>
      <c r="I221" s="53">
        <f>SUM(方向別!B180,方向別!I180)</f>
        <v>2</v>
      </c>
      <c r="J221" s="53">
        <f>SUM(方向別!C180,方向別!J180)</f>
        <v>0</v>
      </c>
      <c r="K221" s="53">
        <f>SUM(方向別!D180,方向別!K180)</f>
        <v>0</v>
      </c>
      <c r="L221" s="53">
        <f>SUM(方向別!E180,方向別!L180)</f>
        <v>0</v>
      </c>
      <c r="M221" s="53">
        <f t="shared" si="25"/>
        <v>2</v>
      </c>
      <c r="N221" s="52">
        <f t="shared" si="26"/>
        <v>0</v>
      </c>
      <c r="O221" s="51">
        <f t="shared" si="27"/>
        <v>5</v>
      </c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</row>
    <row r="222" spans="1:67" s="44" customFormat="1" ht="13.5" customHeight="1">
      <c r="A222" s="50" t="s">
        <v>15</v>
      </c>
      <c r="B222" s="49"/>
      <c r="C222" s="49"/>
      <c r="D222" s="49"/>
      <c r="E222" s="49"/>
      <c r="F222" s="49"/>
      <c r="G222" s="48"/>
      <c r="H222" s="47"/>
      <c r="I222" s="49">
        <f>SUM(I216:I221)</f>
        <v>6</v>
      </c>
      <c r="J222" s="49">
        <f>SUM(J216:J221)</f>
        <v>0</v>
      </c>
      <c r="K222" s="49">
        <f>SUM(K216:K221)</f>
        <v>0</v>
      </c>
      <c r="L222" s="49">
        <f>SUM(L216:L221)</f>
        <v>0</v>
      </c>
      <c r="M222" s="49">
        <f t="shared" si="25"/>
        <v>6</v>
      </c>
      <c r="N222" s="48">
        <f t="shared" si="26"/>
        <v>0</v>
      </c>
      <c r="O222" s="47">
        <f t="shared" si="27"/>
        <v>15</v>
      </c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</row>
    <row r="223" spans="1:67" s="46" customFormat="1" ht="13.5" customHeight="1">
      <c r="A223" s="58" t="s">
        <v>16</v>
      </c>
      <c r="B223" s="57"/>
      <c r="C223" s="57"/>
      <c r="D223" s="57"/>
      <c r="E223" s="57"/>
      <c r="F223" s="57"/>
      <c r="G223" s="56"/>
      <c r="H223" s="55"/>
      <c r="I223" s="57">
        <f>SUM(方向別!B182,方向別!I182)</f>
        <v>2</v>
      </c>
      <c r="J223" s="57">
        <f>SUM(方向別!C182,方向別!J182)</f>
        <v>0</v>
      </c>
      <c r="K223" s="57">
        <f>SUM(方向別!D182,方向別!K182)</f>
        <v>0</v>
      </c>
      <c r="L223" s="57">
        <f>SUM(方向別!E182,方向別!L182)</f>
        <v>0</v>
      </c>
      <c r="M223" s="57">
        <f t="shared" si="25"/>
        <v>2</v>
      </c>
      <c r="N223" s="56">
        <f t="shared" si="26"/>
        <v>0</v>
      </c>
      <c r="O223" s="55">
        <f t="shared" si="27"/>
        <v>5</v>
      </c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67" s="46" customFormat="1" ht="13.5" customHeight="1">
      <c r="A224" s="54" t="s">
        <v>17</v>
      </c>
      <c r="B224" s="53"/>
      <c r="C224" s="53"/>
      <c r="D224" s="53"/>
      <c r="E224" s="53"/>
      <c r="F224" s="53"/>
      <c r="G224" s="52"/>
      <c r="H224" s="51"/>
      <c r="I224" s="53">
        <f>SUM(方向別!B183,方向別!I183)</f>
        <v>1</v>
      </c>
      <c r="J224" s="53">
        <f>SUM(方向別!C183,方向別!J183)</f>
        <v>0</v>
      </c>
      <c r="K224" s="53">
        <f>SUM(方向別!D183,方向別!K183)</f>
        <v>0</v>
      </c>
      <c r="L224" s="53">
        <f>SUM(方向別!E183,方向別!L183)</f>
        <v>0</v>
      </c>
      <c r="M224" s="53">
        <f t="shared" si="25"/>
        <v>1</v>
      </c>
      <c r="N224" s="52">
        <f t="shared" si="26"/>
        <v>0</v>
      </c>
      <c r="O224" s="51">
        <f t="shared" si="27"/>
        <v>2.5</v>
      </c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67" s="46" customFormat="1" ht="13.5" customHeight="1">
      <c r="A225" s="54" t="s">
        <v>18</v>
      </c>
      <c r="B225" s="53"/>
      <c r="C225" s="53"/>
      <c r="D225" s="53"/>
      <c r="E225" s="53"/>
      <c r="F225" s="53"/>
      <c r="G225" s="52"/>
      <c r="H225" s="51"/>
      <c r="I225" s="53">
        <f>SUM(方向別!B184,方向別!I184)</f>
        <v>1</v>
      </c>
      <c r="J225" s="53">
        <f>SUM(方向別!C184,方向別!J184)</f>
        <v>0</v>
      </c>
      <c r="K225" s="53">
        <f>SUM(方向別!D184,方向別!K184)</f>
        <v>0</v>
      </c>
      <c r="L225" s="53">
        <f>SUM(方向別!E184,方向別!L184)</f>
        <v>1</v>
      </c>
      <c r="M225" s="53">
        <f t="shared" si="25"/>
        <v>2</v>
      </c>
      <c r="N225" s="52">
        <f t="shared" si="26"/>
        <v>50</v>
      </c>
      <c r="O225" s="51">
        <f t="shared" si="27"/>
        <v>5</v>
      </c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</row>
    <row r="226" spans="1:67" s="44" customFormat="1" ht="13.5" customHeight="1">
      <c r="A226" s="54" t="s">
        <v>19</v>
      </c>
      <c r="B226" s="53"/>
      <c r="C226" s="53"/>
      <c r="D226" s="53"/>
      <c r="E226" s="53"/>
      <c r="F226" s="53"/>
      <c r="G226" s="52"/>
      <c r="H226" s="51"/>
      <c r="I226" s="53">
        <f>SUM(方向別!B185,方向別!I185)</f>
        <v>0</v>
      </c>
      <c r="J226" s="53">
        <f>SUM(方向別!C185,方向別!J185)</f>
        <v>0</v>
      </c>
      <c r="K226" s="53">
        <f>SUM(方向別!D185,方向別!K185)</f>
        <v>0</v>
      </c>
      <c r="L226" s="53">
        <f>SUM(方向別!E185,方向別!L185)</f>
        <v>0</v>
      </c>
      <c r="M226" s="53">
        <f t="shared" si="25"/>
        <v>0</v>
      </c>
      <c r="N226" s="52">
        <f t="shared" si="26"/>
        <v>0</v>
      </c>
      <c r="O226" s="51">
        <f t="shared" si="27"/>
        <v>0</v>
      </c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</row>
    <row r="227" spans="1:67" s="46" customFormat="1" ht="13.5" customHeight="1">
      <c r="A227" s="54" t="s">
        <v>20</v>
      </c>
      <c r="B227" s="53"/>
      <c r="C227" s="53"/>
      <c r="D227" s="53"/>
      <c r="E227" s="53"/>
      <c r="F227" s="53"/>
      <c r="G227" s="52"/>
      <c r="H227" s="51"/>
      <c r="I227" s="53">
        <f>SUM(方向別!B186,方向別!I186)</f>
        <v>0</v>
      </c>
      <c r="J227" s="53">
        <f>SUM(方向別!C186,方向別!J186)</f>
        <v>0</v>
      </c>
      <c r="K227" s="53">
        <f>SUM(方向別!D186,方向別!K186)</f>
        <v>0</v>
      </c>
      <c r="L227" s="53">
        <f>SUM(方向別!E186,方向別!L186)</f>
        <v>0</v>
      </c>
      <c r="M227" s="53">
        <f t="shared" si="25"/>
        <v>0</v>
      </c>
      <c r="N227" s="52">
        <f t="shared" si="26"/>
        <v>0</v>
      </c>
      <c r="O227" s="51">
        <f t="shared" si="27"/>
        <v>0</v>
      </c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</row>
    <row r="228" spans="1:67" s="44" customFormat="1" ht="13.5" customHeight="1">
      <c r="A228" s="54" t="s">
        <v>21</v>
      </c>
      <c r="B228" s="53"/>
      <c r="C228" s="53"/>
      <c r="D228" s="53"/>
      <c r="E228" s="53"/>
      <c r="F228" s="53"/>
      <c r="G228" s="52"/>
      <c r="H228" s="51"/>
      <c r="I228" s="53">
        <f>SUM(方向別!B187,方向別!I187)</f>
        <v>0</v>
      </c>
      <c r="J228" s="53">
        <f>SUM(方向別!C187,方向別!J187)</f>
        <v>0</v>
      </c>
      <c r="K228" s="53">
        <f>SUM(方向別!D187,方向別!K187)</f>
        <v>0</v>
      </c>
      <c r="L228" s="53">
        <f>SUM(方向別!E187,方向別!L187)</f>
        <v>0</v>
      </c>
      <c r="M228" s="53">
        <f t="shared" si="25"/>
        <v>0</v>
      </c>
      <c r="N228" s="52">
        <f t="shared" si="26"/>
        <v>0</v>
      </c>
      <c r="O228" s="51">
        <f t="shared" si="27"/>
        <v>0</v>
      </c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</row>
    <row r="229" spans="1:67" s="46" customFormat="1" ht="13.5" customHeight="1">
      <c r="A229" s="50" t="s">
        <v>15</v>
      </c>
      <c r="B229" s="49"/>
      <c r="C229" s="49"/>
      <c r="D229" s="49"/>
      <c r="E229" s="49"/>
      <c r="F229" s="49"/>
      <c r="G229" s="48"/>
      <c r="H229" s="47"/>
      <c r="I229" s="49">
        <f>SUM(I223:I228)</f>
        <v>4</v>
      </c>
      <c r="J229" s="49">
        <f>SUM(J223:J228)</f>
        <v>0</v>
      </c>
      <c r="K229" s="49">
        <f>SUM(K223:K228)</f>
        <v>0</v>
      </c>
      <c r="L229" s="49">
        <f>SUM(L223:L228)</f>
        <v>1</v>
      </c>
      <c r="M229" s="49">
        <f t="shared" si="25"/>
        <v>5</v>
      </c>
      <c r="N229" s="48">
        <f t="shared" si="26"/>
        <v>20</v>
      </c>
      <c r="O229" s="47">
        <f t="shared" si="27"/>
        <v>12.5</v>
      </c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67" s="44" customFormat="1" ht="13.5" customHeight="1">
      <c r="A230" s="54" t="s">
        <v>22</v>
      </c>
      <c r="B230" s="53"/>
      <c r="C230" s="53"/>
      <c r="D230" s="53"/>
      <c r="E230" s="53"/>
      <c r="F230" s="53"/>
      <c r="G230" s="52"/>
      <c r="H230" s="51"/>
      <c r="I230" s="53">
        <f>SUM(方向別!B189,方向別!I189)</f>
        <v>2</v>
      </c>
      <c r="J230" s="53">
        <f>SUM(方向別!C189,方向別!J189)</f>
        <v>0</v>
      </c>
      <c r="K230" s="53">
        <f>SUM(方向別!D189,方向別!K189)</f>
        <v>0</v>
      </c>
      <c r="L230" s="53">
        <f>SUM(方向別!E189,方向別!L189)</f>
        <v>0</v>
      </c>
      <c r="M230" s="53">
        <f t="shared" si="25"/>
        <v>2</v>
      </c>
      <c r="N230" s="52">
        <f t="shared" si="26"/>
        <v>0</v>
      </c>
      <c r="O230" s="51">
        <f t="shared" si="27"/>
        <v>5</v>
      </c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</row>
    <row r="231" spans="1:67" s="46" customFormat="1" ht="13.5" customHeight="1">
      <c r="A231" s="54" t="s">
        <v>23</v>
      </c>
      <c r="B231" s="53"/>
      <c r="C231" s="53"/>
      <c r="D231" s="53"/>
      <c r="E231" s="53"/>
      <c r="F231" s="53"/>
      <c r="G231" s="52"/>
      <c r="H231" s="51"/>
      <c r="I231" s="53">
        <f>SUM(方向別!B190,方向別!I190)</f>
        <v>2</v>
      </c>
      <c r="J231" s="53">
        <f>SUM(方向別!C190,方向別!J190)</f>
        <v>0</v>
      </c>
      <c r="K231" s="53">
        <f>SUM(方向別!D190,方向別!K190)</f>
        <v>0</v>
      </c>
      <c r="L231" s="53">
        <f>SUM(方向別!E190,方向別!L190)</f>
        <v>0</v>
      </c>
      <c r="M231" s="53">
        <f t="shared" si="25"/>
        <v>2</v>
      </c>
      <c r="N231" s="52">
        <f t="shared" si="26"/>
        <v>0</v>
      </c>
      <c r="O231" s="51">
        <f t="shared" si="27"/>
        <v>5</v>
      </c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67" s="44" customFormat="1" ht="13.5" customHeight="1">
      <c r="A232" s="54" t="s">
        <v>24</v>
      </c>
      <c r="B232" s="53"/>
      <c r="C232" s="53"/>
      <c r="D232" s="53"/>
      <c r="E232" s="53"/>
      <c r="F232" s="53"/>
      <c r="G232" s="52"/>
      <c r="H232" s="51"/>
      <c r="I232" s="53">
        <f>SUM(方向別!B191,方向別!I191)</f>
        <v>1</v>
      </c>
      <c r="J232" s="53">
        <f>SUM(方向別!C191,方向別!J191)</f>
        <v>0</v>
      </c>
      <c r="K232" s="53">
        <f>SUM(方向別!D191,方向別!K191)</f>
        <v>2</v>
      </c>
      <c r="L232" s="53">
        <f>SUM(方向別!E191,方向別!L191)</f>
        <v>0</v>
      </c>
      <c r="M232" s="53">
        <f t="shared" si="25"/>
        <v>3</v>
      </c>
      <c r="N232" s="52">
        <f t="shared" si="26"/>
        <v>0</v>
      </c>
      <c r="O232" s="51">
        <f t="shared" si="27"/>
        <v>7.5</v>
      </c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</row>
    <row r="233" spans="1:67" s="46" customFormat="1" ht="13.5" customHeight="1">
      <c r="A233" s="54" t="s">
        <v>25</v>
      </c>
      <c r="B233" s="53"/>
      <c r="C233" s="53"/>
      <c r="D233" s="53"/>
      <c r="E233" s="53"/>
      <c r="F233" s="53"/>
      <c r="G233" s="52"/>
      <c r="H233" s="51"/>
      <c r="I233" s="53">
        <f>SUM(方向別!B192,方向別!I192)</f>
        <v>2</v>
      </c>
      <c r="J233" s="53">
        <f>SUM(方向別!C192,方向別!J192)</f>
        <v>0</v>
      </c>
      <c r="K233" s="53">
        <f>SUM(方向別!D192,方向別!K192)</f>
        <v>1</v>
      </c>
      <c r="L233" s="53">
        <f>SUM(方向別!E192,方向別!L192)</f>
        <v>0</v>
      </c>
      <c r="M233" s="53">
        <f t="shared" si="25"/>
        <v>3</v>
      </c>
      <c r="N233" s="52">
        <f t="shared" si="26"/>
        <v>0</v>
      </c>
      <c r="O233" s="51">
        <f t="shared" si="27"/>
        <v>7.5</v>
      </c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67" s="46" customFormat="1" ht="13.5" customHeight="1">
      <c r="A234" s="54" t="s">
        <v>26</v>
      </c>
      <c r="B234" s="53"/>
      <c r="C234" s="53"/>
      <c r="D234" s="53"/>
      <c r="E234" s="53"/>
      <c r="F234" s="53"/>
      <c r="G234" s="52"/>
      <c r="H234" s="51"/>
      <c r="I234" s="53">
        <f>SUM(方向別!B193,方向別!I193)</f>
        <v>5</v>
      </c>
      <c r="J234" s="53">
        <f>SUM(方向別!C193,方向別!J193)</f>
        <v>0</v>
      </c>
      <c r="K234" s="53">
        <f>SUM(方向別!D193,方向別!K193)</f>
        <v>0</v>
      </c>
      <c r="L234" s="53">
        <f>SUM(方向別!E193,方向別!L193)</f>
        <v>0</v>
      </c>
      <c r="M234" s="53">
        <f t="shared" si="25"/>
        <v>5</v>
      </c>
      <c r="N234" s="52">
        <f t="shared" si="26"/>
        <v>0</v>
      </c>
      <c r="O234" s="51">
        <f t="shared" si="27"/>
        <v>12.5</v>
      </c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67" s="46" customFormat="1" ht="13.5" customHeight="1">
      <c r="A235" s="54" t="s">
        <v>27</v>
      </c>
      <c r="B235" s="53"/>
      <c r="C235" s="53"/>
      <c r="D235" s="53"/>
      <c r="E235" s="53"/>
      <c r="F235" s="53"/>
      <c r="G235" s="52"/>
      <c r="H235" s="51"/>
      <c r="I235" s="53">
        <f>SUM(方向別!B194,方向別!I194)</f>
        <v>1</v>
      </c>
      <c r="J235" s="53">
        <f>SUM(方向別!C194,方向別!J194)</f>
        <v>0</v>
      </c>
      <c r="K235" s="53">
        <f>SUM(方向別!D194,方向別!K194)</f>
        <v>1</v>
      </c>
      <c r="L235" s="53">
        <f>SUM(方向別!E194,方向別!L194)</f>
        <v>0</v>
      </c>
      <c r="M235" s="53">
        <f t="shared" si="25"/>
        <v>2</v>
      </c>
      <c r="N235" s="52">
        <f t="shared" si="26"/>
        <v>0</v>
      </c>
      <c r="O235" s="51">
        <f t="shared" si="27"/>
        <v>5</v>
      </c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</row>
    <row r="236" spans="1:67" s="44" customFormat="1" ht="13.5" customHeight="1">
      <c r="A236" s="54" t="s">
        <v>28</v>
      </c>
      <c r="B236" s="53"/>
      <c r="C236" s="53"/>
      <c r="D236" s="53"/>
      <c r="E236" s="53"/>
      <c r="F236" s="53"/>
      <c r="G236" s="52"/>
      <c r="H236" s="51"/>
      <c r="I236" s="53">
        <f>SUM(方向別!B195,方向別!I195)</f>
        <v>2</v>
      </c>
      <c r="J236" s="53">
        <f>SUM(方向別!C195,方向別!J195)</f>
        <v>0</v>
      </c>
      <c r="K236" s="53">
        <f>SUM(方向別!D195,方向別!K195)</f>
        <v>1</v>
      </c>
      <c r="L236" s="53">
        <f>SUM(方向別!E195,方向別!L195)</f>
        <v>0</v>
      </c>
      <c r="M236" s="53">
        <f t="shared" si="25"/>
        <v>3</v>
      </c>
      <c r="N236" s="52">
        <f t="shared" si="26"/>
        <v>0</v>
      </c>
      <c r="O236" s="51">
        <f t="shared" si="27"/>
        <v>7.5</v>
      </c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</row>
    <row r="237" spans="1:67" s="44" customFormat="1" ht="13.5" customHeight="1">
      <c r="A237" s="54" t="s">
        <v>60</v>
      </c>
      <c r="B237" s="53"/>
      <c r="C237" s="53"/>
      <c r="D237" s="53"/>
      <c r="E237" s="53"/>
      <c r="F237" s="53"/>
      <c r="G237" s="52"/>
      <c r="H237" s="51"/>
      <c r="I237" s="53">
        <f>SUM(方向別!B196,方向別!I196)</f>
        <v>3</v>
      </c>
      <c r="J237" s="53">
        <f>SUM(方向別!C196,方向別!J196)</f>
        <v>0</v>
      </c>
      <c r="K237" s="53">
        <f>SUM(方向別!D196,方向別!K196)</f>
        <v>0</v>
      </c>
      <c r="L237" s="53">
        <f>SUM(方向別!E196,方向別!L196)</f>
        <v>1</v>
      </c>
      <c r="M237" s="53">
        <f t="shared" si="25"/>
        <v>4</v>
      </c>
      <c r="N237" s="52">
        <f t="shared" si="26"/>
        <v>25</v>
      </c>
      <c r="O237" s="51">
        <f t="shared" si="27"/>
        <v>10</v>
      </c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</row>
    <row r="238" spans="1:67" s="44" customFormat="1" ht="13.5" customHeight="1">
      <c r="A238" s="58" t="s">
        <v>29</v>
      </c>
      <c r="B238" s="57"/>
      <c r="C238" s="57"/>
      <c r="D238" s="57"/>
      <c r="E238" s="57"/>
      <c r="F238" s="57"/>
      <c r="G238" s="56"/>
      <c r="H238" s="55"/>
      <c r="I238" s="57">
        <f>SUM(方向別!B197,方向別!I197)</f>
        <v>1</v>
      </c>
      <c r="J238" s="57">
        <f>SUM(方向別!C197,方向別!J197)</f>
        <v>0</v>
      </c>
      <c r="K238" s="57">
        <f>SUM(方向別!D197,方向別!K197)</f>
        <v>0</v>
      </c>
      <c r="L238" s="57">
        <f>SUM(方向別!E197,方向別!L197)</f>
        <v>0</v>
      </c>
      <c r="M238" s="57">
        <f t="shared" si="25"/>
        <v>1</v>
      </c>
      <c r="N238" s="56">
        <f t="shared" si="26"/>
        <v>0</v>
      </c>
      <c r="O238" s="55">
        <f t="shared" si="27"/>
        <v>2.5</v>
      </c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</row>
    <row r="239" spans="1:67" s="46" customFormat="1" ht="13.5" customHeight="1">
      <c r="A239" s="54" t="s">
        <v>30</v>
      </c>
      <c r="B239" s="53"/>
      <c r="C239" s="53"/>
      <c r="D239" s="53"/>
      <c r="E239" s="53"/>
      <c r="F239" s="53"/>
      <c r="G239" s="52"/>
      <c r="H239" s="51"/>
      <c r="I239" s="53">
        <f>SUM(方向別!B198,方向別!I198)</f>
        <v>0</v>
      </c>
      <c r="J239" s="53">
        <f>SUM(方向別!C198,方向別!J198)</f>
        <v>0</v>
      </c>
      <c r="K239" s="53">
        <f>SUM(方向別!D198,方向別!K198)</f>
        <v>0</v>
      </c>
      <c r="L239" s="53">
        <f>SUM(方向別!E198,方向別!L198)</f>
        <v>0</v>
      </c>
      <c r="M239" s="53">
        <f t="shared" si="25"/>
        <v>0</v>
      </c>
      <c r="N239" s="52">
        <f t="shared" si="26"/>
        <v>0</v>
      </c>
      <c r="O239" s="51">
        <f t="shared" si="27"/>
        <v>0</v>
      </c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67" s="46" customFormat="1" ht="13.5" customHeight="1">
      <c r="A240" s="54" t="s">
        <v>31</v>
      </c>
      <c r="B240" s="53"/>
      <c r="C240" s="53"/>
      <c r="D240" s="53"/>
      <c r="E240" s="53"/>
      <c r="F240" s="53"/>
      <c r="G240" s="52"/>
      <c r="H240" s="51"/>
      <c r="I240" s="53">
        <f>SUM(方向別!B199,方向別!I199)</f>
        <v>0</v>
      </c>
      <c r="J240" s="53">
        <f>SUM(方向別!C199,方向別!J199)</f>
        <v>0</v>
      </c>
      <c r="K240" s="53">
        <f>SUM(方向別!D199,方向別!K199)</f>
        <v>0</v>
      </c>
      <c r="L240" s="53">
        <f>SUM(方向別!E199,方向別!L199)</f>
        <v>0</v>
      </c>
      <c r="M240" s="53">
        <f t="shared" si="25"/>
        <v>0</v>
      </c>
      <c r="N240" s="52">
        <f t="shared" si="26"/>
        <v>0</v>
      </c>
      <c r="O240" s="51">
        <f t="shared" si="27"/>
        <v>0</v>
      </c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67" s="46" customFormat="1" ht="13.5" customHeight="1">
      <c r="A241" s="54" t="s">
        <v>32</v>
      </c>
      <c r="B241" s="53"/>
      <c r="C241" s="53"/>
      <c r="D241" s="53"/>
      <c r="E241" s="53"/>
      <c r="F241" s="53"/>
      <c r="G241" s="52"/>
      <c r="H241" s="51"/>
      <c r="I241" s="53">
        <f>SUM(方向別!B200,方向別!I200)</f>
        <v>0</v>
      </c>
      <c r="J241" s="53">
        <f>SUM(方向別!C200,方向別!J200)</f>
        <v>0</v>
      </c>
      <c r="K241" s="53">
        <f>SUM(方向別!D200,方向別!K200)</f>
        <v>0</v>
      </c>
      <c r="L241" s="53">
        <f>SUM(方向別!E200,方向別!L200)</f>
        <v>0</v>
      </c>
      <c r="M241" s="53">
        <f t="shared" si="25"/>
        <v>0</v>
      </c>
      <c r="N241" s="52">
        <f t="shared" si="26"/>
        <v>0</v>
      </c>
      <c r="O241" s="51">
        <f t="shared" si="27"/>
        <v>0</v>
      </c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</row>
    <row r="242" spans="1:67" s="44" customFormat="1" ht="13.5" customHeight="1">
      <c r="A242" s="54" t="s">
        <v>33</v>
      </c>
      <c r="B242" s="53"/>
      <c r="C242" s="53"/>
      <c r="D242" s="53"/>
      <c r="E242" s="53"/>
      <c r="F242" s="53"/>
      <c r="G242" s="52"/>
      <c r="H242" s="51"/>
      <c r="I242" s="53">
        <f>SUM(方向別!B201,方向別!I201)</f>
        <v>0</v>
      </c>
      <c r="J242" s="53">
        <f>SUM(方向別!C201,方向別!J201)</f>
        <v>0</v>
      </c>
      <c r="K242" s="53">
        <f>SUM(方向別!D201,方向別!K201)</f>
        <v>0</v>
      </c>
      <c r="L242" s="53">
        <f>SUM(方向別!E201,方向別!L201)</f>
        <v>0</v>
      </c>
      <c r="M242" s="53">
        <f t="shared" si="25"/>
        <v>0</v>
      </c>
      <c r="N242" s="52">
        <f t="shared" si="26"/>
        <v>0</v>
      </c>
      <c r="O242" s="51">
        <f t="shared" si="27"/>
        <v>0</v>
      </c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</row>
    <row r="243" spans="1:67" s="46" customFormat="1" ht="13.5" customHeight="1">
      <c r="A243" s="54" t="s">
        <v>34</v>
      </c>
      <c r="B243" s="53"/>
      <c r="C243" s="53"/>
      <c r="D243" s="53"/>
      <c r="E243" s="53"/>
      <c r="F243" s="53"/>
      <c r="G243" s="52"/>
      <c r="H243" s="51"/>
      <c r="I243" s="53">
        <f>SUM(方向別!B202,方向別!I202)</f>
        <v>0</v>
      </c>
      <c r="J243" s="53">
        <f>SUM(方向別!C202,方向別!J202)</f>
        <v>0</v>
      </c>
      <c r="K243" s="53">
        <f>SUM(方向別!D202,方向別!K202)</f>
        <v>0</v>
      </c>
      <c r="L243" s="53">
        <f>SUM(方向別!E202,方向別!L202)</f>
        <v>0</v>
      </c>
      <c r="M243" s="53">
        <f t="shared" si="25"/>
        <v>0</v>
      </c>
      <c r="N243" s="52">
        <f t="shared" si="26"/>
        <v>0</v>
      </c>
      <c r="O243" s="51">
        <f t="shared" si="27"/>
        <v>0</v>
      </c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</row>
    <row r="244" spans="1:67" s="44" customFormat="1" ht="13.5" customHeight="1">
      <c r="A244" s="50" t="s">
        <v>15</v>
      </c>
      <c r="B244" s="49"/>
      <c r="C244" s="49"/>
      <c r="D244" s="49"/>
      <c r="E244" s="49"/>
      <c r="F244" s="49"/>
      <c r="G244" s="48"/>
      <c r="H244" s="47"/>
      <c r="I244" s="49">
        <f>SUM(I238:I243)</f>
        <v>1</v>
      </c>
      <c r="J244" s="49">
        <f>SUM(J238:J243)</f>
        <v>0</v>
      </c>
      <c r="K244" s="49">
        <f>SUM(K238:K243)</f>
        <v>0</v>
      </c>
      <c r="L244" s="49">
        <f>SUM(L238:L243)</f>
        <v>0</v>
      </c>
      <c r="M244" s="49">
        <f t="shared" si="25"/>
        <v>1</v>
      </c>
      <c r="N244" s="48">
        <f t="shared" si="26"/>
        <v>0</v>
      </c>
      <c r="O244" s="47">
        <f t="shared" si="27"/>
        <v>2.5</v>
      </c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</row>
    <row r="245" spans="1:67" s="44" customFormat="1" ht="13.5" customHeight="1">
      <c r="A245" s="58" t="s">
        <v>35</v>
      </c>
      <c r="B245" s="57"/>
      <c r="C245" s="57"/>
      <c r="D245" s="57"/>
      <c r="E245" s="57"/>
      <c r="F245" s="57"/>
      <c r="G245" s="56"/>
      <c r="H245" s="55"/>
      <c r="I245" s="57">
        <f>SUM(方向別!B204,方向別!I204)</f>
        <v>1</v>
      </c>
      <c r="J245" s="57">
        <f>SUM(方向別!C204,方向別!J204)</f>
        <v>0</v>
      </c>
      <c r="K245" s="57">
        <f>SUM(方向別!D204,方向別!K204)</f>
        <v>0</v>
      </c>
      <c r="L245" s="57">
        <f>SUM(方向別!E204,方向別!L204)</f>
        <v>0</v>
      </c>
      <c r="M245" s="57">
        <f t="shared" si="25"/>
        <v>1</v>
      </c>
      <c r="N245" s="56">
        <f t="shared" si="26"/>
        <v>0</v>
      </c>
      <c r="O245" s="55">
        <f t="shared" si="27"/>
        <v>2.5</v>
      </c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</row>
    <row r="246" spans="1:67" s="46" customFormat="1" ht="13.5" customHeight="1">
      <c r="A246" s="54" t="s">
        <v>36</v>
      </c>
      <c r="B246" s="53"/>
      <c r="C246" s="53"/>
      <c r="D246" s="53"/>
      <c r="E246" s="53"/>
      <c r="F246" s="53"/>
      <c r="G246" s="52"/>
      <c r="H246" s="51"/>
      <c r="I246" s="53">
        <f>SUM(方向別!B205,方向別!I205)</f>
        <v>0</v>
      </c>
      <c r="J246" s="53">
        <f>SUM(方向別!C205,方向別!J205)</f>
        <v>0</v>
      </c>
      <c r="K246" s="53">
        <f>SUM(方向別!D205,方向別!K205)</f>
        <v>0</v>
      </c>
      <c r="L246" s="53">
        <f>SUM(方向別!E205,方向別!L205)</f>
        <v>0</v>
      </c>
      <c r="M246" s="53">
        <f t="shared" si="25"/>
        <v>0</v>
      </c>
      <c r="N246" s="52">
        <f t="shared" si="26"/>
        <v>0</v>
      </c>
      <c r="O246" s="51">
        <f t="shared" si="27"/>
        <v>0</v>
      </c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67" s="46" customFormat="1" ht="13.5" customHeight="1">
      <c r="A247" s="54" t="s">
        <v>37</v>
      </c>
      <c r="B247" s="53"/>
      <c r="C247" s="53"/>
      <c r="D247" s="53"/>
      <c r="E247" s="53"/>
      <c r="F247" s="53"/>
      <c r="G247" s="52"/>
      <c r="H247" s="51"/>
      <c r="I247" s="53">
        <f>SUM(方向別!B206,方向別!I206)</f>
        <v>0</v>
      </c>
      <c r="J247" s="53">
        <f>SUM(方向別!C206,方向別!J206)</f>
        <v>0</v>
      </c>
      <c r="K247" s="53">
        <f>SUM(方向別!D206,方向別!K206)</f>
        <v>0</v>
      </c>
      <c r="L247" s="53">
        <f>SUM(方向別!E206,方向別!L206)</f>
        <v>0</v>
      </c>
      <c r="M247" s="53">
        <f t="shared" si="25"/>
        <v>0</v>
      </c>
      <c r="N247" s="52">
        <f t="shared" si="26"/>
        <v>0</v>
      </c>
      <c r="O247" s="51">
        <f t="shared" si="27"/>
        <v>0</v>
      </c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67" s="43" customFormat="1" ht="13.5" customHeight="1">
      <c r="A248" s="54" t="s">
        <v>38</v>
      </c>
      <c r="B248" s="53"/>
      <c r="C248" s="53"/>
      <c r="D248" s="53"/>
      <c r="E248" s="53"/>
      <c r="F248" s="53"/>
      <c r="G248" s="52"/>
      <c r="H248" s="51"/>
      <c r="I248" s="53">
        <f>SUM(方向別!B207,方向別!I207)</f>
        <v>0</v>
      </c>
      <c r="J248" s="53">
        <f>SUM(方向別!C207,方向別!J207)</f>
        <v>0</v>
      </c>
      <c r="K248" s="53">
        <f>SUM(方向別!D207,方向別!K207)</f>
        <v>0</v>
      </c>
      <c r="L248" s="53">
        <f>SUM(方向別!E207,方向別!L207)</f>
        <v>1</v>
      </c>
      <c r="M248" s="53">
        <f t="shared" si="25"/>
        <v>1</v>
      </c>
      <c r="N248" s="52">
        <f t="shared" si="26"/>
        <v>100</v>
      </c>
      <c r="O248" s="51">
        <f t="shared" si="27"/>
        <v>2.5</v>
      </c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</row>
    <row r="249" spans="1:67" s="43" customFormat="1" ht="13.5" customHeight="1">
      <c r="A249" s="54" t="s">
        <v>39</v>
      </c>
      <c r="B249" s="53"/>
      <c r="C249" s="53"/>
      <c r="D249" s="53"/>
      <c r="E249" s="53"/>
      <c r="F249" s="53"/>
      <c r="G249" s="52"/>
      <c r="H249" s="51"/>
      <c r="I249" s="53">
        <f>SUM(方向別!B208,方向別!I208)</f>
        <v>2</v>
      </c>
      <c r="J249" s="53">
        <f>SUM(方向別!C208,方向別!J208)</f>
        <v>0</v>
      </c>
      <c r="K249" s="53">
        <f>SUM(方向別!D208,方向別!K208)</f>
        <v>0</v>
      </c>
      <c r="L249" s="53">
        <f>SUM(方向別!E208,方向別!L208)</f>
        <v>0</v>
      </c>
      <c r="M249" s="53">
        <f t="shared" si="25"/>
        <v>2</v>
      </c>
      <c r="N249" s="52">
        <f t="shared" si="26"/>
        <v>0</v>
      </c>
      <c r="O249" s="51">
        <f t="shared" si="27"/>
        <v>5</v>
      </c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</row>
    <row r="250" spans="1:67" s="44" customFormat="1" ht="13.5" customHeight="1">
      <c r="A250" s="54" t="s">
        <v>40</v>
      </c>
      <c r="B250" s="53"/>
      <c r="C250" s="53"/>
      <c r="D250" s="53"/>
      <c r="E250" s="53"/>
      <c r="F250" s="53"/>
      <c r="G250" s="52"/>
      <c r="H250" s="51"/>
      <c r="I250" s="53">
        <f>SUM(方向別!B209,方向別!I209)</f>
        <v>0</v>
      </c>
      <c r="J250" s="53">
        <f>SUM(方向別!C209,方向別!J209)</f>
        <v>0</v>
      </c>
      <c r="K250" s="53">
        <f>SUM(方向別!D209,方向別!K209)</f>
        <v>0</v>
      </c>
      <c r="L250" s="53">
        <f>SUM(方向別!E209,方向別!L209)</f>
        <v>0</v>
      </c>
      <c r="M250" s="53">
        <f t="shared" si="25"/>
        <v>0</v>
      </c>
      <c r="N250" s="52">
        <f t="shared" si="26"/>
        <v>0</v>
      </c>
      <c r="O250" s="51">
        <f t="shared" si="27"/>
        <v>0</v>
      </c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</row>
    <row r="251" spans="1:67" s="46" customFormat="1" ht="13.5" customHeight="1">
      <c r="A251" s="50" t="s">
        <v>15</v>
      </c>
      <c r="B251" s="49"/>
      <c r="C251" s="49"/>
      <c r="D251" s="49"/>
      <c r="E251" s="49"/>
      <c r="F251" s="49"/>
      <c r="G251" s="48"/>
      <c r="H251" s="47"/>
      <c r="I251" s="49">
        <f>SUM(I245:I250)</f>
        <v>3</v>
      </c>
      <c r="J251" s="49">
        <f>SUM(J245:J250)</f>
        <v>0</v>
      </c>
      <c r="K251" s="49">
        <f>SUM(K245:K250)</f>
        <v>0</v>
      </c>
      <c r="L251" s="49">
        <f>SUM(L245:L250)</f>
        <v>1</v>
      </c>
      <c r="M251" s="49">
        <f t="shared" si="25"/>
        <v>4</v>
      </c>
      <c r="N251" s="48">
        <f t="shared" si="26"/>
        <v>25</v>
      </c>
      <c r="O251" s="47">
        <f t="shared" si="27"/>
        <v>10</v>
      </c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67" s="43" customFormat="1" ht="13.5" customHeight="1">
      <c r="A252" s="50" t="s">
        <v>41</v>
      </c>
      <c r="B252" s="49"/>
      <c r="C252" s="49"/>
      <c r="D252" s="49"/>
      <c r="E252" s="49"/>
      <c r="F252" s="49"/>
      <c r="G252" s="48"/>
      <c r="H252" s="47"/>
      <c r="I252" s="49">
        <f>SUM(I222,I229:I237,I244,I251)</f>
        <v>32</v>
      </c>
      <c r="J252" s="49">
        <f>SUM(J222,J229:J237,J244,J251)</f>
        <v>0</v>
      </c>
      <c r="K252" s="49">
        <f>SUM(K222,K229:K237,K244,K251)</f>
        <v>5</v>
      </c>
      <c r="L252" s="49">
        <f>SUM(L222,L229:L237,L244,L251)</f>
        <v>3</v>
      </c>
      <c r="M252" s="49">
        <f t="shared" si="25"/>
        <v>40</v>
      </c>
      <c r="N252" s="48">
        <f t="shared" si="26"/>
        <v>7.5</v>
      </c>
      <c r="O252" s="47">
        <f t="shared" si="27"/>
        <v>100</v>
      </c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</row>
    <row r="253" spans="1:67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</row>
    <row r="254" spans="1:67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</row>
    <row r="255" spans="1:67" s="43" customFormat="1" ht="12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</row>
    <row r="256" spans="1:67" s="43" customFormat="1" ht="12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</row>
    <row r="257" spans="1:52" s="43" customFormat="1" ht="12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</row>
    <row r="258" spans="1:52" s="43" customFormat="1" ht="12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</row>
    <row r="259" spans="1:52" s="43" customFormat="1" ht="12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</row>
    <row r="260" spans="1:52" s="43" customFormat="1" ht="12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</row>
    <row r="261" spans="1:52" s="43" customFormat="1" ht="12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</row>
    <row r="262" spans="1:52" s="43" customFormat="1" ht="12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</row>
    <row r="263" spans="1:52" s="43" customFormat="1" ht="12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</row>
    <row r="264" spans="1:52" s="43" customFormat="1" ht="12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</row>
    <row r="265" spans="1:52" s="43" customFormat="1" ht="12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</row>
    <row r="266" spans="1:52" s="43" customFormat="1" ht="12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</row>
    <row r="267" spans="1:52" s="43" customFormat="1" ht="12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</row>
    <row r="268" spans="1:52" s="43" customFormat="1" ht="12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</row>
    <row r="269" spans="1:52" s="43" customFormat="1" ht="12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</row>
    <row r="270" spans="1:52" s="43" customFormat="1" ht="12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</row>
    <row r="271" spans="1:52" s="43" customFormat="1" ht="12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</row>
    <row r="272" spans="1:52" s="43" customFormat="1" ht="12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</row>
    <row r="273" spans="1:52" s="43" customFormat="1" ht="12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</row>
    <row r="274" spans="1:52" s="43" customFormat="1" ht="12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</row>
    <row r="275" spans="1:52" s="43" customFormat="1" ht="12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</row>
    <row r="276" spans="1:52" s="43" customFormat="1" ht="12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</row>
    <row r="277" spans="1:52" s="43" customFormat="1" ht="12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</row>
    <row r="278" spans="1:52" s="43" customFormat="1" ht="12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</row>
    <row r="279" spans="1:52" s="43" customFormat="1" ht="12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</row>
    <row r="280" spans="1:52" s="43" customFormat="1" ht="12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</row>
    <row r="281" spans="1:52" s="43" customFormat="1" ht="12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</row>
    <row r="282" spans="1:52" s="43" customFormat="1" ht="12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</row>
    <row r="283" spans="1:52" s="43" customFormat="1" ht="12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</row>
    <row r="284" spans="1:52" s="43" customFormat="1" ht="12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</row>
    <row r="285" spans="1:52" s="43" customFormat="1" ht="12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</row>
    <row r="286" spans="1:52" s="43" customFormat="1" ht="12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</row>
    <row r="287" spans="1:52" s="43" customFormat="1" ht="12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</row>
    <row r="288" spans="1:52" s="43" customFormat="1" ht="12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</row>
    <row r="289" spans="1:52" s="43" customFormat="1" ht="12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</row>
    <row r="290" spans="1:52" s="43" customFormat="1" ht="12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</row>
    <row r="291" spans="1:52" s="43" customFormat="1" ht="12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</row>
    <row r="292" spans="1:52" s="43" customFormat="1" ht="12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</row>
    <row r="293" spans="1:52" s="43" customFormat="1" ht="12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</row>
    <row r="294" spans="1:52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</row>
    <row r="295" spans="1:52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</row>
    <row r="296" spans="1:52" s="43" customFormat="1" ht="12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</row>
    <row r="297" spans="1:52" s="43" customFormat="1" ht="12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</row>
    <row r="298" spans="1:52" s="43" customFormat="1" ht="12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</row>
    <row r="299" spans="1:52" s="43" customFormat="1" ht="12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</row>
    <row r="300" spans="1:52" s="43" customFormat="1" ht="12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7" orientation="portrait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90"/>
  <sheetViews>
    <sheetView showGridLines="0" zoomScaleNormal="100" workbookViewId="0">
      <selection activeCell="A6" sqref="A6:F7"/>
    </sheetView>
  </sheetViews>
  <sheetFormatPr defaultColWidth="5.125" defaultRowHeight="11.25"/>
  <cols>
    <col min="1" max="1" width="9.625" style="41" customWidth="1"/>
    <col min="2" max="15" width="5.5" style="42" customWidth="1"/>
    <col min="16" max="16" width="4.75" style="42" customWidth="1"/>
    <col min="17" max="17" width="9.625" style="41" customWidth="1"/>
    <col min="18" max="31" width="4.75" style="42" customWidth="1"/>
    <col min="32" max="32" width="4.75" style="41" customWidth="1"/>
    <col min="33" max="33" width="9.625" style="41" customWidth="1"/>
    <col min="34" max="47" width="4.75" style="42" customWidth="1"/>
    <col min="48" max="52" width="4.75" style="41" customWidth="1"/>
    <col min="53" max="104" width="3.625" style="41" customWidth="1"/>
    <col min="105" max="16384" width="5.125" style="41"/>
  </cols>
  <sheetData>
    <row r="1" spans="1:67" s="88" customFormat="1" ht="51" customHeight="1">
      <c r="A1" s="122" t="s">
        <v>71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9.25" customHeight="1">
      <c r="A2" s="123" t="s">
        <v>90</v>
      </c>
      <c r="B2" s="124"/>
      <c r="C2" s="124"/>
      <c r="D2" s="124"/>
      <c r="E2" s="124"/>
      <c r="F2" s="125"/>
      <c r="G2" s="83"/>
      <c r="H2" s="144" t="s">
        <v>72</v>
      </c>
      <c r="I2" s="87"/>
      <c r="J2" s="86"/>
      <c r="K2" s="86"/>
      <c r="L2" s="86"/>
      <c r="M2" s="86"/>
      <c r="N2" s="86"/>
      <c r="O2" s="85"/>
    </row>
    <row r="3" spans="1:67" s="81" customFormat="1" ht="22.5" customHeight="1">
      <c r="A3" s="126"/>
      <c r="B3" s="127"/>
      <c r="C3" s="127"/>
      <c r="D3" s="127"/>
      <c r="E3" s="127"/>
      <c r="F3" s="128"/>
      <c r="H3" s="145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32" t="s">
        <v>73</v>
      </c>
      <c r="B4" s="133"/>
      <c r="C4" s="133"/>
      <c r="D4" s="133"/>
      <c r="E4" s="133"/>
      <c r="F4" s="134"/>
      <c r="H4" s="145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35" t="s">
        <v>91</v>
      </c>
      <c r="B5" s="136"/>
      <c r="C5" s="136"/>
      <c r="D5" s="136"/>
      <c r="E5" s="136"/>
      <c r="F5" s="137"/>
      <c r="H5" s="145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25" customHeight="1">
      <c r="A6" s="147" t="s">
        <v>92</v>
      </c>
      <c r="B6" s="148"/>
      <c r="C6" s="148"/>
      <c r="D6" s="148"/>
      <c r="E6" s="148"/>
      <c r="F6" s="149"/>
      <c r="H6" s="145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6.5" customHeight="1">
      <c r="A7" s="150"/>
      <c r="B7" s="151"/>
      <c r="C7" s="151"/>
      <c r="D7" s="151"/>
      <c r="E7" s="151"/>
      <c r="F7" s="152"/>
      <c r="H7" s="146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AF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2.75" customHeight="1">
      <c r="A9" s="70" t="s">
        <v>0</v>
      </c>
      <c r="B9" s="69" t="s">
        <v>74</v>
      </c>
      <c r="C9" s="68"/>
      <c r="D9" s="68"/>
      <c r="E9" s="68"/>
      <c r="F9" s="68"/>
      <c r="G9" s="68"/>
      <c r="H9" s="67"/>
      <c r="I9" s="69" t="s">
        <v>75</v>
      </c>
      <c r="J9" s="68"/>
      <c r="K9" s="68"/>
      <c r="L9" s="68"/>
      <c r="M9" s="68"/>
      <c r="N9" s="68"/>
      <c r="O9" s="67"/>
      <c r="P9" s="66"/>
      <c r="AF9" s="66"/>
      <c r="AV9" s="66"/>
      <c r="AW9" s="66"/>
      <c r="AX9" s="66"/>
      <c r="AY9" s="66"/>
      <c r="AZ9" s="66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AF10" s="59"/>
      <c r="AV10" s="59"/>
      <c r="AW10" s="59"/>
      <c r="AX10" s="59"/>
      <c r="AY10" s="59"/>
      <c r="AZ10" s="59"/>
    </row>
    <row r="11" spans="1:67" s="43" customFormat="1" ht="13.5" customHeight="1">
      <c r="A11" s="58" t="s">
        <v>9</v>
      </c>
      <c r="B11" s="57">
        <f>方向別!I52</f>
        <v>14</v>
      </c>
      <c r="C11" s="57">
        <f>方向別!J52</f>
        <v>0</v>
      </c>
      <c r="D11" s="57">
        <f>方向別!K52</f>
        <v>3</v>
      </c>
      <c r="E11" s="57">
        <f>方向別!L52</f>
        <v>2</v>
      </c>
      <c r="F11" s="57">
        <f>SUM(B11:E11)</f>
        <v>19</v>
      </c>
      <c r="G11" s="56">
        <f>IF(SUM(C11,E11)=0,0,SUM(C11,E11)/F11*100)</f>
        <v>10.526315789473683</v>
      </c>
      <c r="H11" s="55">
        <f>IF(F11=0,0,F11/F$47*100)</f>
        <v>1.2017710309930425</v>
      </c>
      <c r="I11" s="57">
        <f>SUM(方向別!B93,方向別!I175)</f>
        <v>6</v>
      </c>
      <c r="J11" s="57">
        <f>SUM(方向別!C93,方向別!J175)</f>
        <v>0</v>
      </c>
      <c r="K11" s="57">
        <f>SUM(方向別!D93,方向別!K175)</f>
        <v>0</v>
      </c>
      <c r="L11" s="57">
        <f>SUM(方向別!E93,方向別!L175)</f>
        <v>1</v>
      </c>
      <c r="M11" s="57">
        <f>SUM(I11:L11)</f>
        <v>7</v>
      </c>
      <c r="N11" s="56">
        <f>IF(SUM(J11,L11)=0,0,SUM(J11,L11)/M11*100)</f>
        <v>14.285714285714285</v>
      </c>
      <c r="O11" s="55">
        <f t="shared" ref="O11:O47" si="0">IF(M11=0,0,M11/M$47*100)</f>
        <v>0.71794871794871795</v>
      </c>
      <c r="P11" s="44"/>
      <c r="AF11" s="44"/>
      <c r="AV11" s="44"/>
      <c r="AW11" s="44"/>
      <c r="AX11" s="44"/>
      <c r="AY11" s="44"/>
      <c r="AZ11" s="44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f>方向別!I53</f>
        <v>32</v>
      </c>
      <c r="C12" s="53">
        <f>方向別!J53</f>
        <v>2</v>
      </c>
      <c r="D12" s="53">
        <f>方向別!K53</f>
        <v>0</v>
      </c>
      <c r="E12" s="53">
        <f>方向別!L53</f>
        <v>1</v>
      </c>
      <c r="F12" s="53">
        <f t="shared" ref="F12:F47" si="1">SUM(B12:E12)</f>
        <v>35</v>
      </c>
      <c r="G12" s="52">
        <f t="shared" ref="G12:G47" si="2">IF(SUM(C12,E12)=0,0,SUM(C12,E12)/F12*100)</f>
        <v>8.5714285714285712</v>
      </c>
      <c r="H12" s="51">
        <f>IF(F12=0,0,F12/F$47*100)</f>
        <v>2.2137887413029729</v>
      </c>
      <c r="I12" s="53">
        <f>SUM(方向別!B94,方向別!I176)</f>
        <v>9</v>
      </c>
      <c r="J12" s="53">
        <f>SUM(方向別!C94,方向別!J176)</f>
        <v>0</v>
      </c>
      <c r="K12" s="53">
        <f>SUM(方向別!D94,方向別!K176)</f>
        <v>0</v>
      </c>
      <c r="L12" s="53">
        <f>SUM(方向別!E94,方向別!L176)</f>
        <v>1</v>
      </c>
      <c r="M12" s="53">
        <f t="shared" ref="M12:M47" si="3">SUM(I12:L12)</f>
        <v>10</v>
      </c>
      <c r="N12" s="52">
        <f t="shared" ref="N12:N21" si="4">IF(SUM(J12,L12)=0,0,SUM(J12,L12)/M12*100)</f>
        <v>10</v>
      </c>
      <c r="O12" s="51">
        <f t="shared" si="0"/>
        <v>1.0256410256410255</v>
      </c>
      <c r="P12" s="44"/>
      <c r="AF12" s="44"/>
      <c r="AV12" s="44"/>
      <c r="AW12" s="44"/>
      <c r="AX12" s="44"/>
      <c r="AY12" s="44"/>
      <c r="AZ12" s="44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f>方向別!I54</f>
        <v>36</v>
      </c>
      <c r="C13" s="53">
        <f>方向別!J54</f>
        <v>0</v>
      </c>
      <c r="D13" s="53">
        <f>方向別!K54</f>
        <v>3</v>
      </c>
      <c r="E13" s="53">
        <f>方向別!L54</f>
        <v>2</v>
      </c>
      <c r="F13" s="53">
        <f t="shared" si="1"/>
        <v>41</v>
      </c>
      <c r="G13" s="52">
        <f t="shared" si="2"/>
        <v>4.8780487804878048</v>
      </c>
      <c r="H13" s="51">
        <f>IF(F13=0,0,F13/F$47*100)</f>
        <v>2.5932953826691967</v>
      </c>
      <c r="I13" s="53">
        <f>SUM(方向別!B95,方向別!I177)</f>
        <v>7</v>
      </c>
      <c r="J13" s="53">
        <f>SUM(方向別!C95,方向別!J177)</f>
        <v>1</v>
      </c>
      <c r="K13" s="53">
        <f>SUM(方向別!D95,方向別!K177)</f>
        <v>1</v>
      </c>
      <c r="L13" s="53">
        <f>SUM(方向別!E95,方向別!L177)</f>
        <v>0</v>
      </c>
      <c r="M13" s="53">
        <f t="shared" si="3"/>
        <v>9</v>
      </c>
      <c r="N13" s="52">
        <f t="shared" si="4"/>
        <v>11.111111111111111</v>
      </c>
      <c r="O13" s="51">
        <f t="shared" si="0"/>
        <v>0.92307692307692313</v>
      </c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f>方向別!I55</f>
        <v>50</v>
      </c>
      <c r="C14" s="53">
        <f>方向別!J55</f>
        <v>1</v>
      </c>
      <c r="D14" s="53">
        <f>方向別!K55</f>
        <v>1</v>
      </c>
      <c r="E14" s="53">
        <f>方向別!L55</f>
        <v>0</v>
      </c>
      <c r="F14" s="53">
        <f t="shared" si="1"/>
        <v>52</v>
      </c>
      <c r="G14" s="52">
        <f t="shared" si="2"/>
        <v>1.9230769230769231</v>
      </c>
      <c r="H14" s="51">
        <f t="shared" ref="H14:H47" si="5">IF(F14=0,0,F14/F$47*100)</f>
        <v>3.2890575585072739</v>
      </c>
      <c r="I14" s="53">
        <f>SUM(方向別!B96,方向別!I178)</f>
        <v>10</v>
      </c>
      <c r="J14" s="53">
        <f>SUM(方向別!C96,方向別!J178)</f>
        <v>1</v>
      </c>
      <c r="K14" s="53">
        <f>SUM(方向別!D96,方向別!K178)</f>
        <v>0</v>
      </c>
      <c r="L14" s="53">
        <f>SUM(方向別!E96,方向別!L178)</f>
        <v>1</v>
      </c>
      <c r="M14" s="53">
        <f t="shared" si="3"/>
        <v>12</v>
      </c>
      <c r="N14" s="52">
        <f t="shared" si="4"/>
        <v>16.666666666666664</v>
      </c>
      <c r="O14" s="51">
        <f t="shared" si="0"/>
        <v>1.2307692307692308</v>
      </c>
      <c r="P14" s="44"/>
      <c r="AF14" s="44"/>
      <c r="AV14" s="44"/>
      <c r="AW14" s="44"/>
      <c r="AX14" s="44"/>
      <c r="AY14" s="44"/>
      <c r="AZ14" s="44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f>方向別!I56</f>
        <v>37</v>
      </c>
      <c r="C15" s="53">
        <f>方向別!J56</f>
        <v>0</v>
      </c>
      <c r="D15" s="53">
        <f>方向別!K56</f>
        <v>4</v>
      </c>
      <c r="E15" s="53">
        <f>方向別!L56</f>
        <v>2</v>
      </c>
      <c r="F15" s="53">
        <f t="shared" si="1"/>
        <v>43</v>
      </c>
      <c r="G15" s="52">
        <f t="shared" si="2"/>
        <v>4.6511627906976747</v>
      </c>
      <c r="H15" s="51">
        <f t="shared" si="5"/>
        <v>2.7197975964579379</v>
      </c>
      <c r="I15" s="53">
        <f>SUM(方向別!B97,方向別!I179)</f>
        <v>12</v>
      </c>
      <c r="J15" s="53">
        <f>SUM(方向別!C97,方向別!J179)</f>
        <v>0</v>
      </c>
      <c r="K15" s="53">
        <f>SUM(方向別!D97,方向別!K179)</f>
        <v>1</v>
      </c>
      <c r="L15" s="53">
        <f>SUM(方向別!E97,方向別!L179)</f>
        <v>0</v>
      </c>
      <c r="M15" s="53">
        <f t="shared" si="3"/>
        <v>13</v>
      </c>
      <c r="N15" s="52">
        <f t="shared" si="4"/>
        <v>0</v>
      </c>
      <c r="O15" s="51">
        <f t="shared" si="0"/>
        <v>1.3333333333333335</v>
      </c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f>方向別!I57</f>
        <v>39</v>
      </c>
      <c r="C16" s="53">
        <f>方向別!J57</f>
        <v>2</v>
      </c>
      <c r="D16" s="53">
        <f>方向別!K57</f>
        <v>4</v>
      </c>
      <c r="E16" s="53">
        <f>方向別!L57</f>
        <v>2</v>
      </c>
      <c r="F16" s="53">
        <f t="shared" si="1"/>
        <v>47</v>
      </c>
      <c r="G16" s="52">
        <f t="shared" si="2"/>
        <v>8.5106382978723403</v>
      </c>
      <c r="H16" s="51">
        <f t="shared" si="5"/>
        <v>2.9728020240354205</v>
      </c>
      <c r="I16" s="53">
        <f>SUM(方向別!B98,方向別!I180)</f>
        <v>7</v>
      </c>
      <c r="J16" s="53">
        <f>SUM(方向別!C98,方向別!J180)</f>
        <v>0</v>
      </c>
      <c r="K16" s="53">
        <f>SUM(方向別!D98,方向別!K180)</f>
        <v>0</v>
      </c>
      <c r="L16" s="53">
        <f>SUM(方向別!E98,方向別!L180)</f>
        <v>0</v>
      </c>
      <c r="M16" s="53">
        <f t="shared" si="3"/>
        <v>7</v>
      </c>
      <c r="N16" s="52">
        <f t="shared" si="4"/>
        <v>0</v>
      </c>
      <c r="O16" s="51">
        <f t="shared" si="0"/>
        <v>0.71794871794871795</v>
      </c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208</v>
      </c>
      <c r="C17" s="49">
        <f>SUM(C11:C16)</f>
        <v>5</v>
      </c>
      <c r="D17" s="49">
        <f>SUM(D11:D16)</f>
        <v>15</v>
      </c>
      <c r="E17" s="49">
        <f>SUM(E11:E16)</f>
        <v>9</v>
      </c>
      <c r="F17" s="49">
        <f t="shared" si="1"/>
        <v>237</v>
      </c>
      <c r="G17" s="48">
        <f t="shared" si="2"/>
        <v>5.9071729957805905</v>
      </c>
      <c r="H17" s="47">
        <f t="shared" si="5"/>
        <v>14.990512333965844</v>
      </c>
      <c r="I17" s="49">
        <f>SUM(I11:I16)</f>
        <v>51</v>
      </c>
      <c r="J17" s="49">
        <f>SUM(J11:J16)</f>
        <v>2</v>
      </c>
      <c r="K17" s="49">
        <f>SUM(K11:K16)</f>
        <v>2</v>
      </c>
      <c r="L17" s="49">
        <f>SUM(L11:L16)</f>
        <v>3</v>
      </c>
      <c r="M17" s="49">
        <f t="shared" si="3"/>
        <v>58</v>
      </c>
      <c r="N17" s="48">
        <f t="shared" si="4"/>
        <v>8.6206896551724146</v>
      </c>
      <c r="O17" s="47">
        <f t="shared" si="0"/>
        <v>5.9487179487179489</v>
      </c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f>方向別!I59</f>
        <v>50</v>
      </c>
      <c r="C18" s="57">
        <f>方向別!J59</f>
        <v>2</v>
      </c>
      <c r="D18" s="57">
        <f>方向別!K59</f>
        <v>2</v>
      </c>
      <c r="E18" s="57">
        <f>方向別!L59</f>
        <v>3</v>
      </c>
      <c r="F18" s="57">
        <f t="shared" si="1"/>
        <v>57</v>
      </c>
      <c r="G18" s="56">
        <f t="shared" si="2"/>
        <v>8.7719298245614024</v>
      </c>
      <c r="H18" s="55">
        <f t="shared" si="5"/>
        <v>3.6053130929791273</v>
      </c>
      <c r="I18" s="57">
        <f>SUM(方向別!B100,方向別!I182)</f>
        <v>8</v>
      </c>
      <c r="J18" s="57">
        <f>SUM(方向別!C100,方向別!J182)</f>
        <v>4</v>
      </c>
      <c r="K18" s="57">
        <f>SUM(方向別!D100,方向別!K182)</f>
        <v>0</v>
      </c>
      <c r="L18" s="57">
        <f>SUM(方向別!E100,方向別!L182)</f>
        <v>1</v>
      </c>
      <c r="M18" s="57">
        <f t="shared" si="3"/>
        <v>13</v>
      </c>
      <c r="N18" s="56">
        <f t="shared" si="4"/>
        <v>38.461538461538467</v>
      </c>
      <c r="O18" s="55">
        <f t="shared" si="0"/>
        <v>1.3333333333333335</v>
      </c>
      <c r="P18" s="44"/>
      <c r="AF18" s="44"/>
      <c r="AV18" s="44"/>
      <c r="AW18" s="44"/>
      <c r="AX18" s="44"/>
      <c r="AY18" s="44"/>
      <c r="AZ18" s="44"/>
    </row>
    <row r="19" spans="1:67" s="46" customFormat="1" ht="13.5" customHeight="1">
      <c r="A19" s="54" t="s">
        <v>17</v>
      </c>
      <c r="B19" s="53">
        <f>方向別!I60</f>
        <v>46</v>
      </c>
      <c r="C19" s="53">
        <f>方向別!J60</f>
        <v>3</v>
      </c>
      <c r="D19" s="53">
        <f>方向別!K60</f>
        <v>2</v>
      </c>
      <c r="E19" s="53">
        <f>方向別!L60</f>
        <v>1</v>
      </c>
      <c r="F19" s="53">
        <f t="shared" si="1"/>
        <v>52</v>
      </c>
      <c r="G19" s="52">
        <f t="shared" si="2"/>
        <v>7.6923076923076925</v>
      </c>
      <c r="H19" s="51">
        <f t="shared" si="5"/>
        <v>3.2890575585072739</v>
      </c>
      <c r="I19" s="53">
        <f>SUM(方向別!B101,方向別!I183)</f>
        <v>11</v>
      </c>
      <c r="J19" s="53">
        <f>SUM(方向別!C101,方向別!J183)</f>
        <v>1</v>
      </c>
      <c r="K19" s="53">
        <f>SUM(方向別!D101,方向別!K183)</f>
        <v>1</v>
      </c>
      <c r="L19" s="53">
        <f>SUM(方向別!E101,方向別!L183)</f>
        <v>0</v>
      </c>
      <c r="M19" s="53">
        <f t="shared" si="3"/>
        <v>13</v>
      </c>
      <c r="N19" s="52">
        <f t="shared" si="4"/>
        <v>7.6923076923076925</v>
      </c>
      <c r="O19" s="51">
        <f t="shared" si="0"/>
        <v>1.3333333333333335</v>
      </c>
      <c r="P19" s="44"/>
      <c r="AF19" s="44"/>
      <c r="AV19" s="44"/>
      <c r="AW19" s="44"/>
      <c r="AX19" s="44"/>
      <c r="AY19" s="44"/>
      <c r="AZ19" s="44"/>
    </row>
    <row r="20" spans="1:67" s="46" customFormat="1" ht="13.5" customHeight="1">
      <c r="A20" s="54" t="s">
        <v>18</v>
      </c>
      <c r="B20" s="53">
        <f>方向別!I61</f>
        <v>48</v>
      </c>
      <c r="C20" s="53">
        <f>方向別!J61</f>
        <v>0</v>
      </c>
      <c r="D20" s="53">
        <f>方向別!K61</f>
        <v>0</v>
      </c>
      <c r="E20" s="53">
        <f>方向別!L61</f>
        <v>0</v>
      </c>
      <c r="F20" s="53">
        <f t="shared" si="1"/>
        <v>48</v>
      </c>
      <c r="G20" s="52">
        <f t="shared" si="2"/>
        <v>0</v>
      </c>
      <c r="H20" s="51">
        <f t="shared" si="5"/>
        <v>3.0360531309297913</v>
      </c>
      <c r="I20" s="53">
        <f>SUM(方向別!B102,方向別!I184)</f>
        <v>5</v>
      </c>
      <c r="J20" s="53">
        <f>SUM(方向別!C102,方向別!J184)</f>
        <v>1</v>
      </c>
      <c r="K20" s="53">
        <f>SUM(方向別!D102,方向別!K184)</f>
        <v>1</v>
      </c>
      <c r="L20" s="53">
        <f>SUM(方向別!E102,方向別!L184)</f>
        <v>1</v>
      </c>
      <c r="M20" s="53">
        <f t="shared" si="3"/>
        <v>8</v>
      </c>
      <c r="N20" s="52">
        <f t="shared" si="4"/>
        <v>25</v>
      </c>
      <c r="O20" s="51">
        <f t="shared" si="0"/>
        <v>0.82051282051282048</v>
      </c>
      <c r="P20" s="44"/>
      <c r="AF20" s="44"/>
      <c r="AV20" s="44"/>
      <c r="AW20" s="44"/>
      <c r="AX20" s="44"/>
      <c r="AY20" s="44"/>
      <c r="AZ20" s="44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f>方向別!I62</f>
        <v>39</v>
      </c>
      <c r="C21" s="53">
        <f>方向別!J62</f>
        <v>2</v>
      </c>
      <c r="D21" s="53">
        <f>方向別!K62</f>
        <v>4</v>
      </c>
      <c r="E21" s="53">
        <f>方向別!L62</f>
        <v>1</v>
      </c>
      <c r="F21" s="53">
        <f t="shared" si="1"/>
        <v>46</v>
      </c>
      <c r="G21" s="52">
        <f t="shared" si="2"/>
        <v>6.5217391304347823</v>
      </c>
      <c r="H21" s="51">
        <f>IF(F21=0,0,F21/F$47*100)</f>
        <v>2.9095509171410501</v>
      </c>
      <c r="I21" s="53">
        <f>SUM(方向別!B103,方向別!I185)</f>
        <v>13</v>
      </c>
      <c r="J21" s="53">
        <f>SUM(方向別!C103,方向別!J185)</f>
        <v>0</v>
      </c>
      <c r="K21" s="53">
        <f>SUM(方向別!D103,方向別!K185)</f>
        <v>2</v>
      </c>
      <c r="L21" s="53">
        <f>SUM(方向別!E103,方向別!L185)</f>
        <v>1</v>
      </c>
      <c r="M21" s="53">
        <f t="shared" si="3"/>
        <v>16</v>
      </c>
      <c r="N21" s="52">
        <f t="shared" si="4"/>
        <v>6.25</v>
      </c>
      <c r="O21" s="51">
        <f t="shared" si="0"/>
        <v>1.641025641025641</v>
      </c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f>方向別!I63</f>
        <v>45</v>
      </c>
      <c r="C22" s="53">
        <f>方向別!J63</f>
        <v>1</v>
      </c>
      <c r="D22" s="53">
        <f>方向別!K63</f>
        <v>8</v>
      </c>
      <c r="E22" s="53">
        <f>方向別!L63</f>
        <v>0</v>
      </c>
      <c r="F22" s="53">
        <f t="shared" si="1"/>
        <v>54</v>
      </c>
      <c r="G22" s="52">
        <f>IF(SUM(C22,E22)=0,0,SUM(C22,E22)/F22*100)</f>
        <v>1.8518518518518516</v>
      </c>
      <c r="H22" s="51">
        <f t="shared" si="5"/>
        <v>3.4155597722960152</v>
      </c>
      <c r="I22" s="53">
        <f>SUM(方向別!B104,方向別!I186)</f>
        <v>9</v>
      </c>
      <c r="J22" s="53">
        <f>SUM(方向別!C104,方向別!J186)</f>
        <v>0</v>
      </c>
      <c r="K22" s="53">
        <f>SUM(方向別!D104,方向別!K186)</f>
        <v>2</v>
      </c>
      <c r="L22" s="53">
        <f>SUM(方向別!E104,方向別!L186)</f>
        <v>0</v>
      </c>
      <c r="M22" s="53">
        <f t="shared" si="3"/>
        <v>11</v>
      </c>
      <c r="N22" s="52">
        <f>IF(SUM(J22,L22)=0,0,SUM(J22,L22)/M22*100)</f>
        <v>0</v>
      </c>
      <c r="O22" s="51">
        <f t="shared" si="0"/>
        <v>1.1282051282051282</v>
      </c>
      <c r="P22" s="44"/>
      <c r="AF22" s="44"/>
      <c r="AV22" s="44"/>
      <c r="AW22" s="44"/>
      <c r="AX22" s="44"/>
      <c r="AY22" s="44"/>
      <c r="AZ22" s="44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f>方向別!I64</f>
        <v>31</v>
      </c>
      <c r="C23" s="53">
        <f>方向別!J64</f>
        <v>0</v>
      </c>
      <c r="D23" s="53">
        <f>方向別!K64</f>
        <v>0</v>
      </c>
      <c r="E23" s="53">
        <f>方向別!L64</f>
        <v>0</v>
      </c>
      <c r="F23" s="53">
        <f t="shared" si="1"/>
        <v>31</v>
      </c>
      <c r="G23" s="52">
        <f t="shared" si="2"/>
        <v>0</v>
      </c>
      <c r="H23" s="51">
        <f t="shared" si="5"/>
        <v>1.9607843137254901</v>
      </c>
      <c r="I23" s="53">
        <f>SUM(方向別!B105,方向別!I187)</f>
        <v>9</v>
      </c>
      <c r="J23" s="53">
        <f>SUM(方向別!C105,方向別!J187)</f>
        <v>3</v>
      </c>
      <c r="K23" s="53">
        <f>SUM(方向別!D105,方向別!K187)</f>
        <v>0</v>
      </c>
      <c r="L23" s="53">
        <f>SUM(方向別!E105,方向別!L187)</f>
        <v>0</v>
      </c>
      <c r="M23" s="53">
        <f t="shared" si="3"/>
        <v>12</v>
      </c>
      <c r="N23" s="52">
        <f>IF(SUM(J23,L23)=0,0,SUM(J23,L23)/M23*100)</f>
        <v>25</v>
      </c>
      <c r="O23" s="51">
        <f t="shared" si="0"/>
        <v>1.2307692307692308</v>
      </c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259</v>
      </c>
      <c r="C24" s="49">
        <f>SUM(C18:C23)</f>
        <v>8</v>
      </c>
      <c r="D24" s="49">
        <f>SUM(D18:D23)</f>
        <v>16</v>
      </c>
      <c r="E24" s="49">
        <f>SUM(E18:E23)</f>
        <v>5</v>
      </c>
      <c r="F24" s="49">
        <f t="shared" si="1"/>
        <v>288</v>
      </c>
      <c r="G24" s="48">
        <f>IF(SUM(C24,E24)=0,0,SUM(C24,E24)/F24*100)</f>
        <v>4.5138888888888884</v>
      </c>
      <c r="H24" s="47">
        <f t="shared" si="5"/>
        <v>18.216318785578746</v>
      </c>
      <c r="I24" s="49">
        <f>SUM(I18:I23)</f>
        <v>55</v>
      </c>
      <c r="J24" s="49">
        <f>SUM(J18:J23)</f>
        <v>9</v>
      </c>
      <c r="K24" s="49">
        <f>SUM(K18:K23)</f>
        <v>6</v>
      </c>
      <c r="L24" s="49">
        <f>SUM(L18:L23)</f>
        <v>3</v>
      </c>
      <c r="M24" s="49">
        <f t="shared" si="3"/>
        <v>73</v>
      </c>
      <c r="N24" s="48">
        <f>IF(SUM(J24,L24)=0,0,SUM(J24,L24)/M24*100)</f>
        <v>16.43835616438356</v>
      </c>
      <c r="O24" s="47">
        <f>IF(M24=0,0,M24/M$47*100)</f>
        <v>7.4871794871794881</v>
      </c>
      <c r="P24" s="44"/>
      <c r="AF24" s="44"/>
      <c r="AV24" s="44"/>
      <c r="AW24" s="44"/>
      <c r="AX24" s="44"/>
      <c r="AY24" s="44"/>
      <c r="AZ24" s="44"/>
    </row>
    <row r="25" spans="1:67" s="44" customFormat="1" ht="13.5" customHeight="1">
      <c r="A25" s="54" t="s">
        <v>22</v>
      </c>
      <c r="B25" s="53">
        <f>方向別!I66</f>
        <v>120</v>
      </c>
      <c r="C25" s="53">
        <f>方向別!J66</f>
        <v>4</v>
      </c>
      <c r="D25" s="53">
        <f>方向別!K66</f>
        <v>19</v>
      </c>
      <c r="E25" s="53">
        <f>方向別!L66</f>
        <v>10</v>
      </c>
      <c r="F25" s="53">
        <f t="shared" si="1"/>
        <v>153</v>
      </c>
      <c r="G25" s="52">
        <f t="shared" si="2"/>
        <v>9.1503267973856204</v>
      </c>
      <c r="H25" s="51">
        <f t="shared" si="5"/>
        <v>9.67741935483871</v>
      </c>
      <c r="I25" s="53">
        <f>SUM(方向別!B107,方向別!I189)</f>
        <v>54</v>
      </c>
      <c r="J25" s="53">
        <f>SUM(方向別!C107,方向別!J189)</f>
        <v>2</v>
      </c>
      <c r="K25" s="53">
        <f>SUM(方向別!D107,方向別!K189)</f>
        <v>5</v>
      </c>
      <c r="L25" s="53">
        <f>SUM(方向別!E107,方向別!L189)</f>
        <v>1</v>
      </c>
      <c r="M25" s="53">
        <f t="shared" si="3"/>
        <v>62</v>
      </c>
      <c r="N25" s="52">
        <f t="shared" ref="N25:N47" si="6">IF(SUM(J25,L25)=0,0,SUM(J25,L25)/M25*100)</f>
        <v>4.838709677419355</v>
      </c>
      <c r="O25" s="51">
        <f t="shared" si="0"/>
        <v>6.3589743589743595</v>
      </c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f>方向別!I67</f>
        <v>104</v>
      </c>
      <c r="C26" s="53">
        <f>方向別!J67</f>
        <v>2</v>
      </c>
      <c r="D26" s="53">
        <f>方向別!K67</f>
        <v>12</v>
      </c>
      <c r="E26" s="53">
        <f>方向別!L67</f>
        <v>6</v>
      </c>
      <c r="F26" s="53">
        <f t="shared" si="1"/>
        <v>124</v>
      </c>
      <c r="G26" s="52">
        <f t="shared" si="2"/>
        <v>6.4516129032258061</v>
      </c>
      <c r="H26" s="51">
        <f t="shared" si="5"/>
        <v>7.8431372549019605</v>
      </c>
      <c r="I26" s="53">
        <f>SUM(方向別!B108,方向別!I190)</f>
        <v>43</v>
      </c>
      <c r="J26" s="53">
        <f>SUM(方向別!C108,方向別!J190)</f>
        <v>3</v>
      </c>
      <c r="K26" s="53">
        <f>SUM(方向別!D108,方向別!K190)</f>
        <v>5</v>
      </c>
      <c r="L26" s="53">
        <f>SUM(方向別!E108,方向別!L190)</f>
        <v>3</v>
      </c>
      <c r="M26" s="53">
        <f>SUM(I26:L26)</f>
        <v>54</v>
      </c>
      <c r="N26" s="52">
        <f t="shared" si="6"/>
        <v>11.111111111111111</v>
      </c>
      <c r="O26" s="51">
        <f t="shared" si="0"/>
        <v>5.5384615384615383</v>
      </c>
      <c r="P26" s="44"/>
      <c r="AF26" s="44"/>
      <c r="AV26" s="44"/>
      <c r="AW26" s="44"/>
      <c r="AX26" s="44"/>
      <c r="AY26" s="44"/>
      <c r="AZ26" s="44"/>
    </row>
    <row r="27" spans="1:67" s="44" customFormat="1" ht="13.5" customHeight="1">
      <c r="A27" s="54" t="s">
        <v>24</v>
      </c>
      <c r="B27" s="53">
        <f>方向別!I68</f>
        <v>85</v>
      </c>
      <c r="C27" s="53">
        <f>方向別!J68</f>
        <v>2</v>
      </c>
      <c r="D27" s="53">
        <f>方向別!K68</f>
        <v>10</v>
      </c>
      <c r="E27" s="53">
        <f>方向別!L68</f>
        <v>3</v>
      </c>
      <c r="F27" s="53">
        <f t="shared" si="1"/>
        <v>100</v>
      </c>
      <c r="G27" s="52">
        <f t="shared" si="2"/>
        <v>5</v>
      </c>
      <c r="H27" s="51">
        <f t="shared" si="5"/>
        <v>6.3251106894370652</v>
      </c>
      <c r="I27" s="53">
        <f>SUM(方向別!B109,方向別!I191)</f>
        <v>55</v>
      </c>
      <c r="J27" s="53">
        <f>SUM(方向別!C109,方向別!J191)</f>
        <v>3</v>
      </c>
      <c r="K27" s="53">
        <f>SUM(方向別!D109,方向別!K191)</f>
        <v>10</v>
      </c>
      <c r="L27" s="53">
        <f>SUM(方向別!E109,方向別!L191)</f>
        <v>1</v>
      </c>
      <c r="M27" s="53">
        <f t="shared" si="3"/>
        <v>69</v>
      </c>
      <c r="N27" s="52">
        <f t="shared" si="6"/>
        <v>5.7971014492753623</v>
      </c>
      <c r="O27" s="51">
        <f t="shared" si="0"/>
        <v>7.0769230769230766</v>
      </c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f>方向別!I69</f>
        <v>71</v>
      </c>
      <c r="C28" s="53">
        <f>方向別!J69</f>
        <v>4</v>
      </c>
      <c r="D28" s="53">
        <f>方向別!K69</f>
        <v>10</v>
      </c>
      <c r="E28" s="53">
        <f>方向別!L69</f>
        <v>3</v>
      </c>
      <c r="F28" s="53">
        <f t="shared" si="1"/>
        <v>88</v>
      </c>
      <c r="G28" s="52">
        <f t="shared" si="2"/>
        <v>7.9545454545454541</v>
      </c>
      <c r="H28" s="51">
        <f t="shared" si="5"/>
        <v>5.5660974067046176</v>
      </c>
      <c r="I28" s="53">
        <f>SUM(方向別!B110,方向別!I192)</f>
        <v>64</v>
      </c>
      <c r="J28" s="53">
        <f>SUM(方向別!C110,方向別!J192)</f>
        <v>2</v>
      </c>
      <c r="K28" s="53">
        <f>SUM(方向別!D110,方向別!K192)</f>
        <v>6</v>
      </c>
      <c r="L28" s="53">
        <f>SUM(方向別!E110,方向別!L192)</f>
        <v>1</v>
      </c>
      <c r="M28" s="53">
        <f t="shared" si="3"/>
        <v>73</v>
      </c>
      <c r="N28" s="52">
        <f t="shared" si="6"/>
        <v>4.10958904109589</v>
      </c>
      <c r="O28" s="51">
        <f t="shared" si="0"/>
        <v>7.4871794871794881</v>
      </c>
      <c r="P28" s="44"/>
      <c r="AF28" s="44"/>
      <c r="AV28" s="44"/>
      <c r="AW28" s="44"/>
      <c r="AX28" s="44"/>
      <c r="AY28" s="44"/>
      <c r="AZ28" s="44"/>
    </row>
    <row r="29" spans="1:67" s="46" customFormat="1" ht="13.5" customHeight="1">
      <c r="A29" s="54" t="s">
        <v>26</v>
      </c>
      <c r="B29" s="53">
        <f>方向別!I70</f>
        <v>63</v>
      </c>
      <c r="C29" s="53">
        <f>方向別!J70</f>
        <v>3</v>
      </c>
      <c r="D29" s="53">
        <f>方向別!K70</f>
        <v>19</v>
      </c>
      <c r="E29" s="53">
        <f>方向別!L70</f>
        <v>3</v>
      </c>
      <c r="F29" s="53">
        <f t="shared" si="1"/>
        <v>88</v>
      </c>
      <c r="G29" s="52">
        <f t="shared" si="2"/>
        <v>6.8181818181818175</v>
      </c>
      <c r="H29" s="51">
        <f t="shared" si="5"/>
        <v>5.5660974067046176</v>
      </c>
      <c r="I29" s="53">
        <f>SUM(方向別!B111,方向別!I193)</f>
        <v>48</v>
      </c>
      <c r="J29" s="53">
        <f>SUM(方向別!C111,方向別!J193)</f>
        <v>4</v>
      </c>
      <c r="K29" s="53">
        <f>SUM(方向別!D111,方向別!K193)</f>
        <v>6</v>
      </c>
      <c r="L29" s="53">
        <f>SUM(方向別!E111,方向別!L193)</f>
        <v>2</v>
      </c>
      <c r="M29" s="53">
        <f t="shared" si="3"/>
        <v>60</v>
      </c>
      <c r="N29" s="52">
        <f t="shared" si="6"/>
        <v>10</v>
      </c>
      <c r="O29" s="51">
        <f t="shared" si="0"/>
        <v>6.1538461538461542</v>
      </c>
      <c r="P29" s="44"/>
      <c r="AF29" s="44"/>
      <c r="AV29" s="44"/>
      <c r="AW29" s="44"/>
      <c r="AX29" s="44"/>
      <c r="AY29" s="44"/>
      <c r="AZ29" s="44"/>
    </row>
    <row r="30" spans="1:67" s="46" customFormat="1" ht="13.5" customHeight="1">
      <c r="A30" s="54" t="s">
        <v>27</v>
      </c>
      <c r="B30" s="53">
        <f>方向別!I71</f>
        <v>67</v>
      </c>
      <c r="C30" s="53">
        <f>方向別!J71</f>
        <v>4</v>
      </c>
      <c r="D30" s="53">
        <f>方向別!K71</f>
        <v>12</v>
      </c>
      <c r="E30" s="53">
        <f>方向別!L71</f>
        <v>2</v>
      </c>
      <c r="F30" s="53">
        <f t="shared" si="1"/>
        <v>85</v>
      </c>
      <c r="G30" s="52">
        <f t="shared" si="2"/>
        <v>7.0588235294117645</v>
      </c>
      <c r="H30" s="51">
        <f t="shared" si="5"/>
        <v>5.376344086021505</v>
      </c>
      <c r="I30" s="53">
        <f>SUM(方向別!B112,方向別!I194)</f>
        <v>70</v>
      </c>
      <c r="J30" s="53">
        <f>SUM(方向別!C112,方向別!J194)</f>
        <v>6</v>
      </c>
      <c r="K30" s="53">
        <f>SUM(方向別!D112,方向別!K194)</f>
        <v>7</v>
      </c>
      <c r="L30" s="53">
        <f>SUM(方向別!E112,方向別!L194)</f>
        <v>7</v>
      </c>
      <c r="M30" s="53">
        <f t="shared" si="3"/>
        <v>90</v>
      </c>
      <c r="N30" s="52">
        <f t="shared" si="6"/>
        <v>14.444444444444443</v>
      </c>
      <c r="O30" s="51">
        <f t="shared" si="0"/>
        <v>9.2307692307692317</v>
      </c>
      <c r="P30" s="44"/>
      <c r="AF30" s="44"/>
      <c r="AV30" s="44"/>
      <c r="AW30" s="44"/>
      <c r="AX30" s="44"/>
      <c r="AY30" s="44"/>
      <c r="AZ30" s="44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f>方向別!I72</f>
        <v>75</v>
      </c>
      <c r="C31" s="53">
        <f>方向別!J72</f>
        <v>4</v>
      </c>
      <c r="D31" s="53">
        <f>方向別!K72</f>
        <v>9</v>
      </c>
      <c r="E31" s="53">
        <f>方向別!L72</f>
        <v>3</v>
      </c>
      <c r="F31" s="53">
        <f t="shared" si="1"/>
        <v>91</v>
      </c>
      <c r="G31" s="52">
        <f t="shared" si="2"/>
        <v>7.6923076923076925</v>
      </c>
      <c r="H31" s="51">
        <f t="shared" si="5"/>
        <v>5.7558507273877293</v>
      </c>
      <c r="I31" s="53">
        <f>SUM(方向別!B113,方向別!I195)</f>
        <v>61</v>
      </c>
      <c r="J31" s="53">
        <f>SUM(方向別!C113,方向別!J195)</f>
        <v>4</v>
      </c>
      <c r="K31" s="53">
        <f>SUM(方向別!D113,方向別!K195)</f>
        <v>17</v>
      </c>
      <c r="L31" s="53">
        <f>SUM(方向別!E113,方向別!L195)</f>
        <v>5</v>
      </c>
      <c r="M31" s="53">
        <f t="shared" si="3"/>
        <v>87</v>
      </c>
      <c r="N31" s="52">
        <f t="shared" si="6"/>
        <v>10.344827586206897</v>
      </c>
      <c r="O31" s="51">
        <f t="shared" si="0"/>
        <v>8.9230769230769234</v>
      </c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</row>
    <row r="32" spans="1:67" s="44" customFormat="1" ht="13.5" customHeight="1">
      <c r="A32" s="54" t="s">
        <v>60</v>
      </c>
      <c r="B32" s="53">
        <f>方向別!I73</f>
        <v>109</v>
      </c>
      <c r="C32" s="53">
        <f>方向別!J73</f>
        <v>3</v>
      </c>
      <c r="D32" s="53">
        <f>方向別!K73</f>
        <v>10</v>
      </c>
      <c r="E32" s="53">
        <f>方向別!L73</f>
        <v>4</v>
      </c>
      <c r="F32" s="53">
        <f t="shared" si="1"/>
        <v>126</v>
      </c>
      <c r="G32" s="52">
        <f t="shared" si="2"/>
        <v>5.5555555555555554</v>
      </c>
      <c r="H32" s="51">
        <f t="shared" si="5"/>
        <v>7.9696394686907022</v>
      </c>
      <c r="I32" s="53">
        <f>SUM(方向別!B114,方向別!I196)</f>
        <v>96</v>
      </c>
      <c r="J32" s="53">
        <f>SUM(方向別!C114,方向別!J196)</f>
        <v>2</v>
      </c>
      <c r="K32" s="53">
        <f>SUM(方向別!D114,方向別!K196)</f>
        <v>15</v>
      </c>
      <c r="L32" s="53">
        <f>SUM(方向別!E114,方向別!L196)</f>
        <v>2</v>
      </c>
      <c r="M32" s="53">
        <f t="shared" si="3"/>
        <v>115</v>
      </c>
      <c r="N32" s="52">
        <f t="shared" si="6"/>
        <v>3.4782608695652173</v>
      </c>
      <c r="O32" s="51">
        <f t="shared" si="0"/>
        <v>11.794871794871794</v>
      </c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f>方向別!I74</f>
        <v>15</v>
      </c>
      <c r="C33" s="57">
        <f>方向別!J74</f>
        <v>1</v>
      </c>
      <c r="D33" s="57">
        <f>方向別!K74</f>
        <v>0</v>
      </c>
      <c r="E33" s="57">
        <f>方向別!L74</f>
        <v>0</v>
      </c>
      <c r="F33" s="57">
        <f t="shared" si="1"/>
        <v>16</v>
      </c>
      <c r="G33" s="56">
        <f t="shared" si="2"/>
        <v>6.25</v>
      </c>
      <c r="H33" s="55">
        <f t="shared" si="5"/>
        <v>1.0120177103099304</v>
      </c>
      <c r="I33" s="57">
        <f>SUM(方向別!B115,方向別!I197)</f>
        <v>10</v>
      </c>
      <c r="J33" s="57">
        <f>SUM(方向別!C115,方向別!J197)</f>
        <v>0</v>
      </c>
      <c r="K33" s="57">
        <f>SUM(方向別!D115,方向別!K197)</f>
        <v>4</v>
      </c>
      <c r="L33" s="57">
        <f>SUM(方向別!E115,方向別!L197)</f>
        <v>1</v>
      </c>
      <c r="M33" s="57">
        <f t="shared" si="3"/>
        <v>15</v>
      </c>
      <c r="N33" s="56">
        <f t="shared" si="6"/>
        <v>6.666666666666667</v>
      </c>
      <c r="O33" s="55">
        <f t="shared" si="0"/>
        <v>1.5384615384615385</v>
      </c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f>方向別!I75</f>
        <v>15</v>
      </c>
      <c r="C34" s="53">
        <f>方向別!J75</f>
        <v>0</v>
      </c>
      <c r="D34" s="53">
        <f>方向別!K75</f>
        <v>2</v>
      </c>
      <c r="E34" s="53">
        <f>方向別!L75</f>
        <v>0</v>
      </c>
      <c r="F34" s="53">
        <f t="shared" si="1"/>
        <v>17</v>
      </c>
      <c r="G34" s="52">
        <f t="shared" si="2"/>
        <v>0</v>
      </c>
      <c r="H34" s="51">
        <f t="shared" si="5"/>
        <v>1.0752688172043012</v>
      </c>
      <c r="I34" s="53">
        <f>SUM(方向別!B116,方向別!I198)</f>
        <v>18</v>
      </c>
      <c r="J34" s="53">
        <f>SUM(方向別!C116,方向別!J198)</f>
        <v>1</v>
      </c>
      <c r="K34" s="53">
        <f>SUM(方向別!D116,方向別!K198)</f>
        <v>1</v>
      </c>
      <c r="L34" s="53">
        <f>SUM(方向別!E116,方向別!L198)</f>
        <v>2</v>
      </c>
      <c r="M34" s="53">
        <f t="shared" si="3"/>
        <v>22</v>
      </c>
      <c r="N34" s="52">
        <f t="shared" si="6"/>
        <v>13.636363636363635</v>
      </c>
      <c r="O34" s="51">
        <f t="shared" si="0"/>
        <v>2.2564102564102564</v>
      </c>
      <c r="P34" s="44"/>
      <c r="AF34" s="44"/>
      <c r="AV34" s="44"/>
      <c r="AW34" s="44"/>
      <c r="AX34" s="44"/>
      <c r="AY34" s="44"/>
      <c r="AZ34" s="44"/>
    </row>
    <row r="35" spans="1:67" s="46" customFormat="1" ht="13.5" customHeight="1">
      <c r="A35" s="54" t="s">
        <v>31</v>
      </c>
      <c r="B35" s="53">
        <f>方向別!I76</f>
        <v>19</v>
      </c>
      <c r="C35" s="53">
        <f>方向別!J76</f>
        <v>0</v>
      </c>
      <c r="D35" s="53">
        <f>方向別!K76</f>
        <v>2</v>
      </c>
      <c r="E35" s="53">
        <f>方向別!L76</f>
        <v>1</v>
      </c>
      <c r="F35" s="53">
        <f t="shared" si="1"/>
        <v>22</v>
      </c>
      <c r="G35" s="52">
        <f t="shared" si="2"/>
        <v>4.5454545454545459</v>
      </c>
      <c r="H35" s="51">
        <f t="shared" si="5"/>
        <v>1.3915243516761544</v>
      </c>
      <c r="I35" s="53">
        <f>SUM(方向別!B117,方向別!I199)</f>
        <v>22</v>
      </c>
      <c r="J35" s="53">
        <f>SUM(方向別!C117,方向別!J199)</f>
        <v>0</v>
      </c>
      <c r="K35" s="53">
        <f>SUM(方向別!D117,方向別!K199)</f>
        <v>0</v>
      </c>
      <c r="L35" s="53">
        <f>SUM(方向別!E117,方向別!L199)</f>
        <v>1</v>
      </c>
      <c r="M35" s="53">
        <f t="shared" si="3"/>
        <v>23</v>
      </c>
      <c r="N35" s="52">
        <f t="shared" si="6"/>
        <v>4.3478260869565215</v>
      </c>
      <c r="O35" s="51">
        <f t="shared" si="0"/>
        <v>2.358974358974359</v>
      </c>
      <c r="P35" s="44"/>
      <c r="AF35" s="44"/>
      <c r="AV35" s="44"/>
      <c r="AW35" s="44"/>
      <c r="AX35" s="44"/>
      <c r="AY35" s="44"/>
      <c r="AZ35" s="44"/>
    </row>
    <row r="36" spans="1:67" s="46" customFormat="1" ht="13.5" customHeight="1">
      <c r="A36" s="54" t="s">
        <v>32</v>
      </c>
      <c r="B36" s="53">
        <f>方向別!I77</f>
        <v>17</v>
      </c>
      <c r="C36" s="53">
        <f>方向別!J77</f>
        <v>1</v>
      </c>
      <c r="D36" s="53">
        <f>方向別!K77</f>
        <v>1</v>
      </c>
      <c r="E36" s="53">
        <f>方向別!L77</f>
        <v>0</v>
      </c>
      <c r="F36" s="53">
        <f t="shared" si="1"/>
        <v>19</v>
      </c>
      <c r="G36" s="52">
        <f t="shared" si="2"/>
        <v>5.2631578947368416</v>
      </c>
      <c r="H36" s="51">
        <f t="shared" si="5"/>
        <v>1.2017710309930425</v>
      </c>
      <c r="I36" s="53">
        <f>SUM(方向別!B118,方向別!I200)</f>
        <v>17</v>
      </c>
      <c r="J36" s="53">
        <f>SUM(方向別!C118,方向別!J200)</f>
        <v>1</v>
      </c>
      <c r="K36" s="53">
        <f>SUM(方向別!D118,方向別!K200)</f>
        <v>2</v>
      </c>
      <c r="L36" s="53">
        <f>SUM(方向別!E118,方向別!L200)</f>
        <v>1</v>
      </c>
      <c r="M36" s="53">
        <f t="shared" si="3"/>
        <v>21</v>
      </c>
      <c r="N36" s="52">
        <f t="shared" si="6"/>
        <v>9.5238095238095237</v>
      </c>
      <c r="O36" s="51">
        <f t="shared" si="0"/>
        <v>2.1538461538461537</v>
      </c>
      <c r="P36" s="44"/>
      <c r="AF36" s="44"/>
      <c r="AV36" s="44"/>
      <c r="AW36" s="44"/>
      <c r="AX36" s="44"/>
      <c r="AY36" s="44"/>
      <c r="AZ36" s="44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f>方向別!I78</f>
        <v>15</v>
      </c>
      <c r="C37" s="53">
        <f>方向別!J78</f>
        <v>2</v>
      </c>
      <c r="D37" s="53">
        <f>方向別!K78</f>
        <v>0</v>
      </c>
      <c r="E37" s="53">
        <f>方向別!L78</f>
        <v>1</v>
      </c>
      <c r="F37" s="53">
        <f t="shared" si="1"/>
        <v>18</v>
      </c>
      <c r="G37" s="52">
        <f t="shared" si="2"/>
        <v>16.666666666666664</v>
      </c>
      <c r="H37" s="51">
        <f t="shared" si="5"/>
        <v>1.1385199240986716</v>
      </c>
      <c r="I37" s="53">
        <f>SUM(方向別!B119,方向別!I201)</f>
        <v>27</v>
      </c>
      <c r="J37" s="53">
        <f>SUM(方向別!C119,方向別!J201)</f>
        <v>0</v>
      </c>
      <c r="K37" s="53">
        <f>SUM(方向別!D119,方向別!K201)</f>
        <v>3</v>
      </c>
      <c r="L37" s="53">
        <f>SUM(方向別!E119,方向別!L201)</f>
        <v>1</v>
      </c>
      <c r="M37" s="53">
        <f t="shared" si="3"/>
        <v>31</v>
      </c>
      <c r="N37" s="52">
        <f t="shared" si="6"/>
        <v>3.225806451612903</v>
      </c>
      <c r="O37" s="51">
        <f t="shared" si="0"/>
        <v>3.1794871794871797</v>
      </c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f>方向別!I79</f>
        <v>14</v>
      </c>
      <c r="C38" s="53">
        <f>方向別!J79</f>
        <v>1</v>
      </c>
      <c r="D38" s="53">
        <f>方向別!K79</f>
        <v>3</v>
      </c>
      <c r="E38" s="53">
        <f>方向別!L79</f>
        <v>1</v>
      </c>
      <c r="F38" s="53">
        <f t="shared" si="1"/>
        <v>19</v>
      </c>
      <c r="G38" s="52">
        <f t="shared" si="2"/>
        <v>10.526315789473683</v>
      </c>
      <c r="H38" s="51">
        <f t="shared" si="5"/>
        <v>1.2017710309930425</v>
      </c>
      <c r="I38" s="53">
        <f>SUM(方向別!B120,方向別!I202)</f>
        <v>11</v>
      </c>
      <c r="J38" s="53">
        <f>SUM(方向別!C120,方向別!J202)</f>
        <v>0</v>
      </c>
      <c r="K38" s="53">
        <f>SUM(方向別!D120,方向別!K202)</f>
        <v>0</v>
      </c>
      <c r="L38" s="53">
        <f>SUM(方向別!E120,方向別!L202)</f>
        <v>1</v>
      </c>
      <c r="M38" s="53">
        <f t="shared" si="3"/>
        <v>12</v>
      </c>
      <c r="N38" s="52">
        <f t="shared" si="6"/>
        <v>8.3333333333333321</v>
      </c>
      <c r="O38" s="51">
        <f t="shared" si="0"/>
        <v>1.2307692307692308</v>
      </c>
      <c r="P38" s="44"/>
      <c r="AF38" s="44"/>
      <c r="AV38" s="44"/>
      <c r="AW38" s="44"/>
      <c r="AX38" s="44"/>
      <c r="AY38" s="44"/>
      <c r="AZ38" s="44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95</v>
      </c>
      <c r="C39" s="49">
        <f>SUM(C33:C38)</f>
        <v>5</v>
      </c>
      <c r="D39" s="49">
        <f>SUM(D33:D38)</f>
        <v>8</v>
      </c>
      <c r="E39" s="49">
        <f>SUM(E33:E38)</f>
        <v>3</v>
      </c>
      <c r="F39" s="49">
        <f t="shared" si="1"/>
        <v>111</v>
      </c>
      <c r="G39" s="48">
        <f t="shared" si="2"/>
        <v>7.2072072072072073</v>
      </c>
      <c r="H39" s="47">
        <f t="shared" si="5"/>
        <v>7.020872865275142</v>
      </c>
      <c r="I39" s="49">
        <f>SUM(I33:I38)</f>
        <v>105</v>
      </c>
      <c r="J39" s="49">
        <f>SUM(J33:J38)</f>
        <v>2</v>
      </c>
      <c r="K39" s="49">
        <f>SUM(K33:K38)</f>
        <v>10</v>
      </c>
      <c r="L39" s="49">
        <f>SUM(L33:L38)</f>
        <v>7</v>
      </c>
      <c r="M39" s="49">
        <f t="shared" si="3"/>
        <v>124</v>
      </c>
      <c r="N39" s="48">
        <f t="shared" si="6"/>
        <v>7.2580645161290329</v>
      </c>
      <c r="O39" s="47">
        <f t="shared" si="0"/>
        <v>12.717948717948719</v>
      </c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f>方向別!I81</f>
        <v>10</v>
      </c>
      <c r="C40" s="57">
        <f>方向別!J81</f>
        <v>0</v>
      </c>
      <c r="D40" s="57">
        <f>方向別!K81</f>
        <v>2</v>
      </c>
      <c r="E40" s="57">
        <f>方向別!L81</f>
        <v>0</v>
      </c>
      <c r="F40" s="57">
        <f t="shared" si="1"/>
        <v>12</v>
      </c>
      <c r="G40" s="56">
        <f t="shared" si="2"/>
        <v>0</v>
      </c>
      <c r="H40" s="55">
        <f t="shared" si="5"/>
        <v>0.75901328273244784</v>
      </c>
      <c r="I40" s="57">
        <f>SUM(方向別!B122,方向別!I204)</f>
        <v>28</v>
      </c>
      <c r="J40" s="57">
        <f>SUM(方向別!C122,方向別!J204)</f>
        <v>0</v>
      </c>
      <c r="K40" s="57">
        <f>SUM(方向別!D122,方向別!K204)</f>
        <v>0</v>
      </c>
      <c r="L40" s="57">
        <f>SUM(方向別!E122,方向別!L204)</f>
        <v>0</v>
      </c>
      <c r="M40" s="57">
        <f t="shared" si="3"/>
        <v>28</v>
      </c>
      <c r="N40" s="56">
        <f t="shared" si="6"/>
        <v>0</v>
      </c>
      <c r="O40" s="55">
        <f t="shared" si="0"/>
        <v>2.8717948717948718</v>
      </c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f>方向別!I82</f>
        <v>15</v>
      </c>
      <c r="C41" s="53">
        <f>方向別!J82</f>
        <v>0</v>
      </c>
      <c r="D41" s="53">
        <f>方向別!K82</f>
        <v>2</v>
      </c>
      <c r="E41" s="53">
        <f>方向別!L82</f>
        <v>0</v>
      </c>
      <c r="F41" s="53">
        <f t="shared" si="1"/>
        <v>17</v>
      </c>
      <c r="G41" s="52">
        <f t="shared" si="2"/>
        <v>0</v>
      </c>
      <c r="H41" s="51">
        <f t="shared" si="5"/>
        <v>1.0752688172043012</v>
      </c>
      <c r="I41" s="53">
        <f>SUM(方向別!B123,方向別!I205)</f>
        <v>15</v>
      </c>
      <c r="J41" s="53">
        <f>SUM(方向別!C123,方向別!J205)</f>
        <v>2</v>
      </c>
      <c r="K41" s="53">
        <f>SUM(方向別!D123,方向別!K205)</f>
        <v>0</v>
      </c>
      <c r="L41" s="53">
        <f>SUM(方向別!E123,方向別!L205)</f>
        <v>0</v>
      </c>
      <c r="M41" s="53">
        <f t="shared" si="3"/>
        <v>17</v>
      </c>
      <c r="N41" s="52">
        <f t="shared" si="6"/>
        <v>11.76470588235294</v>
      </c>
      <c r="O41" s="51">
        <f t="shared" si="0"/>
        <v>1.7435897435897436</v>
      </c>
      <c r="P41" s="44"/>
      <c r="AF41" s="44"/>
      <c r="AV41" s="44"/>
      <c r="AW41" s="44"/>
      <c r="AX41" s="44"/>
      <c r="AY41" s="44"/>
      <c r="AZ41" s="44"/>
    </row>
    <row r="42" spans="1:67" s="46" customFormat="1" ht="13.5" customHeight="1">
      <c r="A42" s="54" t="s">
        <v>37</v>
      </c>
      <c r="B42" s="53">
        <f>方向別!I83</f>
        <v>18</v>
      </c>
      <c r="C42" s="53">
        <f>方向別!J83</f>
        <v>0</v>
      </c>
      <c r="D42" s="53">
        <f>方向別!K83</f>
        <v>1</v>
      </c>
      <c r="E42" s="53">
        <f>方向別!L83</f>
        <v>0</v>
      </c>
      <c r="F42" s="53">
        <f t="shared" si="1"/>
        <v>19</v>
      </c>
      <c r="G42" s="52">
        <f t="shared" si="2"/>
        <v>0</v>
      </c>
      <c r="H42" s="51">
        <f t="shared" si="5"/>
        <v>1.2017710309930425</v>
      </c>
      <c r="I42" s="53">
        <f>SUM(方向別!B124,方向別!I206)</f>
        <v>19</v>
      </c>
      <c r="J42" s="53">
        <f>SUM(方向別!C124,方向別!J206)</f>
        <v>1</v>
      </c>
      <c r="K42" s="53">
        <f>SUM(方向別!D124,方向別!K206)</f>
        <v>1</v>
      </c>
      <c r="L42" s="53">
        <f>SUM(方向別!E124,方向別!L206)</f>
        <v>0</v>
      </c>
      <c r="M42" s="53">
        <f t="shared" si="3"/>
        <v>21</v>
      </c>
      <c r="N42" s="52">
        <f t="shared" si="6"/>
        <v>4.7619047619047619</v>
      </c>
      <c r="O42" s="51">
        <f>IF(M42=0,0,M42/M$47*100)</f>
        <v>2.1538461538461537</v>
      </c>
      <c r="P42" s="44"/>
      <c r="AF42" s="44"/>
      <c r="AV42" s="44"/>
      <c r="AW42" s="44"/>
      <c r="AX42" s="44"/>
      <c r="AY42" s="44"/>
      <c r="AZ42" s="44"/>
    </row>
    <row r="43" spans="1:67" s="43" customFormat="1" ht="13.5" customHeight="1">
      <c r="A43" s="54" t="s">
        <v>38</v>
      </c>
      <c r="B43" s="53">
        <f>方向別!I84</f>
        <v>16</v>
      </c>
      <c r="C43" s="53">
        <f>方向別!J84</f>
        <v>1</v>
      </c>
      <c r="D43" s="53">
        <f>方向別!K84</f>
        <v>0</v>
      </c>
      <c r="E43" s="53">
        <f>方向別!L84</f>
        <v>1</v>
      </c>
      <c r="F43" s="53">
        <f t="shared" si="1"/>
        <v>18</v>
      </c>
      <c r="G43" s="52">
        <f t="shared" si="2"/>
        <v>11.111111111111111</v>
      </c>
      <c r="H43" s="51">
        <f t="shared" si="5"/>
        <v>1.1385199240986716</v>
      </c>
      <c r="I43" s="53">
        <f>SUM(方向別!B125,方向別!I207)</f>
        <v>14</v>
      </c>
      <c r="J43" s="53">
        <f>SUM(方向別!C125,方向別!J207)</f>
        <v>0</v>
      </c>
      <c r="K43" s="53">
        <f>SUM(方向別!D125,方向別!K207)</f>
        <v>2</v>
      </c>
      <c r="L43" s="53">
        <f>SUM(方向別!E125,方向別!L207)</f>
        <v>1</v>
      </c>
      <c r="M43" s="53">
        <f t="shared" si="3"/>
        <v>17</v>
      </c>
      <c r="N43" s="52">
        <f t="shared" si="6"/>
        <v>5.8823529411764701</v>
      </c>
      <c r="O43" s="51">
        <f>IF(M43=0,0,M43/M$47*100)</f>
        <v>1.7435897435897436</v>
      </c>
      <c r="P43" s="44"/>
      <c r="AF43" s="44"/>
      <c r="AV43" s="44"/>
      <c r="AW43" s="44"/>
      <c r="AX43" s="44"/>
      <c r="AY43" s="44"/>
      <c r="AZ43" s="44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f>方向別!I85</f>
        <v>13</v>
      </c>
      <c r="C44" s="53">
        <f>方向別!J85</f>
        <v>0</v>
      </c>
      <c r="D44" s="53">
        <f>方向別!K85</f>
        <v>0</v>
      </c>
      <c r="E44" s="53">
        <f>方向別!L85</f>
        <v>0</v>
      </c>
      <c r="F44" s="53">
        <f t="shared" si="1"/>
        <v>13</v>
      </c>
      <c r="G44" s="52">
        <f t="shared" si="2"/>
        <v>0</v>
      </c>
      <c r="H44" s="51">
        <f t="shared" si="5"/>
        <v>0.82226438962681847</v>
      </c>
      <c r="I44" s="53">
        <f>SUM(方向別!B126,方向別!I208)</f>
        <v>10</v>
      </c>
      <c r="J44" s="53">
        <f>SUM(方向別!C126,方向別!J208)</f>
        <v>0</v>
      </c>
      <c r="K44" s="53">
        <f>SUM(方向別!D126,方向別!K208)</f>
        <v>3</v>
      </c>
      <c r="L44" s="53">
        <f>SUM(方向別!E126,方向別!L208)</f>
        <v>0</v>
      </c>
      <c r="M44" s="53">
        <f t="shared" si="3"/>
        <v>13</v>
      </c>
      <c r="N44" s="52">
        <f t="shared" si="6"/>
        <v>0</v>
      </c>
      <c r="O44" s="51">
        <f t="shared" si="0"/>
        <v>1.3333333333333335</v>
      </c>
      <c r="P44" s="44"/>
      <c r="AF44" s="44"/>
      <c r="AV44" s="44"/>
      <c r="AW44" s="44"/>
      <c r="AX44" s="44"/>
      <c r="AY44" s="44"/>
      <c r="AZ44" s="44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f>方向別!I86</f>
        <v>9</v>
      </c>
      <c r="C45" s="53">
        <f>方向別!J86</f>
        <v>1</v>
      </c>
      <c r="D45" s="53">
        <f>方向別!K86</f>
        <v>1</v>
      </c>
      <c r="E45" s="53">
        <f>方向別!L86</f>
        <v>0</v>
      </c>
      <c r="F45" s="53">
        <f t="shared" si="1"/>
        <v>11</v>
      </c>
      <c r="G45" s="52">
        <f t="shared" si="2"/>
        <v>9.0909090909090917</v>
      </c>
      <c r="H45" s="51">
        <f t="shared" si="5"/>
        <v>0.6957621758380772</v>
      </c>
      <c r="I45" s="53">
        <f>SUM(方向別!B127,方向別!I209)</f>
        <v>13</v>
      </c>
      <c r="J45" s="53">
        <f>SUM(方向別!C127,方向別!J209)</f>
        <v>0</v>
      </c>
      <c r="K45" s="53">
        <f>SUM(方向別!D127,方向別!K209)</f>
        <v>1</v>
      </c>
      <c r="L45" s="53">
        <f>SUM(方向別!E127,方向別!L209)</f>
        <v>0</v>
      </c>
      <c r="M45" s="53">
        <f t="shared" si="3"/>
        <v>14</v>
      </c>
      <c r="N45" s="52">
        <f t="shared" si="6"/>
        <v>0</v>
      </c>
      <c r="O45" s="51">
        <f t="shared" si="0"/>
        <v>1.4358974358974359</v>
      </c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81</v>
      </c>
      <c r="C46" s="49">
        <f>SUM(C40:C45)</f>
        <v>2</v>
      </c>
      <c r="D46" s="49">
        <f>SUM(D40:D45)</f>
        <v>6</v>
      </c>
      <c r="E46" s="49">
        <f>SUM(E40:E45)</f>
        <v>1</v>
      </c>
      <c r="F46" s="49">
        <f t="shared" si="1"/>
        <v>90</v>
      </c>
      <c r="G46" s="48">
        <f t="shared" si="2"/>
        <v>3.3333333333333335</v>
      </c>
      <c r="H46" s="47">
        <f t="shared" si="5"/>
        <v>5.6925996204933584</v>
      </c>
      <c r="I46" s="49">
        <f>SUM(I40:I45)</f>
        <v>99</v>
      </c>
      <c r="J46" s="49">
        <f>SUM(J40:J45)</f>
        <v>3</v>
      </c>
      <c r="K46" s="49">
        <f>SUM(K40:K45)</f>
        <v>7</v>
      </c>
      <c r="L46" s="49">
        <f>SUM(L40:L45)</f>
        <v>1</v>
      </c>
      <c r="M46" s="49">
        <f>SUM(I46:L46)</f>
        <v>110</v>
      </c>
      <c r="N46" s="48">
        <f t="shared" si="6"/>
        <v>3.6363636363636362</v>
      </c>
      <c r="O46" s="47">
        <f t="shared" si="0"/>
        <v>11.282051282051283</v>
      </c>
      <c r="P46" s="44"/>
      <c r="AF46" s="44"/>
      <c r="AV46" s="44"/>
      <c r="AW46" s="44"/>
      <c r="AX46" s="44"/>
      <c r="AY46" s="44"/>
      <c r="AZ46" s="44"/>
    </row>
    <row r="47" spans="1:67" s="43" customFormat="1" ht="13.5" customHeight="1">
      <c r="A47" s="50" t="s">
        <v>41</v>
      </c>
      <c r="B47" s="49">
        <f>SUM(B17,B24:B32,B39,B46)</f>
        <v>1337</v>
      </c>
      <c r="C47" s="49">
        <f>SUM(C17,C24:C32,C39,C46)</f>
        <v>46</v>
      </c>
      <c r="D47" s="49">
        <f>SUM(D17,D24:D32,D39,D46)</f>
        <v>146</v>
      </c>
      <c r="E47" s="49">
        <f>SUM(E17,E24:E32,E39,E46)</f>
        <v>52</v>
      </c>
      <c r="F47" s="49">
        <f t="shared" si="1"/>
        <v>1581</v>
      </c>
      <c r="G47" s="48">
        <f t="shared" si="2"/>
        <v>6.1986084756483244</v>
      </c>
      <c r="H47" s="47">
        <f t="shared" si="5"/>
        <v>100</v>
      </c>
      <c r="I47" s="49">
        <f>SUM(I17,I24:I32,I39,I46)</f>
        <v>801</v>
      </c>
      <c r="J47" s="49">
        <f>SUM(J17,J24:J32,J39,J46)</f>
        <v>42</v>
      </c>
      <c r="K47" s="49">
        <f>SUM(K17,K24:K32,K39,K46)</f>
        <v>96</v>
      </c>
      <c r="L47" s="49">
        <f>SUM(L17,L24:L32,L39,L46)</f>
        <v>36</v>
      </c>
      <c r="M47" s="49">
        <f t="shared" si="3"/>
        <v>975</v>
      </c>
      <c r="N47" s="48">
        <f t="shared" si="6"/>
        <v>8</v>
      </c>
      <c r="O47" s="47">
        <f t="shared" si="0"/>
        <v>100</v>
      </c>
      <c r="P47" s="44"/>
      <c r="AF47" s="44"/>
      <c r="AV47" s="44"/>
      <c r="AW47" s="44"/>
      <c r="AX47" s="44"/>
      <c r="AY47" s="44"/>
      <c r="AZ47" s="44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</row>
    <row r="48" spans="1:67" s="46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</row>
    <row r="49" spans="1:67" s="43" customFormat="1" ht="13.5" customHeight="1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</row>
    <row r="50" spans="1:67" s="43" customFormat="1" ht="13.5" customHeight="1">
      <c r="A50" s="70" t="s">
        <v>0</v>
      </c>
      <c r="B50" s="69" t="s">
        <v>76</v>
      </c>
      <c r="C50" s="68"/>
      <c r="D50" s="68"/>
      <c r="E50" s="68"/>
      <c r="F50" s="68"/>
      <c r="G50" s="68"/>
      <c r="H50" s="67"/>
      <c r="I50" s="69" t="s">
        <v>77</v>
      </c>
      <c r="J50" s="68"/>
      <c r="K50" s="68"/>
      <c r="L50" s="68"/>
      <c r="M50" s="68"/>
      <c r="N50" s="68"/>
      <c r="O50" s="67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</row>
    <row r="51" spans="1:67" s="43" customFormat="1" ht="38.25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</row>
    <row r="52" spans="1:67" s="43" customFormat="1" ht="13.5" customHeight="1">
      <c r="A52" s="58" t="s">
        <v>9</v>
      </c>
      <c r="B52" s="57">
        <f>方向別!I134</f>
        <v>9</v>
      </c>
      <c r="C52" s="57">
        <f>方向別!J134</f>
        <v>0</v>
      </c>
      <c r="D52" s="57">
        <f>方向別!K134</f>
        <v>0</v>
      </c>
      <c r="E52" s="57">
        <f>方向別!L134</f>
        <v>1</v>
      </c>
      <c r="F52" s="57">
        <f>SUM(B52:E52)</f>
        <v>10</v>
      </c>
      <c r="G52" s="56">
        <f>IF(SUM(C52,E52)=0,0,SUM(C52,E52)/F52*100)</f>
        <v>10</v>
      </c>
      <c r="H52" s="55">
        <f t="shared" ref="H52:H88" si="7">IF(F52=0,0,F52/F$88*100)</f>
        <v>0.79302141157811257</v>
      </c>
      <c r="I52" s="57">
        <f>SUM(方向別!I11,方向別!B175)</f>
        <v>5</v>
      </c>
      <c r="J52" s="57">
        <f>SUM(方向別!J11,方向別!C175)</f>
        <v>0</v>
      </c>
      <c r="K52" s="57">
        <f>SUM(方向別!K11,方向別!D175)</f>
        <v>1</v>
      </c>
      <c r="L52" s="57">
        <f>SUM(方向別!L11,方向別!E175)</f>
        <v>0</v>
      </c>
      <c r="M52" s="57">
        <f>SUM(I52:L52)</f>
        <v>6</v>
      </c>
      <c r="N52" s="56">
        <f>IF(SUM(J52,L52)=0,0,SUM(J52,L52)/M52*100)</f>
        <v>0</v>
      </c>
      <c r="O52" s="55">
        <f t="shared" ref="O52:O88" si="8">IF(M52=0,0,M52/M$88*100)</f>
        <v>2.2727272727272729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f>方向別!I135</f>
        <v>11</v>
      </c>
      <c r="C53" s="53">
        <f>方向別!J135</f>
        <v>0</v>
      </c>
      <c r="D53" s="53">
        <f>方向別!K135</f>
        <v>1</v>
      </c>
      <c r="E53" s="53">
        <f>方向別!L135</f>
        <v>1</v>
      </c>
      <c r="F53" s="53">
        <f t="shared" ref="F53:F88" si="9">SUM(B53:E53)</f>
        <v>13</v>
      </c>
      <c r="G53" s="52">
        <f t="shared" ref="G53:G88" si="10">IF(SUM(C53,E53)=0,0,SUM(C53,E53)/F53*100)</f>
        <v>7.6923076923076925</v>
      </c>
      <c r="H53" s="51">
        <f t="shared" si="7"/>
        <v>1.0309278350515463</v>
      </c>
      <c r="I53" s="53">
        <f>SUM(方向別!I12,方向別!B176)</f>
        <v>7</v>
      </c>
      <c r="J53" s="53">
        <f>SUM(方向別!J12,方向別!C176)</f>
        <v>0</v>
      </c>
      <c r="K53" s="53">
        <f>SUM(方向別!K12,方向別!D176)</f>
        <v>0</v>
      </c>
      <c r="L53" s="53">
        <f>SUM(方向別!L12,方向別!E176)</f>
        <v>0</v>
      </c>
      <c r="M53" s="53">
        <f t="shared" ref="M53:M88" si="11">SUM(I53:L53)</f>
        <v>7</v>
      </c>
      <c r="N53" s="52">
        <f t="shared" ref="N53:N62" si="12">IF(SUM(J53,L53)=0,0,SUM(J53,L53)/M53*100)</f>
        <v>0</v>
      </c>
      <c r="O53" s="51">
        <f t="shared" si="8"/>
        <v>2.6515151515151514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</row>
    <row r="54" spans="1:67" s="43" customFormat="1" ht="13.5" customHeight="1">
      <c r="A54" s="54" t="s">
        <v>11</v>
      </c>
      <c r="B54" s="53">
        <f>方向別!I136</f>
        <v>12</v>
      </c>
      <c r="C54" s="53">
        <f>方向別!J136</f>
        <v>1</v>
      </c>
      <c r="D54" s="53">
        <f>方向別!K136</f>
        <v>1</v>
      </c>
      <c r="E54" s="53">
        <f>方向別!L136</f>
        <v>0</v>
      </c>
      <c r="F54" s="53">
        <f t="shared" si="9"/>
        <v>14</v>
      </c>
      <c r="G54" s="52">
        <f t="shared" si="10"/>
        <v>7.1428571428571423</v>
      </c>
      <c r="H54" s="51">
        <f t="shared" si="7"/>
        <v>1.1102299762093577</v>
      </c>
      <c r="I54" s="53">
        <f>SUM(方向別!I13,方向別!B177)</f>
        <v>8</v>
      </c>
      <c r="J54" s="53">
        <f>SUM(方向別!J13,方向別!C177)</f>
        <v>0</v>
      </c>
      <c r="K54" s="53">
        <f>SUM(方向別!K13,方向別!D177)</f>
        <v>1</v>
      </c>
      <c r="L54" s="53">
        <f>SUM(方向別!L13,方向別!E177)</f>
        <v>0</v>
      </c>
      <c r="M54" s="53">
        <f t="shared" si="11"/>
        <v>9</v>
      </c>
      <c r="N54" s="52">
        <f t="shared" si="12"/>
        <v>0</v>
      </c>
      <c r="O54" s="51">
        <f t="shared" si="8"/>
        <v>3.4090909090909087</v>
      </c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</row>
    <row r="55" spans="1:67" s="44" customFormat="1" ht="13.5" customHeight="1">
      <c r="A55" s="54" t="s">
        <v>12</v>
      </c>
      <c r="B55" s="53">
        <f>方向別!I137</f>
        <v>15</v>
      </c>
      <c r="C55" s="53">
        <f>方向別!J137</f>
        <v>1</v>
      </c>
      <c r="D55" s="53">
        <f>方向別!K137</f>
        <v>0</v>
      </c>
      <c r="E55" s="53">
        <f>方向別!L137</f>
        <v>1</v>
      </c>
      <c r="F55" s="53">
        <f t="shared" si="9"/>
        <v>17</v>
      </c>
      <c r="G55" s="52">
        <f t="shared" si="10"/>
        <v>11.76470588235294</v>
      </c>
      <c r="H55" s="51">
        <f t="shared" si="7"/>
        <v>1.3481363996827915</v>
      </c>
      <c r="I55" s="53">
        <f>SUM(方向別!I14,方向別!B178)</f>
        <v>7</v>
      </c>
      <c r="J55" s="53">
        <f>SUM(方向別!J14,方向別!C178)</f>
        <v>0</v>
      </c>
      <c r="K55" s="53">
        <f>SUM(方向別!K14,方向別!D178)</f>
        <v>1</v>
      </c>
      <c r="L55" s="53">
        <f>SUM(方向別!L14,方向別!E178)</f>
        <v>0</v>
      </c>
      <c r="M55" s="53">
        <f t="shared" si="11"/>
        <v>8</v>
      </c>
      <c r="N55" s="52">
        <f t="shared" si="12"/>
        <v>0</v>
      </c>
      <c r="O55" s="51">
        <f t="shared" si="8"/>
        <v>3.0303030303030303</v>
      </c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</row>
    <row r="56" spans="1:67" s="46" customFormat="1" ht="13.5" customHeight="1">
      <c r="A56" s="54" t="s">
        <v>13</v>
      </c>
      <c r="B56" s="53">
        <f>方向別!I138</f>
        <v>14</v>
      </c>
      <c r="C56" s="53">
        <f>方向別!J138</f>
        <v>0</v>
      </c>
      <c r="D56" s="53">
        <f>方向別!K138</f>
        <v>1</v>
      </c>
      <c r="E56" s="53">
        <f>方向別!L138</f>
        <v>0</v>
      </c>
      <c r="F56" s="53">
        <f t="shared" si="9"/>
        <v>15</v>
      </c>
      <c r="G56" s="52">
        <f t="shared" si="10"/>
        <v>0</v>
      </c>
      <c r="H56" s="51">
        <f t="shared" si="7"/>
        <v>1.1895321173671689</v>
      </c>
      <c r="I56" s="53">
        <f>SUM(方向別!I15,方向別!B179)</f>
        <v>5</v>
      </c>
      <c r="J56" s="53">
        <f>SUM(方向別!J15,方向別!C179)</f>
        <v>0</v>
      </c>
      <c r="K56" s="53">
        <f>SUM(方向別!K15,方向別!D179)</f>
        <v>2</v>
      </c>
      <c r="L56" s="53">
        <f>SUM(方向別!L15,方向別!E179)</f>
        <v>0</v>
      </c>
      <c r="M56" s="53">
        <f t="shared" si="11"/>
        <v>7</v>
      </c>
      <c r="N56" s="52">
        <f t="shared" si="12"/>
        <v>0</v>
      </c>
      <c r="O56" s="51">
        <f t="shared" si="8"/>
        <v>2.6515151515151514</v>
      </c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</row>
    <row r="57" spans="1:67" s="43" customFormat="1" ht="13.5" customHeight="1">
      <c r="A57" s="54" t="s">
        <v>14</v>
      </c>
      <c r="B57" s="53">
        <f>方向別!I139</f>
        <v>10</v>
      </c>
      <c r="C57" s="53">
        <f>方向別!J139</f>
        <v>0</v>
      </c>
      <c r="D57" s="53">
        <f>方向別!K139</f>
        <v>0</v>
      </c>
      <c r="E57" s="53">
        <f>方向別!L139</f>
        <v>0</v>
      </c>
      <c r="F57" s="53">
        <f t="shared" si="9"/>
        <v>10</v>
      </c>
      <c r="G57" s="52">
        <f t="shared" si="10"/>
        <v>0</v>
      </c>
      <c r="H57" s="51">
        <f t="shared" si="7"/>
        <v>0.79302141157811257</v>
      </c>
      <c r="I57" s="53">
        <f>SUM(方向別!I16,方向別!B180)</f>
        <v>10</v>
      </c>
      <c r="J57" s="53">
        <f>SUM(方向別!J16,方向別!C180)</f>
        <v>0</v>
      </c>
      <c r="K57" s="53">
        <f>SUM(方向別!K16,方向別!D180)</f>
        <v>2</v>
      </c>
      <c r="L57" s="53">
        <f>SUM(方向別!L16,方向別!E180)</f>
        <v>1</v>
      </c>
      <c r="M57" s="53">
        <f t="shared" si="11"/>
        <v>13</v>
      </c>
      <c r="N57" s="52">
        <f t="shared" si="12"/>
        <v>7.6923076923076925</v>
      </c>
      <c r="O57" s="51">
        <f t="shared" si="8"/>
        <v>4.9242424242424239</v>
      </c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</row>
    <row r="58" spans="1:67" s="43" customFormat="1" ht="13.5" customHeight="1">
      <c r="A58" s="50" t="s">
        <v>15</v>
      </c>
      <c r="B58" s="49">
        <f>SUM(B52:B57)</f>
        <v>71</v>
      </c>
      <c r="C58" s="49">
        <f>SUM(C52:C57)</f>
        <v>2</v>
      </c>
      <c r="D58" s="49">
        <f>SUM(D52:D57)</f>
        <v>3</v>
      </c>
      <c r="E58" s="49">
        <f>SUM(E52:E57)</f>
        <v>3</v>
      </c>
      <c r="F58" s="49">
        <f t="shared" si="9"/>
        <v>79</v>
      </c>
      <c r="G58" s="48">
        <f t="shared" si="10"/>
        <v>6.3291139240506329</v>
      </c>
      <c r="H58" s="47">
        <f t="shared" si="7"/>
        <v>6.2648691514670896</v>
      </c>
      <c r="I58" s="49">
        <f>SUM(I52:I57)</f>
        <v>42</v>
      </c>
      <c r="J58" s="49">
        <f>SUM(J52:J57)</f>
        <v>0</v>
      </c>
      <c r="K58" s="49">
        <f>SUM(K52:K57)</f>
        <v>7</v>
      </c>
      <c r="L58" s="49">
        <f>SUM(L52:L57)</f>
        <v>1</v>
      </c>
      <c r="M58" s="49">
        <f t="shared" si="11"/>
        <v>50</v>
      </c>
      <c r="N58" s="48">
        <f t="shared" si="12"/>
        <v>2</v>
      </c>
      <c r="O58" s="47">
        <f t="shared" si="8"/>
        <v>18.939393939393938</v>
      </c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</row>
    <row r="59" spans="1:67" s="43" customFormat="1" ht="13.5" customHeight="1">
      <c r="A59" s="58" t="s">
        <v>16</v>
      </c>
      <c r="B59" s="57">
        <f>方向別!I141</f>
        <v>13</v>
      </c>
      <c r="C59" s="57">
        <f>方向別!J141</f>
        <v>4</v>
      </c>
      <c r="D59" s="57">
        <f>方向別!K141</f>
        <v>1</v>
      </c>
      <c r="E59" s="57">
        <f>方向別!L141</f>
        <v>1</v>
      </c>
      <c r="F59" s="57">
        <f t="shared" si="9"/>
        <v>19</v>
      </c>
      <c r="G59" s="56">
        <f t="shared" si="10"/>
        <v>26.315789473684209</v>
      </c>
      <c r="H59" s="55">
        <f t="shared" si="7"/>
        <v>1.5067406819984139</v>
      </c>
      <c r="I59" s="57">
        <f>SUM(方向別!I18,方向別!B182)</f>
        <v>8</v>
      </c>
      <c r="J59" s="57">
        <f>SUM(方向別!J18,方向別!C182)</f>
        <v>0</v>
      </c>
      <c r="K59" s="57">
        <f>SUM(方向別!K18,方向別!D182)</f>
        <v>2</v>
      </c>
      <c r="L59" s="57">
        <f>SUM(方向別!L18,方向別!E182)</f>
        <v>0</v>
      </c>
      <c r="M59" s="57">
        <f t="shared" si="11"/>
        <v>10</v>
      </c>
      <c r="N59" s="56">
        <f t="shared" si="12"/>
        <v>0</v>
      </c>
      <c r="O59" s="55">
        <f t="shared" si="8"/>
        <v>3.7878787878787881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</row>
    <row r="60" spans="1:67" s="43" customFormat="1" ht="13.5" customHeight="1">
      <c r="A60" s="54" t="s">
        <v>17</v>
      </c>
      <c r="B60" s="53">
        <f>方向別!I142</f>
        <v>12</v>
      </c>
      <c r="C60" s="53">
        <f>方向別!J142</f>
        <v>1</v>
      </c>
      <c r="D60" s="53">
        <f>方向別!K142</f>
        <v>4</v>
      </c>
      <c r="E60" s="53">
        <f>方向別!L142</f>
        <v>0</v>
      </c>
      <c r="F60" s="53">
        <f t="shared" si="9"/>
        <v>17</v>
      </c>
      <c r="G60" s="52">
        <f t="shared" si="10"/>
        <v>5.8823529411764701</v>
      </c>
      <c r="H60" s="51">
        <f t="shared" si="7"/>
        <v>1.3481363996827915</v>
      </c>
      <c r="I60" s="53">
        <f>SUM(方向別!I19,方向別!B183)</f>
        <v>4</v>
      </c>
      <c r="J60" s="53">
        <f>SUM(方向別!J19,方向別!C183)</f>
        <v>0</v>
      </c>
      <c r="K60" s="53">
        <f>SUM(方向別!K19,方向別!D183)</f>
        <v>0</v>
      </c>
      <c r="L60" s="53">
        <f>SUM(方向別!L19,方向別!E183)</f>
        <v>0</v>
      </c>
      <c r="M60" s="53">
        <f t="shared" si="11"/>
        <v>4</v>
      </c>
      <c r="N60" s="52">
        <f t="shared" si="12"/>
        <v>0</v>
      </c>
      <c r="O60" s="51">
        <f t="shared" si="8"/>
        <v>1.5151515151515151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</row>
    <row r="61" spans="1:67" s="43" customFormat="1" ht="13.5" customHeight="1">
      <c r="A61" s="54" t="s">
        <v>18</v>
      </c>
      <c r="B61" s="53">
        <f>方向別!I143</f>
        <v>9</v>
      </c>
      <c r="C61" s="53">
        <f>方向別!J143</f>
        <v>1</v>
      </c>
      <c r="D61" s="53">
        <f>方向別!K143</f>
        <v>1</v>
      </c>
      <c r="E61" s="53">
        <f>方向別!L143</f>
        <v>1</v>
      </c>
      <c r="F61" s="53">
        <f t="shared" si="9"/>
        <v>12</v>
      </c>
      <c r="G61" s="52">
        <f t="shared" si="10"/>
        <v>16.666666666666664</v>
      </c>
      <c r="H61" s="51">
        <f t="shared" si="7"/>
        <v>0.95162569389373508</v>
      </c>
      <c r="I61" s="53">
        <f>SUM(方向別!I20,方向別!B184)</f>
        <v>6</v>
      </c>
      <c r="J61" s="53">
        <f>SUM(方向別!J20,方向別!C184)</f>
        <v>0</v>
      </c>
      <c r="K61" s="53">
        <f>SUM(方向別!K20,方向別!D184)</f>
        <v>0</v>
      </c>
      <c r="L61" s="53">
        <f>SUM(方向別!L20,方向別!E184)</f>
        <v>1</v>
      </c>
      <c r="M61" s="53">
        <f t="shared" si="11"/>
        <v>7</v>
      </c>
      <c r="N61" s="52">
        <f t="shared" si="12"/>
        <v>14.285714285714285</v>
      </c>
      <c r="O61" s="51">
        <f t="shared" si="8"/>
        <v>2.6515151515151514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</row>
    <row r="62" spans="1:67" s="43" customFormat="1" ht="13.5" customHeight="1">
      <c r="A62" s="54" t="s">
        <v>19</v>
      </c>
      <c r="B62" s="53">
        <f>方向別!I144</f>
        <v>18</v>
      </c>
      <c r="C62" s="53">
        <f>方向別!J144</f>
        <v>0</v>
      </c>
      <c r="D62" s="53">
        <f>方向別!K144</f>
        <v>2</v>
      </c>
      <c r="E62" s="53">
        <f>方向別!L144</f>
        <v>1</v>
      </c>
      <c r="F62" s="53">
        <f t="shared" si="9"/>
        <v>21</v>
      </c>
      <c r="G62" s="52">
        <f t="shared" si="10"/>
        <v>4.7619047619047619</v>
      </c>
      <c r="H62" s="51">
        <f t="shared" si="7"/>
        <v>1.6653449643140366</v>
      </c>
      <c r="I62" s="53">
        <f>SUM(方向別!I21,方向別!B185)</f>
        <v>3</v>
      </c>
      <c r="J62" s="53">
        <f>SUM(方向別!J21,方向別!C185)</f>
        <v>0</v>
      </c>
      <c r="K62" s="53">
        <f>SUM(方向別!K21,方向別!D185)</f>
        <v>0</v>
      </c>
      <c r="L62" s="53">
        <f>SUM(方向別!L21,方向別!E185)</f>
        <v>0</v>
      </c>
      <c r="M62" s="53">
        <f t="shared" si="11"/>
        <v>3</v>
      </c>
      <c r="N62" s="52">
        <f t="shared" si="12"/>
        <v>0</v>
      </c>
      <c r="O62" s="51">
        <f t="shared" si="8"/>
        <v>1.1363636363636365</v>
      </c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</row>
    <row r="63" spans="1:67" s="43" customFormat="1" ht="13.5" customHeight="1">
      <c r="A63" s="54" t="s">
        <v>20</v>
      </c>
      <c r="B63" s="53">
        <f>方向別!I145</f>
        <v>15</v>
      </c>
      <c r="C63" s="53">
        <f>方向別!J145</f>
        <v>0</v>
      </c>
      <c r="D63" s="53">
        <f>方向別!K145</f>
        <v>3</v>
      </c>
      <c r="E63" s="53">
        <f>方向別!L145</f>
        <v>0</v>
      </c>
      <c r="F63" s="53">
        <f t="shared" si="9"/>
        <v>18</v>
      </c>
      <c r="G63" s="52">
        <f>IF(SUM(C63,E63)=0,0,SUM(C63,E63)/F63*100)</f>
        <v>0</v>
      </c>
      <c r="H63" s="51">
        <f t="shared" si="7"/>
        <v>1.4274385408406027</v>
      </c>
      <c r="I63" s="53">
        <f>SUM(方向別!I22,方向別!B186)</f>
        <v>4</v>
      </c>
      <c r="J63" s="53">
        <f>SUM(方向別!J22,方向別!C186)</f>
        <v>0</v>
      </c>
      <c r="K63" s="53">
        <f>SUM(方向別!K22,方向別!D186)</f>
        <v>2</v>
      </c>
      <c r="L63" s="53">
        <f>SUM(方向別!L22,方向別!E186)</f>
        <v>0</v>
      </c>
      <c r="M63" s="53">
        <f t="shared" si="11"/>
        <v>6</v>
      </c>
      <c r="N63" s="52">
        <f>IF(SUM(J63,L63)=0,0,SUM(J63,L63)/M63*100)</f>
        <v>0</v>
      </c>
      <c r="O63" s="51">
        <f t="shared" si="8"/>
        <v>2.2727272727272729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</row>
    <row r="64" spans="1:67" s="43" customFormat="1" ht="13.5" customHeight="1">
      <c r="A64" s="54" t="s">
        <v>21</v>
      </c>
      <c r="B64" s="53">
        <f>方向別!I146</f>
        <v>16</v>
      </c>
      <c r="C64" s="53">
        <f>方向別!J146</f>
        <v>3</v>
      </c>
      <c r="D64" s="53">
        <f>方向別!K146</f>
        <v>1</v>
      </c>
      <c r="E64" s="53">
        <f>方向別!L146</f>
        <v>0</v>
      </c>
      <c r="F64" s="53">
        <f t="shared" si="9"/>
        <v>20</v>
      </c>
      <c r="G64" s="52">
        <f t="shared" si="10"/>
        <v>15</v>
      </c>
      <c r="H64" s="51">
        <f t="shared" si="7"/>
        <v>1.5860428231562251</v>
      </c>
      <c r="I64" s="53">
        <f>SUM(方向別!I23,方向別!B187)</f>
        <v>4</v>
      </c>
      <c r="J64" s="53">
        <f>SUM(方向別!J23,方向別!C187)</f>
        <v>0</v>
      </c>
      <c r="K64" s="53">
        <f>SUM(方向別!K23,方向別!D187)</f>
        <v>0</v>
      </c>
      <c r="L64" s="53">
        <f>SUM(方向別!L23,方向別!E187)</f>
        <v>0</v>
      </c>
      <c r="M64" s="53">
        <f t="shared" si="11"/>
        <v>4</v>
      </c>
      <c r="N64" s="52">
        <f>IF(SUM(J64,L64)=0,0,SUM(J64,L64)/M64*100)</f>
        <v>0</v>
      </c>
      <c r="O64" s="51">
        <f t="shared" si="8"/>
        <v>1.5151515151515151</v>
      </c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</row>
    <row r="65" spans="1:67" s="43" customFormat="1" ht="13.5" customHeight="1">
      <c r="A65" s="50" t="s">
        <v>15</v>
      </c>
      <c r="B65" s="49">
        <f>SUM(B59:B64)</f>
        <v>83</v>
      </c>
      <c r="C65" s="49">
        <f>SUM(C59:C64)</f>
        <v>9</v>
      </c>
      <c r="D65" s="49">
        <f>SUM(D59:D64)</f>
        <v>12</v>
      </c>
      <c r="E65" s="49">
        <f>SUM(E59:E64)</f>
        <v>3</v>
      </c>
      <c r="F65" s="49">
        <f t="shared" si="9"/>
        <v>107</v>
      </c>
      <c r="G65" s="48">
        <f>IF(SUM(C65,E65)=0,0,SUM(C65,E65)/F65*100)</f>
        <v>11.214953271028037</v>
      </c>
      <c r="H65" s="47">
        <f t="shared" si="7"/>
        <v>8.485329103885805</v>
      </c>
      <c r="I65" s="49">
        <f>SUM(I59:I64)</f>
        <v>29</v>
      </c>
      <c r="J65" s="49">
        <f>SUM(J59:J64)</f>
        <v>0</v>
      </c>
      <c r="K65" s="49">
        <f>SUM(K59:K64)</f>
        <v>4</v>
      </c>
      <c r="L65" s="49">
        <f>SUM(L59:L64)</f>
        <v>1</v>
      </c>
      <c r="M65" s="49">
        <f t="shared" si="11"/>
        <v>34</v>
      </c>
      <c r="N65" s="48">
        <f>IF(SUM(J65,L65)=0,0,SUM(J65,L65)/M65*100)</f>
        <v>2.9411764705882351</v>
      </c>
      <c r="O65" s="47">
        <f t="shared" si="8"/>
        <v>12.878787878787879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</row>
    <row r="66" spans="1:67" s="43" customFormat="1" ht="13.5" customHeight="1">
      <c r="A66" s="54" t="s">
        <v>22</v>
      </c>
      <c r="B66" s="53">
        <f>方向別!I148</f>
        <v>75</v>
      </c>
      <c r="C66" s="53">
        <f>方向別!J148</f>
        <v>2</v>
      </c>
      <c r="D66" s="53">
        <f>方向別!K148</f>
        <v>9</v>
      </c>
      <c r="E66" s="53">
        <f>方向別!L148</f>
        <v>2</v>
      </c>
      <c r="F66" s="53">
        <f t="shared" si="9"/>
        <v>88</v>
      </c>
      <c r="G66" s="52">
        <f t="shared" si="10"/>
        <v>4.5454545454545459</v>
      </c>
      <c r="H66" s="51">
        <f t="shared" si="7"/>
        <v>6.978588421887391</v>
      </c>
      <c r="I66" s="53">
        <f>SUM(方向別!I25,方向別!B189)</f>
        <v>16</v>
      </c>
      <c r="J66" s="53">
        <f>SUM(方向別!J25,方向別!C189)</f>
        <v>0</v>
      </c>
      <c r="K66" s="53">
        <f>SUM(方向別!K25,方向別!D189)</f>
        <v>3</v>
      </c>
      <c r="L66" s="53">
        <f>SUM(方向別!L25,方向別!E189)</f>
        <v>0</v>
      </c>
      <c r="M66" s="53">
        <f t="shared" si="11"/>
        <v>19</v>
      </c>
      <c r="N66" s="52">
        <f t="shared" ref="N66:N88" si="13">IF(SUM(J66,L66)=0,0,SUM(J66,L66)/M66*100)</f>
        <v>0</v>
      </c>
      <c r="O66" s="51">
        <f t="shared" si="8"/>
        <v>7.1969696969696972</v>
      </c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</row>
    <row r="67" spans="1:67" s="43" customFormat="1" ht="13.5" customHeight="1">
      <c r="A67" s="54" t="s">
        <v>23</v>
      </c>
      <c r="B67" s="53">
        <f>方向別!I149</f>
        <v>63</v>
      </c>
      <c r="C67" s="53">
        <f>方向別!J149</f>
        <v>3</v>
      </c>
      <c r="D67" s="53">
        <f>方向別!K149</f>
        <v>19</v>
      </c>
      <c r="E67" s="53">
        <f>方向別!L149</f>
        <v>3</v>
      </c>
      <c r="F67" s="53">
        <f t="shared" si="9"/>
        <v>88</v>
      </c>
      <c r="G67" s="52">
        <f t="shared" si="10"/>
        <v>6.8181818181818175</v>
      </c>
      <c r="H67" s="51">
        <f t="shared" si="7"/>
        <v>6.978588421887391</v>
      </c>
      <c r="I67" s="53">
        <f>SUM(方向別!I26,方向別!B190)</f>
        <v>10</v>
      </c>
      <c r="J67" s="53">
        <f>SUM(方向別!J26,方向別!C190)</f>
        <v>0</v>
      </c>
      <c r="K67" s="53">
        <f>SUM(方向別!K26,方向別!D190)</f>
        <v>2</v>
      </c>
      <c r="L67" s="53">
        <f>SUM(方向別!L26,方向別!E190)</f>
        <v>1</v>
      </c>
      <c r="M67" s="53">
        <f>SUM(I67:L67)</f>
        <v>13</v>
      </c>
      <c r="N67" s="52">
        <f t="shared" si="13"/>
        <v>7.6923076923076925</v>
      </c>
      <c r="O67" s="51">
        <f t="shared" si="8"/>
        <v>4.9242424242424239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</row>
    <row r="68" spans="1:67" s="43" customFormat="1" ht="13.5" customHeight="1">
      <c r="A68" s="54" t="s">
        <v>24</v>
      </c>
      <c r="B68" s="53">
        <f>方向別!I150</f>
        <v>78</v>
      </c>
      <c r="C68" s="53">
        <f>方向別!J150</f>
        <v>3</v>
      </c>
      <c r="D68" s="53">
        <f>方向別!K150</f>
        <v>13</v>
      </c>
      <c r="E68" s="53">
        <f>方向別!L150</f>
        <v>1</v>
      </c>
      <c r="F68" s="53">
        <f t="shared" si="9"/>
        <v>95</v>
      </c>
      <c r="G68" s="52">
        <f t="shared" si="10"/>
        <v>4.2105263157894735</v>
      </c>
      <c r="H68" s="51">
        <f t="shared" si="7"/>
        <v>7.5337034099920697</v>
      </c>
      <c r="I68" s="53">
        <f>SUM(方向別!I27,方向別!B191)</f>
        <v>9</v>
      </c>
      <c r="J68" s="53">
        <f>SUM(方向別!J27,方向別!C191)</f>
        <v>0</v>
      </c>
      <c r="K68" s="53">
        <f>SUM(方向別!K27,方向別!D191)</f>
        <v>1</v>
      </c>
      <c r="L68" s="53">
        <f>SUM(方向別!L27,方向別!E191)</f>
        <v>1</v>
      </c>
      <c r="M68" s="53">
        <f t="shared" si="11"/>
        <v>11</v>
      </c>
      <c r="N68" s="52">
        <f t="shared" si="13"/>
        <v>9.0909090909090917</v>
      </c>
      <c r="O68" s="51">
        <f t="shared" si="8"/>
        <v>4.1666666666666661</v>
      </c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</row>
    <row r="69" spans="1:67" s="43" customFormat="1" ht="13.5" customHeight="1">
      <c r="A69" s="54" t="s">
        <v>25</v>
      </c>
      <c r="B69" s="53">
        <f>方向別!I151</f>
        <v>75</v>
      </c>
      <c r="C69" s="53">
        <f>方向別!J151</f>
        <v>2</v>
      </c>
      <c r="D69" s="53">
        <f>方向別!K151</f>
        <v>8</v>
      </c>
      <c r="E69" s="53">
        <f>方向別!L151</f>
        <v>1</v>
      </c>
      <c r="F69" s="53">
        <f t="shared" si="9"/>
        <v>86</v>
      </c>
      <c r="G69" s="52">
        <f t="shared" si="10"/>
        <v>3.4883720930232558</v>
      </c>
      <c r="H69" s="51">
        <f t="shared" si="7"/>
        <v>6.8199841395717682</v>
      </c>
      <c r="I69" s="53">
        <f>SUM(方向別!I28,方向別!B192)</f>
        <v>13</v>
      </c>
      <c r="J69" s="53">
        <f>SUM(方向別!J28,方向別!C192)</f>
        <v>0</v>
      </c>
      <c r="K69" s="53">
        <f>SUM(方向別!K28,方向別!D192)</f>
        <v>2</v>
      </c>
      <c r="L69" s="53">
        <f>SUM(方向別!L28,方向別!E192)</f>
        <v>1</v>
      </c>
      <c r="M69" s="53">
        <f t="shared" si="11"/>
        <v>16</v>
      </c>
      <c r="N69" s="52">
        <f t="shared" si="13"/>
        <v>6.25</v>
      </c>
      <c r="O69" s="51">
        <f t="shared" si="8"/>
        <v>6.0606060606060606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</row>
    <row r="70" spans="1:67" s="43" customFormat="1" ht="13.5" customHeight="1">
      <c r="A70" s="54" t="s">
        <v>26</v>
      </c>
      <c r="B70" s="53">
        <f>方向別!I152</f>
        <v>62</v>
      </c>
      <c r="C70" s="53">
        <f>方向別!J152</f>
        <v>4</v>
      </c>
      <c r="D70" s="53">
        <f>方向別!K152</f>
        <v>14</v>
      </c>
      <c r="E70" s="53">
        <f>方向別!L152</f>
        <v>2</v>
      </c>
      <c r="F70" s="53">
        <f t="shared" si="9"/>
        <v>82</v>
      </c>
      <c r="G70" s="52">
        <f t="shared" si="10"/>
        <v>7.3170731707317067</v>
      </c>
      <c r="H70" s="51">
        <f t="shared" si="7"/>
        <v>6.5027755749405243</v>
      </c>
      <c r="I70" s="53">
        <f>SUM(方向別!I29,方向別!B193)</f>
        <v>15</v>
      </c>
      <c r="J70" s="53">
        <f>SUM(方向別!J29,方向別!C193)</f>
        <v>0</v>
      </c>
      <c r="K70" s="53">
        <f>SUM(方向別!K29,方向別!D193)</f>
        <v>2</v>
      </c>
      <c r="L70" s="53">
        <f>SUM(方向別!L29,方向別!E193)</f>
        <v>1</v>
      </c>
      <c r="M70" s="53">
        <f t="shared" si="11"/>
        <v>18</v>
      </c>
      <c r="N70" s="52">
        <f t="shared" si="13"/>
        <v>5.5555555555555554</v>
      </c>
      <c r="O70" s="51">
        <f t="shared" si="8"/>
        <v>6.8181818181818175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</row>
    <row r="71" spans="1:67" s="43" customFormat="1" ht="13.5" customHeight="1">
      <c r="A71" s="54" t="s">
        <v>27</v>
      </c>
      <c r="B71" s="53">
        <f>方向別!I153</f>
        <v>86</v>
      </c>
      <c r="C71" s="53">
        <f>方向別!J153</f>
        <v>6</v>
      </c>
      <c r="D71" s="53">
        <f>方向別!K153</f>
        <v>11</v>
      </c>
      <c r="E71" s="53">
        <f>方向別!L153</f>
        <v>7</v>
      </c>
      <c r="F71" s="53">
        <f t="shared" si="9"/>
        <v>110</v>
      </c>
      <c r="G71" s="52">
        <f t="shared" si="10"/>
        <v>11.818181818181818</v>
      </c>
      <c r="H71" s="51">
        <f t="shared" si="7"/>
        <v>8.7232355273592379</v>
      </c>
      <c r="I71" s="53">
        <f>SUM(方向別!I30,方向別!B194)</f>
        <v>10</v>
      </c>
      <c r="J71" s="53">
        <f>SUM(方向別!J30,方向別!C194)</f>
        <v>0</v>
      </c>
      <c r="K71" s="53">
        <f>SUM(方向別!K30,方向別!D194)</f>
        <v>4</v>
      </c>
      <c r="L71" s="53">
        <f>SUM(方向別!L30,方向別!E194)</f>
        <v>1</v>
      </c>
      <c r="M71" s="53">
        <f t="shared" si="11"/>
        <v>15</v>
      </c>
      <c r="N71" s="52">
        <f t="shared" si="13"/>
        <v>6.666666666666667</v>
      </c>
      <c r="O71" s="51">
        <f t="shared" si="8"/>
        <v>5.6818181818181817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</row>
    <row r="72" spans="1:67" s="43" customFormat="1" ht="13.5" customHeight="1">
      <c r="A72" s="54" t="s">
        <v>28</v>
      </c>
      <c r="B72" s="53">
        <f>方向別!I154</f>
        <v>80</v>
      </c>
      <c r="C72" s="53">
        <f>方向別!J154</f>
        <v>4</v>
      </c>
      <c r="D72" s="53">
        <f>方向別!K154</f>
        <v>22</v>
      </c>
      <c r="E72" s="53">
        <f>方向別!L154</f>
        <v>6</v>
      </c>
      <c r="F72" s="53">
        <f t="shared" si="9"/>
        <v>112</v>
      </c>
      <c r="G72" s="52">
        <f t="shared" si="10"/>
        <v>8.9285714285714288</v>
      </c>
      <c r="H72" s="51">
        <f t="shared" si="7"/>
        <v>8.8818398096748616</v>
      </c>
      <c r="I72" s="53">
        <f>SUM(方向別!I31,方向別!B195)</f>
        <v>15</v>
      </c>
      <c r="J72" s="53">
        <f>SUM(方向別!J31,方向別!C195)</f>
        <v>0</v>
      </c>
      <c r="K72" s="53">
        <f>SUM(方向別!K31,方向別!D195)</f>
        <v>1</v>
      </c>
      <c r="L72" s="53">
        <f>SUM(方向別!L31,方向別!E195)</f>
        <v>1</v>
      </c>
      <c r="M72" s="53">
        <f t="shared" si="11"/>
        <v>17</v>
      </c>
      <c r="N72" s="52">
        <f t="shared" si="13"/>
        <v>5.8823529411764701</v>
      </c>
      <c r="O72" s="51">
        <f t="shared" si="8"/>
        <v>6.4393939393939394</v>
      </c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</row>
    <row r="73" spans="1:67" s="43" customFormat="1" ht="13.5" customHeight="1">
      <c r="A73" s="54" t="s">
        <v>60</v>
      </c>
      <c r="B73" s="53">
        <f>方向別!I155</f>
        <v>118</v>
      </c>
      <c r="C73" s="53">
        <f>方向別!J155</f>
        <v>2</v>
      </c>
      <c r="D73" s="53">
        <f>方向別!K155</f>
        <v>20</v>
      </c>
      <c r="E73" s="53">
        <f>方向別!L155</f>
        <v>2</v>
      </c>
      <c r="F73" s="53">
        <f t="shared" si="9"/>
        <v>142</v>
      </c>
      <c r="G73" s="52">
        <f t="shared" si="10"/>
        <v>2.8169014084507045</v>
      </c>
      <c r="H73" s="51">
        <f t="shared" si="7"/>
        <v>11.2609040444092</v>
      </c>
      <c r="I73" s="53">
        <f>SUM(方向別!I32,方向別!B196)</f>
        <v>30</v>
      </c>
      <c r="J73" s="53">
        <f>SUM(方向別!J32,方向別!C196)</f>
        <v>0</v>
      </c>
      <c r="K73" s="53">
        <f>SUM(方向別!K32,方向別!D196)</f>
        <v>3</v>
      </c>
      <c r="L73" s="53">
        <f>SUM(方向別!L32,方向別!E196)</f>
        <v>1</v>
      </c>
      <c r="M73" s="53">
        <f t="shared" si="11"/>
        <v>34</v>
      </c>
      <c r="N73" s="52">
        <f t="shared" si="13"/>
        <v>2.9411764705882351</v>
      </c>
      <c r="O73" s="51">
        <f t="shared" si="8"/>
        <v>12.878787878787879</v>
      </c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</row>
    <row r="74" spans="1:67" s="43" customFormat="1" ht="13.5" customHeight="1">
      <c r="A74" s="58" t="s">
        <v>29</v>
      </c>
      <c r="B74" s="57">
        <f>方向別!I156</f>
        <v>17</v>
      </c>
      <c r="C74" s="57">
        <f>方向別!J156</f>
        <v>0</v>
      </c>
      <c r="D74" s="57">
        <f>方向別!K156</f>
        <v>4</v>
      </c>
      <c r="E74" s="57">
        <f>方向別!L156</f>
        <v>1</v>
      </c>
      <c r="F74" s="57">
        <f t="shared" si="9"/>
        <v>22</v>
      </c>
      <c r="G74" s="56">
        <f t="shared" si="10"/>
        <v>4.5454545454545459</v>
      </c>
      <c r="H74" s="55">
        <f t="shared" si="7"/>
        <v>1.7446471054718478</v>
      </c>
      <c r="I74" s="57">
        <f>SUM(方向別!I33,方向別!B197)</f>
        <v>5</v>
      </c>
      <c r="J74" s="57">
        <f>SUM(方向別!J33,方向別!C197)</f>
        <v>0</v>
      </c>
      <c r="K74" s="57">
        <f>SUM(方向別!K33,方向別!D197)</f>
        <v>0</v>
      </c>
      <c r="L74" s="57">
        <f>SUM(方向別!L33,方向別!E197)</f>
        <v>0</v>
      </c>
      <c r="M74" s="57">
        <f t="shared" si="11"/>
        <v>5</v>
      </c>
      <c r="N74" s="56">
        <f t="shared" si="13"/>
        <v>0</v>
      </c>
      <c r="O74" s="55">
        <f t="shared" si="8"/>
        <v>1.893939393939394</v>
      </c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</row>
    <row r="75" spans="1:67" s="43" customFormat="1" ht="13.5" customHeight="1">
      <c r="A75" s="54" t="s">
        <v>30</v>
      </c>
      <c r="B75" s="53">
        <f>方向別!I157</f>
        <v>21</v>
      </c>
      <c r="C75" s="53">
        <f>方向別!J157</f>
        <v>1</v>
      </c>
      <c r="D75" s="53">
        <f>方向別!K157</f>
        <v>1</v>
      </c>
      <c r="E75" s="53">
        <f>方向別!L157</f>
        <v>2</v>
      </c>
      <c r="F75" s="53">
        <f t="shared" si="9"/>
        <v>25</v>
      </c>
      <c r="G75" s="52">
        <f t="shared" si="10"/>
        <v>12</v>
      </c>
      <c r="H75" s="51">
        <f t="shared" si="7"/>
        <v>1.9825535289452814</v>
      </c>
      <c r="I75" s="53">
        <f>SUM(方向別!I34,方向別!B198)</f>
        <v>1</v>
      </c>
      <c r="J75" s="53">
        <f>SUM(方向別!J34,方向別!C198)</f>
        <v>0</v>
      </c>
      <c r="K75" s="53">
        <f>SUM(方向別!K34,方向別!D198)</f>
        <v>0</v>
      </c>
      <c r="L75" s="53">
        <f>SUM(方向別!L34,方向別!E198)</f>
        <v>0</v>
      </c>
      <c r="M75" s="53">
        <f t="shared" si="11"/>
        <v>1</v>
      </c>
      <c r="N75" s="52">
        <f t="shared" si="13"/>
        <v>0</v>
      </c>
      <c r="O75" s="51">
        <f t="shared" si="8"/>
        <v>0.37878787878787878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</row>
    <row r="76" spans="1:67" s="43" customFormat="1" ht="13.5" customHeight="1">
      <c r="A76" s="54" t="s">
        <v>31</v>
      </c>
      <c r="B76" s="53">
        <f>方向別!I158</f>
        <v>23</v>
      </c>
      <c r="C76" s="53">
        <f>方向別!J158</f>
        <v>0</v>
      </c>
      <c r="D76" s="53">
        <f>方向別!K158</f>
        <v>1</v>
      </c>
      <c r="E76" s="53">
        <f>方向別!L158</f>
        <v>1</v>
      </c>
      <c r="F76" s="53">
        <f t="shared" si="9"/>
        <v>25</v>
      </c>
      <c r="G76" s="52">
        <f t="shared" si="10"/>
        <v>4</v>
      </c>
      <c r="H76" s="51">
        <f t="shared" si="7"/>
        <v>1.9825535289452814</v>
      </c>
      <c r="I76" s="53">
        <f>SUM(方向別!I35,方向別!B199)</f>
        <v>6</v>
      </c>
      <c r="J76" s="53">
        <f>SUM(方向別!J35,方向別!C199)</f>
        <v>0</v>
      </c>
      <c r="K76" s="53">
        <f>SUM(方向別!K35,方向別!D199)</f>
        <v>0</v>
      </c>
      <c r="L76" s="53">
        <f>SUM(方向別!L35,方向別!E199)</f>
        <v>0</v>
      </c>
      <c r="M76" s="53">
        <f t="shared" si="11"/>
        <v>6</v>
      </c>
      <c r="N76" s="52">
        <f t="shared" si="13"/>
        <v>0</v>
      </c>
      <c r="O76" s="51">
        <f t="shared" si="8"/>
        <v>2.2727272727272729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</row>
    <row r="77" spans="1:67" s="43" customFormat="1" ht="13.5" customHeight="1">
      <c r="A77" s="54" t="s">
        <v>32</v>
      </c>
      <c r="B77" s="53">
        <f>方向別!I159</f>
        <v>21</v>
      </c>
      <c r="C77" s="53">
        <f>方向別!J159</f>
        <v>1</v>
      </c>
      <c r="D77" s="53">
        <f>方向別!K159</f>
        <v>3</v>
      </c>
      <c r="E77" s="53">
        <f>方向別!L159</f>
        <v>1</v>
      </c>
      <c r="F77" s="53">
        <f t="shared" si="9"/>
        <v>26</v>
      </c>
      <c r="G77" s="52">
        <f t="shared" si="10"/>
        <v>7.6923076923076925</v>
      </c>
      <c r="H77" s="51">
        <f t="shared" si="7"/>
        <v>2.0618556701030926</v>
      </c>
      <c r="I77" s="53">
        <f>SUM(方向別!I36,方向別!B200)</f>
        <v>6</v>
      </c>
      <c r="J77" s="53">
        <f>SUM(方向別!J36,方向別!C200)</f>
        <v>0</v>
      </c>
      <c r="K77" s="53">
        <f>SUM(方向別!K36,方向別!D200)</f>
        <v>0</v>
      </c>
      <c r="L77" s="53">
        <f>SUM(方向別!L36,方向別!E200)</f>
        <v>0</v>
      </c>
      <c r="M77" s="53">
        <f t="shared" si="11"/>
        <v>6</v>
      </c>
      <c r="N77" s="52">
        <f t="shared" si="13"/>
        <v>0</v>
      </c>
      <c r="O77" s="51">
        <f t="shared" si="8"/>
        <v>2.2727272727272729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</row>
    <row r="78" spans="1:67" s="43" customFormat="1" ht="13.5" customHeight="1">
      <c r="A78" s="54" t="s">
        <v>33</v>
      </c>
      <c r="B78" s="53">
        <f>方向別!I160</f>
        <v>29</v>
      </c>
      <c r="C78" s="53">
        <f>方向別!J160</f>
        <v>0</v>
      </c>
      <c r="D78" s="53">
        <f>方向別!K160</f>
        <v>4</v>
      </c>
      <c r="E78" s="53">
        <f>方向別!L160</f>
        <v>1</v>
      </c>
      <c r="F78" s="53">
        <f t="shared" si="9"/>
        <v>34</v>
      </c>
      <c r="G78" s="52">
        <f t="shared" si="10"/>
        <v>2.9411764705882351</v>
      </c>
      <c r="H78" s="51">
        <f t="shared" si="7"/>
        <v>2.6962727993655831</v>
      </c>
      <c r="I78" s="53">
        <f>SUM(方向別!I37,方向別!B201)</f>
        <v>3</v>
      </c>
      <c r="J78" s="53">
        <f>SUM(方向別!J37,方向別!C201)</f>
        <v>0</v>
      </c>
      <c r="K78" s="53">
        <f>SUM(方向別!K37,方向別!D201)</f>
        <v>0</v>
      </c>
      <c r="L78" s="53">
        <f>SUM(方向別!L37,方向別!E201)</f>
        <v>0</v>
      </c>
      <c r="M78" s="53">
        <f t="shared" si="11"/>
        <v>3</v>
      </c>
      <c r="N78" s="52">
        <f t="shared" si="13"/>
        <v>0</v>
      </c>
      <c r="O78" s="51">
        <f t="shared" si="8"/>
        <v>1.1363636363636365</v>
      </c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</row>
    <row r="79" spans="1:67" s="44" customFormat="1" ht="13.5" customHeight="1">
      <c r="A79" s="54" t="s">
        <v>34</v>
      </c>
      <c r="B79" s="53">
        <f>方向別!I161</f>
        <v>14</v>
      </c>
      <c r="C79" s="53">
        <f>方向別!J161</f>
        <v>0</v>
      </c>
      <c r="D79" s="53">
        <f>方向別!K161</f>
        <v>0</v>
      </c>
      <c r="E79" s="53">
        <f>方向別!L161</f>
        <v>1</v>
      </c>
      <c r="F79" s="53">
        <f t="shared" si="9"/>
        <v>15</v>
      </c>
      <c r="G79" s="52">
        <f t="shared" si="10"/>
        <v>6.666666666666667</v>
      </c>
      <c r="H79" s="51">
        <f t="shared" si="7"/>
        <v>1.1895321173671689</v>
      </c>
      <c r="I79" s="53">
        <f>SUM(方向別!I38,方向別!B202)</f>
        <v>2</v>
      </c>
      <c r="J79" s="53">
        <f>SUM(方向別!J38,方向別!C202)</f>
        <v>0</v>
      </c>
      <c r="K79" s="53">
        <f>SUM(方向別!K38,方向別!D202)</f>
        <v>0</v>
      </c>
      <c r="L79" s="53">
        <f>SUM(方向別!L38,方向別!E202)</f>
        <v>0</v>
      </c>
      <c r="M79" s="53">
        <f t="shared" si="11"/>
        <v>2</v>
      </c>
      <c r="N79" s="52">
        <f t="shared" si="13"/>
        <v>0</v>
      </c>
      <c r="O79" s="51">
        <f t="shared" si="8"/>
        <v>0.75757575757575757</v>
      </c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</row>
    <row r="80" spans="1:67" s="46" customFormat="1" ht="13.5" customHeight="1">
      <c r="A80" s="50" t="s">
        <v>15</v>
      </c>
      <c r="B80" s="49">
        <f>SUM(B74:B79)</f>
        <v>125</v>
      </c>
      <c r="C80" s="49">
        <f>SUM(C74:C79)</f>
        <v>2</v>
      </c>
      <c r="D80" s="49">
        <f>SUM(D74:D79)</f>
        <v>13</v>
      </c>
      <c r="E80" s="49">
        <f>SUM(E74:E79)</f>
        <v>7</v>
      </c>
      <c r="F80" s="49">
        <f t="shared" si="9"/>
        <v>147</v>
      </c>
      <c r="G80" s="48">
        <f t="shared" si="10"/>
        <v>6.1224489795918364</v>
      </c>
      <c r="H80" s="47">
        <f t="shared" si="7"/>
        <v>11.657414750198255</v>
      </c>
      <c r="I80" s="49">
        <f>SUM(I74:I79)</f>
        <v>23</v>
      </c>
      <c r="J80" s="49">
        <f>SUM(J74:J79)</f>
        <v>0</v>
      </c>
      <c r="K80" s="49">
        <f>SUM(K74:K79)</f>
        <v>0</v>
      </c>
      <c r="L80" s="49">
        <f>SUM(L74:L79)</f>
        <v>0</v>
      </c>
      <c r="M80" s="49">
        <f t="shared" si="11"/>
        <v>23</v>
      </c>
      <c r="N80" s="48">
        <f t="shared" si="13"/>
        <v>0</v>
      </c>
      <c r="O80" s="47">
        <f t="shared" si="8"/>
        <v>8.7121212121212128</v>
      </c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</row>
    <row r="81" spans="1:67" s="43" customFormat="1" ht="13.5" customHeight="1">
      <c r="A81" s="58" t="s">
        <v>35</v>
      </c>
      <c r="B81" s="57">
        <f>方向別!I163</f>
        <v>31</v>
      </c>
      <c r="C81" s="57">
        <f>方向別!J163</f>
        <v>0</v>
      </c>
      <c r="D81" s="57">
        <f>方向別!K163</f>
        <v>0</v>
      </c>
      <c r="E81" s="57">
        <f>方向別!L163</f>
        <v>0</v>
      </c>
      <c r="F81" s="57">
        <f t="shared" si="9"/>
        <v>31</v>
      </c>
      <c r="G81" s="56">
        <f t="shared" si="10"/>
        <v>0</v>
      </c>
      <c r="H81" s="55">
        <f t="shared" si="7"/>
        <v>2.4583663758921492</v>
      </c>
      <c r="I81" s="57">
        <f>SUM(方向別!I40,方向別!B204)</f>
        <v>3</v>
      </c>
      <c r="J81" s="57">
        <f>SUM(方向別!J40,方向別!C204)</f>
        <v>0</v>
      </c>
      <c r="K81" s="57">
        <f>SUM(方向別!K40,方向別!D204)</f>
        <v>0</v>
      </c>
      <c r="L81" s="57">
        <f>SUM(方向別!L40,方向別!E204)</f>
        <v>0</v>
      </c>
      <c r="M81" s="57">
        <f t="shared" si="11"/>
        <v>3</v>
      </c>
      <c r="N81" s="56">
        <f t="shared" si="13"/>
        <v>0</v>
      </c>
      <c r="O81" s="55">
        <f t="shared" si="8"/>
        <v>1.1363636363636365</v>
      </c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</row>
    <row r="82" spans="1:67" s="43" customFormat="1" ht="13.5" customHeight="1">
      <c r="A82" s="54" t="s">
        <v>36</v>
      </c>
      <c r="B82" s="53">
        <f>方向別!I164</f>
        <v>16</v>
      </c>
      <c r="C82" s="53">
        <f>方向別!J164</f>
        <v>2</v>
      </c>
      <c r="D82" s="53">
        <f>方向別!K164</f>
        <v>1</v>
      </c>
      <c r="E82" s="53">
        <f>方向別!L164</f>
        <v>0</v>
      </c>
      <c r="F82" s="53">
        <f t="shared" si="9"/>
        <v>19</v>
      </c>
      <c r="G82" s="52">
        <f t="shared" si="10"/>
        <v>10.526315789473683</v>
      </c>
      <c r="H82" s="51">
        <f t="shared" si="7"/>
        <v>1.5067406819984139</v>
      </c>
      <c r="I82" s="53">
        <f>SUM(方向別!I41,方向別!B205)</f>
        <v>3</v>
      </c>
      <c r="J82" s="53">
        <f>SUM(方向別!J41,方向別!C205)</f>
        <v>0</v>
      </c>
      <c r="K82" s="53">
        <f>SUM(方向別!K41,方向別!D205)</f>
        <v>0</v>
      </c>
      <c r="L82" s="53">
        <f>SUM(方向別!L41,方向別!E205)</f>
        <v>0</v>
      </c>
      <c r="M82" s="53">
        <f t="shared" si="11"/>
        <v>3</v>
      </c>
      <c r="N82" s="52">
        <f t="shared" si="13"/>
        <v>0</v>
      </c>
      <c r="O82" s="51">
        <f t="shared" si="8"/>
        <v>1.1363636363636365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</row>
    <row r="83" spans="1:67" s="43" customFormat="1" ht="13.5" customHeight="1">
      <c r="A83" s="54" t="s">
        <v>37</v>
      </c>
      <c r="B83" s="53">
        <f>方向別!I165</f>
        <v>21</v>
      </c>
      <c r="C83" s="53">
        <f>方向別!J165</f>
        <v>1</v>
      </c>
      <c r="D83" s="53">
        <f>方向別!K165</f>
        <v>2</v>
      </c>
      <c r="E83" s="53">
        <f>方向別!L165</f>
        <v>0</v>
      </c>
      <c r="F83" s="53">
        <f t="shared" si="9"/>
        <v>24</v>
      </c>
      <c r="G83" s="52">
        <f t="shared" si="10"/>
        <v>4.1666666666666661</v>
      </c>
      <c r="H83" s="51">
        <f t="shared" si="7"/>
        <v>1.9032513877874702</v>
      </c>
      <c r="I83" s="53">
        <f>SUM(方向別!I42,方向別!B206)</f>
        <v>2</v>
      </c>
      <c r="J83" s="53">
        <f>SUM(方向別!J42,方向別!C206)</f>
        <v>0</v>
      </c>
      <c r="K83" s="53">
        <f>SUM(方向別!K42,方向別!D206)</f>
        <v>0</v>
      </c>
      <c r="L83" s="53">
        <f>SUM(方向別!L42,方向別!E206)</f>
        <v>0</v>
      </c>
      <c r="M83" s="53">
        <f t="shared" si="11"/>
        <v>2</v>
      </c>
      <c r="N83" s="52">
        <f t="shared" si="13"/>
        <v>0</v>
      </c>
      <c r="O83" s="51">
        <f t="shared" si="8"/>
        <v>0.75757575757575757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</row>
    <row r="84" spans="1:67" s="43" customFormat="1" ht="13.5" customHeight="1">
      <c r="A84" s="54" t="s">
        <v>38</v>
      </c>
      <c r="B84" s="53">
        <f>方向別!I166</f>
        <v>16</v>
      </c>
      <c r="C84" s="53">
        <f>方向別!J166</f>
        <v>0</v>
      </c>
      <c r="D84" s="53">
        <f>方向別!K166</f>
        <v>2</v>
      </c>
      <c r="E84" s="53">
        <f>方向別!L166</f>
        <v>0</v>
      </c>
      <c r="F84" s="53">
        <f t="shared" si="9"/>
        <v>18</v>
      </c>
      <c r="G84" s="52">
        <f t="shared" si="10"/>
        <v>0</v>
      </c>
      <c r="H84" s="51">
        <f t="shared" si="7"/>
        <v>1.4274385408406027</v>
      </c>
      <c r="I84" s="53">
        <f>SUM(方向別!I43,方向別!B207)</f>
        <v>1</v>
      </c>
      <c r="J84" s="53">
        <f>SUM(方向別!J43,方向別!C207)</f>
        <v>0</v>
      </c>
      <c r="K84" s="53">
        <f>SUM(方向別!K43,方向別!D207)</f>
        <v>0</v>
      </c>
      <c r="L84" s="53">
        <f>SUM(方向別!L43,方向別!E207)</f>
        <v>1</v>
      </c>
      <c r="M84" s="53">
        <f t="shared" si="11"/>
        <v>2</v>
      </c>
      <c r="N84" s="52">
        <f t="shared" si="13"/>
        <v>50</v>
      </c>
      <c r="O84" s="51">
        <f t="shared" si="8"/>
        <v>0.75757575757575757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f>方向別!I167</f>
        <v>10</v>
      </c>
      <c r="C85" s="53">
        <f>方向別!J167</f>
        <v>0</v>
      </c>
      <c r="D85" s="53">
        <f>方向別!K167</f>
        <v>3</v>
      </c>
      <c r="E85" s="53">
        <f>方向別!L167</f>
        <v>0</v>
      </c>
      <c r="F85" s="53">
        <f t="shared" si="9"/>
        <v>13</v>
      </c>
      <c r="G85" s="52">
        <f t="shared" si="10"/>
        <v>0</v>
      </c>
      <c r="H85" s="51">
        <f t="shared" si="7"/>
        <v>1.0309278350515463</v>
      </c>
      <c r="I85" s="53">
        <f>SUM(方向別!I44,方向別!B208)</f>
        <v>3</v>
      </c>
      <c r="J85" s="53">
        <f>SUM(方向別!J44,方向別!C208)</f>
        <v>0</v>
      </c>
      <c r="K85" s="53">
        <f>SUM(方向別!K44,方向別!D208)</f>
        <v>0</v>
      </c>
      <c r="L85" s="53">
        <f>SUM(方向別!L44,方向別!E208)</f>
        <v>0</v>
      </c>
      <c r="M85" s="53">
        <f t="shared" si="11"/>
        <v>3</v>
      </c>
      <c r="N85" s="52">
        <f t="shared" si="13"/>
        <v>0</v>
      </c>
      <c r="O85" s="51">
        <f t="shared" si="8"/>
        <v>1.1363636363636365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</row>
    <row r="86" spans="1:67" s="43" customFormat="1" ht="13.5" customHeight="1">
      <c r="A86" s="54" t="s">
        <v>40</v>
      </c>
      <c r="B86" s="53">
        <f>方向別!I168</f>
        <v>19</v>
      </c>
      <c r="C86" s="53">
        <f>方向別!J168</f>
        <v>0</v>
      </c>
      <c r="D86" s="53">
        <f>方向別!K168</f>
        <v>1</v>
      </c>
      <c r="E86" s="53">
        <f>方向別!L168</f>
        <v>0</v>
      </c>
      <c r="F86" s="53">
        <f t="shared" si="9"/>
        <v>20</v>
      </c>
      <c r="G86" s="52">
        <f t="shared" si="10"/>
        <v>0</v>
      </c>
      <c r="H86" s="51">
        <f t="shared" si="7"/>
        <v>1.5860428231562251</v>
      </c>
      <c r="I86" s="53">
        <f>SUM(方向別!I45,方向別!B209)</f>
        <v>0</v>
      </c>
      <c r="J86" s="53">
        <f>SUM(方向別!J45,方向別!C209)</f>
        <v>0</v>
      </c>
      <c r="K86" s="53">
        <f>SUM(方向別!K45,方向別!D209)</f>
        <v>1</v>
      </c>
      <c r="L86" s="53">
        <f>SUM(方向別!L45,方向別!E209)</f>
        <v>0</v>
      </c>
      <c r="M86" s="53">
        <f t="shared" si="11"/>
        <v>1</v>
      </c>
      <c r="N86" s="52">
        <f t="shared" si="13"/>
        <v>0</v>
      </c>
      <c r="O86" s="51">
        <f t="shared" si="8"/>
        <v>0.37878787878787878</v>
      </c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</row>
    <row r="87" spans="1:67" s="43" customFormat="1" ht="13.5" customHeight="1">
      <c r="A87" s="50" t="s">
        <v>15</v>
      </c>
      <c r="B87" s="49">
        <f>SUM(B81:B86)</f>
        <v>113</v>
      </c>
      <c r="C87" s="49">
        <f>SUM(C81:C86)</f>
        <v>3</v>
      </c>
      <c r="D87" s="49">
        <f>SUM(D81:D86)</f>
        <v>9</v>
      </c>
      <c r="E87" s="49">
        <f>SUM(E81:E86)</f>
        <v>0</v>
      </c>
      <c r="F87" s="49">
        <f t="shared" si="9"/>
        <v>125</v>
      </c>
      <c r="G87" s="48">
        <f t="shared" si="10"/>
        <v>2.4</v>
      </c>
      <c r="H87" s="47">
        <f t="shared" si="7"/>
        <v>9.9127676447264079</v>
      </c>
      <c r="I87" s="49">
        <f>SUM(I81:I86)</f>
        <v>12</v>
      </c>
      <c r="J87" s="49">
        <f>SUM(J81:J86)</f>
        <v>0</v>
      </c>
      <c r="K87" s="49">
        <f>SUM(K81:K86)</f>
        <v>1</v>
      </c>
      <c r="L87" s="49">
        <f>SUM(L81:L86)</f>
        <v>1</v>
      </c>
      <c r="M87" s="49">
        <f>SUM(I87:L87)</f>
        <v>14</v>
      </c>
      <c r="N87" s="48">
        <f t="shared" si="13"/>
        <v>7.1428571428571423</v>
      </c>
      <c r="O87" s="47">
        <f t="shared" si="8"/>
        <v>5.3030303030303028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</row>
    <row r="88" spans="1:67" s="43" customFormat="1" ht="13.5" customHeight="1">
      <c r="A88" s="50" t="s">
        <v>41</v>
      </c>
      <c r="B88" s="49">
        <f>SUM(B58,B65:B73,B80,B87)</f>
        <v>1029</v>
      </c>
      <c r="C88" s="49">
        <f>SUM(C58,C65:C73,C80,C87)</f>
        <v>42</v>
      </c>
      <c r="D88" s="49">
        <f>SUM(D58,D65:D73,D80,D87)</f>
        <v>153</v>
      </c>
      <c r="E88" s="49">
        <f>SUM(E58,E65:E73,E80,E87)</f>
        <v>37</v>
      </c>
      <c r="F88" s="49">
        <f t="shared" si="9"/>
        <v>1261</v>
      </c>
      <c r="G88" s="48">
        <f t="shared" si="10"/>
        <v>6.2648691514670896</v>
      </c>
      <c r="H88" s="47">
        <f t="shared" si="7"/>
        <v>100</v>
      </c>
      <c r="I88" s="49">
        <f>SUM(I58,I65:I73,I80,I87)</f>
        <v>224</v>
      </c>
      <c r="J88" s="49">
        <f>SUM(J58,J65:J73,J80,J87)</f>
        <v>0</v>
      </c>
      <c r="K88" s="49">
        <f>SUM(K58,K65:K73,K80,K87)</f>
        <v>30</v>
      </c>
      <c r="L88" s="49">
        <f>SUM(L58,L65:L73,L80,L87)</f>
        <v>10</v>
      </c>
      <c r="M88" s="49">
        <f t="shared" si="11"/>
        <v>264</v>
      </c>
      <c r="N88" s="48">
        <f t="shared" si="13"/>
        <v>3.7878787878787881</v>
      </c>
      <c r="O88" s="47">
        <f t="shared" si="8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</row>
    <row r="89" spans="1:67" s="43" customFormat="1" ht="13.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</row>
    <row r="90" spans="1:67" s="43" customFormat="1" ht="13.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</row>
    <row r="91" spans="1:67" s="43" customFormat="1" ht="13.5" customHeight="1">
      <c r="A91" s="70" t="s">
        <v>0</v>
      </c>
      <c r="B91" s="69" t="s">
        <v>78</v>
      </c>
      <c r="C91" s="68"/>
      <c r="D91" s="68"/>
      <c r="E91" s="68"/>
      <c r="F91" s="68"/>
      <c r="G91" s="68"/>
      <c r="H91" s="67"/>
      <c r="I91" s="69" t="s">
        <v>79</v>
      </c>
      <c r="J91" s="68"/>
      <c r="K91" s="68"/>
      <c r="L91" s="68"/>
      <c r="M91" s="68"/>
      <c r="N91" s="68"/>
      <c r="O91" s="67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</row>
    <row r="92" spans="1:67" s="43" customFormat="1" ht="39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5"/>
      <c r="BB92" s="45"/>
      <c r="BC92" s="45"/>
      <c r="BD92" s="45"/>
      <c r="BE92" s="45"/>
      <c r="BF92" s="45"/>
      <c r="BG92" s="45"/>
      <c r="BH92" s="45"/>
      <c r="BI92" s="45"/>
      <c r="BJ92" s="45"/>
      <c r="BK92" s="45"/>
      <c r="BL92" s="45"/>
      <c r="BM92" s="45"/>
      <c r="BN92" s="45"/>
      <c r="BO92" s="45"/>
    </row>
    <row r="93" spans="1:67" s="43" customFormat="1" ht="13.5" customHeight="1">
      <c r="A93" s="58" t="s">
        <v>9</v>
      </c>
      <c r="B93" s="57">
        <f>方向別!I216</f>
        <v>1</v>
      </c>
      <c r="C93" s="57">
        <f>方向別!J216</f>
        <v>0</v>
      </c>
      <c r="D93" s="57">
        <f>方向別!K216</f>
        <v>0</v>
      </c>
      <c r="E93" s="57">
        <f>方向別!L216</f>
        <v>0</v>
      </c>
      <c r="F93" s="57">
        <f>SUM(B93:E93)</f>
        <v>1</v>
      </c>
      <c r="G93" s="56">
        <f>IF(SUM(C93,E93)=0,0,SUM(C93,E93)/F93*100)</f>
        <v>0</v>
      </c>
      <c r="H93" s="55">
        <f t="shared" ref="H93:H129" si="14">IF(F93=0,0,F93/F$129*100)</f>
        <v>2.5</v>
      </c>
      <c r="I93" s="57">
        <f>SUM(方向別!B11,方向別!I93)</f>
        <v>13</v>
      </c>
      <c r="J93" s="57">
        <f>SUM(方向別!C11,方向別!J93)</f>
        <v>0</v>
      </c>
      <c r="K93" s="57">
        <f>SUM(方向別!D11,方向別!K93)</f>
        <v>2</v>
      </c>
      <c r="L93" s="57">
        <f>SUM(方向別!E11,方向別!L93)</f>
        <v>2</v>
      </c>
      <c r="M93" s="57">
        <f>SUM(I93:L93)</f>
        <v>17</v>
      </c>
      <c r="N93" s="56">
        <f>IF(SUM(J93,L93)=0,0,SUM(J93,L93)/M93*100)</f>
        <v>11.76470588235294</v>
      </c>
      <c r="O93" s="55">
        <f t="shared" ref="O93:O129" si="15">IF(M93=0,0,M93/M$129*100)</f>
        <v>1.0346926354230066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f>方向別!I217</f>
        <v>1</v>
      </c>
      <c r="C94" s="53">
        <f>方向別!J217</f>
        <v>0</v>
      </c>
      <c r="D94" s="53">
        <f>方向別!K217</f>
        <v>0</v>
      </c>
      <c r="E94" s="53">
        <f>方向別!L217</f>
        <v>0</v>
      </c>
      <c r="F94" s="53">
        <f t="shared" ref="F94:F129" si="16">SUM(B94:E94)</f>
        <v>1</v>
      </c>
      <c r="G94" s="52">
        <f t="shared" ref="G94:G129" si="17">IF(SUM(C94,E94)=0,0,SUM(C94,E94)/F94*100)</f>
        <v>0</v>
      </c>
      <c r="H94" s="51">
        <f t="shared" si="14"/>
        <v>2.5</v>
      </c>
      <c r="I94" s="53">
        <f>SUM(方向別!B12,方向別!I94)</f>
        <v>28</v>
      </c>
      <c r="J94" s="53">
        <f>SUM(方向別!C12,方向別!J94)</f>
        <v>2</v>
      </c>
      <c r="K94" s="53">
        <f>SUM(方向別!D12,方向別!K94)</f>
        <v>1</v>
      </c>
      <c r="L94" s="53">
        <f>SUM(方向別!E12,方向別!L94)</f>
        <v>1</v>
      </c>
      <c r="M94" s="53">
        <f t="shared" ref="M94:M129" si="18">SUM(I94:L94)</f>
        <v>32</v>
      </c>
      <c r="N94" s="52">
        <f t="shared" ref="N94:N103" si="19">IF(SUM(J94,L94)=0,0,SUM(J94,L94)/M94*100)</f>
        <v>9.375</v>
      </c>
      <c r="O94" s="51">
        <f t="shared" si="15"/>
        <v>1.9476567255021302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</row>
    <row r="95" spans="1:67" s="43" customFormat="1" ht="13.5" customHeight="1">
      <c r="A95" s="54" t="s">
        <v>11</v>
      </c>
      <c r="B95" s="53">
        <f>方向別!I218</f>
        <v>1</v>
      </c>
      <c r="C95" s="53">
        <f>方向別!J218</f>
        <v>0</v>
      </c>
      <c r="D95" s="53">
        <f>方向別!K218</f>
        <v>0</v>
      </c>
      <c r="E95" s="53">
        <f>方向別!L218</f>
        <v>0</v>
      </c>
      <c r="F95" s="53">
        <f t="shared" si="16"/>
        <v>1</v>
      </c>
      <c r="G95" s="52">
        <f t="shared" si="17"/>
        <v>0</v>
      </c>
      <c r="H95" s="51">
        <f t="shared" si="14"/>
        <v>2.5</v>
      </c>
      <c r="I95" s="53">
        <f>SUM(方向別!B13,方向別!I95)</f>
        <v>34</v>
      </c>
      <c r="J95" s="53">
        <f>SUM(方向別!C13,方向別!J95)</f>
        <v>0</v>
      </c>
      <c r="K95" s="53">
        <f>SUM(方向別!D13,方向別!K95)</f>
        <v>2</v>
      </c>
      <c r="L95" s="53">
        <f>SUM(方向別!E13,方向別!L95)</f>
        <v>2</v>
      </c>
      <c r="M95" s="53">
        <f t="shared" si="18"/>
        <v>38</v>
      </c>
      <c r="N95" s="52">
        <f t="shared" si="19"/>
        <v>5.2631578947368416</v>
      </c>
      <c r="O95" s="51">
        <f t="shared" si="15"/>
        <v>2.3128423615337796</v>
      </c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</row>
    <row r="96" spans="1:67" s="43" customFormat="1" ht="13.5" customHeight="1">
      <c r="A96" s="54" t="s">
        <v>12</v>
      </c>
      <c r="B96" s="53">
        <f>方向別!I219</f>
        <v>1</v>
      </c>
      <c r="C96" s="53">
        <f>方向別!J219</f>
        <v>0</v>
      </c>
      <c r="D96" s="53">
        <f>方向別!K219</f>
        <v>0</v>
      </c>
      <c r="E96" s="53">
        <f>方向別!L219</f>
        <v>0</v>
      </c>
      <c r="F96" s="53">
        <f t="shared" si="16"/>
        <v>1</v>
      </c>
      <c r="G96" s="52">
        <f t="shared" si="17"/>
        <v>0</v>
      </c>
      <c r="H96" s="51">
        <f t="shared" si="14"/>
        <v>2.5</v>
      </c>
      <c r="I96" s="53">
        <f>SUM(方向別!B14,方向別!I96)</f>
        <v>49</v>
      </c>
      <c r="J96" s="53">
        <f>SUM(方向別!C14,方向別!J96)</f>
        <v>1</v>
      </c>
      <c r="K96" s="53">
        <f>SUM(方向別!D14,方向別!K96)</f>
        <v>0</v>
      </c>
      <c r="L96" s="53">
        <f>SUM(方向別!E14,方向別!L96)</f>
        <v>0</v>
      </c>
      <c r="M96" s="53">
        <f t="shared" si="18"/>
        <v>50</v>
      </c>
      <c r="N96" s="52">
        <f t="shared" si="19"/>
        <v>2</v>
      </c>
      <c r="O96" s="51">
        <f t="shared" si="15"/>
        <v>3.0432136335970785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</row>
    <row r="97" spans="1:67" s="43" customFormat="1" ht="13.5" customHeight="1">
      <c r="A97" s="54" t="s">
        <v>13</v>
      </c>
      <c r="B97" s="53">
        <f>方向別!I220</f>
        <v>0</v>
      </c>
      <c r="C97" s="53">
        <f>方向別!J220</f>
        <v>0</v>
      </c>
      <c r="D97" s="53">
        <f>方向別!K220</f>
        <v>0</v>
      </c>
      <c r="E97" s="53">
        <f>方向別!L220</f>
        <v>0</v>
      </c>
      <c r="F97" s="53">
        <f t="shared" si="16"/>
        <v>0</v>
      </c>
      <c r="G97" s="52">
        <f t="shared" si="17"/>
        <v>0</v>
      </c>
      <c r="H97" s="51">
        <f t="shared" si="14"/>
        <v>0</v>
      </c>
      <c r="I97" s="53">
        <f>SUM(方向別!B15,方向別!I97)</f>
        <v>34</v>
      </c>
      <c r="J97" s="53">
        <f>SUM(方向別!C15,方向別!J97)</f>
        <v>0</v>
      </c>
      <c r="K97" s="53">
        <f>SUM(方向別!D15,方向別!K97)</f>
        <v>2</v>
      </c>
      <c r="L97" s="53">
        <f>SUM(方向別!E15,方向別!L97)</f>
        <v>2</v>
      </c>
      <c r="M97" s="53">
        <f t="shared" si="18"/>
        <v>38</v>
      </c>
      <c r="N97" s="52">
        <f t="shared" si="19"/>
        <v>5.2631578947368416</v>
      </c>
      <c r="O97" s="51">
        <f t="shared" si="15"/>
        <v>2.3128423615337796</v>
      </c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</row>
    <row r="98" spans="1:67" s="43" customFormat="1" ht="13.5" customHeight="1">
      <c r="A98" s="54" t="s">
        <v>14</v>
      </c>
      <c r="B98" s="53">
        <f>方向別!I221</f>
        <v>2</v>
      </c>
      <c r="C98" s="53">
        <f>方向別!J221</f>
        <v>0</v>
      </c>
      <c r="D98" s="53">
        <f>方向別!K221</f>
        <v>0</v>
      </c>
      <c r="E98" s="53">
        <f>方向別!L221</f>
        <v>0</v>
      </c>
      <c r="F98" s="53">
        <f t="shared" si="16"/>
        <v>2</v>
      </c>
      <c r="G98" s="52">
        <f t="shared" si="17"/>
        <v>0</v>
      </c>
      <c r="H98" s="51">
        <f t="shared" si="14"/>
        <v>5</v>
      </c>
      <c r="I98" s="53">
        <f>SUM(方向別!B16,方向別!I98)</f>
        <v>34</v>
      </c>
      <c r="J98" s="53">
        <f>SUM(方向別!C16,方向別!J98)</f>
        <v>2</v>
      </c>
      <c r="K98" s="53">
        <f>SUM(方向別!D16,方向別!K98)</f>
        <v>2</v>
      </c>
      <c r="L98" s="53">
        <f>SUM(方向別!E16,方向別!L98)</f>
        <v>1</v>
      </c>
      <c r="M98" s="53">
        <f t="shared" si="18"/>
        <v>39</v>
      </c>
      <c r="N98" s="52">
        <f t="shared" si="19"/>
        <v>7.6923076923076925</v>
      </c>
      <c r="O98" s="51">
        <f t="shared" si="15"/>
        <v>2.3737066342057211</v>
      </c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</row>
    <row r="99" spans="1:67" s="43" customFormat="1" ht="13.5" customHeight="1">
      <c r="A99" s="50" t="s">
        <v>15</v>
      </c>
      <c r="B99" s="49">
        <f>SUM(B93:B98)</f>
        <v>6</v>
      </c>
      <c r="C99" s="49">
        <f>SUM(C93:C98)</f>
        <v>0</v>
      </c>
      <c r="D99" s="49">
        <f>SUM(D93:D98)</f>
        <v>0</v>
      </c>
      <c r="E99" s="49">
        <f>SUM(E93:E98)</f>
        <v>0</v>
      </c>
      <c r="F99" s="49">
        <f t="shared" si="16"/>
        <v>6</v>
      </c>
      <c r="G99" s="48">
        <f t="shared" si="17"/>
        <v>0</v>
      </c>
      <c r="H99" s="47">
        <f t="shared" si="14"/>
        <v>15</v>
      </c>
      <c r="I99" s="49">
        <f>SUM(I93:I98)</f>
        <v>192</v>
      </c>
      <c r="J99" s="49">
        <f>SUM(J93:J98)</f>
        <v>5</v>
      </c>
      <c r="K99" s="49">
        <f>SUM(K93:K98)</f>
        <v>9</v>
      </c>
      <c r="L99" s="49">
        <f>SUM(L93:L98)</f>
        <v>8</v>
      </c>
      <c r="M99" s="49">
        <f t="shared" si="18"/>
        <v>214</v>
      </c>
      <c r="N99" s="48">
        <f t="shared" si="19"/>
        <v>6.0747663551401869</v>
      </c>
      <c r="O99" s="47">
        <f t="shared" si="15"/>
        <v>13.024954351795495</v>
      </c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</row>
    <row r="100" spans="1:67" s="43" customFormat="1" ht="13.5" customHeight="1">
      <c r="A100" s="58" t="s">
        <v>16</v>
      </c>
      <c r="B100" s="57">
        <f>方向別!I223</f>
        <v>2</v>
      </c>
      <c r="C100" s="57">
        <f>方向別!J223</f>
        <v>0</v>
      </c>
      <c r="D100" s="57">
        <f>方向別!K223</f>
        <v>0</v>
      </c>
      <c r="E100" s="57">
        <f>方向別!L223</f>
        <v>0</v>
      </c>
      <c r="F100" s="57">
        <f t="shared" si="16"/>
        <v>2</v>
      </c>
      <c r="G100" s="56">
        <f t="shared" si="17"/>
        <v>0</v>
      </c>
      <c r="H100" s="55">
        <f t="shared" si="14"/>
        <v>5</v>
      </c>
      <c r="I100" s="57">
        <f>SUM(方向別!B18,方向別!I100)</f>
        <v>49</v>
      </c>
      <c r="J100" s="57">
        <f>SUM(方向別!C18,方向別!J100)</f>
        <v>2</v>
      </c>
      <c r="K100" s="57">
        <f>SUM(方向別!D18,方向別!K100)</f>
        <v>1</v>
      </c>
      <c r="L100" s="57">
        <f>SUM(方向別!E18,方向別!L100)</f>
        <v>3</v>
      </c>
      <c r="M100" s="57">
        <f t="shared" si="18"/>
        <v>55</v>
      </c>
      <c r="N100" s="56">
        <f t="shared" si="19"/>
        <v>9.0909090909090917</v>
      </c>
      <c r="O100" s="55">
        <f t="shared" si="15"/>
        <v>3.3475349969567865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5"/>
      <c r="BB100" s="45"/>
      <c r="BC100" s="45"/>
      <c r="BD100" s="45"/>
      <c r="BE100" s="45"/>
      <c r="BF100" s="45"/>
      <c r="BG100" s="45"/>
      <c r="BH100" s="45"/>
      <c r="BI100" s="45"/>
      <c r="BJ100" s="45"/>
      <c r="BK100" s="45"/>
      <c r="BL100" s="45"/>
      <c r="BM100" s="45"/>
      <c r="BN100" s="45"/>
      <c r="BO100" s="45"/>
    </row>
    <row r="101" spans="1:67" s="43" customFormat="1" ht="13.5" customHeight="1">
      <c r="A101" s="54" t="s">
        <v>17</v>
      </c>
      <c r="B101" s="53">
        <f>方向別!I224</f>
        <v>1</v>
      </c>
      <c r="C101" s="53">
        <f>方向別!J224</f>
        <v>0</v>
      </c>
      <c r="D101" s="53">
        <f>方向別!K224</f>
        <v>0</v>
      </c>
      <c r="E101" s="53">
        <f>方向別!L224</f>
        <v>0</v>
      </c>
      <c r="F101" s="53">
        <f t="shared" si="16"/>
        <v>1</v>
      </c>
      <c r="G101" s="52">
        <f t="shared" si="17"/>
        <v>0</v>
      </c>
      <c r="H101" s="51">
        <f t="shared" si="14"/>
        <v>2.5</v>
      </c>
      <c r="I101" s="53">
        <f>SUM(方向別!B19,方向別!I101)</f>
        <v>44</v>
      </c>
      <c r="J101" s="53">
        <f>SUM(方向別!C19,方向別!J101)</f>
        <v>3</v>
      </c>
      <c r="K101" s="53">
        <f>SUM(方向別!D19,方向別!K101)</f>
        <v>5</v>
      </c>
      <c r="L101" s="53">
        <f>SUM(方向別!E19,方向別!L101)</f>
        <v>1</v>
      </c>
      <c r="M101" s="53">
        <f t="shared" si="18"/>
        <v>53</v>
      </c>
      <c r="N101" s="52">
        <f t="shared" si="19"/>
        <v>7.5471698113207548</v>
      </c>
      <c r="O101" s="51">
        <f t="shared" si="15"/>
        <v>3.225806451612903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5"/>
      <c r="BB101" s="45"/>
      <c r="BC101" s="45"/>
      <c r="BD101" s="45"/>
      <c r="BE101" s="4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</row>
    <row r="102" spans="1:67" s="43" customFormat="1" ht="13.5" customHeight="1">
      <c r="A102" s="54" t="s">
        <v>18</v>
      </c>
      <c r="B102" s="53">
        <f>方向別!I225</f>
        <v>1</v>
      </c>
      <c r="C102" s="53">
        <f>方向別!J225</f>
        <v>0</v>
      </c>
      <c r="D102" s="53">
        <f>方向別!K225</f>
        <v>0</v>
      </c>
      <c r="E102" s="53">
        <f>方向別!L225</f>
        <v>1</v>
      </c>
      <c r="F102" s="53">
        <f t="shared" si="16"/>
        <v>2</v>
      </c>
      <c r="G102" s="52">
        <f t="shared" si="17"/>
        <v>50</v>
      </c>
      <c r="H102" s="51">
        <f t="shared" si="14"/>
        <v>5</v>
      </c>
      <c r="I102" s="53">
        <f>SUM(方向別!B20,方向別!I102)</f>
        <v>47</v>
      </c>
      <c r="J102" s="53">
        <f>SUM(方向別!C20,方向別!J102)</f>
        <v>0</v>
      </c>
      <c r="K102" s="53">
        <f>SUM(方向別!D20,方向別!K102)</f>
        <v>0</v>
      </c>
      <c r="L102" s="53">
        <f>SUM(方向別!E20,方向別!L102)</f>
        <v>0</v>
      </c>
      <c r="M102" s="53">
        <f t="shared" si="18"/>
        <v>47</v>
      </c>
      <c r="N102" s="52">
        <f t="shared" si="19"/>
        <v>0</v>
      </c>
      <c r="O102" s="51">
        <f t="shared" si="15"/>
        <v>2.8606208155812536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</row>
    <row r="103" spans="1:67" s="43" customFormat="1" ht="13.5" customHeight="1">
      <c r="A103" s="54" t="s">
        <v>19</v>
      </c>
      <c r="B103" s="53">
        <f>方向別!I226</f>
        <v>0</v>
      </c>
      <c r="C103" s="53">
        <f>方向別!J226</f>
        <v>0</v>
      </c>
      <c r="D103" s="53">
        <f>方向別!K226</f>
        <v>0</v>
      </c>
      <c r="E103" s="53">
        <f>方向別!L226</f>
        <v>0</v>
      </c>
      <c r="F103" s="53">
        <f t="shared" si="16"/>
        <v>0</v>
      </c>
      <c r="G103" s="52">
        <f t="shared" si="17"/>
        <v>0</v>
      </c>
      <c r="H103" s="51">
        <f t="shared" si="14"/>
        <v>0</v>
      </c>
      <c r="I103" s="53">
        <f>SUM(方向別!B21,方向別!I103)</f>
        <v>41</v>
      </c>
      <c r="J103" s="53">
        <f>SUM(方向別!C21,方向別!J103)</f>
        <v>2</v>
      </c>
      <c r="K103" s="53">
        <f>SUM(方向別!D21,方向別!K103)</f>
        <v>4</v>
      </c>
      <c r="L103" s="53">
        <f>SUM(方向別!E21,方向別!L103)</f>
        <v>1</v>
      </c>
      <c r="M103" s="53">
        <f t="shared" si="18"/>
        <v>48</v>
      </c>
      <c r="N103" s="52">
        <f t="shared" si="19"/>
        <v>6.25</v>
      </c>
      <c r="O103" s="51">
        <f t="shared" si="15"/>
        <v>2.9214850882531955</v>
      </c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</row>
    <row r="104" spans="1:67" s="43" customFormat="1" ht="13.5" customHeight="1">
      <c r="A104" s="54" t="s">
        <v>20</v>
      </c>
      <c r="B104" s="53">
        <f>方向別!I227</f>
        <v>0</v>
      </c>
      <c r="C104" s="53">
        <f>方向別!J227</f>
        <v>0</v>
      </c>
      <c r="D104" s="53">
        <f>方向別!K227</f>
        <v>0</v>
      </c>
      <c r="E104" s="53">
        <f>方向別!L227</f>
        <v>0</v>
      </c>
      <c r="F104" s="53">
        <f t="shared" si="16"/>
        <v>0</v>
      </c>
      <c r="G104" s="52">
        <f>IF(SUM(C104,E104)=0,0,SUM(C104,E104)/F104*100)</f>
        <v>0</v>
      </c>
      <c r="H104" s="51">
        <f t="shared" si="14"/>
        <v>0</v>
      </c>
      <c r="I104" s="53">
        <f>SUM(方向別!B22,方向別!I104)</f>
        <v>47</v>
      </c>
      <c r="J104" s="53">
        <f>SUM(方向別!C22,方向別!J104)</f>
        <v>1</v>
      </c>
      <c r="K104" s="53">
        <f>SUM(方向別!D22,方向別!K104)</f>
        <v>7</v>
      </c>
      <c r="L104" s="53">
        <f>SUM(方向別!E22,方向別!L104)</f>
        <v>0</v>
      </c>
      <c r="M104" s="53">
        <f t="shared" si="18"/>
        <v>55</v>
      </c>
      <c r="N104" s="52">
        <f>IF(SUM(J104,L104)=0,0,SUM(J104,L104)/M104*100)</f>
        <v>1.8181818181818181</v>
      </c>
      <c r="O104" s="51">
        <f t="shared" si="15"/>
        <v>3.3475349969567865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</row>
    <row r="105" spans="1:67" s="43" customFormat="1" ht="13.5" customHeight="1">
      <c r="A105" s="54" t="s">
        <v>21</v>
      </c>
      <c r="B105" s="53">
        <f>方向別!I228</f>
        <v>0</v>
      </c>
      <c r="C105" s="53">
        <f>方向別!J228</f>
        <v>0</v>
      </c>
      <c r="D105" s="53">
        <f>方向別!K228</f>
        <v>0</v>
      </c>
      <c r="E105" s="53">
        <f>方向別!L228</f>
        <v>0</v>
      </c>
      <c r="F105" s="53">
        <f t="shared" si="16"/>
        <v>0</v>
      </c>
      <c r="G105" s="52">
        <f t="shared" si="17"/>
        <v>0</v>
      </c>
      <c r="H105" s="51">
        <f t="shared" si="14"/>
        <v>0</v>
      </c>
      <c r="I105" s="53">
        <f>SUM(方向別!B23,方向別!I105)</f>
        <v>34</v>
      </c>
      <c r="J105" s="53">
        <f>SUM(方向別!C23,方向別!J105)</f>
        <v>0</v>
      </c>
      <c r="K105" s="53">
        <f>SUM(方向別!D23,方向別!K105)</f>
        <v>1</v>
      </c>
      <c r="L105" s="53">
        <f>SUM(方向別!E23,方向別!L105)</f>
        <v>0</v>
      </c>
      <c r="M105" s="53">
        <f t="shared" si="18"/>
        <v>35</v>
      </c>
      <c r="N105" s="52">
        <f>IF(SUM(J105,L105)=0,0,SUM(J105,L105)/M105*100)</f>
        <v>0</v>
      </c>
      <c r="O105" s="51">
        <f t="shared" si="15"/>
        <v>2.1302495435179551</v>
      </c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</row>
    <row r="106" spans="1:67" s="43" customFormat="1" ht="13.5" customHeight="1">
      <c r="A106" s="50" t="s">
        <v>15</v>
      </c>
      <c r="B106" s="49">
        <f>SUM(B100:B105)</f>
        <v>4</v>
      </c>
      <c r="C106" s="49">
        <f>SUM(C100:C105)</f>
        <v>0</v>
      </c>
      <c r="D106" s="49">
        <f>SUM(D100:D105)</f>
        <v>0</v>
      </c>
      <c r="E106" s="49">
        <f>SUM(E100:E105)</f>
        <v>1</v>
      </c>
      <c r="F106" s="49">
        <f t="shared" si="16"/>
        <v>5</v>
      </c>
      <c r="G106" s="48">
        <f>IF(SUM(C106,E106)=0,0,SUM(C106,E106)/F106*100)</f>
        <v>20</v>
      </c>
      <c r="H106" s="47">
        <f t="shared" si="14"/>
        <v>12.5</v>
      </c>
      <c r="I106" s="49">
        <f>SUM(I100:I105)</f>
        <v>262</v>
      </c>
      <c r="J106" s="49">
        <f>SUM(J100:J105)</f>
        <v>8</v>
      </c>
      <c r="K106" s="49">
        <f>SUM(K100:K105)</f>
        <v>18</v>
      </c>
      <c r="L106" s="49">
        <f>SUM(L100:L105)</f>
        <v>5</v>
      </c>
      <c r="M106" s="49">
        <f t="shared" si="18"/>
        <v>293</v>
      </c>
      <c r="N106" s="48">
        <f>IF(SUM(J106,L106)=0,0,SUM(J106,L106)/M106*100)</f>
        <v>4.4368600682593859</v>
      </c>
      <c r="O106" s="47">
        <f t="shared" si="15"/>
        <v>17.833231892878882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5"/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</row>
    <row r="107" spans="1:67" s="43" customFormat="1" ht="13.5" customHeight="1">
      <c r="A107" s="54" t="s">
        <v>22</v>
      </c>
      <c r="B107" s="53">
        <f>方向別!I230</f>
        <v>2</v>
      </c>
      <c r="C107" s="53">
        <f>方向別!J230</f>
        <v>0</v>
      </c>
      <c r="D107" s="53">
        <f>方向別!K230</f>
        <v>0</v>
      </c>
      <c r="E107" s="53">
        <f>方向別!L230</f>
        <v>0</v>
      </c>
      <c r="F107" s="53">
        <f t="shared" si="16"/>
        <v>2</v>
      </c>
      <c r="G107" s="52">
        <f t="shared" si="17"/>
        <v>0</v>
      </c>
      <c r="H107" s="51">
        <f t="shared" si="14"/>
        <v>5</v>
      </c>
      <c r="I107" s="53">
        <f>SUM(方向別!B25,方向別!I107)</f>
        <v>127</v>
      </c>
      <c r="J107" s="53">
        <f>SUM(方向別!C25,方向別!J107)</f>
        <v>4</v>
      </c>
      <c r="K107" s="53">
        <f>SUM(方向別!D25,方向別!K107)</f>
        <v>20</v>
      </c>
      <c r="L107" s="53">
        <f>SUM(方向別!E25,方向別!L107)</f>
        <v>11</v>
      </c>
      <c r="M107" s="53">
        <f t="shared" si="18"/>
        <v>162</v>
      </c>
      <c r="N107" s="52">
        <f t="shared" ref="N107:N129" si="20">IF(SUM(J107,L107)=0,0,SUM(J107,L107)/M107*100)</f>
        <v>9.2592592592592595</v>
      </c>
      <c r="O107" s="51">
        <f t="shared" si="15"/>
        <v>9.8600121728545354</v>
      </c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</row>
    <row r="108" spans="1:67" s="43" customFormat="1" ht="13.5" customHeight="1">
      <c r="A108" s="54" t="s">
        <v>23</v>
      </c>
      <c r="B108" s="53">
        <f>方向別!I231</f>
        <v>2</v>
      </c>
      <c r="C108" s="53">
        <f>方向別!J231</f>
        <v>0</v>
      </c>
      <c r="D108" s="53">
        <f>方向別!K231</f>
        <v>0</v>
      </c>
      <c r="E108" s="53">
        <f>方向別!L231</f>
        <v>0</v>
      </c>
      <c r="F108" s="53">
        <f t="shared" si="16"/>
        <v>2</v>
      </c>
      <c r="G108" s="52">
        <f t="shared" si="17"/>
        <v>0</v>
      </c>
      <c r="H108" s="51">
        <f t="shared" si="14"/>
        <v>5</v>
      </c>
      <c r="I108" s="53">
        <f>SUM(方向別!B26,方向別!I108)</f>
        <v>116</v>
      </c>
      <c r="J108" s="53">
        <f>SUM(方向別!C26,方向別!J108)</f>
        <v>2</v>
      </c>
      <c r="K108" s="53">
        <f>SUM(方向別!D26,方向別!K108)</f>
        <v>24</v>
      </c>
      <c r="L108" s="53">
        <f>SUM(方向別!E26,方向別!L108)</f>
        <v>5</v>
      </c>
      <c r="M108" s="53">
        <f>SUM(I108:L108)</f>
        <v>147</v>
      </c>
      <c r="N108" s="52">
        <f t="shared" si="20"/>
        <v>4.7619047619047619</v>
      </c>
      <c r="O108" s="51">
        <f t="shared" si="15"/>
        <v>8.9470480827754102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5"/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</row>
    <row r="109" spans="1:67" s="43" customFormat="1" ht="13.5" customHeight="1">
      <c r="A109" s="54" t="s">
        <v>24</v>
      </c>
      <c r="B109" s="53">
        <f>方向別!I232</f>
        <v>1</v>
      </c>
      <c r="C109" s="53">
        <f>方向別!J232</f>
        <v>0</v>
      </c>
      <c r="D109" s="53">
        <f>方向別!K232</f>
        <v>2</v>
      </c>
      <c r="E109" s="53">
        <f>方向別!L232</f>
        <v>0</v>
      </c>
      <c r="F109" s="53">
        <f t="shared" si="16"/>
        <v>3</v>
      </c>
      <c r="G109" s="52">
        <f t="shared" si="17"/>
        <v>0</v>
      </c>
      <c r="H109" s="51">
        <f t="shared" si="14"/>
        <v>7.5</v>
      </c>
      <c r="I109" s="53">
        <f>SUM(方向別!B27,方向別!I109)</f>
        <v>100</v>
      </c>
      <c r="J109" s="53">
        <f>SUM(方向別!C27,方向別!J109)</f>
        <v>2</v>
      </c>
      <c r="K109" s="53">
        <f>SUM(方向別!D27,方向別!K109)</f>
        <v>14</v>
      </c>
      <c r="L109" s="53">
        <f>SUM(方向別!E27,方向別!L109)</f>
        <v>2</v>
      </c>
      <c r="M109" s="53">
        <f t="shared" si="18"/>
        <v>118</v>
      </c>
      <c r="N109" s="52">
        <f t="shared" si="20"/>
        <v>3.3898305084745761</v>
      </c>
      <c r="O109" s="51">
        <f t="shared" si="15"/>
        <v>7.1819841752891049</v>
      </c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</row>
    <row r="110" spans="1:67" s="43" customFormat="1" ht="13.5" customHeight="1">
      <c r="A110" s="54" t="s">
        <v>25</v>
      </c>
      <c r="B110" s="53">
        <f>方向別!I233</f>
        <v>2</v>
      </c>
      <c r="C110" s="53">
        <f>方向別!J233</f>
        <v>0</v>
      </c>
      <c r="D110" s="53">
        <f>方向別!K233</f>
        <v>1</v>
      </c>
      <c r="E110" s="53">
        <f>方向別!L233</f>
        <v>0</v>
      </c>
      <c r="F110" s="53">
        <f t="shared" si="16"/>
        <v>3</v>
      </c>
      <c r="G110" s="52">
        <f t="shared" si="17"/>
        <v>0</v>
      </c>
      <c r="H110" s="51">
        <f t="shared" si="14"/>
        <v>7.5</v>
      </c>
      <c r="I110" s="53">
        <f>SUM(方向別!B28,方向別!I110)</f>
        <v>71</v>
      </c>
      <c r="J110" s="53">
        <f>SUM(方向別!C28,方向別!J110)</f>
        <v>4</v>
      </c>
      <c r="K110" s="53">
        <f>SUM(方向別!D28,方向別!K110)</f>
        <v>11</v>
      </c>
      <c r="L110" s="53">
        <f>SUM(方向別!E28,方向別!L110)</f>
        <v>2</v>
      </c>
      <c r="M110" s="53">
        <f t="shared" si="18"/>
        <v>88</v>
      </c>
      <c r="N110" s="52">
        <f t="shared" si="20"/>
        <v>6.8181818181818175</v>
      </c>
      <c r="O110" s="51">
        <f t="shared" si="15"/>
        <v>5.3560559951308582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5"/>
      <c r="BB110" s="45"/>
      <c r="BC110" s="45"/>
      <c r="BD110" s="45"/>
      <c r="BE110" s="45"/>
      <c r="BF110" s="45"/>
      <c r="BG110" s="45"/>
      <c r="BH110" s="45"/>
      <c r="BI110" s="45"/>
      <c r="BJ110" s="45"/>
      <c r="BK110" s="45"/>
      <c r="BL110" s="45"/>
      <c r="BM110" s="45"/>
      <c r="BN110" s="45"/>
      <c r="BO110" s="45"/>
    </row>
    <row r="111" spans="1:67" s="43" customFormat="1" ht="13.5" customHeight="1">
      <c r="A111" s="54" t="s">
        <v>26</v>
      </c>
      <c r="B111" s="53">
        <f>方向別!I234</f>
        <v>5</v>
      </c>
      <c r="C111" s="53">
        <f>方向別!J234</f>
        <v>0</v>
      </c>
      <c r="D111" s="53">
        <f>方向別!K234</f>
        <v>0</v>
      </c>
      <c r="E111" s="53">
        <f>方向別!L234</f>
        <v>0</v>
      </c>
      <c r="F111" s="53">
        <f t="shared" si="16"/>
        <v>5</v>
      </c>
      <c r="G111" s="52">
        <f t="shared" si="17"/>
        <v>0</v>
      </c>
      <c r="H111" s="51">
        <f t="shared" si="14"/>
        <v>12.5</v>
      </c>
      <c r="I111" s="53">
        <f>SUM(方向別!B29,方向別!I111)</f>
        <v>67</v>
      </c>
      <c r="J111" s="53">
        <f>SUM(方向別!C29,方向別!J111)</f>
        <v>3</v>
      </c>
      <c r="K111" s="53">
        <f>SUM(方向別!D29,方向別!K111)</f>
        <v>25</v>
      </c>
      <c r="L111" s="53">
        <f>SUM(方向別!E29,方向別!L111)</f>
        <v>2</v>
      </c>
      <c r="M111" s="53">
        <f t="shared" si="18"/>
        <v>97</v>
      </c>
      <c r="N111" s="52">
        <f t="shared" si="20"/>
        <v>5.1546391752577314</v>
      </c>
      <c r="O111" s="51">
        <f t="shared" si="15"/>
        <v>5.9038344491783326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5"/>
      <c r="BB111" s="45"/>
      <c r="BC111" s="45"/>
      <c r="BD111" s="45"/>
      <c r="BE111" s="45"/>
      <c r="BF111" s="45"/>
      <c r="BG111" s="45"/>
      <c r="BH111" s="45"/>
      <c r="BI111" s="45"/>
      <c r="BJ111" s="45"/>
      <c r="BK111" s="45"/>
      <c r="BL111" s="45"/>
      <c r="BM111" s="45"/>
      <c r="BN111" s="45"/>
      <c r="BO111" s="45"/>
    </row>
    <row r="112" spans="1:67" s="43" customFormat="1" ht="13.5" customHeight="1">
      <c r="A112" s="54" t="s">
        <v>27</v>
      </c>
      <c r="B112" s="53">
        <f>方向別!I235</f>
        <v>1</v>
      </c>
      <c r="C112" s="53">
        <f>方向別!J235</f>
        <v>0</v>
      </c>
      <c r="D112" s="53">
        <f>方向別!K235</f>
        <v>1</v>
      </c>
      <c r="E112" s="53">
        <f>方向別!L235</f>
        <v>0</v>
      </c>
      <c r="F112" s="53">
        <f t="shared" si="16"/>
        <v>2</v>
      </c>
      <c r="G112" s="52">
        <f t="shared" si="17"/>
        <v>0</v>
      </c>
      <c r="H112" s="51">
        <f t="shared" si="14"/>
        <v>5</v>
      </c>
      <c r="I112" s="53">
        <f>SUM(方向別!B30,方向別!I112)</f>
        <v>74</v>
      </c>
      <c r="J112" s="53">
        <f>SUM(方向別!C30,方向別!J112)</f>
        <v>4</v>
      </c>
      <c r="K112" s="53">
        <f>SUM(方向別!D30,方向別!K112)</f>
        <v>13</v>
      </c>
      <c r="L112" s="53">
        <f>SUM(方向別!E30,方向別!L112)</f>
        <v>1</v>
      </c>
      <c r="M112" s="53">
        <f t="shared" si="18"/>
        <v>92</v>
      </c>
      <c r="N112" s="52">
        <f t="shared" si="20"/>
        <v>5.4347826086956523</v>
      </c>
      <c r="O112" s="51">
        <f t="shared" si="15"/>
        <v>5.5995130858186242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</row>
    <row r="113" spans="1:67" s="43" customFormat="1" ht="13.5" customHeight="1">
      <c r="A113" s="54" t="s">
        <v>28</v>
      </c>
      <c r="B113" s="53">
        <f>方向別!I236</f>
        <v>2</v>
      </c>
      <c r="C113" s="53">
        <f>方向別!J236</f>
        <v>0</v>
      </c>
      <c r="D113" s="53">
        <f>方向別!K236</f>
        <v>1</v>
      </c>
      <c r="E113" s="53">
        <f>方向別!L236</f>
        <v>0</v>
      </c>
      <c r="F113" s="53">
        <f t="shared" si="16"/>
        <v>3</v>
      </c>
      <c r="G113" s="52">
        <f t="shared" si="17"/>
        <v>0</v>
      </c>
      <c r="H113" s="51">
        <f t="shared" si="14"/>
        <v>7.5</v>
      </c>
      <c r="I113" s="53">
        <f>SUM(方向別!B31,方向別!I113)</f>
        <v>81</v>
      </c>
      <c r="J113" s="53">
        <f>SUM(方向別!C31,方向別!J113)</f>
        <v>4</v>
      </c>
      <c r="K113" s="53">
        <f>SUM(方向別!D31,方向別!K113)</f>
        <v>14</v>
      </c>
      <c r="L113" s="53">
        <f>SUM(方向別!E31,方向別!L113)</f>
        <v>3</v>
      </c>
      <c r="M113" s="53">
        <f t="shared" si="18"/>
        <v>102</v>
      </c>
      <c r="N113" s="52">
        <f t="shared" si="20"/>
        <v>6.8627450980392162</v>
      </c>
      <c r="O113" s="51">
        <f t="shared" si="15"/>
        <v>6.2081558125380401</v>
      </c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</row>
    <row r="114" spans="1:67" s="43" customFormat="1" ht="13.5" customHeight="1">
      <c r="A114" s="54" t="s">
        <v>60</v>
      </c>
      <c r="B114" s="53">
        <f>方向別!I237</f>
        <v>3</v>
      </c>
      <c r="C114" s="53">
        <f>方向別!J237</f>
        <v>0</v>
      </c>
      <c r="D114" s="53">
        <f>方向別!K237</f>
        <v>0</v>
      </c>
      <c r="E114" s="53">
        <f>方向別!L237</f>
        <v>1</v>
      </c>
      <c r="F114" s="53">
        <f t="shared" si="16"/>
        <v>4</v>
      </c>
      <c r="G114" s="52">
        <f t="shared" si="17"/>
        <v>25</v>
      </c>
      <c r="H114" s="51">
        <f t="shared" si="14"/>
        <v>10</v>
      </c>
      <c r="I114" s="53">
        <f>SUM(方向別!B32,方向別!I114)</f>
        <v>104</v>
      </c>
      <c r="J114" s="53">
        <f>SUM(方向別!C32,方向別!J114)</f>
        <v>3</v>
      </c>
      <c r="K114" s="53">
        <f>SUM(方向別!D32,方向別!K114)</f>
        <v>12</v>
      </c>
      <c r="L114" s="53">
        <f>SUM(方向別!E32,方向別!L114)</f>
        <v>4</v>
      </c>
      <c r="M114" s="53">
        <f t="shared" si="18"/>
        <v>123</v>
      </c>
      <c r="N114" s="52">
        <f t="shared" si="20"/>
        <v>5.6910569105691051</v>
      </c>
      <c r="O114" s="51">
        <f t="shared" si="15"/>
        <v>7.4863055386488133</v>
      </c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</row>
    <row r="115" spans="1:67" s="43" customFormat="1" ht="13.5" customHeight="1">
      <c r="A115" s="58" t="s">
        <v>29</v>
      </c>
      <c r="B115" s="57">
        <f>方向別!I238</f>
        <v>1</v>
      </c>
      <c r="C115" s="57">
        <f>方向別!J238</f>
        <v>0</v>
      </c>
      <c r="D115" s="57">
        <f>方向別!K238</f>
        <v>0</v>
      </c>
      <c r="E115" s="57">
        <f>方向別!L238</f>
        <v>0</v>
      </c>
      <c r="F115" s="57">
        <f t="shared" si="16"/>
        <v>1</v>
      </c>
      <c r="G115" s="56">
        <f t="shared" si="17"/>
        <v>0</v>
      </c>
      <c r="H115" s="55">
        <f t="shared" si="14"/>
        <v>2.5</v>
      </c>
      <c r="I115" s="57">
        <f>SUM(方向別!B33,方向別!I115)</f>
        <v>18</v>
      </c>
      <c r="J115" s="57">
        <f>SUM(方向別!C33,方向別!J115)</f>
        <v>1</v>
      </c>
      <c r="K115" s="57">
        <f>SUM(方向別!D33,方向別!K115)</f>
        <v>0</v>
      </c>
      <c r="L115" s="57">
        <f>SUM(方向別!E33,方向別!L115)</f>
        <v>0</v>
      </c>
      <c r="M115" s="57">
        <f t="shared" si="18"/>
        <v>19</v>
      </c>
      <c r="N115" s="56">
        <f t="shared" si="20"/>
        <v>5.2631578947368416</v>
      </c>
      <c r="O115" s="55">
        <f t="shared" si="15"/>
        <v>1.1564211807668898</v>
      </c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</row>
    <row r="116" spans="1:67" s="43" customFormat="1" ht="13.5" customHeight="1">
      <c r="A116" s="54" t="s">
        <v>30</v>
      </c>
      <c r="B116" s="53">
        <f>方向別!I239</f>
        <v>0</v>
      </c>
      <c r="C116" s="53">
        <f>方向別!J239</f>
        <v>0</v>
      </c>
      <c r="D116" s="53">
        <f>方向別!K239</f>
        <v>0</v>
      </c>
      <c r="E116" s="53">
        <f>方向別!L239</f>
        <v>0</v>
      </c>
      <c r="F116" s="53">
        <f t="shared" si="16"/>
        <v>0</v>
      </c>
      <c r="G116" s="52">
        <f t="shared" si="17"/>
        <v>0</v>
      </c>
      <c r="H116" s="51">
        <f t="shared" si="14"/>
        <v>0</v>
      </c>
      <c r="I116" s="53">
        <f>SUM(方向別!B34,方向別!I116)</f>
        <v>17</v>
      </c>
      <c r="J116" s="53">
        <f>SUM(方向別!C34,方向別!J116)</f>
        <v>0</v>
      </c>
      <c r="K116" s="53">
        <f>SUM(方向別!D34,方向別!K116)</f>
        <v>2</v>
      </c>
      <c r="L116" s="53">
        <f>SUM(方向別!E34,方向別!L116)</f>
        <v>0</v>
      </c>
      <c r="M116" s="53">
        <f t="shared" si="18"/>
        <v>19</v>
      </c>
      <c r="N116" s="52">
        <f t="shared" si="20"/>
        <v>0</v>
      </c>
      <c r="O116" s="51">
        <f t="shared" si="15"/>
        <v>1.1564211807668898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5"/>
      <c r="BB116" s="45"/>
      <c r="BC116" s="45"/>
      <c r="BD116" s="45"/>
      <c r="BE116" s="45"/>
      <c r="BF116" s="45"/>
      <c r="BG116" s="45"/>
      <c r="BH116" s="45"/>
      <c r="BI116" s="45"/>
      <c r="BJ116" s="45"/>
      <c r="BK116" s="45"/>
      <c r="BL116" s="45"/>
      <c r="BM116" s="45"/>
      <c r="BN116" s="45"/>
      <c r="BO116" s="45"/>
    </row>
    <row r="117" spans="1:67" s="43" customFormat="1" ht="13.5" customHeight="1">
      <c r="A117" s="54" t="s">
        <v>31</v>
      </c>
      <c r="B117" s="53">
        <f>方向別!I240</f>
        <v>0</v>
      </c>
      <c r="C117" s="53">
        <f>方向別!J240</f>
        <v>0</v>
      </c>
      <c r="D117" s="53">
        <f>方向別!K240</f>
        <v>0</v>
      </c>
      <c r="E117" s="53">
        <f>方向別!L240</f>
        <v>0</v>
      </c>
      <c r="F117" s="53">
        <f t="shared" si="16"/>
        <v>0</v>
      </c>
      <c r="G117" s="52">
        <f t="shared" si="17"/>
        <v>0</v>
      </c>
      <c r="H117" s="51">
        <f t="shared" si="14"/>
        <v>0</v>
      </c>
      <c r="I117" s="53">
        <f>SUM(方向別!B35,方向別!I117)</f>
        <v>14</v>
      </c>
      <c r="J117" s="53">
        <f>SUM(方向別!C35,方向別!J117)</f>
        <v>0</v>
      </c>
      <c r="K117" s="53">
        <f>SUM(方向別!D35,方向別!K117)</f>
        <v>3</v>
      </c>
      <c r="L117" s="53">
        <f>SUM(方向別!E35,方向別!L117)</f>
        <v>1</v>
      </c>
      <c r="M117" s="53">
        <f t="shared" si="18"/>
        <v>18</v>
      </c>
      <c r="N117" s="52">
        <f t="shared" si="20"/>
        <v>5.5555555555555554</v>
      </c>
      <c r="O117" s="51">
        <f t="shared" si="15"/>
        <v>1.0955569080949483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5"/>
      <c r="BB117" s="45"/>
      <c r="BC117" s="45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</row>
    <row r="118" spans="1:67" s="43" customFormat="1" ht="13.5" customHeight="1">
      <c r="A118" s="54" t="s">
        <v>32</v>
      </c>
      <c r="B118" s="53">
        <f>方向別!I241</f>
        <v>0</v>
      </c>
      <c r="C118" s="53">
        <f>方向別!J241</f>
        <v>0</v>
      </c>
      <c r="D118" s="53">
        <f>方向別!K241</f>
        <v>0</v>
      </c>
      <c r="E118" s="53">
        <f>方向別!L241</f>
        <v>0</v>
      </c>
      <c r="F118" s="53">
        <f t="shared" si="16"/>
        <v>0</v>
      </c>
      <c r="G118" s="52">
        <f t="shared" si="17"/>
        <v>0</v>
      </c>
      <c r="H118" s="51">
        <f t="shared" si="14"/>
        <v>0</v>
      </c>
      <c r="I118" s="53">
        <f>SUM(方向別!B36,方向別!I118)</f>
        <v>15</v>
      </c>
      <c r="J118" s="53">
        <f>SUM(方向別!C36,方向別!J118)</f>
        <v>1</v>
      </c>
      <c r="K118" s="53">
        <f>SUM(方向別!D36,方向別!K118)</f>
        <v>2</v>
      </c>
      <c r="L118" s="53">
        <f>SUM(方向別!E36,方向別!L118)</f>
        <v>0</v>
      </c>
      <c r="M118" s="53">
        <f t="shared" si="18"/>
        <v>18</v>
      </c>
      <c r="N118" s="52">
        <f t="shared" si="20"/>
        <v>5.5555555555555554</v>
      </c>
      <c r="O118" s="51">
        <f t="shared" si="15"/>
        <v>1.0955569080949483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</row>
    <row r="119" spans="1:67" s="43" customFormat="1" ht="13.5" customHeight="1">
      <c r="A119" s="54" t="s">
        <v>33</v>
      </c>
      <c r="B119" s="53">
        <f>方向別!I242</f>
        <v>0</v>
      </c>
      <c r="C119" s="53">
        <f>方向別!J242</f>
        <v>0</v>
      </c>
      <c r="D119" s="53">
        <f>方向別!K242</f>
        <v>0</v>
      </c>
      <c r="E119" s="53">
        <f>方向別!L242</f>
        <v>0</v>
      </c>
      <c r="F119" s="53">
        <f t="shared" si="16"/>
        <v>0</v>
      </c>
      <c r="G119" s="52">
        <f t="shared" si="17"/>
        <v>0</v>
      </c>
      <c r="H119" s="51">
        <f t="shared" si="14"/>
        <v>0</v>
      </c>
      <c r="I119" s="53">
        <f>SUM(方向別!B37,方向別!I119)</f>
        <v>14</v>
      </c>
      <c r="J119" s="53">
        <f>SUM(方向別!C37,方向別!J119)</f>
        <v>2</v>
      </c>
      <c r="K119" s="53">
        <f>SUM(方向別!D37,方向別!K119)</f>
        <v>1</v>
      </c>
      <c r="L119" s="53">
        <f>SUM(方向別!E37,方向別!L119)</f>
        <v>1</v>
      </c>
      <c r="M119" s="53">
        <f t="shared" si="18"/>
        <v>18</v>
      </c>
      <c r="N119" s="52">
        <f t="shared" si="20"/>
        <v>16.666666666666664</v>
      </c>
      <c r="O119" s="51">
        <f t="shared" si="15"/>
        <v>1.0955569080949483</v>
      </c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</row>
    <row r="120" spans="1:67" s="43" customFormat="1" ht="13.5" customHeight="1">
      <c r="A120" s="54" t="s">
        <v>34</v>
      </c>
      <c r="B120" s="53">
        <f>方向別!I243</f>
        <v>0</v>
      </c>
      <c r="C120" s="53">
        <f>方向別!J243</f>
        <v>0</v>
      </c>
      <c r="D120" s="53">
        <f>方向別!K243</f>
        <v>0</v>
      </c>
      <c r="E120" s="53">
        <f>方向別!L243</f>
        <v>0</v>
      </c>
      <c r="F120" s="53">
        <f t="shared" si="16"/>
        <v>0</v>
      </c>
      <c r="G120" s="52">
        <f t="shared" si="17"/>
        <v>0</v>
      </c>
      <c r="H120" s="51">
        <f t="shared" si="14"/>
        <v>0</v>
      </c>
      <c r="I120" s="53">
        <f>SUM(方向別!B38,方向別!I120)</f>
        <v>15</v>
      </c>
      <c r="J120" s="53">
        <f>SUM(方向別!C38,方向別!J120)</f>
        <v>1</v>
      </c>
      <c r="K120" s="53">
        <f>SUM(方向別!D38,方向別!K120)</f>
        <v>3</v>
      </c>
      <c r="L120" s="53">
        <f>SUM(方向別!E38,方向別!L120)</f>
        <v>1</v>
      </c>
      <c r="M120" s="53">
        <f t="shared" si="18"/>
        <v>20</v>
      </c>
      <c r="N120" s="52">
        <f t="shared" si="20"/>
        <v>10</v>
      </c>
      <c r="O120" s="51">
        <f t="shared" si="15"/>
        <v>1.2172854534388313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</row>
    <row r="121" spans="1:67" s="43" customFormat="1" ht="13.5" customHeight="1">
      <c r="A121" s="50" t="s">
        <v>15</v>
      </c>
      <c r="B121" s="49">
        <f>SUM(B115:B120)</f>
        <v>1</v>
      </c>
      <c r="C121" s="49">
        <f>SUM(C115:C120)</f>
        <v>0</v>
      </c>
      <c r="D121" s="49">
        <f>SUM(D115:D120)</f>
        <v>0</v>
      </c>
      <c r="E121" s="49">
        <f>SUM(E115:E120)</f>
        <v>0</v>
      </c>
      <c r="F121" s="49">
        <f t="shared" si="16"/>
        <v>1</v>
      </c>
      <c r="G121" s="48">
        <f t="shared" si="17"/>
        <v>0</v>
      </c>
      <c r="H121" s="47">
        <f t="shared" si="14"/>
        <v>2.5</v>
      </c>
      <c r="I121" s="49">
        <f>SUM(I115:I120)</f>
        <v>93</v>
      </c>
      <c r="J121" s="49">
        <f>SUM(J115:J120)</f>
        <v>5</v>
      </c>
      <c r="K121" s="49">
        <f>SUM(K115:K120)</f>
        <v>11</v>
      </c>
      <c r="L121" s="49">
        <f>SUM(L115:L120)</f>
        <v>3</v>
      </c>
      <c r="M121" s="49">
        <f t="shared" si="18"/>
        <v>112</v>
      </c>
      <c r="N121" s="48">
        <f t="shared" si="20"/>
        <v>7.1428571428571423</v>
      </c>
      <c r="O121" s="47">
        <f t="shared" si="15"/>
        <v>6.8167985392574559</v>
      </c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</row>
    <row r="122" spans="1:67" s="43" customFormat="1" ht="13.5" customHeight="1">
      <c r="A122" s="58" t="s">
        <v>35</v>
      </c>
      <c r="B122" s="57">
        <f>方向別!I245</f>
        <v>1</v>
      </c>
      <c r="C122" s="57">
        <f>方向別!J245</f>
        <v>0</v>
      </c>
      <c r="D122" s="57">
        <f>方向別!K245</f>
        <v>0</v>
      </c>
      <c r="E122" s="57">
        <f>方向別!L245</f>
        <v>0</v>
      </c>
      <c r="F122" s="57">
        <f t="shared" si="16"/>
        <v>1</v>
      </c>
      <c r="G122" s="56">
        <f t="shared" si="17"/>
        <v>0</v>
      </c>
      <c r="H122" s="55">
        <f t="shared" si="14"/>
        <v>2.5</v>
      </c>
      <c r="I122" s="57">
        <f>SUM(方向別!B40,方向別!I122)</f>
        <v>11</v>
      </c>
      <c r="J122" s="57">
        <f>SUM(方向別!C40,方向別!J122)</f>
        <v>0</v>
      </c>
      <c r="K122" s="57">
        <f>SUM(方向別!D40,方向別!K122)</f>
        <v>2</v>
      </c>
      <c r="L122" s="57">
        <f>SUM(方向別!E40,方向別!L122)</f>
        <v>0</v>
      </c>
      <c r="M122" s="57">
        <f t="shared" si="18"/>
        <v>13</v>
      </c>
      <c r="N122" s="56">
        <f t="shared" si="20"/>
        <v>0</v>
      </c>
      <c r="O122" s="55">
        <f t="shared" si="15"/>
        <v>0.79123554473524049</v>
      </c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</row>
    <row r="123" spans="1:67" s="43" customFormat="1" ht="13.5" customHeight="1">
      <c r="A123" s="54" t="s">
        <v>36</v>
      </c>
      <c r="B123" s="53">
        <f>方向別!I246</f>
        <v>0</v>
      </c>
      <c r="C123" s="53">
        <f>方向別!J246</f>
        <v>0</v>
      </c>
      <c r="D123" s="53">
        <f>方向別!K246</f>
        <v>0</v>
      </c>
      <c r="E123" s="53">
        <f>方向別!L246</f>
        <v>0</v>
      </c>
      <c r="F123" s="53">
        <f t="shared" si="16"/>
        <v>0</v>
      </c>
      <c r="G123" s="52">
        <f t="shared" si="17"/>
        <v>0</v>
      </c>
      <c r="H123" s="51">
        <f t="shared" si="14"/>
        <v>0</v>
      </c>
      <c r="I123" s="53">
        <f>SUM(方向別!B41,方向別!I123)</f>
        <v>13</v>
      </c>
      <c r="J123" s="53">
        <f>SUM(方向別!C41,方向別!J123)</f>
        <v>0</v>
      </c>
      <c r="K123" s="53">
        <f>SUM(方向別!D41,方向別!K123)</f>
        <v>3</v>
      </c>
      <c r="L123" s="53">
        <f>SUM(方向別!E41,方向別!L123)</f>
        <v>0</v>
      </c>
      <c r="M123" s="53">
        <f t="shared" si="18"/>
        <v>16</v>
      </c>
      <c r="N123" s="52">
        <f t="shared" si="20"/>
        <v>0</v>
      </c>
      <c r="O123" s="51">
        <f t="shared" si="15"/>
        <v>0.9738283627510651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</row>
    <row r="124" spans="1:67" s="43" customFormat="1" ht="13.5" customHeight="1">
      <c r="A124" s="54" t="s">
        <v>37</v>
      </c>
      <c r="B124" s="53">
        <f>方向別!I247</f>
        <v>0</v>
      </c>
      <c r="C124" s="53">
        <f>方向別!J247</f>
        <v>0</v>
      </c>
      <c r="D124" s="53">
        <f>方向別!K247</f>
        <v>0</v>
      </c>
      <c r="E124" s="53">
        <f>方向別!L247</f>
        <v>0</v>
      </c>
      <c r="F124" s="53">
        <f t="shared" si="16"/>
        <v>0</v>
      </c>
      <c r="G124" s="52">
        <f t="shared" si="17"/>
        <v>0</v>
      </c>
      <c r="H124" s="51">
        <f t="shared" si="14"/>
        <v>0</v>
      </c>
      <c r="I124" s="53">
        <f>SUM(方向別!B42,方向別!I124)</f>
        <v>18</v>
      </c>
      <c r="J124" s="53">
        <f>SUM(方向別!C42,方向別!J124)</f>
        <v>0</v>
      </c>
      <c r="K124" s="53">
        <f>SUM(方向別!D42,方向別!K124)</f>
        <v>2</v>
      </c>
      <c r="L124" s="53">
        <f>SUM(方向別!E42,方向別!L124)</f>
        <v>0</v>
      </c>
      <c r="M124" s="53">
        <f t="shared" si="18"/>
        <v>20</v>
      </c>
      <c r="N124" s="52">
        <f t="shared" si="20"/>
        <v>0</v>
      </c>
      <c r="O124" s="51">
        <f t="shared" si="15"/>
        <v>1.2172854534388313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</row>
    <row r="125" spans="1:67" s="43" customFormat="1" ht="13.5" customHeight="1">
      <c r="A125" s="54" t="s">
        <v>38</v>
      </c>
      <c r="B125" s="53">
        <f>方向別!I248</f>
        <v>0</v>
      </c>
      <c r="C125" s="53">
        <f>方向別!J248</f>
        <v>0</v>
      </c>
      <c r="D125" s="53">
        <f>方向別!K248</f>
        <v>0</v>
      </c>
      <c r="E125" s="53">
        <f>方向別!L248</f>
        <v>1</v>
      </c>
      <c r="F125" s="53">
        <f t="shared" si="16"/>
        <v>1</v>
      </c>
      <c r="G125" s="52">
        <f t="shared" si="17"/>
        <v>100</v>
      </c>
      <c r="H125" s="51">
        <f t="shared" si="14"/>
        <v>2.5</v>
      </c>
      <c r="I125" s="53">
        <f>SUM(方向別!B43,方向別!I125)</f>
        <v>17</v>
      </c>
      <c r="J125" s="53">
        <f>SUM(方向別!C43,方向別!J125)</f>
        <v>1</v>
      </c>
      <c r="K125" s="53">
        <f>SUM(方向別!D43,方向別!K125)</f>
        <v>0</v>
      </c>
      <c r="L125" s="53">
        <f>SUM(方向別!E43,方向別!L125)</f>
        <v>0</v>
      </c>
      <c r="M125" s="53">
        <f t="shared" si="18"/>
        <v>18</v>
      </c>
      <c r="N125" s="52">
        <f t="shared" si="20"/>
        <v>5.5555555555555554</v>
      </c>
      <c r="O125" s="51">
        <f t="shared" si="15"/>
        <v>1.0955569080949483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f>方向別!I249</f>
        <v>2</v>
      </c>
      <c r="C126" s="53">
        <f>方向別!J249</f>
        <v>0</v>
      </c>
      <c r="D126" s="53">
        <f>方向別!K249</f>
        <v>0</v>
      </c>
      <c r="E126" s="53">
        <f>方向別!L249</f>
        <v>0</v>
      </c>
      <c r="F126" s="53">
        <f t="shared" si="16"/>
        <v>2</v>
      </c>
      <c r="G126" s="52">
        <f t="shared" si="17"/>
        <v>0</v>
      </c>
      <c r="H126" s="51">
        <f t="shared" si="14"/>
        <v>5</v>
      </c>
      <c r="I126" s="53">
        <f>SUM(方向別!B44,方向別!I126)</f>
        <v>12</v>
      </c>
      <c r="J126" s="53">
        <f>SUM(方向別!C44,方向別!J126)</f>
        <v>0</v>
      </c>
      <c r="K126" s="53">
        <f>SUM(方向別!D44,方向別!K126)</f>
        <v>0</v>
      </c>
      <c r="L126" s="53">
        <f>SUM(方向別!E44,方向別!L126)</f>
        <v>0</v>
      </c>
      <c r="M126" s="53">
        <f t="shared" si="18"/>
        <v>12</v>
      </c>
      <c r="N126" s="52">
        <f t="shared" si="20"/>
        <v>0</v>
      </c>
      <c r="O126" s="51">
        <f t="shared" si="15"/>
        <v>0.73037127206329888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</row>
    <row r="127" spans="1:67" s="43" customFormat="1" ht="13.5" customHeight="1">
      <c r="A127" s="54" t="s">
        <v>40</v>
      </c>
      <c r="B127" s="53">
        <f>方向別!I250</f>
        <v>0</v>
      </c>
      <c r="C127" s="53">
        <f>方向別!J250</f>
        <v>0</v>
      </c>
      <c r="D127" s="53">
        <f>方向別!K250</f>
        <v>0</v>
      </c>
      <c r="E127" s="53">
        <f>方向別!L250</f>
        <v>0</v>
      </c>
      <c r="F127" s="53">
        <f t="shared" si="16"/>
        <v>0</v>
      </c>
      <c r="G127" s="52">
        <f t="shared" si="17"/>
        <v>0</v>
      </c>
      <c r="H127" s="51">
        <f t="shared" si="14"/>
        <v>0</v>
      </c>
      <c r="I127" s="53">
        <f>SUM(方向別!B45,方向別!I127)</f>
        <v>15</v>
      </c>
      <c r="J127" s="53">
        <f>SUM(方向別!C45,方向別!J127)</f>
        <v>1</v>
      </c>
      <c r="K127" s="53">
        <f>SUM(方向別!D45,方向別!K127)</f>
        <v>0</v>
      </c>
      <c r="L127" s="53">
        <f>SUM(方向別!E45,方向別!L127)</f>
        <v>0</v>
      </c>
      <c r="M127" s="53">
        <f t="shared" si="18"/>
        <v>16</v>
      </c>
      <c r="N127" s="52">
        <f t="shared" si="20"/>
        <v>6.25</v>
      </c>
      <c r="O127" s="51">
        <f t="shared" si="15"/>
        <v>0.9738283627510651</v>
      </c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</row>
    <row r="128" spans="1:67" s="43" customFormat="1" ht="13.5" customHeight="1">
      <c r="A128" s="50" t="s">
        <v>15</v>
      </c>
      <c r="B128" s="49">
        <f>SUM(B122:B127)</f>
        <v>3</v>
      </c>
      <c r="C128" s="49">
        <f>SUM(C122:C127)</f>
        <v>0</v>
      </c>
      <c r="D128" s="49">
        <f>SUM(D122:D127)</f>
        <v>0</v>
      </c>
      <c r="E128" s="49">
        <f>SUM(E122:E127)</f>
        <v>1</v>
      </c>
      <c r="F128" s="49">
        <f t="shared" si="16"/>
        <v>4</v>
      </c>
      <c r="G128" s="48">
        <f t="shared" si="17"/>
        <v>25</v>
      </c>
      <c r="H128" s="47">
        <f t="shared" si="14"/>
        <v>10</v>
      </c>
      <c r="I128" s="49">
        <f>SUM(I122:I127)</f>
        <v>86</v>
      </c>
      <c r="J128" s="49">
        <f>SUM(J122:J127)</f>
        <v>2</v>
      </c>
      <c r="K128" s="49">
        <f>SUM(K122:K127)</f>
        <v>7</v>
      </c>
      <c r="L128" s="49">
        <f>SUM(L122:L127)</f>
        <v>0</v>
      </c>
      <c r="M128" s="49">
        <f>SUM(I128:L128)</f>
        <v>95</v>
      </c>
      <c r="N128" s="48">
        <f t="shared" si="20"/>
        <v>2.1052631578947367</v>
      </c>
      <c r="O128" s="47">
        <f t="shared" si="15"/>
        <v>5.7821059038344487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5"/>
      <c r="BB128" s="45"/>
      <c r="BC128" s="45"/>
      <c r="BD128" s="45"/>
      <c r="BE128" s="45"/>
      <c r="BF128" s="45"/>
      <c r="BG128" s="45"/>
      <c r="BH128" s="45"/>
      <c r="BI128" s="45"/>
      <c r="BJ128" s="45"/>
      <c r="BK128" s="45"/>
      <c r="BL128" s="45"/>
      <c r="BM128" s="45"/>
      <c r="BN128" s="45"/>
      <c r="BO128" s="45"/>
    </row>
    <row r="129" spans="1:67" s="43" customFormat="1" ht="13.5" customHeight="1">
      <c r="A129" s="50" t="s">
        <v>41</v>
      </c>
      <c r="B129" s="49">
        <f>SUM(B99,B106:B114,B121,B128)</f>
        <v>32</v>
      </c>
      <c r="C129" s="49">
        <f>SUM(C99,C106:C114,C121,C128)</f>
        <v>0</v>
      </c>
      <c r="D129" s="49">
        <f>SUM(D99,D106:D114,D121,D128)</f>
        <v>5</v>
      </c>
      <c r="E129" s="49">
        <f>SUM(E99,E106:E114,E121,E128)</f>
        <v>3</v>
      </c>
      <c r="F129" s="49">
        <f t="shared" si="16"/>
        <v>40</v>
      </c>
      <c r="G129" s="48">
        <f t="shared" si="17"/>
        <v>7.5</v>
      </c>
      <c r="H129" s="47">
        <f t="shared" si="14"/>
        <v>100</v>
      </c>
      <c r="I129" s="49">
        <f>SUM(I99,I106:I114,I121,I128)</f>
        <v>1373</v>
      </c>
      <c r="J129" s="49">
        <f>SUM(J99,J106:J114,J121,J128)</f>
        <v>46</v>
      </c>
      <c r="K129" s="49">
        <f>SUM(K99,K106:K114,K121,K128)</f>
        <v>178</v>
      </c>
      <c r="L129" s="49">
        <f>SUM(L99,L106:L114,L121,L128)</f>
        <v>46</v>
      </c>
      <c r="M129" s="49">
        <f t="shared" si="18"/>
        <v>1643</v>
      </c>
      <c r="N129" s="48">
        <f t="shared" si="20"/>
        <v>5.5995130858186242</v>
      </c>
      <c r="O129" s="47">
        <f t="shared" si="15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</row>
    <row r="130" spans="1:67" s="43" customFormat="1" ht="13.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</row>
    <row r="131" spans="1:67" s="43" customFormat="1" ht="13.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</row>
    <row r="132" spans="1:67" s="44" customFormat="1" ht="13.5" customHeight="1">
      <c r="A132" s="70" t="s">
        <v>0</v>
      </c>
      <c r="B132" s="69"/>
      <c r="C132" s="68"/>
      <c r="D132" s="68"/>
      <c r="E132" s="68"/>
      <c r="F132" s="68"/>
      <c r="G132" s="68"/>
      <c r="H132" s="67"/>
      <c r="I132" s="69" t="s">
        <v>80</v>
      </c>
      <c r="J132" s="68"/>
      <c r="K132" s="68"/>
      <c r="L132" s="68"/>
      <c r="M132" s="68"/>
      <c r="N132" s="68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</row>
    <row r="133" spans="1:67" s="46" customFormat="1" ht="39.6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</row>
    <row r="134" spans="1:67" s="43" customFormat="1" ht="13.5" customHeight="1">
      <c r="A134" s="58" t="s">
        <v>9</v>
      </c>
      <c r="B134" s="57"/>
      <c r="C134" s="57"/>
      <c r="D134" s="57"/>
      <c r="E134" s="57"/>
      <c r="F134" s="57"/>
      <c r="G134" s="56"/>
      <c r="H134" s="55"/>
      <c r="I134" s="57">
        <f>SUM(方向別!I52,方向別!I134,方向別!I216)</f>
        <v>24</v>
      </c>
      <c r="J134" s="57">
        <f>SUM(方向別!J52,方向別!J134,方向別!J216)</f>
        <v>0</v>
      </c>
      <c r="K134" s="57">
        <f>SUM(方向別!K52,方向別!K134,方向別!K216)</f>
        <v>3</v>
      </c>
      <c r="L134" s="57">
        <f>SUM(方向別!L52,方向別!L134,方向別!L216)</f>
        <v>3</v>
      </c>
      <c r="M134" s="57">
        <f t="shared" ref="M134:M170" si="21">SUM(I134:L134)</f>
        <v>30</v>
      </c>
      <c r="N134" s="56">
        <f t="shared" ref="N134:N170" si="22">IF(SUM(J134,L134)=0,0,SUM(J134,L134)/M134*100)</f>
        <v>10</v>
      </c>
      <c r="O134" s="55">
        <f t="shared" ref="O134:O170" si="23">IF(M134=0,0,M134/M$170*100)</f>
        <v>1.0409437890353921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/>
      <c r="C135" s="53"/>
      <c r="D135" s="53"/>
      <c r="E135" s="53"/>
      <c r="F135" s="53"/>
      <c r="G135" s="52"/>
      <c r="H135" s="51"/>
      <c r="I135" s="53">
        <f>SUM(方向別!I53,方向別!I135,方向別!I217)</f>
        <v>44</v>
      </c>
      <c r="J135" s="53">
        <f>SUM(方向別!J53,方向別!J135,方向別!J217)</f>
        <v>2</v>
      </c>
      <c r="K135" s="53">
        <f>SUM(方向別!K53,方向別!K135,方向別!K217)</f>
        <v>1</v>
      </c>
      <c r="L135" s="53">
        <f>SUM(方向別!L53,方向別!L135,方向別!L217)</f>
        <v>2</v>
      </c>
      <c r="M135" s="53">
        <f t="shared" si="21"/>
        <v>49</v>
      </c>
      <c r="N135" s="52">
        <f t="shared" si="22"/>
        <v>8.1632653061224492</v>
      </c>
      <c r="O135" s="51">
        <f t="shared" si="23"/>
        <v>1.7002081887578073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</row>
    <row r="136" spans="1:67" s="44" customFormat="1" ht="13.5" customHeight="1">
      <c r="A136" s="54" t="s">
        <v>11</v>
      </c>
      <c r="B136" s="53"/>
      <c r="C136" s="53"/>
      <c r="D136" s="53"/>
      <c r="E136" s="53"/>
      <c r="F136" s="53"/>
      <c r="G136" s="52"/>
      <c r="H136" s="51"/>
      <c r="I136" s="53">
        <f>SUM(方向別!I54,方向別!I136,方向別!I218)</f>
        <v>49</v>
      </c>
      <c r="J136" s="53">
        <f>SUM(方向別!J54,方向別!J136,方向別!J218)</f>
        <v>1</v>
      </c>
      <c r="K136" s="53">
        <f>SUM(方向別!K54,方向別!K136,方向別!K218)</f>
        <v>4</v>
      </c>
      <c r="L136" s="53">
        <f>SUM(方向別!L54,方向別!L136,方向別!L218)</f>
        <v>2</v>
      </c>
      <c r="M136" s="53">
        <f t="shared" si="21"/>
        <v>56</v>
      </c>
      <c r="N136" s="52">
        <f t="shared" si="22"/>
        <v>5.3571428571428568</v>
      </c>
      <c r="O136" s="51">
        <f t="shared" si="23"/>
        <v>1.9430950728660652</v>
      </c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</row>
    <row r="137" spans="1:67" s="46" customFormat="1" ht="13.5" customHeight="1">
      <c r="A137" s="54" t="s">
        <v>12</v>
      </c>
      <c r="B137" s="53"/>
      <c r="C137" s="53"/>
      <c r="D137" s="53"/>
      <c r="E137" s="53"/>
      <c r="F137" s="53"/>
      <c r="G137" s="52"/>
      <c r="H137" s="51"/>
      <c r="I137" s="53">
        <f>SUM(方向別!I55,方向別!I137,方向別!I219)</f>
        <v>66</v>
      </c>
      <c r="J137" s="53">
        <f>SUM(方向別!J55,方向別!J137,方向別!J219)</f>
        <v>2</v>
      </c>
      <c r="K137" s="53">
        <f>SUM(方向別!K55,方向別!K137,方向別!K219)</f>
        <v>1</v>
      </c>
      <c r="L137" s="53">
        <f>SUM(方向別!L55,方向別!L137,方向別!L219)</f>
        <v>1</v>
      </c>
      <c r="M137" s="53">
        <f t="shared" si="21"/>
        <v>70</v>
      </c>
      <c r="N137" s="52">
        <f t="shared" si="22"/>
        <v>4.2857142857142856</v>
      </c>
      <c r="O137" s="51">
        <f t="shared" si="23"/>
        <v>2.4288688410825818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</row>
    <row r="138" spans="1:67" s="44" customFormat="1" ht="13.5" customHeight="1">
      <c r="A138" s="54" t="s">
        <v>13</v>
      </c>
      <c r="B138" s="53"/>
      <c r="C138" s="53"/>
      <c r="D138" s="53"/>
      <c r="E138" s="53"/>
      <c r="F138" s="53"/>
      <c r="G138" s="52"/>
      <c r="H138" s="51"/>
      <c r="I138" s="53">
        <f>SUM(方向別!I56,方向別!I138,方向別!I220)</f>
        <v>51</v>
      </c>
      <c r="J138" s="53">
        <f>SUM(方向別!J56,方向別!J138,方向別!J220)</f>
        <v>0</v>
      </c>
      <c r="K138" s="53">
        <f>SUM(方向別!K56,方向別!K138,方向別!K220)</f>
        <v>5</v>
      </c>
      <c r="L138" s="53">
        <f>SUM(方向別!L56,方向別!L138,方向別!L220)</f>
        <v>2</v>
      </c>
      <c r="M138" s="53">
        <f t="shared" si="21"/>
        <v>58</v>
      </c>
      <c r="N138" s="52">
        <f t="shared" si="22"/>
        <v>3.4482758620689653</v>
      </c>
      <c r="O138" s="51">
        <f t="shared" si="23"/>
        <v>2.0124913254684249</v>
      </c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</row>
    <row r="139" spans="1:67" s="44" customFormat="1" ht="13.5" customHeight="1">
      <c r="A139" s="54" t="s">
        <v>14</v>
      </c>
      <c r="B139" s="53"/>
      <c r="C139" s="53"/>
      <c r="D139" s="53"/>
      <c r="E139" s="53"/>
      <c r="F139" s="53"/>
      <c r="G139" s="52"/>
      <c r="H139" s="51"/>
      <c r="I139" s="53">
        <f>SUM(方向別!I57,方向別!I139,方向別!I221)</f>
        <v>51</v>
      </c>
      <c r="J139" s="53">
        <f>SUM(方向別!J57,方向別!J139,方向別!J221)</f>
        <v>2</v>
      </c>
      <c r="K139" s="53">
        <f>SUM(方向別!K57,方向別!K139,方向別!K221)</f>
        <v>4</v>
      </c>
      <c r="L139" s="53">
        <f>SUM(方向別!L57,方向別!L139,方向別!L221)</f>
        <v>2</v>
      </c>
      <c r="M139" s="53">
        <f t="shared" si="21"/>
        <v>59</v>
      </c>
      <c r="N139" s="52">
        <f t="shared" si="22"/>
        <v>6.7796610169491522</v>
      </c>
      <c r="O139" s="51">
        <f t="shared" si="23"/>
        <v>2.0471894517696043</v>
      </c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</row>
    <row r="140" spans="1:67" s="44" customFormat="1" ht="13.5" customHeight="1">
      <c r="A140" s="50" t="s">
        <v>15</v>
      </c>
      <c r="B140" s="49"/>
      <c r="C140" s="49"/>
      <c r="D140" s="49"/>
      <c r="E140" s="49"/>
      <c r="F140" s="49"/>
      <c r="G140" s="48"/>
      <c r="H140" s="47"/>
      <c r="I140" s="49">
        <f>SUM(方向別!I58,方向別!I140,方向別!I222)</f>
        <v>285</v>
      </c>
      <c r="J140" s="49">
        <f>SUM(方向別!J58,方向別!J140,方向別!J222)</f>
        <v>7</v>
      </c>
      <c r="K140" s="49">
        <f>SUM(方向別!K58,方向別!K140,方向別!K222)</f>
        <v>18</v>
      </c>
      <c r="L140" s="49">
        <f>SUM(方向別!L58,方向別!L140,方向別!L222)</f>
        <v>12</v>
      </c>
      <c r="M140" s="49">
        <f t="shared" si="21"/>
        <v>322</v>
      </c>
      <c r="N140" s="48">
        <f t="shared" si="22"/>
        <v>5.9006211180124222</v>
      </c>
      <c r="O140" s="47">
        <f t="shared" si="23"/>
        <v>11.172796668979876</v>
      </c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</row>
    <row r="141" spans="1:67" s="46" customFormat="1" ht="13.5" customHeight="1">
      <c r="A141" s="58" t="s">
        <v>16</v>
      </c>
      <c r="B141" s="57"/>
      <c r="C141" s="57"/>
      <c r="D141" s="57"/>
      <c r="E141" s="57"/>
      <c r="F141" s="57"/>
      <c r="G141" s="56"/>
      <c r="H141" s="55"/>
      <c r="I141" s="57">
        <f>SUM(方向別!I59,方向別!I141,方向別!I223)</f>
        <v>65</v>
      </c>
      <c r="J141" s="57">
        <f>SUM(方向別!J59,方向別!J141,方向別!J223)</f>
        <v>6</v>
      </c>
      <c r="K141" s="57">
        <f>SUM(方向別!K59,方向別!K141,方向別!K223)</f>
        <v>3</v>
      </c>
      <c r="L141" s="57">
        <f>SUM(方向別!L59,方向別!L141,方向別!L223)</f>
        <v>4</v>
      </c>
      <c r="M141" s="57">
        <f t="shared" si="21"/>
        <v>78</v>
      </c>
      <c r="N141" s="56">
        <f t="shared" si="22"/>
        <v>12.820512820512819</v>
      </c>
      <c r="O141" s="55">
        <f t="shared" si="23"/>
        <v>2.7064538514920198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</row>
    <row r="142" spans="1:67" s="46" customFormat="1" ht="13.5" customHeight="1">
      <c r="A142" s="54" t="s">
        <v>17</v>
      </c>
      <c r="B142" s="53"/>
      <c r="C142" s="53"/>
      <c r="D142" s="53"/>
      <c r="E142" s="53"/>
      <c r="F142" s="53"/>
      <c r="G142" s="52"/>
      <c r="H142" s="51"/>
      <c r="I142" s="53">
        <f>SUM(方向別!I60,方向別!I142,方向別!I224)</f>
        <v>59</v>
      </c>
      <c r="J142" s="53">
        <f>SUM(方向別!J60,方向別!J142,方向別!J224)</f>
        <v>4</v>
      </c>
      <c r="K142" s="53">
        <f>SUM(方向別!K60,方向別!K142,方向別!K224)</f>
        <v>6</v>
      </c>
      <c r="L142" s="53">
        <f>SUM(方向別!L60,方向別!L142,方向別!L224)</f>
        <v>1</v>
      </c>
      <c r="M142" s="53">
        <f t="shared" si="21"/>
        <v>70</v>
      </c>
      <c r="N142" s="52">
        <f t="shared" si="22"/>
        <v>7.1428571428571423</v>
      </c>
      <c r="O142" s="51">
        <f t="shared" si="23"/>
        <v>2.4288688410825818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</row>
    <row r="143" spans="1:67" s="46" customFormat="1" ht="13.5" customHeight="1">
      <c r="A143" s="54" t="s">
        <v>18</v>
      </c>
      <c r="B143" s="53"/>
      <c r="C143" s="53"/>
      <c r="D143" s="53"/>
      <c r="E143" s="53"/>
      <c r="F143" s="53"/>
      <c r="G143" s="52"/>
      <c r="H143" s="51"/>
      <c r="I143" s="53">
        <f>SUM(方向別!I61,方向別!I143,方向別!I225)</f>
        <v>58</v>
      </c>
      <c r="J143" s="53">
        <f>SUM(方向別!J61,方向別!J143,方向別!J225)</f>
        <v>1</v>
      </c>
      <c r="K143" s="53">
        <f>SUM(方向別!K61,方向別!K143,方向別!K225)</f>
        <v>1</v>
      </c>
      <c r="L143" s="53">
        <f>SUM(方向別!L61,方向別!L143,方向別!L225)</f>
        <v>2</v>
      </c>
      <c r="M143" s="53">
        <f t="shared" si="21"/>
        <v>62</v>
      </c>
      <c r="N143" s="52">
        <f t="shared" si="22"/>
        <v>4.838709677419355</v>
      </c>
      <c r="O143" s="51">
        <f t="shared" si="23"/>
        <v>2.1512838306731434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</row>
    <row r="144" spans="1:67" s="44" customFormat="1" ht="13.5" customHeight="1">
      <c r="A144" s="54" t="s">
        <v>19</v>
      </c>
      <c r="B144" s="53"/>
      <c r="C144" s="53"/>
      <c r="D144" s="53"/>
      <c r="E144" s="53"/>
      <c r="F144" s="53"/>
      <c r="G144" s="52"/>
      <c r="H144" s="51"/>
      <c r="I144" s="53">
        <f>SUM(方向別!I62,方向別!I144,方向別!I226)</f>
        <v>57</v>
      </c>
      <c r="J144" s="53">
        <f>SUM(方向別!J62,方向別!J144,方向別!J226)</f>
        <v>2</v>
      </c>
      <c r="K144" s="53">
        <f>SUM(方向別!K62,方向別!K144,方向別!K226)</f>
        <v>6</v>
      </c>
      <c r="L144" s="53">
        <f>SUM(方向別!L62,方向別!L144,方向別!L226)</f>
        <v>2</v>
      </c>
      <c r="M144" s="53">
        <f t="shared" si="21"/>
        <v>67</v>
      </c>
      <c r="N144" s="52">
        <f t="shared" si="22"/>
        <v>5.9701492537313428</v>
      </c>
      <c r="O144" s="51">
        <f t="shared" si="23"/>
        <v>2.3247744621790423</v>
      </c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</row>
    <row r="145" spans="1:67" s="46" customFormat="1" ht="13.5" customHeight="1">
      <c r="A145" s="54" t="s">
        <v>20</v>
      </c>
      <c r="B145" s="53"/>
      <c r="C145" s="53"/>
      <c r="D145" s="53"/>
      <c r="E145" s="53"/>
      <c r="F145" s="53"/>
      <c r="G145" s="52"/>
      <c r="H145" s="51"/>
      <c r="I145" s="53">
        <f>SUM(方向別!I63,方向別!I145,方向別!I227)</f>
        <v>60</v>
      </c>
      <c r="J145" s="53">
        <f>SUM(方向別!J63,方向別!J145,方向別!J227)</f>
        <v>1</v>
      </c>
      <c r="K145" s="53">
        <f>SUM(方向別!K63,方向別!K145,方向別!K227)</f>
        <v>11</v>
      </c>
      <c r="L145" s="53">
        <f>SUM(方向別!L63,方向別!L145,方向別!L227)</f>
        <v>0</v>
      </c>
      <c r="M145" s="53">
        <f t="shared" si="21"/>
        <v>72</v>
      </c>
      <c r="N145" s="52">
        <f t="shared" si="22"/>
        <v>1.3888888888888888</v>
      </c>
      <c r="O145" s="51">
        <f t="shared" si="23"/>
        <v>2.4982650936849411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</row>
    <row r="146" spans="1:67" s="44" customFormat="1" ht="13.5" customHeight="1">
      <c r="A146" s="54" t="s">
        <v>21</v>
      </c>
      <c r="B146" s="53"/>
      <c r="C146" s="53"/>
      <c r="D146" s="53"/>
      <c r="E146" s="53"/>
      <c r="F146" s="53"/>
      <c r="G146" s="52"/>
      <c r="H146" s="51"/>
      <c r="I146" s="53">
        <f>SUM(方向別!I64,方向別!I146,方向別!I228)</f>
        <v>47</v>
      </c>
      <c r="J146" s="53">
        <f>SUM(方向別!J64,方向別!J146,方向別!J228)</f>
        <v>3</v>
      </c>
      <c r="K146" s="53">
        <f>SUM(方向別!K64,方向別!K146,方向別!K228)</f>
        <v>1</v>
      </c>
      <c r="L146" s="53">
        <f>SUM(方向別!L64,方向別!L146,方向別!L228)</f>
        <v>0</v>
      </c>
      <c r="M146" s="53">
        <f t="shared" si="21"/>
        <v>51</v>
      </c>
      <c r="N146" s="52">
        <f t="shared" si="22"/>
        <v>5.8823529411764701</v>
      </c>
      <c r="O146" s="51">
        <f t="shared" si="23"/>
        <v>1.7696044413601664</v>
      </c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</row>
    <row r="147" spans="1:67" s="46" customFormat="1" ht="13.5" customHeight="1">
      <c r="A147" s="50" t="s">
        <v>15</v>
      </c>
      <c r="B147" s="49"/>
      <c r="C147" s="49"/>
      <c r="D147" s="49"/>
      <c r="E147" s="49"/>
      <c r="F147" s="49"/>
      <c r="G147" s="48"/>
      <c r="H147" s="47"/>
      <c r="I147" s="49">
        <f>SUM(方向別!I65,方向別!I147,方向別!I229)</f>
        <v>346</v>
      </c>
      <c r="J147" s="49">
        <f>SUM(方向別!J65,方向別!J147,方向別!J229)</f>
        <v>17</v>
      </c>
      <c r="K147" s="49">
        <f>SUM(方向別!K65,方向別!K147,方向別!K229)</f>
        <v>28</v>
      </c>
      <c r="L147" s="49">
        <f>SUM(方向別!L65,方向別!L147,方向別!L229)</f>
        <v>9</v>
      </c>
      <c r="M147" s="49">
        <f t="shared" si="21"/>
        <v>400</v>
      </c>
      <c r="N147" s="48">
        <f t="shared" si="22"/>
        <v>6.5</v>
      </c>
      <c r="O147" s="47">
        <f t="shared" si="23"/>
        <v>13.879250520471894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</row>
    <row r="148" spans="1:67" s="44" customFormat="1" ht="13.5" customHeight="1">
      <c r="A148" s="54" t="s">
        <v>22</v>
      </c>
      <c r="B148" s="53"/>
      <c r="C148" s="53"/>
      <c r="D148" s="53"/>
      <c r="E148" s="53"/>
      <c r="F148" s="53"/>
      <c r="G148" s="52"/>
      <c r="H148" s="51"/>
      <c r="I148" s="53">
        <f>SUM(方向別!I66,方向別!I148,方向別!I230)</f>
        <v>197</v>
      </c>
      <c r="J148" s="53">
        <f>SUM(方向別!J66,方向別!J148,方向別!J230)</f>
        <v>6</v>
      </c>
      <c r="K148" s="53">
        <f>SUM(方向別!K66,方向別!K148,方向別!K230)</f>
        <v>28</v>
      </c>
      <c r="L148" s="53">
        <f>SUM(方向別!L66,方向別!L148,方向別!L230)</f>
        <v>12</v>
      </c>
      <c r="M148" s="53">
        <f t="shared" si="21"/>
        <v>243</v>
      </c>
      <c r="N148" s="52">
        <f t="shared" si="22"/>
        <v>7.4074074074074066</v>
      </c>
      <c r="O148" s="51">
        <f t="shared" si="23"/>
        <v>8.4316446911866763</v>
      </c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</row>
    <row r="149" spans="1:67" s="46" customFormat="1" ht="13.5" customHeight="1">
      <c r="A149" s="54" t="s">
        <v>23</v>
      </c>
      <c r="B149" s="53"/>
      <c r="C149" s="53"/>
      <c r="D149" s="53"/>
      <c r="E149" s="53"/>
      <c r="F149" s="53"/>
      <c r="G149" s="52"/>
      <c r="H149" s="51"/>
      <c r="I149" s="53">
        <f>SUM(方向別!I67,方向別!I149,方向別!I231)</f>
        <v>169</v>
      </c>
      <c r="J149" s="53">
        <f>SUM(方向別!J67,方向別!J149,方向別!J231)</f>
        <v>5</v>
      </c>
      <c r="K149" s="53">
        <f>SUM(方向別!K67,方向別!K149,方向別!K231)</f>
        <v>31</v>
      </c>
      <c r="L149" s="53">
        <f>SUM(方向別!L67,方向別!L149,方向別!L231)</f>
        <v>9</v>
      </c>
      <c r="M149" s="53">
        <f t="shared" si="21"/>
        <v>214</v>
      </c>
      <c r="N149" s="52">
        <f t="shared" si="22"/>
        <v>6.5420560747663545</v>
      </c>
      <c r="O149" s="51">
        <f t="shared" si="23"/>
        <v>7.4253990284524631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</row>
    <row r="150" spans="1:67" s="44" customFormat="1" ht="13.5" customHeight="1">
      <c r="A150" s="54" t="s">
        <v>24</v>
      </c>
      <c r="B150" s="53"/>
      <c r="C150" s="53"/>
      <c r="D150" s="53"/>
      <c r="E150" s="53"/>
      <c r="F150" s="53"/>
      <c r="G150" s="52"/>
      <c r="H150" s="51"/>
      <c r="I150" s="53">
        <f>SUM(方向別!I68,方向別!I150,方向別!I232)</f>
        <v>164</v>
      </c>
      <c r="J150" s="53">
        <f>SUM(方向別!J68,方向別!J150,方向別!J232)</f>
        <v>5</v>
      </c>
      <c r="K150" s="53">
        <f>SUM(方向別!K68,方向別!K150,方向別!K232)</f>
        <v>25</v>
      </c>
      <c r="L150" s="53">
        <f>SUM(方向別!L68,方向別!L150,方向別!L232)</f>
        <v>4</v>
      </c>
      <c r="M150" s="53">
        <f t="shared" si="21"/>
        <v>198</v>
      </c>
      <c r="N150" s="52">
        <f t="shared" si="22"/>
        <v>4.5454545454545459</v>
      </c>
      <c r="O150" s="51">
        <f t="shared" si="23"/>
        <v>6.8702290076335881</v>
      </c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</row>
    <row r="151" spans="1:67" s="46" customFormat="1" ht="13.5" customHeight="1">
      <c r="A151" s="54" t="s">
        <v>25</v>
      </c>
      <c r="B151" s="53"/>
      <c r="C151" s="53"/>
      <c r="D151" s="53"/>
      <c r="E151" s="53"/>
      <c r="F151" s="53"/>
      <c r="G151" s="52"/>
      <c r="H151" s="51"/>
      <c r="I151" s="53">
        <f>SUM(方向別!I69,方向別!I151,方向別!I233)</f>
        <v>148</v>
      </c>
      <c r="J151" s="53">
        <f>SUM(方向別!J69,方向別!J151,方向別!J233)</f>
        <v>6</v>
      </c>
      <c r="K151" s="53">
        <f>SUM(方向別!K69,方向別!K151,方向別!K233)</f>
        <v>19</v>
      </c>
      <c r="L151" s="53">
        <f>SUM(方向別!L69,方向別!L151,方向別!L233)</f>
        <v>4</v>
      </c>
      <c r="M151" s="53">
        <f t="shared" si="21"/>
        <v>177</v>
      </c>
      <c r="N151" s="52">
        <f t="shared" si="22"/>
        <v>5.6497175141242941</v>
      </c>
      <c r="O151" s="51">
        <f t="shared" si="23"/>
        <v>6.1415683553088138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</row>
    <row r="152" spans="1:67" s="46" customFormat="1" ht="13.5" customHeight="1">
      <c r="A152" s="54" t="s">
        <v>26</v>
      </c>
      <c r="B152" s="53"/>
      <c r="C152" s="53"/>
      <c r="D152" s="53"/>
      <c r="E152" s="53"/>
      <c r="F152" s="53"/>
      <c r="G152" s="52"/>
      <c r="H152" s="51"/>
      <c r="I152" s="53">
        <f>SUM(方向別!I70,方向別!I152,方向別!I234)</f>
        <v>130</v>
      </c>
      <c r="J152" s="53">
        <f>SUM(方向別!J70,方向別!J152,方向別!J234)</f>
        <v>7</v>
      </c>
      <c r="K152" s="53">
        <f>SUM(方向別!K70,方向別!K152,方向別!K234)</f>
        <v>33</v>
      </c>
      <c r="L152" s="53">
        <f>SUM(方向別!L70,方向別!L152,方向別!L234)</f>
        <v>5</v>
      </c>
      <c r="M152" s="53">
        <f t="shared" si="21"/>
        <v>175</v>
      </c>
      <c r="N152" s="52">
        <f t="shared" si="22"/>
        <v>6.8571428571428577</v>
      </c>
      <c r="O152" s="51">
        <f t="shared" si="23"/>
        <v>6.0721721027064541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</row>
    <row r="153" spans="1:67" s="46" customFormat="1" ht="13.5" customHeight="1">
      <c r="A153" s="54" t="s">
        <v>27</v>
      </c>
      <c r="B153" s="53"/>
      <c r="C153" s="53"/>
      <c r="D153" s="53"/>
      <c r="E153" s="53"/>
      <c r="F153" s="53"/>
      <c r="G153" s="52"/>
      <c r="H153" s="51"/>
      <c r="I153" s="53">
        <f>SUM(方向別!I71,方向別!I153,方向別!I235)</f>
        <v>154</v>
      </c>
      <c r="J153" s="53">
        <f>SUM(方向別!J71,方向別!J153,方向別!J235)</f>
        <v>10</v>
      </c>
      <c r="K153" s="53">
        <f>SUM(方向別!K71,方向別!K153,方向別!K235)</f>
        <v>24</v>
      </c>
      <c r="L153" s="53">
        <f>SUM(方向別!L71,方向別!L153,方向別!L235)</f>
        <v>9</v>
      </c>
      <c r="M153" s="53">
        <f t="shared" si="21"/>
        <v>197</v>
      </c>
      <c r="N153" s="52">
        <f t="shared" si="22"/>
        <v>9.6446700507614214</v>
      </c>
      <c r="O153" s="51">
        <f t="shared" si="23"/>
        <v>6.8355308813324083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</row>
    <row r="154" spans="1:67" s="44" customFormat="1" ht="13.5" customHeight="1">
      <c r="A154" s="54" t="s">
        <v>28</v>
      </c>
      <c r="B154" s="53"/>
      <c r="C154" s="53"/>
      <c r="D154" s="53"/>
      <c r="E154" s="53"/>
      <c r="F154" s="53"/>
      <c r="G154" s="52"/>
      <c r="H154" s="51"/>
      <c r="I154" s="53">
        <f>SUM(方向別!I72,方向別!I154,方向別!I236)</f>
        <v>157</v>
      </c>
      <c r="J154" s="53">
        <f>SUM(方向別!J72,方向別!J154,方向別!J236)</f>
        <v>8</v>
      </c>
      <c r="K154" s="53">
        <f>SUM(方向別!K72,方向別!K154,方向別!K236)</f>
        <v>32</v>
      </c>
      <c r="L154" s="53">
        <f>SUM(方向別!L72,方向別!L154,方向別!L236)</f>
        <v>9</v>
      </c>
      <c r="M154" s="53">
        <f t="shared" si="21"/>
        <v>206</v>
      </c>
      <c r="N154" s="52">
        <f t="shared" si="22"/>
        <v>8.2524271844660202</v>
      </c>
      <c r="O154" s="51">
        <f t="shared" si="23"/>
        <v>7.1478140180430261</v>
      </c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</row>
    <row r="155" spans="1:67" s="44" customFormat="1" ht="13.5" customHeight="1">
      <c r="A155" s="54" t="s">
        <v>60</v>
      </c>
      <c r="B155" s="53"/>
      <c r="C155" s="53"/>
      <c r="D155" s="53"/>
      <c r="E155" s="53"/>
      <c r="F155" s="53"/>
      <c r="G155" s="52"/>
      <c r="H155" s="51"/>
      <c r="I155" s="53">
        <f>SUM(方向別!I73,方向別!I155,方向別!I237)</f>
        <v>230</v>
      </c>
      <c r="J155" s="53">
        <f>SUM(方向別!J73,方向別!J155,方向別!J237)</f>
        <v>5</v>
      </c>
      <c r="K155" s="53">
        <f>SUM(方向別!K73,方向別!K155,方向別!K237)</f>
        <v>30</v>
      </c>
      <c r="L155" s="53">
        <f>SUM(方向別!L73,方向別!L155,方向別!L237)</f>
        <v>7</v>
      </c>
      <c r="M155" s="53">
        <f t="shared" si="21"/>
        <v>272</v>
      </c>
      <c r="N155" s="52">
        <f t="shared" si="22"/>
        <v>4.4117647058823533</v>
      </c>
      <c r="O155" s="51">
        <f t="shared" si="23"/>
        <v>9.4378903539208885</v>
      </c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</row>
    <row r="156" spans="1:67" s="44" customFormat="1" ht="13.5" customHeight="1">
      <c r="A156" s="58" t="s">
        <v>29</v>
      </c>
      <c r="B156" s="57"/>
      <c r="C156" s="57"/>
      <c r="D156" s="57"/>
      <c r="E156" s="57"/>
      <c r="F156" s="57"/>
      <c r="G156" s="56"/>
      <c r="H156" s="55"/>
      <c r="I156" s="57">
        <f>SUM(方向別!I74,方向別!I156,方向別!I238)</f>
        <v>33</v>
      </c>
      <c r="J156" s="57">
        <f>SUM(方向別!J74,方向別!J156,方向別!J238)</f>
        <v>1</v>
      </c>
      <c r="K156" s="57">
        <f>SUM(方向別!K74,方向別!K156,方向別!K238)</f>
        <v>4</v>
      </c>
      <c r="L156" s="57">
        <f>SUM(方向別!L74,方向別!L156,方向別!L238)</f>
        <v>1</v>
      </c>
      <c r="M156" s="57">
        <f t="shared" si="21"/>
        <v>39</v>
      </c>
      <c r="N156" s="56">
        <f t="shared" si="22"/>
        <v>5.1282051282051277</v>
      </c>
      <c r="O156" s="55">
        <f t="shared" si="23"/>
        <v>1.3532269257460099</v>
      </c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</row>
    <row r="157" spans="1:67" s="46" customFormat="1" ht="13.5" customHeight="1">
      <c r="A157" s="54" t="s">
        <v>30</v>
      </c>
      <c r="B157" s="53"/>
      <c r="C157" s="53"/>
      <c r="D157" s="53"/>
      <c r="E157" s="53"/>
      <c r="F157" s="53"/>
      <c r="G157" s="52"/>
      <c r="H157" s="51"/>
      <c r="I157" s="53">
        <f>SUM(方向別!I75,方向別!I157,方向別!I239)</f>
        <v>36</v>
      </c>
      <c r="J157" s="53">
        <f>SUM(方向別!J75,方向別!J157,方向別!J239)</f>
        <v>1</v>
      </c>
      <c r="K157" s="53">
        <f>SUM(方向別!K75,方向別!K157,方向別!K239)</f>
        <v>3</v>
      </c>
      <c r="L157" s="53">
        <f>SUM(方向別!L75,方向別!L157,方向別!L239)</f>
        <v>2</v>
      </c>
      <c r="M157" s="53">
        <f t="shared" si="21"/>
        <v>42</v>
      </c>
      <c r="N157" s="52">
        <f t="shared" si="22"/>
        <v>7.1428571428571423</v>
      </c>
      <c r="O157" s="51">
        <f t="shared" si="23"/>
        <v>1.457321304649549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</row>
    <row r="158" spans="1:67" s="46" customFormat="1" ht="13.5" customHeight="1">
      <c r="A158" s="54" t="s">
        <v>31</v>
      </c>
      <c r="B158" s="53"/>
      <c r="C158" s="53"/>
      <c r="D158" s="53"/>
      <c r="E158" s="53"/>
      <c r="F158" s="53"/>
      <c r="G158" s="52"/>
      <c r="H158" s="51"/>
      <c r="I158" s="53">
        <f>SUM(方向別!I76,方向別!I158,方向別!I240)</f>
        <v>42</v>
      </c>
      <c r="J158" s="53">
        <f>SUM(方向別!J76,方向別!J158,方向別!J240)</f>
        <v>0</v>
      </c>
      <c r="K158" s="53">
        <f>SUM(方向別!K76,方向別!K158,方向別!K240)</f>
        <v>3</v>
      </c>
      <c r="L158" s="53">
        <f>SUM(方向別!L76,方向別!L158,方向別!L240)</f>
        <v>2</v>
      </c>
      <c r="M158" s="53">
        <f t="shared" si="21"/>
        <v>47</v>
      </c>
      <c r="N158" s="52">
        <f t="shared" si="22"/>
        <v>4.2553191489361701</v>
      </c>
      <c r="O158" s="51">
        <f t="shared" si="23"/>
        <v>1.6308119361554476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</row>
    <row r="159" spans="1:67" s="46" customFormat="1" ht="13.5" customHeight="1">
      <c r="A159" s="54" t="s">
        <v>32</v>
      </c>
      <c r="B159" s="53"/>
      <c r="C159" s="53"/>
      <c r="D159" s="53"/>
      <c r="E159" s="53"/>
      <c r="F159" s="53"/>
      <c r="G159" s="52"/>
      <c r="H159" s="51"/>
      <c r="I159" s="53">
        <f>SUM(方向別!I77,方向別!I159,方向別!I241)</f>
        <v>38</v>
      </c>
      <c r="J159" s="53">
        <f>SUM(方向別!J77,方向別!J159,方向別!J241)</f>
        <v>2</v>
      </c>
      <c r="K159" s="53">
        <f>SUM(方向別!K77,方向別!K159,方向別!K241)</f>
        <v>4</v>
      </c>
      <c r="L159" s="53">
        <f>SUM(方向別!L77,方向別!L159,方向別!L241)</f>
        <v>1</v>
      </c>
      <c r="M159" s="53">
        <f t="shared" si="21"/>
        <v>45</v>
      </c>
      <c r="N159" s="52">
        <f t="shared" si="22"/>
        <v>6.666666666666667</v>
      </c>
      <c r="O159" s="51">
        <f t="shared" si="23"/>
        <v>1.5614156835530881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</row>
    <row r="160" spans="1:67" s="44" customFormat="1" ht="13.5" customHeight="1">
      <c r="A160" s="54" t="s">
        <v>33</v>
      </c>
      <c r="B160" s="53"/>
      <c r="C160" s="53"/>
      <c r="D160" s="53"/>
      <c r="E160" s="53"/>
      <c r="F160" s="53"/>
      <c r="G160" s="52"/>
      <c r="H160" s="51"/>
      <c r="I160" s="53">
        <f>SUM(方向別!I78,方向別!I160,方向別!I242)</f>
        <v>44</v>
      </c>
      <c r="J160" s="53">
        <f>SUM(方向別!J78,方向別!J160,方向別!J242)</f>
        <v>2</v>
      </c>
      <c r="K160" s="53">
        <f>SUM(方向別!K78,方向別!K160,方向別!K242)</f>
        <v>4</v>
      </c>
      <c r="L160" s="53">
        <f>SUM(方向別!L78,方向別!L160,方向別!L242)</f>
        <v>2</v>
      </c>
      <c r="M160" s="53">
        <f t="shared" si="21"/>
        <v>52</v>
      </c>
      <c r="N160" s="52">
        <f t="shared" si="22"/>
        <v>7.6923076923076925</v>
      </c>
      <c r="O160" s="51">
        <f t="shared" si="23"/>
        <v>1.8043025676613464</v>
      </c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</row>
    <row r="161" spans="1:67" s="46" customFormat="1" ht="13.5" customHeight="1">
      <c r="A161" s="54" t="s">
        <v>34</v>
      </c>
      <c r="B161" s="53"/>
      <c r="C161" s="53"/>
      <c r="D161" s="53"/>
      <c r="E161" s="53"/>
      <c r="F161" s="53"/>
      <c r="G161" s="52"/>
      <c r="H161" s="51"/>
      <c r="I161" s="53">
        <f>SUM(方向別!I79,方向別!I161,方向別!I243)</f>
        <v>28</v>
      </c>
      <c r="J161" s="53">
        <f>SUM(方向別!J79,方向別!J161,方向別!J243)</f>
        <v>1</v>
      </c>
      <c r="K161" s="53">
        <f>SUM(方向別!K79,方向別!K161,方向別!K243)</f>
        <v>3</v>
      </c>
      <c r="L161" s="53">
        <f>SUM(方向別!L79,方向別!L161,方向別!L243)</f>
        <v>2</v>
      </c>
      <c r="M161" s="53">
        <f t="shared" si="21"/>
        <v>34</v>
      </c>
      <c r="N161" s="52">
        <f t="shared" si="22"/>
        <v>8.8235294117647065</v>
      </c>
      <c r="O161" s="51">
        <f t="shared" si="23"/>
        <v>1.1797362942401111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</row>
    <row r="162" spans="1:67" s="44" customFormat="1" ht="13.5" customHeight="1">
      <c r="A162" s="50" t="s">
        <v>15</v>
      </c>
      <c r="B162" s="49"/>
      <c r="C162" s="49"/>
      <c r="D162" s="49"/>
      <c r="E162" s="49"/>
      <c r="F162" s="49"/>
      <c r="G162" s="48"/>
      <c r="H162" s="47"/>
      <c r="I162" s="49">
        <f>SUM(方向別!I80,方向別!I162,方向別!I244)</f>
        <v>221</v>
      </c>
      <c r="J162" s="49">
        <f>SUM(方向別!J80,方向別!J162,方向別!J244)</f>
        <v>7</v>
      </c>
      <c r="K162" s="49">
        <f>SUM(方向別!K80,方向別!K162,方向別!K244)</f>
        <v>21</v>
      </c>
      <c r="L162" s="49">
        <f>SUM(方向別!L80,方向別!L162,方向別!L244)</f>
        <v>10</v>
      </c>
      <c r="M162" s="49">
        <f t="shared" si="21"/>
        <v>259</v>
      </c>
      <c r="N162" s="48">
        <f t="shared" si="22"/>
        <v>6.563706563706563</v>
      </c>
      <c r="O162" s="47">
        <f t="shared" si="23"/>
        <v>8.9868147120055522</v>
      </c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</row>
    <row r="163" spans="1:67" s="44" customFormat="1" ht="13.5" customHeight="1">
      <c r="A163" s="58" t="s">
        <v>35</v>
      </c>
      <c r="B163" s="57"/>
      <c r="C163" s="57"/>
      <c r="D163" s="57"/>
      <c r="E163" s="57"/>
      <c r="F163" s="57"/>
      <c r="G163" s="56"/>
      <c r="H163" s="55"/>
      <c r="I163" s="57">
        <f>SUM(方向別!I81,方向別!I163,方向別!I245)</f>
        <v>42</v>
      </c>
      <c r="J163" s="57">
        <f>SUM(方向別!J81,方向別!J163,方向別!J245)</f>
        <v>0</v>
      </c>
      <c r="K163" s="57">
        <f>SUM(方向別!K81,方向別!K163,方向別!K245)</f>
        <v>2</v>
      </c>
      <c r="L163" s="57">
        <f>SUM(方向別!L81,方向別!L163,方向別!L245)</f>
        <v>0</v>
      </c>
      <c r="M163" s="57">
        <f t="shared" si="21"/>
        <v>44</v>
      </c>
      <c r="N163" s="56">
        <f t="shared" si="22"/>
        <v>0</v>
      </c>
      <c r="O163" s="55">
        <f t="shared" si="23"/>
        <v>1.5267175572519083</v>
      </c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</row>
    <row r="164" spans="1:67" s="46" customFormat="1" ht="13.5" customHeight="1">
      <c r="A164" s="54" t="s">
        <v>36</v>
      </c>
      <c r="B164" s="53"/>
      <c r="C164" s="53"/>
      <c r="D164" s="53"/>
      <c r="E164" s="53"/>
      <c r="F164" s="53"/>
      <c r="G164" s="52"/>
      <c r="H164" s="51"/>
      <c r="I164" s="53">
        <f>SUM(方向別!I82,方向別!I164,方向別!I246)</f>
        <v>31</v>
      </c>
      <c r="J164" s="53">
        <f>SUM(方向別!J82,方向別!J164,方向別!J246)</f>
        <v>2</v>
      </c>
      <c r="K164" s="53">
        <f>SUM(方向別!K82,方向別!K164,方向別!K246)</f>
        <v>3</v>
      </c>
      <c r="L164" s="53">
        <f>SUM(方向別!L82,方向別!L164,方向別!L246)</f>
        <v>0</v>
      </c>
      <c r="M164" s="53">
        <f t="shared" si="21"/>
        <v>36</v>
      </c>
      <c r="N164" s="52">
        <f t="shared" si="22"/>
        <v>5.5555555555555554</v>
      </c>
      <c r="O164" s="51">
        <f t="shared" si="23"/>
        <v>1.2491325468424705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</row>
    <row r="165" spans="1:67" s="46" customFormat="1" ht="13.5" customHeight="1">
      <c r="A165" s="54" t="s">
        <v>37</v>
      </c>
      <c r="B165" s="53"/>
      <c r="C165" s="53"/>
      <c r="D165" s="53"/>
      <c r="E165" s="53"/>
      <c r="F165" s="53"/>
      <c r="G165" s="52"/>
      <c r="H165" s="51"/>
      <c r="I165" s="53">
        <f>SUM(方向別!I83,方向別!I165,方向別!I247)</f>
        <v>39</v>
      </c>
      <c r="J165" s="53">
        <f>SUM(方向別!J83,方向別!J165,方向別!J247)</f>
        <v>1</v>
      </c>
      <c r="K165" s="53">
        <f>SUM(方向別!K83,方向別!K165,方向別!K247)</f>
        <v>3</v>
      </c>
      <c r="L165" s="53">
        <f>SUM(方向別!L83,方向別!L165,方向別!L247)</f>
        <v>0</v>
      </c>
      <c r="M165" s="53">
        <f t="shared" si="21"/>
        <v>43</v>
      </c>
      <c r="N165" s="52">
        <f t="shared" si="22"/>
        <v>2.3255813953488373</v>
      </c>
      <c r="O165" s="51">
        <f t="shared" si="23"/>
        <v>1.4920194309507286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</row>
    <row r="166" spans="1:67" s="43" customFormat="1" ht="13.5" customHeight="1">
      <c r="A166" s="54" t="s">
        <v>38</v>
      </c>
      <c r="B166" s="53"/>
      <c r="C166" s="53"/>
      <c r="D166" s="53"/>
      <c r="E166" s="53"/>
      <c r="F166" s="53"/>
      <c r="G166" s="52"/>
      <c r="H166" s="51"/>
      <c r="I166" s="53">
        <f>SUM(方向別!I84,方向別!I166,方向別!I248)</f>
        <v>32</v>
      </c>
      <c r="J166" s="53">
        <f>SUM(方向別!J84,方向別!J166,方向別!J248)</f>
        <v>1</v>
      </c>
      <c r="K166" s="53">
        <f>SUM(方向別!K84,方向別!K166,方向別!K248)</f>
        <v>2</v>
      </c>
      <c r="L166" s="53">
        <f>SUM(方向別!L84,方向別!L166,方向別!L248)</f>
        <v>2</v>
      </c>
      <c r="M166" s="53">
        <f t="shared" si="21"/>
        <v>37</v>
      </c>
      <c r="N166" s="52">
        <f t="shared" si="22"/>
        <v>8.1081081081081088</v>
      </c>
      <c r="O166" s="51">
        <f t="shared" si="23"/>
        <v>1.2838306731436502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</row>
    <row r="167" spans="1:67" s="43" customFormat="1" ht="13.5" customHeight="1">
      <c r="A167" s="54" t="s">
        <v>39</v>
      </c>
      <c r="B167" s="53"/>
      <c r="C167" s="53"/>
      <c r="D167" s="53"/>
      <c r="E167" s="53"/>
      <c r="F167" s="53"/>
      <c r="G167" s="52"/>
      <c r="H167" s="51"/>
      <c r="I167" s="53">
        <f>SUM(方向別!I85,方向別!I167,方向別!I249)</f>
        <v>25</v>
      </c>
      <c r="J167" s="53">
        <f>SUM(方向別!J85,方向別!J167,方向別!J249)</f>
        <v>0</v>
      </c>
      <c r="K167" s="53">
        <f>SUM(方向別!K85,方向別!K167,方向別!K249)</f>
        <v>3</v>
      </c>
      <c r="L167" s="53">
        <f>SUM(方向別!L85,方向別!L167,方向別!L249)</f>
        <v>0</v>
      </c>
      <c r="M167" s="53">
        <f t="shared" si="21"/>
        <v>28</v>
      </c>
      <c r="N167" s="52">
        <f t="shared" si="22"/>
        <v>0</v>
      </c>
      <c r="O167" s="51">
        <f t="shared" si="23"/>
        <v>0.9715475364330326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</row>
    <row r="168" spans="1:67" s="44" customFormat="1" ht="13.5" customHeight="1">
      <c r="A168" s="54" t="s">
        <v>40</v>
      </c>
      <c r="B168" s="53"/>
      <c r="C168" s="53"/>
      <c r="D168" s="53"/>
      <c r="E168" s="53"/>
      <c r="F168" s="53"/>
      <c r="G168" s="52"/>
      <c r="H168" s="51"/>
      <c r="I168" s="53">
        <f>SUM(方向別!I86,方向別!I168,方向別!I250)</f>
        <v>28</v>
      </c>
      <c r="J168" s="53">
        <f>SUM(方向別!J86,方向別!J168,方向別!J250)</f>
        <v>1</v>
      </c>
      <c r="K168" s="53">
        <f>SUM(方向別!K86,方向別!K168,方向別!K250)</f>
        <v>2</v>
      </c>
      <c r="L168" s="53">
        <f>SUM(方向別!L86,方向別!L168,方向別!L250)</f>
        <v>0</v>
      </c>
      <c r="M168" s="53">
        <f t="shared" si="21"/>
        <v>31</v>
      </c>
      <c r="N168" s="52">
        <f t="shared" si="22"/>
        <v>3.225806451612903</v>
      </c>
      <c r="O168" s="51">
        <f t="shared" si="23"/>
        <v>1.0756419153365717</v>
      </c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</row>
    <row r="169" spans="1:67" s="46" customFormat="1" ht="13.5" customHeight="1">
      <c r="A169" s="50" t="s">
        <v>15</v>
      </c>
      <c r="B169" s="49"/>
      <c r="C169" s="49"/>
      <c r="D169" s="49"/>
      <c r="E169" s="49"/>
      <c r="F169" s="49"/>
      <c r="G169" s="48"/>
      <c r="H169" s="47"/>
      <c r="I169" s="49">
        <f>SUM(I163:I168)</f>
        <v>197</v>
      </c>
      <c r="J169" s="49">
        <f>SUM(J163:J168)</f>
        <v>5</v>
      </c>
      <c r="K169" s="49">
        <f>SUM(K163:K168)</f>
        <v>15</v>
      </c>
      <c r="L169" s="49">
        <f>SUM(L163:L168)</f>
        <v>2</v>
      </c>
      <c r="M169" s="49">
        <f t="shared" si="21"/>
        <v>219</v>
      </c>
      <c r="N169" s="48">
        <f t="shared" si="22"/>
        <v>3.1963470319634704</v>
      </c>
      <c r="O169" s="47">
        <f t="shared" si="23"/>
        <v>7.5988896599583615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</row>
    <row r="170" spans="1:67" s="43" customFormat="1" ht="13.5" customHeight="1">
      <c r="A170" s="50" t="s">
        <v>41</v>
      </c>
      <c r="B170" s="49"/>
      <c r="C170" s="49"/>
      <c r="D170" s="49"/>
      <c r="E170" s="49"/>
      <c r="F170" s="49"/>
      <c r="G170" s="48"/>
      <c r="H170" s="47"/>
      <c r="I170" s="49">
        <f>SUM(I140,I147:I155,I162,I169)</f>
        <v>2398</v>
      </c>
      <c r="J170" s="49">
        <f>SUM(J140,J147:J155,J162,J169)</f>
        <v>88</v>
      </c>
      <c r="K170" s="49">
        <f>SUM(K140,K147:K155,K162,K169)</f>
        <v>304</v>
      </c>
      <c r="L170" s="49">
        <f>SUM(L140,L147:L155,L162,L169)</f>
        <v>92</v>
      </c>
      <c r="M170" s="49">
        <f t="shared" si="21"/>
        <v>2882</v>
      </c>
      <c r="N170" s="48">
        <f t="shared" si="22"/>
        <v>6.2456627342123525</v>
      </c>
      <c r="O170" s="47">
        <f t="shared" si="23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</row>
    <row r="173" spans="1:67" s="43" customFormat="1" ht="12" customHeight="1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</row>
    <row r="174" spans="1:67" s="43" customFormat="1" ht="12" customHeight="1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</row>
    <row r="175" spans="1:67" s="43" customFormat="1" ht="12" customHeight="1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</row>
    <row r="176" spans="1:67" s="43" customFormat="1" ht="12" customHeight="1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</row>
    <row r="177" spans="1:52" s="43" customFormat="1" ht="12" customHeight="1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</row>
    <row r="178" spans="1:52" s="43" customFormat="1" ht="12" customHeight="1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</row>
    <row r="179" spans="1:52" s="43" customFormat="1" ht="12" customHeight="1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</row>
    <row r="180" spans="1:52" s="43" customFormat="1" ht="12" customHeight="1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</row>
    <row r="181" spans="1:52" s="43" customFormat="1" ht="12" customHeight="1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</row>
    <row r="182" spans="1:52" s="43" customFormat="1" ht="12" customHeight="1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52" s="43" customFormat="1" ht="12" customHeight="1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52" s="43" customFormat="1" ht="12" customHeight="1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</row>
    <row r="185" spans="1:52" s="43" customFormat="1" ht="12" customHeight="1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</row>
    <row r="186" spans="1:52" s="43" customFormat="1" ht="12" customHeight="1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</row>
    <row r="187" spans="1:52" s="43" customFormat="1" ht="12" customHeight="1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</row>
    <row r="188" spans="1:52" s="43" customFormat="1" ht="12" customHeight="1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52" s="43" customFormat="1" ht="12" customHeight="1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</row>
    <row r="190" spans="1:52" s="43" customFormat="1" ht="12" customHeight="1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52" s="43" customFormat="1" ht="12" customHeight="1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</row>
    <row r="192" spans="1:52" s="43" customFormat="1" ht="12" customHeight="1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52" s="43" customFormat="1" ht="12" customHeight="1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52" s="43" customFormat="1" ht="12" customHeight="1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</row>
    <row r="195" spans="1:52" s="43" customFormat="1" ht="12" customHeight="1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</row>
    <row r="196" spans="1:52" s="43" customFormat="1" ht="12" customHeight="1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</row>
    <row r="197" spans="1:52" s="43" customFormat="1" ht="12" customHeight="1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</row>
    <row r="198" spans="1:52" s="43" customFormat="1" ht="12" customHeight="1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52" s="43" customFormat="1" ht="12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52" s="43" customFormat="1" ht="12" customHeight="1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</row>
    <row r="201" spans="1:52" s="43" customFormat="1" ht="12" customHeight="1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</row>
    <row r="202" spans="1:52" s="43" customFormat="1" ht="12" customHeight="1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</row>
    <row r="203" spans="1:52" s="43" customFormat="1" ht="12" customHeight="1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</row>
    <row r="204" spans="1:52" s="43" customFormat="1" ht="12" customHeight="1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</row>
    <row r="205" spans="1:52" s="43" customFormat="1" ht="12" customHeight="1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52" s="43" customFormat="1" ht="12" customHeight="1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52" s="43" customFormat="1" ht="12" customHeight="1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</row>
    <row r="208" spans="1:52" s="43" customFormat="1" ht="12" customHeight="1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</row>
    <row r="209" spans="1:52" s="43" customFormat="1" ht="12" customHeight="1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</row>
    <row r="210" spans="1:52" s="43" customFormat="1" ht="12" customHeight="1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52" s="43" customFormat="1" ht="12" customHeight="1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</row>
    <row r="212" spans="1:52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</row>
    <row r="213" spans="1:52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</row>
    <row r="214" spans="1:52" s="43" customFormat="1" ht="12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</row>
    <row r="215" spans="1:52" s="43" customFormat="1" ht="12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</row>
    <row r="216" spans="1:52" s="43" customFormat="1" ht="12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</row>
    <row r="217" spans="1:52" s="43" customFormat="1" ht="12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</row>
    <row r="218" spans="1:52" s="43" customFormat="1" ht="12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</row>
    <row r="219" spans="1:52" s="43" customFormat="1" ht="12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</row>
    <row r="220" spans="1:52" s="43" customFormat="1" ht="12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</row>
    <row r="221" spans="1:52" s="43" customFormat="1" ht="12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</row>
    <row r="222" spans="1:52" s="43" customFormat="1" ht="12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</row>
    <row r="223" spans="1:52" s="43" customFormat="1" ht="12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52" s="43" customFormat="1" ht="12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52" s="43" customFormat="1" ht="12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</row>
    <row r="226" spans="1:52" s="43" customFormat="1" ht="12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</row>
    <row r="227" spans="1:52" s="43" customFormat="1" ht="12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</row>
    <row r="228" spans="1:52" s="43" customFormat="1" ht="12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</row>
    <row r="229" spans="1:52" s="43" customFormat="1" ht="12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52" s="43" customFormat="1" ht="12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</row>
    <row r="231" spans="1:52" s="43" customFormat="1" ht="12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52" s="43" customFormat="1" ht="12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</row>
    <row r="233" spans="1:52" s="43" customFormat="1" ht="12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52" s="43" customFormat="1" ht="12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52" s="43" customFormat="1" ht="12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</row>
    <row r="236" spans="1:52" s="43" customFormat="1" ht="12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</row>
    <row r="237" spans="1:52" s="43" customFormat="1" ht="12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</row>
    <row r="238" spans="1:52" s="43" customFormat="1" ht="12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</row>
    <row r="239" spans="1:52" s="43" customFormat="1" ht="12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52" s="43" customFormat="1" ht="12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52" s="43" customFormat="1" ht="12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</row>
    <row r="242" spans="1:52" s="43" customFormat="1" ht="12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</row>
    <row r="243" spans="1:52" s="43" customFormat="1" ht="12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</row>
    <row r="244" spans="1:52" s="43" customFormat="1" ht="12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</row>
    <row r="245" spans="1:52" s="43" customFormat="1" ht="12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</row>
    <row r="246" spans="1:52" s="43" customFormat="1" ht="12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52" s="43" customFormat="1" ht="12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52" s="43" customFormat="1" ht="12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</row>
    <row r="249" spans="1:52" s="43" customFormat="1" ht="12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</row>
    <row r="250" spans="1:52" s="43" customFormat="1" ht="12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</row>
    <row r="251" spans="1:52" s="43" customFormat="1" ht="12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52" s="43" customFormat="1" ht="12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</row>
    <row r="253" spans="1:52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</row>
    <row r="254" spans="1:52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</row>
    <row r="255" spans="1:52" s="43" customFormat="1" ht="12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</row>
    <row r="256" spans="1:52" s="43" customFormat="1" ht="12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</row>
    <row r="257" spans="1:52" s="43" customFormat="1" ht="12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</row>
    <row r="258" spans="1:52" s="43" customFormat="1" ht="12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</row>
    <row r="259" spans="1:52" s="43" customFormat="1" ht="12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</row>
    <row r="260" spans="1:52" s="43" customFormat="1" ht="12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</row>
    <row r="261" spans="1:52" s="43" customFormat="1" ht="12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</row>
    <row r="262" spans="1:52" s="43" customFormat="1" ht="12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</row>
    <row r="263" spans="1:52" s="43" customFormat="1" ht="12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</row>
    <row r="264" spans="1:52" s="43" customFormat="1" ht="12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</row>
    <row r="265" spans="1:52" s="43" customFormat="1" ht="12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</row>
    <row r="266" spans="1:52" s="43" customFormat="1" ht="12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</row>
    <row r="267" spans="1:52" s="43" customFormat="1" ht="12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</row>
    <row r="268" spans="1:52" s="43" customFormat="1" ht="12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</row>
    <row r="269" spans="1:52" s="43" customFormat="1" ht="12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</row>
    <row r="270" spans="1:52" s="43" customFormat="1" ht="12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</row>
    <row r="271" spans="1:52" s="43" customFormat="1" ht="12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</row>
    <row r="272" spans="1:52" s="43" customFormat="1" ht="12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</row>
    <row r="273" spans="1:52" s="43" customFormat="1" ht="12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</row>
    <row r="274" spans="1:52" s="43" customFormat="1" ht="12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</row>
    <row r="275" spans="1:52" s="43" customFormat="1" ht="12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</row>
    <row r="276" spans="1:52" s="43" customFormat="1" ht="12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</row>
    <row r="277" spans="1:52" s="43" customFormat="1" ht="12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</row>
    <row r="278" spans="1:52" s="43" customFormat="1" ht="12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</row>
    <row r="279" spans="1:52" s="43" customFormat="1" ht="12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</row>
    <row r="280" spans="1:52" s="43" customFormat="1" ht="12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</row>
    <row r="281" spans="1:52" s="43" customFormat="1" ht="12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</row>
    <row r="282" spans="1:52" s="43" customFormat="1" ht="12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</row>
    <row r="283" spans="1:52" s="43" customFormat="1" ht="12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</row>
    <row r="284" spans="1:52" s="43" customFormat="1" ht="12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</row>
    <row r="285" spans="1:52" s="43" customFormat="1" ht="12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</row>
    <row r="286" spans="1:52" s="43" customFormat="1" ht="12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</row>
    <row r="287" spans="1:52" s="43" customFormat="1" ht="12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</row>
    <row r="288" spans="1:52" s="43" customFormat="1" ht="12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</row>
    <row r="289" spans="1:52" s="43" customFormat="1" ht="12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</row>
    <row r="290" spans="1:52" s="43" customFormat="1" ht="12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</row>
  </sheetData>
  <mergeCells count="6">
    <mergeCell ref="A1:O1"/>
    <mergeCell ref="A2:F3"/>
    <mergeCell ref="H2:H7"/>
    <mergeCell ref="A4:F4"/>
    <mergeCell ref="A5:F5"/>
    <mergeCell ref="A6:F7"/>
  </mergeCells>
  <phoneticPr fontId="1"/>
  <pageMargins left="0.78740157480314965" right="0.39370078740157483" top="0.98425196850393704" bottom="0.59055118110236227" header="0.31496062992125984" footer="0.31496062992125984"/>
  <pageSetup paperSize="9" scale="9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41"/>
  <sheetViews>
    <sheetView showGridLines="0" tabSelected="1" topLeftCell="A145" zoomScale="70" zoomScaleNormal="70" workbookViewId="0">
      <selection activeCell="A159" sqref="A159:XFD159"/>
    </sheetView>
  </sheetViews>
  <sheetFormatPr defaultRowHeight="13.5"/>
  <cols>
    <col min="1" max="1" width="10.125" style="20" customWidth="1"/>
    <col min="2" max="14" width="9.75" style="20" customWidth="1"/>
    <col min="15" max="15" width="3.125" style="20" customWidth="1"/>
    <col min="16" max="16" width="3.75" style="20" customWidth="1"/>
    <col min="17" max="56" width="9" style="4"/>
    <col min="57" max="16384" width="9" style="20"/>
  </cols>
  <sheetData>
    <row r="1" spans="1:56" s="2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14"/>
      <c r="P1" s="20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spans="1:56" s="6" customFormat="1" ht="15.95" customHeight="1">
      <c r="A2" s="110" t="s">
        <v>81</v>
      </c>
      <c r="B2" s="5"/>
      <c r="C2" s="5"/>
      <c r="D2" s="5"/>
      <c r="E2" s="5"/>
      <c r="F2" s="5"/>
      <c r="G2" s="5"/>
      <c r="H2" s="5"/>
      <c r="I2" s="5"/>
      <c r="J2" s="113"/>
      <c r="K2" s="112"/>
      <c r="L2" s="112"/>
      <c r="M2" s="112"/>
      <c r="N2" s="111"/>
      <c r="O2" s="115"/>
      <c r="P2" s="20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</row>
    <row r="3" spans="1:56" s="6" customFormat="1" ht="16.899999999999999" customHeight="1">
      <c r="A3" s="110"/>
      <c r="J3" s="107"/>
      <c r="K3" s="8"/>
      <c r="L3" s="8"/>
      <c r="M3" s="9"/>
      <c r="N3" s="106"/>
      <c r="P3" s="20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6" s="6" customFormat="1" ht="16.899999999999999" customHeight="1">
      <c r="A4" s="110" t="s">
        <v>61</v>
      </c>
      <c r="J4" s="107"/>
      <c r="K4" s="9"/>
      <c r="L4" s="9"/>
      <c r="M4" s="9"/>
      <c r="N4" s="106"/>
      <c r="P4" s="20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</row>
    <row r="5" spans="1:56" s="6" customFormat="1" ht="16.899999999999999" customHeight="1">
      <c r="J5" s="107"/>
      <c r="K5" s="9"/>
      <c r="L5" s="9"/>
      <c r="M5" s="9"/>
      <c r="N5" s="106"/>
      <c r="P5" s="20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</row>
    <row r="6" spans="1:56" s="6" customFormat="1" ht="16.899999999999999" customHeight="1">
      <c r="J6" s="107"/>
      <c r="K6" s="9"/>
      <c r="L6" s="9"/>
      <c r="M6" s="9"/>
      <c r="N6" s="106"/>
      <c r="P6" s="2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</row>
    <row r="7" spans="1:56" s="6" customFormat="1" ht="16.899999999999999" customHeight="1">
      <c r="I7" s="7"/>
      <c r="J7" s="107"/>
      <c r="K7" s="9"/>
      <c r="L7" s="9"/>
      <c r="M7" s="9"/>
      <c r="N7" s="106"/>
      <c r="P7" s="20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</row>
    <row r="8" spans="1:56" s="6" customFormat="1" ht="16.899999999999999" customHeight="1">
      <c r="I8" s="7"/>
      <c r="J8" s="107"/>
      <c r="K8" s="9"/>
      <c r="L8" s="9"/>
      <c r="M8" s="9"/>
      <c r="N8" s="106"/>
      <c r="P8" s="20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</row>
    <row r="9" spans="1:56" s="6" customFormat="1" ht="16.899999999999999" customHeight="1">
      <c r="J9" s="107"/>
      <c r="K9" s="9"/>
      <c r="L9" s="9"/>
      <c r="M9" s="9"/>
      <c r="N9" s="106"/>
      <c r="P9" s="20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</row>
    <row r="10" spans="1:56" s="6" customFormat="1" ht="16.899999999999999" customHeight="1">
      <c r="J10" s="107"/>
      <c r="K10" s="9"/>
      <c r="L10" s="9"/>
      <c r="M10" s="9"/>
      <c r="N10" s="106"/>
      <c r="P10" s="20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</row>
    <row r="11" spans="1:56" s="6" customFormat="1" ht="16.899999999999999" customHeight="1">
      <c r="J11" s="107"/>
      <c r="K11" s="9"/>
      <c r="L11" s="9"/>
      <c r="M11" s="9"/>
      <c r="N11" s="106"/>
      <c r="P11" s="20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</row>
    <row r="12" spans="1:56" s="6" customFormat="1" ht="16.899999999999999" customHeight="1">
      <c r="J12" s="107"/>
      <c r="K12" s="9"/>
      <c r="L12" s="9"/>
      <c r="M12" s="9"/>
      <c r="N12" s="106"/>
      <c r="P12" s="20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</row>
    <row r="13" spans="1:56" s="6" customFormat="1" ht="16.899999999999999" customHeight="1">
      <c r="A13" s="109" t="s">
        <v>43</v>
      </c>
      <c r="B13" s="8"/>
      <c r="C13" s="8"/>
      <c r="D13" s="8"/>
      <c r="J13" s="107"/>
      <c r="K13" s="9"/>
      <c r="L13" s="9"/>
      <c r="M13" s="9"/>
      <c r="N13" s="106"/>
      <c r="P13" s="20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</row>
    <row r="14" spans="1:56" s="6" customFormat="1" ht="16.899999999999999" customHeight="1">
      <c r="A14" s="9"/>
      <c r="B14" s="10" t="s">
        <v>44</v>
      </c>
      <c r="C14" s="10"/>
      <c r="D14" s="10"/>
      <c r="J14" s="107"/>
      <c r="K14" s="9"/>
      <c r="L14" s="9"/>
      <c r="M14" s="9"/>
      <c r="N14" s="106"/>
      <c r="P14" s="20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</row>
    <row r="15" spans="1:56" s="6" customFormat="1" ht="16.899999999999999" customHeight="1">
      <c r="A15" s="9"/>
      <c r="B15" s="10" t="s">
        <v>45</v>
      </c>
      <c r="C15" s="9"/>
      <c r="D15" s="9"/>
      <c r="J15" s="107"/>
      <c r="K15" s="9"/>
      <c r="L15" s="9"/>
      <c r="M15" s="9"/>
      <c r="N15" s="106"/>
      <c r="P15" s="20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</row>
    <row r="16" spans="1:56" s="6" customFormat="1" ht="16.899999999999999" customHeight="1">
      <c r="A16" s="9"/>
      <c r="B16" s="10" t="s">
        <v>46</v>
      </c>
      <c r="C16" s="9"/>
      <c r="D16" s="9"/>
      <c r="J16" s="107"/>
      <c r="K16" s="9"/>
      <c r="L16" s="9"/>
      <c r="M16" s="9"/>
      <c r="N16" s="106"/>
      <c r="P16" s="20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</row>
    <row r="17" spans="2:56" s="11" customFormat="1" ht="15" customHeight="1" thickBot="1">
      <c r="J17" s="105"/>
      <c r="K17" s="104"/>
      <c r="L17" s="104"/>
      <c r="M17" s="104"/>
      <c r="N17" s="103"/>
      <c r="P17" s="20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</row>
    <row r="18" spans="2:56" s="11" customFormat="1" ht="15" customHeight="1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3"/>
      <c r="M18" s="12"/>
      <c r="N18" s="12"/>
      <c r="O18" s="116"/>
      <c r="P18" s="20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</row>
    <row r="19" spans="2:56" s="11" customFormat="1" ht="15" customHeight="1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16"/>
      <c r="P19" s="20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</row>
    <row r="20" spans="2:56" s="11" customFormat="1" ht="15" customHeight="1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16"/>
      <c r="P20" s="2"/>
      <c r="Q20" s="3"/>
      <c r="R20" s="3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</row>
    <row r="21" spans="2:56" s="11" customFormat="1" ht="15" customHeight="1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16"/>
      <c r="P21" s="6"/>
      <c r="Q21" s="4"/>
      <c r="R21" s="4" t="s">
        <v>62</v>
      </c>
      <c r="S21" s="4"/>
      <c r="T21" s="4"/>
      <c r="U21" s="4" t="s">
        <v>82</v>
      </c>
      <c r="V21" s="4"/>
      <c r="W21" s="4"/>
      <c r="X21" s="4" t="s">
        <v>83</v>
      </c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</row>
    <row r="22" spans="2:56" s="11" customFormat="1" ht="1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6"/>
      <c r="P22" s="6"/>
      <c r="Q22" s="4">
        <v>7</v>
      </c>
      <c r="R22" s="4">
        <f t="array" ref="R22:R33">TRANSPOSE(B37:M37)</f>
        <v>237</v>
      </c>
      <c r="S22" s="4">
        <f t="array" ref="S22:S33">TRANSPOSE(B39:M39)</f>
        <v>14</v>
      </c>
      <c r="T22" s="108">
        <f>IF(S22=0,0,S22/SUM(R22:S22)*100)</f>
        <v>5.5776892430278879</v>
      </c>
      <c r="U22" s="4">
        <f t="array" ref="U22:U33">TRANSPOSE(B60:M60)</f>
        <v>58</v>
      </c>
      <c r="V22" s="4">
        <f t="array" ref="V22:V33">TRANSPOSE(B62:M62)</f>
        <v>5</v>
      </c>
      <c r="W22" s="108">
        <f>IF(V22=0,0,V22/SUM(U22:V22)*100)</f>
        <v>7.9365079365079358</v>
      </c>
      <c r="X22" s="4">
        <f>SUM(R22,U22)</f>
        <v>295</v>
      </c>
      <c r="Y22" s="4">
        <f>SUM(S22,V22)</f>
        <v>19</v>
      </c>
      <c r="Z22" s="108">
        <f>IF(Y22=0,0,Y22/SUM(X22:Y22)*100)</f>
        <v>6.0509554140127388</v>
      </c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</row>
    <row r="23" spans="2:56" s="11" customFormat="1" ht="15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6"/>
      <c r="P23" s="6"/>
      <c r="Q23" s="4">
        <v>8</v>
      </c>
      <c r="R23" s="4">
        <v>288</v>
      </c>
      <c r="S23" s="4">
        <v>13</v>
      </c>
      <c r="T23" s="108">
        <f t="shared" ref="T23:T33" si="0">IF(S23=0,0,S23/SUM(R23:S23)*100)</f>
        <v>4.3189368770764114</v>
      </c>
      <c r="U23" s="4">
        <v>73</v>
      </c>
      <c r="V23" s="4">
        <v>12</v>
      </c>
      <c r="W23" s="108">
        <f t="shared" ref="W23:W33" si="1">IF(V23=0,0,V23/SUM(U23:V23)*100)</f>
        <v>14.117647058823529</v>
      </c>
      <c r="X23" s="4">
        <f t="shared" ref="X23:Y33" si="2">SUM(R23,U23)</f>
        <v>361</v>
      </c>
      <c r="Y23" s="4">
        <f t="shared" si="2"/>
        <v>25</v>
      </c>
      <c r="Z23" s="108">
        <f t="shared" ref="Z23:Z33" si="3">IF(Y23=0,0,Y23/SUM(X23:Y23)*100)</f>
        <v>6.4766839378238332</v>
      </c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</row>
    <row r="24" spans="2:56" s="11" customFormat="1" ht="15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6"/>
      <c r="P24" s="6"/>
      <c r="Q24" s="4">
        <v>9</v>
      </c>
      <c r="R24" s="4">
        <v>153</v>
      </c>
      <c r="S24" s="4">
        <v>14</v>
      </c>
      <c r="T24" s="108">
        <f t="shared" si="0"/>
        <v>8.3832335329341312</v>
      </c>
      <c r="U24" s="4">
        <v>62</v>
      </c>
      <c r="V24" s="4">
        <v>3</v>
      </c>
      <c r="W24" s="108">
        <f t="shared" si="1"/>
        <v>4.6153846153846159</v>
      </c>
      <c r="X24" s="4">
        <f t="shared" si="2"/>
        <v>215</v>
      </c>
      <c r="Y24" s="4">
        <f t="shared" si="2"/>
        <v>17</v>
      </c>
      <c r="Z24" s="108">
        <f t="shared" si="3"/>
        <v>7.3275862068965507</v>
      </c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</row>
    <row r="25" spans="2:56" s="11" customFormat="1" ht="15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6"/>
      <c r="P25" s="6"/>
      <c r="Q25" s="4">
        <v>10</v>
      </c>
      <c r="R25" s="4">
        <v>124</v>
      </c>
      <c r="S25" s="4">
        <v>8</v>
      </c>
      <c r="T25" s="108">
        <f t="shared" si="0"/>
        <v>6.0606060606060606</v>
      </c>
      <c r="U25" s="4">
        <v>54</v>
      </c>
      <c r="V25" s="4">
        <v>6</v>
      </c>
      <c r="W25" s="108">
        <f t="shared" si="1"/>
        <v>10</v>
      </c>
      <c r="X25" s="4">
        <f t="shared" si="2"/>
        <v>178</v>
      </c>
      <c r="Y25" s="4">
        <f t="shared" si="2"/>
        <v>14</v>
      </c>
      <c r="Z25" s="108">
        <f t="shared" si="3"/>
        <v>7.291666666666667</v>
      </c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</row>
    <row r="26" spans="2:56" s="11" customFormat="1" ht="15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6"/>
      <c r="P26" s="6"/>
      <c r="Q26" s="4">
        <v>11</v>
      </c>
      <c r="R26" s="4">
        <v>100</v>
      </c>
      <c r="S26" s="4">
        <v>5</v>
      </c>
      <c r="T26" s="108">
        <f t="shared" si="0"/>
        <v>4.7619047619047619</v>
      </c>
      <c r="U26" s="4">
        <v>69</v>
      </c>
      <c r="V26" s="4">
        <v>4</v>
      </c>
      <c r="W26" s="108">
        <f t="shared" si="1"/>
        <v>5.4794520547945202</v>
      </c>
      <c r="X26" s="4">
        <f t="shared" si="2"/>
        <v>169</v>
      </c>
      <c r="Y26" s="4">
        <f t="shared" si="2"/>
        <v>9</v>
      </c>
      <c r="Z26" s="108">
        <f t="shared" si="3"/>
        <v>5.0561797752808983</v>
      </c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</row>
    <row r="27" spans="2:56" s="11" customFormat="1" ht="15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6"/>
      <c r="P27" s="6"/>
      <c r="Q27" s="4">
        <v>12</v>
      </c>
      <c r="R27" s="4">
        <v>88</v>
      </c>
      <c r="S27" s="4">
        <v>7</v>
      </c>
      <c r="T27" s="108">
        <f t="shared" si="0"/>
        <v>7.3684210526315779</v>
      </c>
      <c r="U27" s="4">
        <v>73</v>
      </c>
      <c r="V27" s="4">
        <v>3</v>
      </c>
      <c r="W27" s="108">
        <f t="shared" si="1"/>
        <v>3.9473684210526314</v>
      </c>
      <c r="X27" s="4">
        <f t="shared" si="2"/>
        <v>161</v>
      </c>
      <c r="Y27" s="4">
        <f t="shared" si="2"/>
        <v>10</v>
      </c>
      <c r="Z27" s="108">
        <f t="shared" si="3"/>
        <v>5.8479532163742682</v>
      </c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</row>
    <row r="28" spans="2:56" s="11" customFormat="1" ht="15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6"/>
      <c r="P28" s="6"/>
      <c r="Q28" s="4">
        <v>13</v>
      </c>
      <c r="R28" s="4">
        <v>88</v>
      </c>
      <c r="S28" s="4">
        <v>6</v>
      </c>
      <c r="T28" s="108">
        <f t="shared" si="0"/>
        <v>6.3829787234042552</v>
      </c>
      <c r="U28" s="4">
        <v>60</v>
      </c>
      <c r="V28" s="4">
        <v>6</v>
      </c>
      <c r="W28" s="108">
        <f t="shared" si="1"/>
        <v>9.0909090909090917</v>
      </c>
      <c r="X28" s="4">
        <f t="shared" si="2"/>
        <v>148</v>
      </c>
      <c r="Y28" s="4">
        <f t="shared" si="2"/>
        <v>12</v>
      </c>
      <c r="Z28" s="108">
        <f t="shared" si="3"/>
        <v>7.5</v>
      </c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</row>
    <row r="29" spans="2:56" s="11" customFormat="1" ht="15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6"/>
      <c r="P29" s="6"/>
      <c r="Q29" s="4">
        <v>14</v>
      </c>
      <c r="R29" s="4">
        <v>85</v>
      </c>
      <c r="S29" s="4">
        <v>6</v>
      </c>
      <c r="T29" s="108">
        <f t="shared" si="0"/>
        <v>6.593406593406594</v>
      </c>
      <c r="U29" s="4">
        <v>90</v>
      </c>
      <c r="V29" s="4">
        <v>13</v>
      </c>
      <c r="W29" s="108">
        <f t="shared" si="1"/>
        <v>12.621359223300971</v>
      </c>
      <c r="X29" s="4">
        <f t="shared" si="2"/>
        <v>175</v>
      </c>
      <c r="Y29" s="4">
        <f t="shared" si="2"/>
        <v>19</v>
      </c>
      <c r="Z29" s="108">
        <f t="shared" si="3"/>
        <v>9.7938144329896915</v>
      </c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</row>
    <row r="30" spans="2:56" s="11" customFormat="1" ht="15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16"/>
      <c r="P30" s="6"/>
      <c r="Q30" s="4">
        <v>15</v>
      </c>
      <c r="R30" s="4">
        <v>91</v>
      </c>
      <c r="S30" s="4">
        <v>7</v>
      </c>
      <c r="T30" s="108">
        <f t="shared" si="0"/>
        <v>7.1428571428571423</v>
      </c>
      <c r="U30" s="4">
        <v>87</v>
      </c>
      <c r="V30" s="4">
        <v>9</v>
      </c>
      <c r="W30" s="108">
        <f t="shared" si="1"/>
        <v>9.375</v>
      </c>
      <c r="X30" s="4">
        <f t="shared" si="2"/>
        <v>178</v>
      </c>
      <c r="Y30" s="4">
        <f t="shared" si="2"/>
        <v>16</v>
      </c>
      <c r="Z30" s="108">
        <f t="shared" si="3"/>
        <v>8.2474226804123703</v>
      </c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</row>
    <row r="31" spans="2:56" s="11" customFormat="1" ht="15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16"/>
      <c r="P31" s="6"/>
      <c r="Q31" s="4">
        <v>16</v>
      </c>
      <c r="R31" s="4">
        <v>126</v>
      </c>
      <c r="S31" s="4">
        <v>7</v>
      </c>
      <c r="T31" s="108">
        <f t="shared" si="0"/>
        <v>5.2631578947368416</v>
      </c>
      <c r="U31" s="4">
        <v>115</v>
      </c>
      <c r="V31" s="4">
        <v>4</v>
      </c>
      <c r="W31" s="108">
        <f t="shared" si="1"/>
        <v>3.3613445378151261</v>
      </c>
      <c r="X31" s="4">
        <f t="shared" si="2"/>
        <v>241</v>
      </c>
      <c r="Y31" s="4">
        <f t="shared" si="2"/>
        <v>11</v>
      </c>
      <c r="Z31" s="108">
        <f t="shared" si="3"/>
        <v>4.3650793650793647</v>
      </c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</row>
    <row r="32" spans="2:56" s="11" customFormat="1" ht="15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3"/>
      <c r="M32" s="12"/>
      <c r="N32" s="12"/>
      <c r="O32" s="116"/>
      <c r="P32" s="6"/>
      <c r="Q32" s="4">
        <v>17</v>
      </c>
      <c r="R32" s="4">
        <v>111</v>
      </c>
      <c r="S32" s="4">
        <v>8</v>
      </c>
      <c r="T32" s="108">
        <f t="shared" si="0"/>
        <v>6.7226890756302522</v>
      </c>
      <c r="U32" s="4">
        <v>124</v>
      </c>
      <c r="V32" s="4">
        <v>9</v>
      </c>
      <c r="W32" s="108">
        <f t="shared" si="1"/>
        <v>6.7669172932330826</v>
      </c>
      <c r="X32" s="4">
        <f t="shared" si="2"/>
        <v>235</v>
      </c>
      <c r="Y32" s="4">
        <f t="shared" si="2"/>
        <v>17</v>
      </c>
      <c r="Z32" s="108">
        <f t="shared" si="3"/>
        <v>6.746031746031746</v>
      </c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</row>
    <row r="33" spans="1:56" s="11" customFormat="1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16"/>
      <c r="P33" s="6"/>
      <c r="Q33" s="4">
        <v>18</v>
      </c>
      <c r="R33" s="4">
        <v>90</v>
      </c>
      <c r="S33" s="4">
        <v>3</v>
      </c>
      <c r="T33" s="108">
        <f t="shared" si="0"/>
        <v>3.225806451612903</v>
      </c>
      <c r="U33" s="4">
        <v>110</v>
      </c>
      <c r="V33" s="4">
        <v>4</v>
      </c>
      <c r="W33" s="108">
        <f t="shared" si="1"/>
        <v>3.5087719298245612</v>
      </c>
      <c r="X33" s="4">
        <f t="shared" si="2"/>
        <v>200</v>
      </c>
      <c r="Y33" s="4">
        <f>SUM(S33,V33)</f>
        <v>7</v>
      </c>
      <c r="Z33" s="108">
        <f t="shared" si="3"/>
        <v>3.3816425120772946</v>
      </c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</row>
    <row r="34" spans="1:56" s="11" customFormat="1" ht="15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16"/>
      <c r="P34" s="6"/>
      <c r="Q34" s="4"/>
      <c r="R34" s="4"/>
      <c r="S34" s="4"/>
      <c r="T34" s="108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</row>
    <row r="35" spans="1:56" s="11" customFormat="1" ht="15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16"/>
      <c r="P35" s="6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</row>
    <row r="36" spans="1:56" s="14" customFormat="1" ht="15" customHeight="1">
      <c r="A36" s="102" t="s">
        <v>47</v>
      </c>
      <c r="B36" s="101">
        <v>7</v>
      </c>
      <c r="C36" s="100">
        <v>8</v>
      </c>
      <c r="D36" s="100">
        <v>9</v>
      </c>
      <c r="E36" s="100">
        <v>10</v>
      </c>
      <c r="F36" s="100">
        <v>11</v>
      </c>
      <c r="G36" s="100">
        <v>12</v>
      </c>
      <c r="H36" s="100">
        <v>13</v>
      </c>
      <c r="I36" s="100">
        <v>14</v>
      </c>
      <c r="J36" s="100">
        <v>15</v>
      </c>
      <c r="K36" s="100">
        <v>16</v>
      </c>
      <c r="L36" s="100">
        <v>17</v>
      </c>
      <c r="M36" s="99">
        <v>18</v>
      </c>
      <c r="N36" s="99" t="s">
        <v>48</v>
      </c>
      <c r="O36" s="98"/>
      <c r="P36" s="11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</row>
    <row r="37" spans="1:56" s="14" customFormat="1" ht="15" customHeight="1">
      <c r="A37" s="97" t="s">
        <v>49</v>
      </c>
      <c r="B37" s="96">
        <f>SUM(B38:B39)</f>
        <v>237</v>
      </c>
      <c r="C37" s="95">
        <f t="shared" ref="C37:L37" si="4">SUM(C38:C39)</f>
        <v>288</v>
      </c>
      <c r="D37" s="95">
        <f t="shared" si="4"/>
        <v>153</v>
      </c>
      <c r="E37" s="95">
        <f t="shared" si="4"/>
        <v>124</v>
      </c>
      <c r="F37" s="95">
        <f t="shared" si="4"/>
        <v>100</v>
      </c>
      <c r="G37" s="95">
        <f t="shared" si="4"/>
        <v>88</v>
      </c>
      <c r="H37" s="95">
        <f t="shared" si="4"/>
        <v>88</v>
      </c>
      <c r="I37" s="95">
        <f t="shared" si="4"/>
        <v>85</v>
      </c>
      <c r="J37" s="95">
        <f t="shared" si="4"/>
        <v>91</v>
      </c>
      <c r="K37" s="95">
        <f t="shared" si="4"/>
        <v>126</v>
      </c>
      <c r="L37" s="95">
        <f t="shared" si="4"/>
        <v>111</v>
      </c>
      <c r="M37" s="94">
        <f>SUM(M38:M39)</f>
        <v>90</v>
      </c>
      <c r="N37" s="94">
        <f>SUM(B37:M37)</f>
        <v>1581</v>
      </c>
      <c r="O37" s="117"/>
      <c r="P37" s="11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</row>
    <row r="38" spans="1:56" s="14" customFormat="1" ht="15" customHeight="1">
      <c r="A38" s="97" t="s">
        <v>44</v>
      </c>
      <c r="B38" s="96">
        <v>223</v>
      </c>
      <c r="C38" s="95">
        <v>275</v>
      </c>
      <c r="D38" s="95">
        <v>139</v>
      </c>
      <c r="E38" s="95">
        <v>116</v>
      </c>
      <c r="F38" s="95">
        <v>95</v>
      </c>
      <c r="G38" s="95">
        <v>81</v>
      </c>
      <c r="H38" s="95">
        <v>82</v>
      </c>
      <c r="I38" s="95">
        <v>79</v>
      </c>
      <c r="J38" s="95">
        <v>84</v>
      </c>
      <c r="K38" s="95">
        <v>119</v>
      </c>
      <c r="L38" s="95">
        <v>103</v>
      </c>
      <c r="M38" s="94">
        <v>87</v>
      </c>
      <c r="N38" s="94">
        <f>SUM(B38:M38)</f>
        <v>1483</v>
      </c>
      <c r="O38" s="117"/>
      <c r="P38" s="11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</row>
    <row r="39" spans="1:56" s="14" customFormat="1" ht="15" customHeight="1">
      <c r="A39" s="97" t="s">
        <v>45</v>
      </c>
      <c r="B39" s="96">
        <v>14</v>
      </c>
      <c r="C39" s="95">
        <v>13</v>
      </c>
      <c r="D39" s="95">
        <v>14</v>
      </c>
      <c r="E39" s="95">
        <v>8</v>
      </c>
      <c r="F39" s="95">
        <v>5</v>
      </c>
      <c r="G39" s="95">
        <v>7</v>
      </c>
      <c r="H39" s="95">
        <v>6</v>
      </c>
      <c r="I39" s="95">
        <v>6</v>
      </c>
      <c r="J39" s="95">
        <v>7</v>
      </c>
      <c r="K39" s="95">
        <v>7</v>
      </c>
      <c r="L39" s="95">
        <v>8</v>
      </c>
      <c r="M39" s="94">
        <v>3</v>
      </c>
      <c r="N39" s="94">
        <f>SUM(B39:M39)</f>
        <v>98</v>
      </c>
      <c r="O39" s="117"/>
      <c r="P39" s="11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</row>
    <row r="40" spans="1:56" s="14" customFormat="1" ht="15" customHeight="1">
      <c r="A40" s="18" t="s">
        <v>46</v>
      </c>
      <c r="B40" s="93">
        <f>IF(B39=0,0,B39/B37*100)</f>
        <v>5.9071729957805905</v>
      </c>
      <c r="C40" s="92">
        <f t="shared" ref="C40:N40" si="5">IF(C39=0,0,C39/C37*100)</f>
        <v>4.5138888888888884</v>
      </c>
      <c r="D40" s="92">
        <f t="shared" si="5"/>
        <v>9.1503267973856204</v>
      </c>
      <c r="E40" s="92">
        <f t="shared" si="5"/>
        <v>6.4516129032258061</v>
      </c>
      <c r="F40" s="92">
        <f t="shared" si="5"/>
        <v>5</v>
      </c>
      <c r="G40" s="92">
        <f t="shared" si="5"/>
        <v>7.9545454545454541</v>
      </c>
      <c r="H40" s="92">
        <f t="shared" si="5"/>
        <v>6.8181818181818175</v>
      </c>
      <c r="I40" s="92">
        <f t="shared" si="5"/>
        <v>7.0588235294117645</v>
      </c>
      <c r="J40" s="92">
        <f t="shared" si="5"/>
        <v>7.6923076923076925</v>
      </c>
      <c r="K40" s="92">
        <f t="shared" si="5"/>
        <v>5.5555555555555554</v>
      </c>
      <c r="L40" s="92">
        <f t="shared" si="5"/>
        <v>7.2072072072072073</v>
      </c>
      <c r="M40" s="91">
        <f t="shared" si="5"/>
        <v>3.3333333333333335</v>
      </c>
      <c r="N40" s="91">
        <f t="shared" si="5"/>
        <v>6.1986084756483244</v>
      </c>
      <c r="O40" s="118"/>
      <c r="P40" s="11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</row>
    <row r="41" spans="1:56" s="17" customFormat="1" ht="1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6"/>
      <c r="M41" s="15"/>
      <c r="N41" s="15"/>
      <c r="O41" s="15"/>
      <c r="P41" s="11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</row>
    <row r="42" spans="1:56" s="17" customFormat="1" ht="1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1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</row>
    <row r="43" spans="1:56" s="17" customFormat="1" ht="1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1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</row>
    <row r="44" spans="1:56" s="17" customFormat="1" ht="1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1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</row>
    <row r="45" spans="1:56" s="17" customFormat="1" ht="1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1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</row>
    <row r="46" spans="1:56" s="17" customFormat="1" ht="1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1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</row>
    <row r="47" spans="1:56" s="17" customFormat="1" ht="1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1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</row>
    <row r="48" spans="1:56" s="17" customFormat="1" ht="1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1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</row>
    <row r="49" spans="1:56" s="17" customFormat="1" ht="1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1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</row>
    <row r="50" spans="1:56" s="17" customFormat="1" ht="1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1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</row>
    <row r="51" spans="1:56" s="17" customFormat="1" ht="1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1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</row>
    <row r="52" spans="1:56" s="17" customFormat="1" ht="1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1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</row>
    <row r="53" spans="1:56" s="17" customFormat="1" ht="1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1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</row>
    <row r="54" spans="1:56" s="17" customFormat="1" ht="1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1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</row>
    <row r="55" spans="1:56" s="17" customFormat="1" ht="1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6"/>
      <c r="M55" s="15"/>
      <c r="N55" s="15"/>
      <c r="O55" s="15"/>
      <c r="P55" s="1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</row>
    <row r="56" spans="1:56" s="17" customFormat="1" ht="1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</row>
    <row r="57" spans="1:56" s="17" customFormat="1" ht="1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</row>
    <row r="58" spans="1:56" s="17" customFormat="1" ht="1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s="14" customFormat="1" ht="15" customHeight="1">
      <c r="A59" s="102" t="s">
        <v>47</v>
      </c>
      <c r="B59" s="101">
        <v>7</v>
      </c>
      <c r="C59" s="100">
        <v>8</v>
      </c>
      <c r="D59" s="100">
        <v>9</v>
      </c>
      <c r="E59" s="100">
        <v>10</v>
      </c>
      <c r="F59" s="100">
        <v>11</v>
      </c>
      <c r="G59" s="100">
        <v>12</v>
      </c>
      <c r="H59" s="100">
        <v>13</v>
      </c>
      <c r="I59" s="100">
        <v>14</v>
      </c>
      <c r="J59" s="100">
        <v>15</v>
      </c>
      <c r="K59" s="100">
        <v>16</v>
      </c>
      <c r="L59" s="100">
        <v>17</v>
      </c>
      <c r="M59" s="99">
        <v>18</v>
      </c>
      <c r="N59" s="99" t="s">
        <v>48</v>
      </c>
      <c r="O59" s="9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s="14" customFormat="1" ht="15" customHeight="1">
      <c r="A60" s="97" t="s">
        <v>49</v>
      </c>
      <c r="B60" s="96">
        <f t="shared" ref="B60:M60" si="6">SUM(B61:B62)</f>
        <v>58</v>
      </c>
      <c r="C60" s="95">
        <f t="shared" si="6"/>
        <v>73</v>
      </c>
      <c r="D60" s="95">
        <f t="shared" si="6"/>
        <v>62</v>
      </c>
      <c r="E60" s="95">
        <f t="shared" si="6"/>
        <v>54</v>
      </c>
      <c r="F60" s="95">
        <f t="shared" si="6"/>
        <v>69</v>
      </c>
      <c r="G60" s="95">
        <f t="shared" si="6"/>
        <v>73</v>
      </c>
      <c r="H60" s="95">
        <f t="shared" si="6"/>
        <v>60</v>
      </c>
      <c r="I60" s="95">
        <f t="shared" si="6"/>
        <v>90</v>
      </c>
      <c r="J60" s="95">
        <f t="shared" si="6"/>
        <v>87</v>
      </c>
      <c r="K60" s="95">
        <f t="shared" si="6"/>
        <v>115</v>
      </c>
      <c r="L60" s="95">
        <f t="shared" si="6"/>
        <v>124</v>
      </c>
      <c r="M60" s="94">
        <f t="shared" si="6"/>
        <v>110</v>
      </c>
      <c r="N60" s="94">
        <f>SUM(B60:M60)</f>
        <v>975</v>
      </c>
      <c r="O60" s="117"/>
      <c r="P60" s="17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s="14" customFormat="1" ht="15" customHeight="1">
      <c r="A61" s="97" t="s">
        <v>44</v>
      </c>
      <c r="B61" s="96">
        <v>53</v>
      </c>
      <c r="C61" s="95">
        <v>61</v>
      </c>
      <c r="D61" s="95">
        <v>59</v>
      </c>
      <c r="E61" s="95">
        <v>48</v>
      </c>
      <c r="F61" s="95">
        <v>65</v>
      </c>
      <c r="G61" s="95">
        <v>70</v>
      </c>
      <c r="H61" s="95">
        <v>54</v>
      </c>
      <c r="I61" s="95">
        <v>77</v>
      </c>
      <c r="J61" s="95">
        <v>78</v>
      </c>
      <c r="K61" s="95">
        <v>111</v>
      </c>
      <c r="L61" s="95">
        <v>115</v>
      </c>
      <c r="M61" s="94">
        <v>106</v>
      </c>
      <c r="N61" s="94">
        <f>SUM(B61:M61)</f>
        <v>897</v>
      </c>
      <c r="O61" s="117"/>
      <c r="P61" s="17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s="14" customFormat="1" ht="15" customHeight="1">
      <c r="A62" s="97" t="s">
        <v>45</v>
      </c>
      <c r="B62" s="96">
        <v>5</v>
      </c>
      <c r="C62" s="95">
        <v>12</v>
      </c>
      <c r="D62" s="95">
        <v>3</v>
      </c>
      <c r="E62" s="95">
        <v>6</v>
      </c>
      <c r="F62" s="95">
        <v>4</v>
      </c>
      <c r="G62" s="95">
        <v>3</v>
      </c>
      <c r="H62" s="95">
        <v>6</v>
      </c>
      <c r="I62" s="95">
        <v>13</v>
      </c>
      <c r="J62" s="95">
        <v>9</v>
      </c>
      <c r="K62" s="95">
        <v>4</v>
      </c>
      <c r="L62" s="95">
        <v>9</v>
      </c>
      <c r="M62" s="94">
        <v>4</v>
      </c>
      <c r="N62" s="94">
        <f>SUM(B62:M62)</f>
        <v>78</v>
      </c>
      <c r="O62" s="117"/>
      <c r="P62" s="17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s="14" customFormat="1" ht="15" customHeight="1">
      <c r="A63" s="18" t="s">
        <v>46</v>
      </c>
      <c r="B63" s="93">
        <f t="shared" ref="B63:N63" si="7">IF(B62=0,0,B62/B60*100)</f>
        <v>8.6206896551724146</v>
      </c>
      <c r="C63" s="92">
        <f t="shared" si="7"/>
        <v>16.43835616438356</v>
      </c>
      <c r="D63" s="92">
        <f t="shared" si="7"/>
        <v>4.838709677419355</v>
      </c>
      <c r="E63" s="92">
        <f t="shared" si="7"/>
        <v>11.111111111111111</v>
      </c>
      <c r="F63" s="92">
        <f t="shared" si="7"/>
        <v>5.7971014492753623</v>
      </c>
      <c r="G63" s="92">
        <f t="shared" si="7"/>
        <v>4.10958904109589</v>
      </c>
      <c r="H63" s="92">
        <f t="shared" si="7"/>
        <v>10</v>
      </c>
      <c r="I63" s="92">
        <f t="shared" si="7"/>
        <v>14.444444444444443</v>
      </c>
      <c r="J63" s="92">
        <f t="shared" si="7"/>
        <v>10.344827586206897</v>
      </c>
      <c r="K63" s="92">
        <f t="shared" si="7"/>
        <v>3.4782608695652173</v>
      </c>
      <c r="L63" s="92">
        <f t="shared" si="7"/>
        <v>7.2580645161290329</v>
      </c>
      <c r="M63" s="91">
        <f t="shared" si="7"/>
        <v>3.6363636363636362</v>
      </c>
      <c r="N63" s="91">
        <f t="shared" si="7"/>
        <v>8</v>
      </c>
      <c r="O63" s="118"/>
      <c r="P63" s="17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s="17" customFormat="1" ht="1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6"/>
      <c r="M64" s="15"/>
      <c r="N64" s="15"/>
      <c r="O64" s="15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</row>
    <row r="65" spans="1:56" s="17" customFormat="1" ht="1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</row>
    <row r="66" spans="1:56" s="17" customFormat="1" ht="1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</row>
    <row r="67" spans="1:56" s="17" customFormat="1" ht="1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</row>
    <row r="68" spans="1:56" s="17" customFormat="1" ht="1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</row>
    <row r="69" spans="1:56" s="17" customFormat="1" ht="1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</row>
    <row r="70" spans="1:56" s="17" customFormat="1" ht="1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</row>
    <row r="71" spans="1:56" s="17" customFormat="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</row>
    <row r="72" spans="1:56" s="17" customFormat="1" ht="1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</row>
    <row r="73" spans="1:56" s="17" customFormat="1" ht="1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</row>
    <row r="74" spans="1:56" s="17" customFormat="1" ht="1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</row>
    <row r="75" spans="1:56" s="17" customFormat="1" ht="1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</row>
    <row r="76" spans="1:56" s="17" customFormat="1" ht="1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56" s="17" customFormat="1" ht="1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</row>
    <row r="78" spans="1:56" s="17" customFormat="1" ht="1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6"/>
      <c r="M78" s="15"/>
      <c r="N78" s="15"/>
      <c r="O78" s="15"/>
      <c r="P78" s="1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</row>
    <row r="79" spans="1:56" s="17" customFormat="1" ht="1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</row>
    <row r="80" spans="1:56" s="17" customFormat="1" ht="1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</row>
    <row r="81" spans="1:56" s="17" customFormat="1" ht="1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</row>
    <row r="82" spans="1:56" s="14" customFormat="1" ht="15" customHeight="1">
      <c r="A82" s="102" t="s">
        <v>47</v>
      </c>
      <c r="B82" s="101">
        <v>7</v>
      </c>
      <c r="C82" s="100">
        <v>8</v>
      </c>
      <c r="D82" s="100">
        <v>9</v>
      </c>
      <c r="E82" s="100">
        <v>10</v>
      </c>
      <c r="F82" s="100">
        <v>11</v>
      </c>
      <c r="G82" s="100">
        <v>12</v>
      </c>
      <c r="H82" s="100">
        <v>13</v>
      </c>
      <c r="I82" s="100">
        <v>14</v>
      </c>
      <c r="J82" s="100">
        <v>15</v>
      </c>
      <c r="K82" s="100">
        <v>16</v>
      </c>
      <c r="L82" s="100">
        <v>17</v>
      </c>
      <c r="M82" s="99">
        <v>18</v>
      </c>
      <c r="N82" s="99" t="s">
        <v>48</v>
      </c>
      <c r="O82" s="9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</row>
    <row r="83" spans="1:56" s="14" customFormat="1" ht="15" customHeight="1">
      <c r="A83" s="97" t="s">
        <v>49</v>
      </c>
      <c r="B83" s="96">
        <f t="shared" ref="B83:M83" si="8">SUM(B84:B85)</f>
        <v>295</v>
      </c>
      <c r="C83" s="95">
        <f t="shared" si="8"/>
        <v>361</v>
      </c>
      <c r="D83" s="95">
        <f t="shared" si="8"/>
        <v>215</v>
      </c>
      <c r="E83" s="95">
        <f t="shared" si="8"/>
        <v>178</v>
      </c>
      <c r="F83" s="95">
        <f t="shared" si="8"/>
        <v>169</v>
      </c>
      <c r="G83" s="95">
        <f t="shared" si="8"/>
        <v>161</v>
      </c>
      <c r="H83" s="95">
        <f t="shared" si="8"/>
        <v>148</v>
      </c>
      <c r="I83" s="95">
        <f t="shared" si="8"/>
        <v>175</v>
      </c>
      <c r="J83" s="95">
        <f t="shared" si="8"/>
        <v>178</v>
      </c>
      <c r="K83" s="95">
        <f t="shared" si="8"/>
        <v>241</v>
      </c>
      <c r="L83" s="95">
        <f t="shared" si="8"/>
        <v>235</v>
      </c>
      <c r="M83" s="94">
        <f t="shared" si="8"/>
        <v>200</v>
      </c>
      <c r="N83" s="94">
        <f>SUM(B83:M83)</f>
        <v>2556</v>
      </c>
      <c r="O83" s="117"/>
      <c r="P83" s="17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</row>
    <row r="84" spans="1:56" s="14" customFormat="1" ht="15" customHeight="1">
      <c r="A84" s="97" t="s">
        <v>44</v>
      </c>
      <c r="B84" s="96">
        <f>SUM(B38,B61)</f>
        <v>276</v>
      </c>
      <c r="C84" s="95">
        <f t="shared" ref="C84:M84" si="9">SUM(C38,C61)</f>
        <v>336</v>
      </c>
      <c r="D84" s="95">
        <f t="shared" si="9"/>
        <v>198</v>
      </c>
      <c r="E84" s="95">
        <f t="shared" si="9"/>
        <v>164</v>
      </c>
      <c r="F84" s="95">
        <f t="shared" si="9"/>
        <v>160</v>
      </c>
      <c r="G84" s="95">
        <f t="shared" si="9"/>
        <v>151</v>
      </c>
      <c r="H84" s="95">
        <f t="shared" si="9"/>
        <v>136</v>
      </c>
      <c r="I84" s="95">
        <f t="shared" si="9"/>
        <v>156</v>
      </c>
      <c r="J84" s="95">
        <f t="shared" si="9"/>
        <v>162</v>
      </c>
      <c r="K84" s="95">
        <f t="shared" si="9"/>
        <v>230</v>
      </c>
      <c r="L84" s="95">
        <f t="shared" si="9"/>
        <v>218</v>
      </c>
      <c r="M84" s="94">
        <f t="shared" si="9"/>
        <v>193</v>
      </c>
      <c r="N84" s="94">
        <f>SUM(B84:M84)</f>
        <v>2380</v>
      </c>
      <c r="O84" s="117"/>
      <c r="P84" s="17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spans="1:56" s="14" customFormat="1" ht="15" customHeight="1">
      <c r="A85" s="97" t="s">
        <v>45</v>
      </c>
      <c r="B85" s="96">
        <f t="shared" ref="B85:M85" si="10">SUM(B39,B62)</f>
        <v>19</v>
      </c>
      <c r="C85" s="95">
        <f t="shared" si="10"/>
        <v>25</v>
      </c>
      <c r="D85" s="95">
        <f t="shared" si="10"/>
        <v>17</v>
      </c>
      <c r="E85" s="95">
        <f t="shared" si="10"/>
        <v>14</v>
      </c>
      <c r="F85" s="95">
        <f t="shared" si="10"/>
        <v>9</v>
      </c>
      <c r="G85" s="95">
        <f t="shared" si="10"/>
        <v>10</v>
      </c>
      <c r="H85" s="95">
        <f t="shared" si="10"/>
        <v>12</v>
      </c>
      <c r="I85" s="95">
        <f t="shared" si="10"/>
        <v>19</v>
      </c>
      <c r="J85" s="95">
        <f t="shared" si="10"/>
        <v>16</v>
      </c>
      <c r="K85" s="95">
        <f t="shared" si="10"/>
        <v>11</v>
      </c>
      <c r="L85" s="95">
        <f t="shared" si="10"/>
        <v>17</v>
      </c>
      <c r="M85" s="94">
        <f t="shared" si="10"/>
        <v>7</v>
      </c>
      <c r="N85" s="94">
        <f>SUM(B85:M85)</f>
        <v>176</v>
      </c>
      <c r="O85" s="117"/>
      <c r="P85" s="17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spans="1:56" s="14" customFormat="1" ht="15.95" customHeight="1">
      <c r="A86" s="18" t="s">
        <v>46</v>
      </c>
      <c r="B86" s="93">
        <f t="shared" ref="B86:N86" si="11">IF(B85=0,0,B85/B83*100)</f>
        <v>6.4406779661016946</v>
      </c>
      <c r="C86" s="92">
        <f t="shared" si="11"/>
        <v>6.9252077562326875</v>
      </c>
      <c r="D86" s="92">
        <f t="shared" si="11"/>
        <v>7.9069767441860463</v>
      </c>
      <c r="E86" s="92">
        <f t="shared" si="11"/>
        <v>7.8651685393258424</v>
      </c>
      <c r="F86" s="92">
        <f t="shared" si="11"/>
        <v>5.3254437869822491</v>
      </c>
      <c r="G86" s="92">
        <f t="shared" si="11"/>
        <v>6.2111801242236027</v>
      </c>
      <c r="H86" s="92">
        <f t="shared" si="11"/>
        <v>8.1081081081081088</v>
      </c>
      <c r="I86" s="92">
        <f t="shared" si="11"/>
        <v>10.857142857142858</v>
      </c>
      <c r="J86" s="92">
        <f t="shared" si="11"/>
        <v>8.9887640449438209</v>
      </c>
      <c r="K86" s="92">
        <f t="shared" si="11"/>
        <v>4.5643153526970952</v>
      </c>
      <c r="L86" s="92">
        <f t="shared" si="11"/>
        <v>7.2340425531914887</v>
      </c>
      <c r="M86" s="91">
        <f t="shared" si="11"/>
        <v>3.5000000000000004</v>
      </c>
      <c r="N86" s="91">
        <f t="shared" si="11"/>
        <v>6.8857589984350547</v>
      </c>
      <c r="O86" s="118"/>
      <c r="P86" s="17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spans="1:56" s="14" customFormat="1" ht="12" customHeight="1">
      <c r="A87" s="15"/>
      <c r="P87" s="17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spans="1:56" s="14" customFormat="1" ht="12" customHeight="1">
      <c r="A88" s="15"/>
      <c r="P88" s="17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spans="1:56" s="11" customFormat="1" ht="15" customHeight="1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16"/>
      <c r="P89" s="20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spans="1:56" s="11" customFormat="1" ht="15" customHeight="1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16"/>
      <c r="P90" s="2"/>
      <c r="Q90" s="3"/>
      <c r="R90" s="3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spans="1:56" s="11" customFormat="1" ht="15" customHeight="1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16"/>
      <c r="P91" s="6"/>
      <c r="Q91" s="4"/>
      <c r="R91" s="4" t="s">
        <v>84</v>
      </c>
      <c r="S91" s="4"/>
      <c r="T91" s="4"/>
      <c r="U91" s="4" t="s">
        <v>85</v>
      </c>
      <c r="V91" s="4"/>
      <c r="W91" s="4"/>
      <c r="X91" s="4" t="s">
        <v>86</v>
      </c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spans="1:56" s="11" customFormat="1" ht="15" customHeight="1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16"/>
      <c r="P92" s="6"/>
      <c r="Q92" s="4">
        <v>7</v>
      </c>
      <c r="R92" s="4">
        <f t="array" ref="R92:R103">TRANSPOSE(B107:M107)</f>
        <v>79</v>
      </c>
      <c r="S92" s="4">
        <f t="array" ref="S92:S103">TRANSPOSE(B109:M109)</f>
        <v>5</v>
      </c>
      <c r="T92" s="108">
        <f t="shared" ref="T92:T103" si="12">IF(S92=0,0,S92/SUM(R92:S92)*100)</f>
        <v>5.9523809523809517</v>
      </c>
      <c r="U92" s="4">
        <f t="array" ref="U92:U103">TRANSPOSE(B130:M130)</f>
        <v>50</v>
      </c>
      <c r="V92" s="4">
        <f t="array" ref="V92:V103">TRANSPOSE(B132:M132)</f>
        <v>1</v>
      </c>
      <c r="W92" s="108">
        <f t="shared" ref="W92:W103" si="13">IF(V92=0,0,V92/SUM(U92:V92)*100)</f>
        <v>1.9607843137254901</v>
      </c>
      <c r="X92" s="4">
        <f t="shared" ref="X92:X103" si="14">SUM(R92,U92)</f>
        <v>129</v>
      </c>
      <c r="Y92" s="4">
        <f t="shared" ref="Y92:Y103" si="15">SUM(S92,V92)</f>
        <v>6</v>
      </c>
      <c r="Z92" s="108">
        <f t="shared" ref="Z92:Z103" si="16">IF(Y92=0,0,Y92/SUM(X92:Y92)*100)</f>
        <v>4.4444444444444446</v>
      </c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spans="1:56" s="11" customFormat="1" ht="15" customHeight="1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16"/>
      <c r="P93" s="6"/>
      <c r="Q93" s="4">
        <v>8</v>
      </c>
      <c r="R93" s="4">
        <v>107</v>
      </c>
      <c r="S93" s="4">
        <v>12</v>
      </c>
      <c r="T93" s="108">
        <f t="shared" si="12"/>
        <v>10.084033613445378</v>
      </c>
      <c r="U93" s="4">
        <v>34</v>
      </c>
      <c r="V93" s="4">
        <v>1</v>
      </c>
      <c r="W93" s="108">
        <f t="shared" si="13"/>
        <v>2.8571428571428572</v>
      </c>
      <c r="X93" s="4">
        <f t="shared" si="14"/>
        <v>141</v>
      </c>
      <c r="Y93" s="4">
        <f t="shared" si="15"/>
        <v>13</v>
      </c>
      <c r="Z93" s="108">
        <f t="shared" si="16"/>
        <v>8.4415584415584419</v>
      </c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spans="1:56" s="11" customFormat="1" ht="15" customHeight="1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16"/>
      <c r="P94" s="6"/>
      <c r="Q94" s="4">
        <v>9</v>
      </c>
      <c r="R94" s="4">
        <v>88</v>
      </c>
      <c r="S94" s="4">
        <v>4</v>
      </c>
      <c r="T94" s="108">
        <f t="shared" si="12"/>
        <v>4.3478260869565215</v>
      </c>
      <c r="U94" s="4">
        <v>19</v>
      </c>
      <c r="V94" s="4">
        <v>0</v>
      </c>
      <c r="W94" s="108">
        <f t="shared" si="13"/>
        <v>0</v>
      </c>
      <c r="X94" s="4">
        <f t="shared" si="14"/>
        <v>107</v>
      </c>
      <c r="Y94" s="4">
        <f t="shared" si="15"/>
        <v>4</v>
      </c>
      <c r="Z94" s="108">
        <f t="shared" si="16"/>
        <v>3.6036036036036037</v>
      </c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spans="1:56" s="11" customFormat="1" ht="15" customHeight="1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16"/>
      <c r="P95" s="6"/>
      <c r="Q95" s="4">
        <v>10</v>
      </c>
      <c r="R95" s="4">
        <v>88</v>
      </c>
      <c r="S95" s="4">
        <v>6</v>
      </c>
      <c r="T95" s="108">
        <f t="shared" si="12"/>
        <v>6.3829787234042552</v>
      </c>
      <c r="U95" s="4">
        <v>13</v>
      </c>
      <c r="V95" s="4">
        <v>1</v>
      </c>
      <c r="W95" s="108">
        <f t="shared" si="13"/>
        <v>7.1428571428571423</v>
      </c>
      <c r="X95" s="4">
        <f t="shared" si="14"/>
        <v>101</v>
      </c>
      <c r="Y95" s="4">
        <f t="shared" si="15"/>
        <v>7</v>
      </c>
      <c r="Z95" s="108">
        <f t="shared" si="16"/>
        <v>6.481481481481481</v>
      </c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spans="1:56" s="11" customFormat="1" ht="15" customHeight="1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16"/>
      <c r="P96" s="6"/>
      <c r="Q96" s="4">
        <v>11</v>
      </c>
      <c r="R96" s="4">
        <v>95</v>
      </c>
      <c r="S96" s="4">
        <v>4</v>
      </c>
      <c r="T96" s="108">
        <f t="shared" si="12"/>
        <v>4.0404040404040407</v>
      </c>
      <c r="U96" s="4">
        <v>11</v>
      </c>
      <c r="V96" s="4">
        <v>1</v>
      </c>
      <c r="W96" s="108">
        <f t="shared" si="13"/>
        <v>8.3333333333333321</v>
      </c>
      <c r="X96" s="4">
        <f t="shared" si="14"/>
        <v>106</v>
      </c>
      <c r="Y96" s="4">
        <f t="shared" si="15"/>
        <v>5</v>
      </c>
      <c r="Z96" s="108">
        <f t="shared" si="16"/>
        <v>4.5045045045045047</v>
      </c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spans="1:56" s="11" customFormat="1" ht="15" customHeight="1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16"/>
      <c r="P97" s="6"/>
      <c r="Q97" s="4">
        <v>12</v>
      </c>
      <c r="R97" s="4">
        <v>86</v>
      </c>
      <c r="S97" s="4">
        <v>3</v>
      </c>
      <c r="T97" s="108">
        <f t="shared" si="12"/>
        <v>3.3707865168539324</v>
      </c>
      <c r="U97" s="4">
        <v>16</v>
      </c>
      <c r="V97" s="4">
        <v>1</v>
      </c>
      <c r="W97" s="108">
        <f t="shared" si="13"/>
        <v>5.8823529411764701</v>
      </c>
      <c r="X97" s="4">
        <f t="shared" si="14"/>
        <v>102</v>
      </c>
      <c r="Y97" s="4">
        <f t="shared" si="15"/>
        <v>4</v>
      </c>
      <c r="Z97" s="108">
        <f t="shared" si="16"/>
        <v>3.7735849056603774</v>
      </c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spans="1:56" s="11" customFormat="1" ht="15" customHeight="1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16"/>
      <c r="P98" s="6"/>
      <c r="Q98" s="4">
        <v>13</v>
      </c>
      <c r="R98" s="4">
        <v>82</v>
      </c>
      <c r="S98" s="4">
        <v>6</v>
      </c>
      <c r="T98" s="108">
        <f t="shared" si="12"/>
        <v>6.8181818181818175</v>
      </c>
      <c r="U98" s="4">
        <v>18</v>
      </c>
      <c r="V98" s="4">
        <v>1</v>
      </c>
      <c r="W98" s="108">
        <f t="shared" si="13"/>
        <v>5.2631578947368416</v>
      </c>
      <c r="X98" s="4">
        <f t="shared" si="14"/>
        <v>100</v>
      </c>
      <c r="Y98" s="4">
        <f t="shared" si="15"/>
        <v>7</v>
      </c>
      <c r="Z98" s="108">
        <f t="shared" si="16"/>
        <v>6.5420560747663545</v>
      </c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spans="1:56" s="11" customFormat="1" ht="15" customHeight="1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16"/>
      <c r="P99" s="6"/>
      <c r="Q99" s="4">
        <v>14</v>
      </c>
      <c r="R99" s="4">
        <v>110</v>
      </c>
      <c r="S99" s="4">
        <v>13</v>
      </c>
      <c r="T99" s="108">
        <f t="shared" si="12"/>
        <v>10.569105691056912</v>
      </c>
      <c r="U99" s="4">
        <v>15</v>
      </c>
      <c r="V99" s="4">
        <v>1</v>
      </c>
      <c r="W99" s="108">
        <f t="shared" si="13"/>
        <v>6.25</v>
      </c>
      <c r="X99" s="4">
        <f t="shared" si="14"/>
        <v>125</v>
      </c>
      <c r="Y99" s="4">
        <f t="shared" si="15"/>
        <v>14</v>
      </c>
      <c r="Z99" s="108">
        <f t="shared" si="16"/>
        <v>10.071942446043165</v>
      </c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spans="1:56" s="11" customFormat="1" ht="15" customHeight="1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16"/>
      <c r="P100" s="6"/>
      <c r="Q100" s="4">
        <v>15</v>
      </c>
      <c r="R100" s="4">
        <v>112</v>
      </c>
      <c r="S100" s="4">
        <v>10</v>
      </c>
      <c r="T100" s="108">
        <f t="shared" si="12"/>
        <v>8.1967213114754092</v>
      </c>
      <c r="U100" s="4">
        <v>17</v>
      </c>
      <c r="V100" s="4">
        <v>1</v>
      </c>
      <c r="W100" s="108">
        <f t="shared" si="13"/>
        <v>5.5555555555555554</v>
      </c>
      <c r="X100" s="4">
        <f t="shared" si="14"/>
        <v>129</v>
      </c>
      <c r="Y100" s="4">
        <f t="shared" si="15"/>
        <v>11</v>
      </c>
      <c r="Z100" s="108">
        <f t="shared" si="16"/>
        <v>7.8571428571428568</v>
      </c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spans="1:56" s="11" customFormat="1" ht="15" customHeight="1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16"/>
      <c r="P101" s="6"/>
      <c r="Q101" s="4">
        <v>16</v>
      </c>
      <c r="R101" s="4">
        <v>142</v>
      </c>
      <c r="S101" s="4">
        <v>4</v>
      </c>
      <c r="T101" s="108">
        <f t="shared" si="12"/>
        <v>2.7397260273972601</v>
      </c>
      <c r="U101" s="4">
        <v>34</v>
      </c>
      <c r="V101" s="4">
        <v>1</v>
      </c>
      <c r="W101" s="108">
        <f t="shared" si="13"/>
        <v>2.8571428571428572</v>
      </c>
      <c r="X101" s="4">
        <f t="shared" si="14"/>
        <v>176</v>
      </c>
      <c r="Y101" s="4">
        <f t="shared" si="15"/>
        <v>5</v>
      </c>
      <c r="Z101" s="108">
        <f t="shared" si="16"/>
        <v>2.7624309392265194</v>
      </c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spans="1:56" s="11" customFormat="1" ht="15" customHeight="1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3"/>
      <c r="M102" s="12"/>
      <c r="N102" s="12"/>
      <c r="O102" s="116"/>
      <c r="P102" s="6"/>
      <c r="Q102" s="4">
        <v>17</v>
      </c>
      <c r="R102" s="4">
        <v>147</v>
      </c>
      <c r="S102" s="4">
        <v>9</v>
      </c>
      <c r="T102" s="108">
        <f t="shared" si="12"/>
        <v>5.7692307692307692</v>
      </c>
      <c r="U102" s="4">
        <v>23</v>
      </c>
      <c r="V102" s="4">
        <v>0</v>
      </c>
      <c r="W102" s="108">
        <f t="shared" si="13"/>
        <v>0</v>
      </c>
      <c r="X102" s="4">
        <f t="shared" si="14"/>
        <v>170</v>
      </c>
      <c r="Y102" s="4">
        <f t="shared" si="15"/>
        <v>9</v>
      </c>
      <c r="Z102" s="108">
        <f t="shared" si="16"/>
        <v>5.027932960893855</v>
      </c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spans="1:56" s="11" customFormat="1" ht="15" customHeight="1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16"/>
      <c r="P103" s="6"/>
      <c r="Q103" s="4">
        <v>18</v>
      </c>
      <c r="R103" s="4">
        <v>125</v>
      </c>
      <c r="S103" s="4">
        <v>3</v>
      </c>
      <c r="T103" s="108">
        <f t="shared" si="12"/>
        <v>2.34375</v>
      </c>
      <c r="U103" s="4">
        <v>14</v>
      </c>
      <c r="V103" s="4">
        <v>1</v>
      </c>
      <c r="W103" s="108">
        <f t="shared" si="13"/>
        <v>6.666666666666667</v>
      </c>
      <c r="X103" s="4">
        <f t="shared" si="14"/>
        <v>139</v>
      </c>
      <c r="Y103" s="4">
        <f t="shared" si="15"/>
        <v>4</v>
      </c>
      <c r="Z103" s="108">
        <f t="shared" si="16"/>
        <v>2.7972027972027971</v>
      </c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spans="1:56" s="11" customFormat="1" ht="15" customHeight="1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16"/>
      <c r="P104" s="6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spans="1:56" s="11" customFormat="1" ht="15" customHeight="1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16"/>
      <c r="P105" s="6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spans="1:56" s="14" customFormat="1" ht="15" customHeight="1">
      <c r="A106" s="102" t="s">
        <v>47</v>
      </c>
      <c r="B106" s="101">
        <v>7</v>
      </c>
      <c r="C106" s="100">
        <v>8</v>
      </c>
      <c r="D106" s="100">
        <v>9</v>
      </c>
      <c r="E106" s="100">
        <v>10</v>
      </c>
      <c r="F106" s="100">
        <v>11</v>
      </c>
      <c r="G106" s="100">
        <v>12</v>
      </c>
      <c r="H106" s="100">
        <v>13</v>
      </c>
      <c r="I106" s="100">
        <v>14</v>
      </c>
      <c r="J106" s="100">
        <v>15</v>
      </c>
      <c r="K106" s="100">
        <v>16</v>
      </c>
      <c r="L106" s="100">
        <v>17</v>
      </c>
      <c r="M106" s="99">
        <v>18</v>
      </c>
      <c r="N106" s="99" t="s">
        <v>48</v>
      </c>
      <c r="O106" s="98"/>
      <c r="P106" s="11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spans="1:56" s="14" customFormat="1" ht="15" customHeight="1">
      <c r="A107" s="97" t="s">
        <v>49</v>
      </c>
      <c r="B107" s="96">
        <f t="shared" ref="B107:M107" si="17">SUM(B108:B109)</f>
        <v>79</v>
      </c>
      <c r="C107" s="95">
        <f t="shared" si="17"/>
        <v>107</v>
      </c>
      <c r="D107" s="95">
        <f t="shared" si="17"/>
        <v>88</v>
      </c>
      <c r="E107" s="95">
        <f t="shared" si="17"/>
        <v>88</v>
      </c>
      <c r="F107" s="95">
        <f t="shared" si="17"/>
        <v>95</v>
      </c>
      <c r="G107" s="95">
        <f t="shared" si="17"/>
        <v>86</v>
      </c>
      <c r="H107" s="95">
        <f t="shared" si="17"/>
        <v>82</v>
      </c>
      <c r="I107" s="95">
        <f t="shared" si="17"/>
        <v>110</v>
      </c>
      <c r="J107" s="95">
        <f t="shared" si="17"/>
        <v>112</v>
      </c>
      <c r="K107" s="95">
        <f t="shared" si="17"/>
        <v>142</v>
      </c>
      <c r="L107" s="95">
        <f t="shared" si="17"/>
        <v>147</v>
      </c>
      <c r="M107" s="94">
        <f t="shared" si="17"/>
        <v>125</v>
      </c>
      <c r="N107" s="94">
        <f>SUM(B107:M107)</f>
        <v>1261</v>
      </c>
      <c r="O107" s="117"/>
      <c r="P107" s="11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spans="1:56" s="14" customFormat="1" ht="15" customHeight="1">
      <c r="A108" s="97" t="s">
        <v>44</v>
      </c>
      <c r="B108" s="96">
        <v>74</v>
      </c>
      <c r="C108" s="95">
        <v>95</v>
      </c>
      <c r="D108" s="95">
        <v>84</v>
      </c>
      <c r="E108" s="95">
        <v>82</v>
      </c>
      <c r="F108" s="95">
        <v>91</v>
      </c>
      <c r="G108" s="95">
        <v>83</v>
      </c>
      <c r="H108" s="95">
        <v>76</v>
      </c>
      <c r="I108" s="95">
        <v>97</v>
      </c>
      <c r="J108" s="95">
        <v>102</v>
      </c>
      <c r="K108" s="95">
        <v>138</v>
      </c>
      <c r="L108" s="95">
        <v>138</v>
      </c>
      <c r="M108" s="94">
        <v>122</v>
      </c>
      <c r="N108" s="94">
        <f>SUM(B108:M108)</f>
        <v>1182</v>
      </c>
      <c r="O108" s="117"/>
      <c r="P108" s="11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spans="1:56" s="14" customFormat="1" ht="15" customHeight="1">
      <c r="A109" s="97" t="s">
        <v>45</v>
      </c>
      <c r="B109" s="96">
        <v>5</v>
      </c>
      <c r="C109" s="95">
        <v>12</v>
      </c>
      <c r="D109" s="95">
        <v>4</v>
      </c>
      <c r="E109" s="95">
        <v>6</v>
      </c>
      <c r="F109" s="95">
        <v>4</v>
      </c>
      <c r="G109" s="95">
        <v>3</v>
      </c>
      <c r="H109" s="95">
        <v>6</v>
      </c>
      <c r="I109" s="95">
        <v>13</v>
      </c>
      <c r="J109" s="95">
        <v>10</v>
      </c>
      <c r="K109" s="95">
        <v>4</v>
      </c>
      <c r="L109" s="95">
        <v>9</v>
      </c>
      <c r="M109" s="94">
        <v>3</v>
      </c>
      <c r="N109" s="94">
        <f>SUM(B109:M109)</f>
        <v>79</v>
      </c>
      <c r="O109" s="117"/>
      <c r="P109" s="11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spans="1:56" s="14" customFormat="1" ht="15" customHeight="1">
      <c r="A110" s="18" t="s">
        <v>46</v>
      </c>
      <c r="B110" s="93">
        <f t="shared" ref="B110:N110" si="18">IF(B109=0,0,B109/B107*100)</f>
        <v>6.3291139240506329</v>
      </c>
      <c r="C110" s="92">
        <f t="shared" si="18"/>
        <v>11.214953271028037</v>
      </c>
      <c r="D110" s="92">
        <f t="shared" si="18"/>
        <v>4.5454545454545459</v>
      </c>
      <c r="E110" s="92">
        <f t="shared" si="18"/>
        <v>6.8181818181818175</v>
      </c>
      <c r="F110" s="92">
        <f t="shared" si="18"/>
        <v>4.2105263157894735</v>
      </c>
      <c r="G110" s="92">
        <f t="shared" si="18"/>
        <v>3.4883720930232558</v>
      </c>
      <c r="H110" s="92">
        <f t="shared" si="18"/>
        <v>7.3170731707317067</v>
      </c>
      <c r="I110" s="92">
        <f t="shared" si="18"/>
        <v>11.818181818181818</v>
      </c>
      <c r="J110" s="92">
        <f t="shared" si="18"/>
        <v>8.9285714285714288</v>
      </c>
      <c r="K110" s="92">
        <f t="shared" si="18"/>
        <v>2.8169014084507045</v>
      </c>
      <c r="L110" s="92">
        <f t="shared" si="18"/>
        <v>6.1224489795918364</v>
      </c>
      <c r="M110" s="91">
        <f t="shared" si="18"/>
        <v>2.4</v>
      </c>
      <c r="N110" s="91">
        <f t="shared" si="18"/>
        <v>6.2648691514670896</v>
      </c>
      <c r="O110" s="118"/>
      <c r="P110" s="11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spans="1:56" s="17" customFormat="1" ht="1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6"/>
      <c r="M111" s="15"/>
      <c r="N111" s="15"/>
      <c r="O111" s="15"/>
      <c r="P111" s="11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spans="1:56" s="17" customFormat="1" ht="1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1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spans="1:56" s="17" customFormat="1" ht="1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1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spans="1:56" s="17" customFormat="1" ht="1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1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spans="1:56" s="17" customFormat="1" ht="1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1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spans="1:56" s="17" customFormat="1" ht="1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1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spans="1:56" s="17" customFormat="1" ht="1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1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spans="1:56" s="17" customFormat="1" ht="1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1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spans="1:56" s="17" customFormat="1" ht="1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1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spans="1:56" s="17" customFormat="1" ht="1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1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spans="1:56" s="17" customFormat="1" ht="1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1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spans="1:56" s="17" customFormat="1" ht="1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1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spans="1:56" s="17" customFormat="1" ht="1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1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spans="1:56" s="17" customFormat="1" ht="1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1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spans="1:56" s="17" customFormat="1" ht="1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6"/>
      <c r="M125" s="15"/>
      <c r="N125" s="15"/>
      <c r="O125" s="15"/>
      <c r="P125" s="1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spans="1:56" s="17" customFormat="1" ht="1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spans="1:56" s="17" customFormat="1" ht="1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spans="1:56" s="17" customFormat="1" ht="1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spans="1:56" s="14" customFormat="1" ht="15" customHeight="1">
      <c r="A129" s="102" t="s">
        <v>47</v>
      </c>
      <c r="B129" s="101">
        <v>7</v>
      </c>
      <c r="C129" s="100">
        <v>8</v>
      </c>
      <c r="D129" s="100">
        <v>9</v>
      </c>
      <c r="E129" s="100">
        <v>10</v>
      </c>
      <c r="F129" s="100">
        <v>11</v>
      </c>
      <c r="G129" s="100">
        <v>12</v>
      </c>
      <c r="H129" s="100">
        <v>13</v>
      </c>
      <c r="I129" s="100">
        <v>14</v>
      </c>
      <c r="J129" s="100">
        <v>15</v>
      </c>
      <c r="K129" s="100">
        <v>16</v>
      </c>
      <c r="L129" s="100">
        <v>17</v>
      </c>
      <c r="M129" s="99">
        <v>18</v>
      </c>
      <c r="N129" s="99" t="s">
        <v>48</v>
      </c>
      <c r="O129" s="9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spans="1:56" s="14" customFormat="1" ht="15" customHeight="1">
      <c r="A130" s="97" t="s">
        <v>49</v>
      </c>
      <c r="B130" s="96">
        <f t="shared" ref="B130:M130" si="19">SUM(B131:B132)</f>
        <v>50</v>
      </c>
      <c r="C130" s="95">
        <f t="shared" si="19"/>
        <v>34</v>
      </c>
      <c r="D130" s="95">
        <f t="shared" si="19"/>
        <v>19</v>
      </c>
      <c r="E130" s="95">
        <f t="shared" si="19"/>
        <v>13</v>
      </c>
      <c r="F130" s="95">
        <f t="shared" si="19"/>
        <v>11</v>
      </c>
      <c r="G130" s="95">
        <f t="shared" si="19"/>
        <v>16</v>
      </c>
      <c r="H130" s="95">
        <f t="shared" si="19"/>
        <v>18</v>
      </c>
      <c r="I130" s="95">
        <f t="shared" si="19"/>
        <v>15</v>
      </c>
      <c r="J130" s="95">
        <f t="shared" si="19"/>
        <v>17</v>
      </c>
      <c r="K130" s="95">
        <f t="shared" si="19"/>
        <v>34</v>
      </c>
      <c r="L130" s="95">
        <f t="shared" si="19"/>
        <v>23</v>
      </c>
      <c r="M130" s="94">
        <f t="shared" si="19"/>
        <v>14</v>
      </c>
      <c r="N130" s="94">
        <f>SUM(B130:M130)</f>
        <v>264</v>
      </c>
      <c r="O130" s="117"/>
      <c r="P130" s="17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spans="1:56" s="14" customFormat="1" ht="15" customHeight="1">
      <c r="A131" s="97" t="s">
        <v>44</v>
      </c>
      <c r="B131" s="96">
        <v>49</v>
      </c>
      <c r="C131" s="95">
        <v>33</v>
      </c>
      <c r="D131" s="95">
        <v>19</v>
      </c>
      <c r="E131" s="95">
        <v>12</v>
      </c>
      <c r="F131" s="95">
        <v>10</v>
      </c>
      <c r="G131" s="95">
        <v>15</v>
      </c>
      <c r="H131" s="95">
        <v>17</v>
      </c>
      <c r="I131" s="95">
        <v>14</v>
      </c>
      <c r="J131" s="95">
        <v>16</v>
      </c>
      <c r="K131" s="95">
        <v>33</v>
      </c>
      <c r="L131" s="95">
        <v>23</v>
      </c>
      <c r="M131" s="94">
        <v>13</v>
      </c>
      <c r="N131" s="94">
        <f>SUM(B131:M131)</f>
        <v>254</v>
      </c>
      <c r="O131" s="117"/>
      <c r="P131" s="17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spans="1:56" s="14" customFormat="1" ht="15" customHeight="1">
      <c r="A132" s="97" t="s">
        <v>45</v>
      </c>
      <c r="B132" s="96">
        <v>1</v>
      </c>
      <c r="C132" s="95">
        <v>1</v>
      </c>
      <c r="D132" s="95">
        <v>0</v>
      </c>
      <c r="E132" s="95">
        <v>1</v>
      </c>
      <c r="F132" s="95">
        <v>1</v>
      </c>
      <c r="G132" s="95">
        <v>1</v>
      </c>
      <c r="H132" s="95">
        <v>1</v>
      </c>
      <c r="I132" s="95">
        <v>1</v>
      </c>
      <c r="J132" s="95">
        <v>1</v>
      </c>
      <c r="K132" s="95">
        <v>1</v>
      </c>
      <c r="L132" s="95">
        <v>0</v>
      </c>
      <c r="M132" s="94">
        <v>1</v>
      </c>
      <c r="N132" s="94">
        <f>SUM(B132:M132)</f>
        <v>10</v>
      </c>
      <c r="O132" s="117"/>
      <c r="P132" s="17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spans="1:56" s="14" customFormat="1" ht="15" customHeight="1">
      <c r="A133" s="18" t="s">
        <v>46</v>
      </c>
      <c r="B133" s="93">
        <f t="shared" ref="B133:N133" si="20">IF(B132=0,0,B132/B130*100)</f>
        <v>2</v>
      </c>
      <c r="C133" s="92">
        <f t="shared" si="20"/>
        <v>2.9411764705882351</v>
      </c>
      <c r="D133" s="92">
        <f t="shared" si="20"/>
        <v>0</v>
      </c>
      <c r="E133" s="92">
        <f t="shared" si="20"/>
        <v>7.6923076923076925</v>
      </c>
      <c r="F133" s="92">
        <f t="shared" si="20"/>
        <v>9.0909090909090917</v>
      </c>
      <c r="G133" s="92">
        <f t="shared" si="20"/>
        <v>6.25</v>
      </c>
      <c r="H133" s="92">
        <f t="shared" si="20"/>
        <v>5.5555555555555554</v>
      </c>
      <c r="I133" s="92">
        <f t="shared" si="20"/>
        <v>6.666666666666667</v>
      </c>
      <c r="J133" s="92">
        <f t="shared" si="20"/>
        <v>5.8823529411764701</v>
      </c>
      <c r="K133" s="92">
        <f t="shared" si="20"/>
        <v>2.9411764705882351</v>
      </c>
      <c r="L133" s="92">
        <f t="shared" si="20"/>
        <v>0</v>
      </c>
      <c r="M133" s="91">
        <f t="shared" si="20"/>
        <v>7.1428571428571423</v>
      </c>
      <c r="N133" s="91">
        <f t="shared" si="20"/>
        <v>3.7878787878787881</v>
      </c>
      <c r="O133" s="118"/>
      <c r="P133" s="17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spans="1:56" s="17" customFormat="1" ht="1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6"/>
      <c r="M134" s="15"/>
      <c r="N134" s="15"/>
      <c r="O134" s="15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spans="1:56" s="17" customFormat="1" ht="1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spans="1:56" s="17" customFormat="1" ht="1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spans="1:56" s="17" customFormat="1" ht="1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spans="1:56" s="17" customFormat="1" ht="1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spans="1:56" s="17" customFormat="1" ht="1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spans="1:56" s="17" customFormat="1" ht="1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spans="1:56" s="17" customFormat="1" ht="1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spans="1:56" s="17" customFormat="1" ht="1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spans="1:56" s="17" customFormat="1" ht="1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spans="1:56" s="17" customFormat="1" ht="1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spans="1:56" s="17" customFormat="1" ht="1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spans="1:56" s="17" customFormat="1" ht="1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spans="1:56" s="17" customFormat="1" ht="1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spans="1:56" s="17" customFormat="1" ht="1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6"/>
      <c r="M148" s="15"/>
      <c r="N148" s="15"/>
      <c r="O148" s="15"/>
      <c r="P148" s="1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spans="1:56" s="17" customFormat="1" ht="1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spans="1:56" s="17" customFormat="1" ht="1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spans="1:56" s="17" customFormat="1" ht="1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spans="1:56" s="14" customFormat="1" ht="15" customHeight="1">
      <c r="A152" s="102" t="s">
        <v>47</v>
      </c>
      <c r="B152" s="101">
        <v>7</v>
      </c>
      <c r="C152" s="100">
        <v>8</v>
      </c>
      <c r="D152" s="100">
        <v>9</v>
      </c>
      <c r="E152" s="100">
        <v>10</v>
      </c>
      <c r="F152" s="100">
        <v>11</v>
      </c>
      <c r="G152" s="100">
        <v>12</v>
      </c>
      <c r="H152" s="100">
        <v>13</v>
      </c>
      <c r="I152" s="100">
        <v>14</v>
      </c>
      <c r="J152" s="100">
        <v>15</v>
      </c>
      <c r="K152" s="100">
        <v>16</v>
      </c>
      <c r="L152" s="100">
        <v>17</v>
      </c>
      <c r="M152" s="99">
        <v>18</v>
      </c>
      <c r="N152" s="99" t="s">
        <v>48</v>
      </c>
      <c r="O152" s="9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spans="1:56" s="14" customFormat="1" ht="15" customHeight="1">
      <c r="A153" s="97" t="s">
        <v>49</v>
      </c>
      <c r="B153" s="96">
        <f t="shared" ref="B153:M153" si="21">SUM(B154:B155)</f>
        <v>129</v>
      </c>
      <c r="C153" s="95">
        <f t="shared" si="21"/>
        <v>141</v>
      </c>
      <c r="D153" s="95">
        <f t="shared" si="21"/>
        <v>107</v>
      </c>
      <c r="E153" s="95">
        <f t="shared" si="21"/>
        <v>101</v>
      </c>
      <c r="F153" s="95">
        <f t="shared" si="21"/>
        <v>106</v>
      </c>
      <c r="G153" s="95">
        <f t="shared" si="21"/>
        <v>102</v>
      </c>
      <c r="H153" s="95">
        <f t="shared" si="21"/>
        <v>100</v>
      </c>
      <c r="I153" s="95">
        <f t="shared" si="21"/>
        <v>125</v>
      </c>
      <c r="J153" s="95">
        <f t="shared" si="21"/>
        <v>129</v>
      </c>
      <c r="K153" s="95">
        <f t="shared" si="21"/>
        <v>176</v>
      </c>
      <c r="L153" s="95">
        <f t="shared" si="21"/>
        <v>170</v>
      </c>
      <c r="M153" s="94">
        <f t="shared" si="21"/>
        <v>139</v>
      </c>
      <c r="N153" s="94">
        <f>SUM(B153:M153)</f>
        <v>1525</v>
      </c>
      <c r="O153" s="117"/>
      <c r="P153" s="17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spans="1:56" s="14" customFormat="1" ht="15" customHeight="1">
      <c r="A154" s="97" t="s">
        <v>44</v>
      </c>
      <c r="B154" s="96">
        <f t="shared" ref="B154:M154" si="22">SUM(B108,B131)</f>
        <v>123</v>
      </c>
      <c r="C154" s="95">
        <f t="shared" si="22"/>
        <v>128</v>
      </c>
      <c r="D154" s="95">
        <f t="shared" si="22"/>
        <v>103</v>
      </c>
      <c r="E154" s="95">
        <f t="shared" si="22"/>
        <v>94</v>
      </c>
      <c r="F154" s="95">
        <f t="shared" si="22"/>
        <v>101</v>
      </c>
      <c r="G154" s="95">
        <f t="shared" si="22"/>
        <v>98</v>
      </c>
      <c r="H154" s="95">
        <f t="shared" si="22"/>
        <v>93</v>
      </c>
      <c r="I154" s="95">
        <f t="shared" si="22"/>
        <v>111</v>
      </c>
      <c r="J154" s="95">
        <f t="shared" si="22"/>
        <v>118</v>
      </c>
      <c r="K154" s="95">
        <f t="shared" si="22"/>
        <v>171</v>
      </c>
      <c r="L154" s="95">
        <f t="shared" si="22"/>
        <v>161</v>
      </c>
      <c r="M154" s="94">
        <f t="shared" si="22"/>
        <v>135</v>
      </c>
      <c r="N154" s="94">
        <f>SUM(B154:M154)</f>
        <v>1436</v>
      </c>
      <c r="O154" s="117"/>
      <c r="P154" s="17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spans="1:56" s="14" customFormat="1" ht="15" customHeight="1">
      <c r="A155" s="97" t="s">
        <v>45</v>
      </c>
      <c r="B155" s="96">
        <f t="shared" ref="B155:M155" si="23">SUM(B109,B132)</f>
        <v>6</v>
      </c>
      <c r="C155" s="95">
        <f t="shared" si="23"/>
        <v>13</v>
      </c>
      <c r="D155" s="95">
        <f t="shared" si="23"/>
        <v>4</v>
      </c>
      <c r="E155" s="95">
        <f t="shared" si="23"/>
        <v>7</v>
      </c>
      <c r="F155" s="95">
        <f t="shared" si="23"/>
        <v>5</v>
      </c>
      <c r="G155" s="95">
        <f t="shared" si="23"/>
        <v>4</v>
      </c>
      <c r="H155" s="95">
        <f t="shared" si="23"/>
        <v>7</v>
      </c>
      <c r="I155" s="95">
        <f t="shared" si="23"/>
        <v>14</v>
      </c>
      <c r="J155" s="95">
        <f t="shared" si="23"/>
        <v>11</v>
      </c>
      <c r="K155" s="95">
        <f t="shared" si="23"/>
        <v>5</v>
      </c>
      <c r="L155" s="95">
        <f t="shared" si="23"/>
        <v>9</v>
      </c>
      <c r="M155" s="94">
        <f t="shared" si="23"/>
        <v>4</v>
      </c>
      <c r="N155" s="94">
        <f>SUM(B155:M155)</f>
        <v>89</v>
      </c>
      <c r="O155" s="117"/>
      <c r="P155" s="17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spans="1:56" s="14" customFormat="1" ht="15.95" customHeight="1">
      <c r="A156" s="18" t="s">
        <v>46</v>
      </c>
      <c r="B156" s="93">
        <f t="shared" ref="B156:N156" si="24">IF(B155=0,0,B155/B153*100)</f>
        <v>4.6511627906976747</v>
      </c>
      <c r="C156" s="92">
        <f t="shared" si="24"/>
        <v>9.2198581560283674</v>
      </c>
      <c r="D156" s="92">
        <f t="shared" si="24"/>
        <v>3.7383177570093453</v>
      </c>
      <c r="E156" s="92">
        <f t="shared" si="24"/>
        <v>6.9306930693069315</v>
      </c>
      <c r="F156" s="92">
        <f t="shared" si="24"/>
        <v>4.716981132075472</v>
      </c>
      <c r="G156" s="92">
        <f t="shared" si="24"/>
        <v>3.9215686274509802</v>
      </c>
      <c r="H156" s="92">
        <f t="shared" si="24"/>
        <v>7.0000000000000009</v>
      </c>
      <c r="I156" s="92">
        <f t="shared" si="24"/>
        <v>11.200000000000001</v>
      </c>
      <c r="J156" s="92">
        <f t="shared" si="24"/>
        <v>8.5271317829457356</v>
      </c>
      <c r="K156" s="92">
        <f t="shared" si="24"/>
        <v>2.8409090909090908</v>
      </c>
      <c r="L156" s="92">
        <f t="shared" si="24"/>
        <v>5.2941176470588234</v>
      </c>
      <c r="M156" s="91">
        <f t="shared" si="24"/>
        <v>2.877697841726619</v>
      </c>
      <c r="N156" s="91">
        <f t="shared" si="24"/>
        <v>5.8360655737704912</v>
      </c>
      <c r="O156" s="118"/>
      <c r="P156" s="17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spans="1:56" s="19" customFormat="1" ht="10.9" customHeight="1"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spans="1:56" s="19" customFormat="1" ht="10.9" customHeight="1"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spans="1:56" s="153" customFormat="1" ht="10.9" customHeight="1">
      <c r="Q159" s="154"/>
      <c r="R159" s="154"/>
      <c r="S159" s="154"/>
      <c r="T159" s="154"/>
      <c r="U159" s="154"/>
      <c r="V159" s="154"/>
      <c r="W159" s="154"/>
      <c r="X159" s="154"/>
      <c r="Y159" s="154"/>
      <c r="Z159" s="154"/>
      <c r="AA159" s="154"/>
      <c r="AB159" s="154"/>
      <c r="AC159" s="154"/>
      <c r="AD159" s="154"/>
      <c r="AE159" s="154"/>
      <c r="AF159" s="154"/>
      <c r="AG159" s="154"/>
      <c r="AH159" s="154"/>
      <c r="AI159" s="154"/>
      <c r="AJ159" s="154"/>
      <c r="AK159" s="154"/>
      <c r="AL159" s="154"/>
      <c r="AM159" s="154"/>
      <c r="AN159" s="154"/>
      <c r="AO159" s="154"/>
      <c r="AP159" s="154"/>
      <c r="AQ159" s="154"/>
      <c r="AR159" s="154"/>
      <c r="AS159" s="154"/>
      <c r="AT159" s="154"/>
      <c r="AU159" s="154"/>
      <c r="AV159" s="154"/>
      <c r="AW159" s="154"/>
      <c r="AX159" s="154"/>
      <c r="AY159" s="154"/>
      <c r="AZ159" s="154"/>
      <c r="BA159" s="154"/>
      <c r="BB159" s="154"/>
      <c r="BC159" s="154"/>
      <c r="BD159" s="154"/>
    </row>
    <row r="160" spans="1:56" s="11" customFormat="1" ht="15" customHeight="1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16"/>
      <c r="P160" s="20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spans="2:56" s="11" customFormat="1" ht="15" customHeight="1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16"/>
      <c r="P161" s="2"/>
      <c r="Q161" s="3"/>
      <c r="R161" s="3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spans="2:56" s="11" customFormat="1" ht="15" customHeight="1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16"/>
      <c r="P162" s="6"/>
      <c r="Q162" s="4"/>
      <c r="R162" s="4" t="s">
        <v>87</v>
      </c>
      <c r="S162" s="4"/>
      <c r="T162" s="4"/>
      <c r="U162" s="4" t="s">
        <v>88</v>
      </c>
      <c r="V162" s="4"/>
      <c r="W162" s="4"/>
      <c r="X162" s="4" t="s">
        <v>89</v>
      </c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spans="2:56" s="11" customFormat="1" ht="15" customHeight="1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16"/>
      <c r="P163" s="6"/>
      <c r="Q163" s="4">
        <v>7</v>
      </c>
      <c r="R163" s="4">
        <f t="array" ref="R163:R174">TRANSPOSE(B178:M178)</f>
        <v>6</v>
      </c>
      <c r="S163" s="4">
        <f t="array" ref="S163:S174">TRANSPOSE(B180:M180)</f>
        <v>0</v>
      </c>
      <c r="T163" s="108">
        <f t="shared" ref="T163:T174" si="25">IF(S163=0,0,S163/SUM(R163:S163)*100)</f>
        <v>0</v>
      </c>
      <c r="U163" s="4">
        <f t="array" ref="U163:U174">TRANSPOSE(B201:M201)</f>
        <v>214</v>
      </c>
      <c r="V163" s="4">
        <f t="array" ref="V163:V174">TRANSPOSE(B203:M203)</f>
        <v>13</v>
      </c>
      <c r="W163" s="108">
        <f t="shared" ref="W163:W174" si="26">IF(V163=0,0,V163/SUM(U163:V163)*100)</f>
        <v>5.7268722466960353</v>
      </c>
      <c r="X163" s="4">
        <f t="shared" ref="X163:X174" si="27">SUM(R163,U163)</f>
        <v>220</v>
      </c>
      <c r="Y163" s="4">
        <f t="shared" ref="Y163:Y174" si="28">SUM(S163,V163)</f>
        <v>13</v>
      </c>
      <c r="Z163" s="108">
        <f t="shared" ref="Z163:Z174" si="29">IF(Y163=0,0,Y163/SUM(X163:Y163)*100)</f>
        <v>5.5793991416309012</v>
      </c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spans="2:56" s="11" customFormat="1" ht="15" customHeight="1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16"/>
      <c r="P164" s="6"/>
      <c r="Q164" s="4">
        <v>8</v>
      </c>
      <c r="R164" s="4">
        <v>5</v>
      </c>
      <c r="S164" s="4">
        <v>1</v>
      </c>
      <c r="T164" s="108">
        <f t="shared" si="25"/>
        <v>16.666666666666664</v>
      </c>
      <c r="U164" s="4">
        <v>293</v>
      </c>
      <c r="V164" s="4">
        <v>13</v>
      </c>
      <c r="W164" s="108">
        <f t="shared" si="26"/>
        <v>4.2483660130718954</v>
      </c>
      <c r="X164" s="4">
        <f t="shared" si="27"/>
        <v>298</v>
      </c>
      <c r="Y164" s="4">
        <f t="shared" si="28"/>
        <v>14</v>
      </c>
      <c r="Z164" s="108">
        <f t="shared" si="29"/>
        <v>4.4871794871794872</v>
      </c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spans="2:56" s="11" customFormat="1" ht="15" customHeight="1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16"/>
      <c r="P165" s="6"/>
      <c r="Q165" s="4">
        <v>9</v>
      </c>
      <c r="R165" s="4">
        <v>2</v>
      </c>
      <c r="S165" s="4">
        <v>0</v>
      </c>
      <c r="T165" s="108">
        <f t="shared" si="25"/>
        <v>0</v>
      </c>
      <c r="U165" s="4">
        <v>162</v>
      </c>
      <c r="V165" s="4">
        <v>15</v>
      </c>
      <c r="W165" s="108">
        <f t="shared" si="26"/>
        <v>8.4745762711864394</v>
      </c>
      <c r="X165" s="4">
        <f t="shared" si="27"/>
        <v>164</v>
      </c>
      <c r="Y165" s="4">
        <f t="shared" si="28"/>
        <v>15</v>
      </c>
      <c r="Z165" s="108">
        <f t="shared" si="29"/>
        <v>8.3798882681564244</v>
      </c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spans="2:56" s="11" customFormat="1" ht="15" customHeight="1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16"/>
      <c r="P166" s="6"/>
      <c r="Q166" s="4">
        <v>10</v>
      </c>
      <c r="R166" s="4">
        <v>2</v>
      </c>
      <c r="S166" s="4">
        <v>0</v>
      </c>
      <c r="T166" s="108">
        <f t="shared" si="25"/>
        <v>0</v>
      </c>
      <c r="U166" s="4">
        <v>147</v>
      </c>
      <c r="V166" s="4">
        <v>7</v>
      </c>
      <c r="W166" s="108">
        <f t="shared" si="26"/>
        <v>4.5454545454545459</v>
      </c>
      <c r="X166" s="4">
        <f t="shared" si="27"/>
        <v>149</v>
      </c>
      <c r="Y166" s="4">
        <f t="shared" si="28"/>
        <v>7</v>
      </c>
      <c r="Z166" s="108">
        <f t="shared" si="29"/>
        <v>4.4871794871794872</v>
      </c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spans="2:56" s="11" customFormat="1" ht="15" customHeight="1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16"/>
      <c r="P167" s="6"/>
      <c r="Q167" s="4">
        <v>11</v>
      </c>
      <c r="R167" s="4">
        <v>3</v>
      </c>
      <c r="S167" s="4">
        <v>0</v>
      </c>
      <c r="T167" s="108">
        <f t="shared" si="25"/>
        <v>0</v>
      </c>
      <c r="U167" s="4">
        <v>118</v>
      </c>
      <c r="V167" s="4">
        <v>4</v>
      </c>
      <c r="W167" s="108">
        <f t="shared" si="26"/>
        <v>3.278688524590164</v>
      </c>
      <c r="X167" s="4">
        <f t="shared" si="27"/>
        <v>121</v>
      </c>
      <c r="Y167" s="4">
        <f t="shared" si="28"/>
        <v>4</v>
      </c>
      <c r="Z167" s="108">
        <f t="shared" si="29"/>
        <v>3.2</v>
      </c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spans="2:56" s="11" customFormat="1" ht="15" customHeight="1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16"/>
      <c r="P168" s="6"/>
      <c r="Q168" s="4">
        <v>12</v>
      </c>
      <c r="R168" s="4">
        <v>3</v>
      </c>
      <c r="S168" s="4">
        <v>0</v>
      </c>
      <c r="T168" s="108">
        <f t="shared" si="25"/>
        <v>0</v>
      </c>
      <c r="U168" s="4">
        <v>88</v>
      </c>
      <c r="V168" s="4">
        <v>6</v>
      </c>
      <c r="W168" s="108">
        <f t="shared" si="26"/>
        <v>6.3829787234042552</v>
      </c>
      <c r="X168" s="4">
        <f t="shared" si="27"/>
        <v>91</v>
      </c>
      <c r="Y168" s="4">
        <f t="shared" si="28"/>
        <v>6</v>
      </c>
      <c r="Z168" s="108">
        <f t="shared" si="29"/>
        <v>6.1855670103092786</v>
      </c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spans="2:56" s="11" customFormat="1" ht="15" customHeight="1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16"/>
      <c r="P169" s="6"/>
      <c r="Q169" s="4">
        <v>13</v>
      </c>
      <c r="R169" s="4">
        <v>5</v>
      </c>
      <c r="S169" s="4">
        <v>0</v>
      </c>
      <c r="T169" s="108">
        <f t="shared" si="25"/>
        <v>0</v>
      </c>
      <c r="U169" s="4">
        <v>97</v>
      </c>
      <c r="V169" s="4">
        <v>5</v>
      </c>
      <c r="W169" s="108">
        <f t="shared" si="26"/>
        <v>4.9019607843137258</v>
      </c>
      <c r="X169" s="4">
        <f t="shared" si="27"/>
        <v>102</v>
      </c>
      <c r="Y169" s="4">
        <f t="shared" si="28"/>
        <v>5</v>
      </c>
      <c r="Z169" s="108">
        <f t="shared" si="29"/>
        <v>4.6728971962616823</v>
      </c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spans="2:56" s="11" customFormat="1" ht="15" customHeight="1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16"/>
      <c r="P170" s="6"/>
      <c r="Q170" s="4">
        <v>14</v>
      </c>
      <c r="R170" s="4">
        <v>2</v>
      </c>
      <c r="S170" s="4">
        <v>0</v>
      </c>
      <c r="T170" s="108">
        <f t="shared" si="25"/>
        <v>0</v>
      </c>
      <c r="U170" s="4">
        <v>92</v>
      </c>
      <c r="V170" s="4">
        <v>5</v>
      </c>
      <c r="W170" s="108">
        <f t="shared" si="26"/>
        <v>5.1546391752577314</v>
      </c>
      <c r="X170" s="4">
        <f t="shared" si="27"/>
        <v>94</v>
      </c>
      <c r="Y170" s="4">
        <f t="shared" si="28"/>
        <v>5</v>
      </c>
      <c r="Z170" s="108">
        <f t="shared" si="29"/>
        <v>5.0505050505050502</v>
      </c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spans="2:56" s="11" customFormat="1" ht="15" customHeight="1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16"/>
      <c r="P171" s="6"/>
      <c r="Q171" s="4">
        <v>15</v>
      </c>
      <c r="R171" s="4">
        <v>3</v>
      </c>
      <c r="S171" s="4">
        <v>0</v>
      </c>
      <c r="T171" s="108">
        <f t="shared" si="25"/>
        <v>0</v>
      </c>
      <c r="U171" s="4">
        <v>102</v>
      </c>
      <c r="V171" s="4">
        <v>7</v>
      </c>
      <c r="W171" s="108">
        <f t="shared" si="26"/>
        <v>6.4220183486238538</v>
      </c>
      <c r="X171" s="4">
        <f t="shared" si="27"/>
        <v>105</v>
      </c>
      <c r="Y171" s="4">
        <f t="shared" si="28"/>
        <v>7</v>
      </c>
      <c r="Z171" s="108">
        <f t="shared" si="29"/>
        <v>6.25</v>
      </c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spans="2:56" s="11" customFormat="1" ht="15" customHeight="1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16"/>
      <c r="P172" s="6"/>
      <c r="Q172" s="4">
        <v>16</v>
      </c>
      <c r="R172" s="4">
        <v>4</v>
      </c>
      <c r="S172" s="4">
        <v>1</v>
      </c>
      <c r="T172" s="108">
        <f t="shared" si="25"/>
        <v>20</v>
      </c>
      <c r="U172" s="4">
        <v>123</v>
      </c>
      <c r="V172" s="4">
        <v>7</v>
      </c>
      <c r="W172" s="108">
        <f t="shared" si="26"/>
        <v>5.384615384615385</v>
      </c>
      <c r="X172" s="4">
        <f t="shared" si="27"/>
        <v>127</v>
      </c>
      <c r="Y172" s="4">
        <f t="shared" si="28"/>
        <v>8</v>
      </c>
      <c r="Z172" s="108">
        <f t="shared" si="29"/>
        <v>5.9259259259259265</v>
      </c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spans="2:56" s="11" customFormat="1" ht="15" customHeight="1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3"/>
      <c r="M173" s="12"/>
      <c r="N173" s="12"/>
      <c r="O173" s="116"/>
      <c r="P173" s="6"/>
      <c r="Q173" s="4">
        <v>17</v>
      </c>
      <c r="R173" s="4">
        <v>1</v>
      </c>
      <c r="S173" s="4">
        <v>0</v>
      </c>
      <c r="T173" s="108">
        <f t="shared" si="25"/>
        <v>0</v>
      </c>
      <c r="U173" s="4">
        <v>112</v>
      </c>
      <c r="V173" s="4">
        <v>8</v>
      </c>
      <c r="W173" s="108">
        <f t="shared" si="26"/>
        <v>6.666666666666667</v>
      </c>
      <c r="X173" s="4">
        <f t="shared" si="27"/>
        <v>113</v>
      </c>
      <c r="Y173" s="4">
        <f t="shared" si="28"/>
        <v>8</v>
      </c>
      <c r="Z173" s="108">
        <f t="shared" si="29"/>
        <v>6.6115702479338845</v>
      </c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spans="2:56" s="11" customFormat="1" ht="15" customHeight="1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16"/>
      <c r="P174" s="6"/>
      <c r="Q174" s="4">
        <v>18</v>
      </c>
      <c r="R174" s="4">
        <v>4</v>
      </c>
      <c r="S174" s="4">
        <v>1</v>
      </c>
      <c r="T174" s="108">
        <f t="shared" si="25"/>
        <v>20</v>
      </c>
      <c r="U174" s="4">
        <v>95</v>
      </c>
      <c r="V174" s="4">
        <v>2</v>
      </c>
      <c r="W174" s="108">
        <f t="shared" si="26"/>
        <v>2.0618556701030926</v>
      </c>
      <c r="X174" s="4">
        <f t="shared" si="27"/>
        <v>99</v>
      </c>
      <c r="Y174" s="4">
        <f t="shared" si="28"/>
        <v>3</v>
      </c>
      <c r="Z174" s="108">
        <f t="shared" si="29"/>
        <v>2.9411764705882351</v>
      </c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spans="2:56" s="11" customFormat="1" ht="15" customHeight="1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16"/>
      <c r="P175" s="6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spans="2:56" s="11" customFormat="1" ht="15" customHeight="1"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16"/>
      <c r="P176" s="6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spans="1:56" s="14" customFormat="1" ht="15" customHeight="1">
      <c r="A177" s="102" t="s">
        <v>47</v>
      </c>
      <c r="B177" s="101">
        <v>7</v>
      </c>
      <c r="C177" s="100">
        <v>8</v>
      </c>
      <c r="D177" s="100">
        <v>9</v>
      </c>
      <c r="E177" s="100">
        <v>10</v>
      </c>
      <c r="F177" s="100">
        <v>11</v>
      </c>
      <c r="G177" s="100">
        <v>12</v>
      </c>
      <c r="H177" s="100">
        <v>13</v>
      </c>
      <c r="I177" s="100">
        <v>14</v>
      </c>
      <c r="J177" s="100">
        <v>15</v>
      </c>
      <c r="K177" s="100">
        <v>16</v>
      </c>
      <c r="L177" s="100">
        <v>17</v>
      </c>
      <c r="M177" s="99">
        <v>18</v>
      </c>
      <c r="N177" s="99" t="s">
        <v>48</v>
      </c>
      <c r="O177" s="98"/>
      <c r="P177" s="11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spans="1:56" s="14" customFormat="1" ht="15" customHeight="1">
      <c r="A178" s="97" t="s">
        <v>49</v>
      </c>
      <c r="B178" s="96">
        <f t="shared" ref="B178:M178" si="30">SUM(B179:B180)</f>
        <v>6</v>
      </c>
      <c r="C178" s="95">
        <f t="shared" si="30"/>
        <v>5</v>
      </c>
      <c r="D178" s="95">
        <f t="shared" si="30"/>
        <v>2</v>
      </c>
      <c r="E178" s="95">
        <f t="shared" si="30"/>
        <v>2</v>
      </c>
      <c r="F178" s="95">
        <f t="shared" si="30"/>
        <v>3</v>
      </c>
      <c r="G178" s="95">
        <f t="shared" si="30"/>
        <v>3</v>
      </c>
      <c r="H178" s="95">
        <f t="shared" si="30"/>
        <v>5</v>
      </c>
      <c r="I178" s="95">
        <f t="shared" si="30"/>
        <v>2</v>
      </c>
      <c r="J178" s="95">
        <f t="shared" si="30"/>
        <v>3</v>
      </c>
      <c r="K178" s="95">
        <f t="shared" si="30"/>
        <v>4</v>
      </c>
      <c r="L178" s="95">
        <f t="shared" si="30"/>
        <v>1</v>
      </c>
      <c r="M178" s="94">
        <f t="shared" si="30"/>
        <v>4</v>
      </c>
      <c r="N178" s="94">
        <f>SUM(B178:M178)</f>
        <v>40</v>
      </c>
      <c r="O178" s="117"/>
      <c r="P178" s="11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spans="1:56" s="14" customFormat="1" ht="15" customHeight="1">
      <c r="A179" s="97" t="s">
        <v>44</v>
      </c>
      <c r="B179" s="96">
        <v>6</v>
      </c>
      <c r="C179" s="95">
        <v>4</v>
      </c>
      <c r="D179" s="95">
        <v>2</v>
      </c>
      <c r="E179" s="95">
        <v>2</v>
      </c>
      <c r="F179" s="95">
        <v>3</v>
      </c>
      <c r="G179" s="95">
        <v>3</v>
      </c>
      <c r="H179" s="95">
        <v>5</v>
      </c>
      <c r="I179" s="95">
        <v>2</v>
      </c>
      <c r="J179" s="95">
        <v>3</v>
      </c>
      <c r="K179" s="95">
        <v>3</v>
      </c>
      <c r="L179" s="95">
        <v>1</v>
      </c>
      <c r="M179" s="94">
        <v>3</v>
      </c>
      <c r="N179" s="94">
        <f>SUM(B179:M179)</f>
        <v>37</v>
      </c>
      <c r="O179" s="117"/>
      <c r="P179" s="11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spans="1:56" s="14" customFormat="1" ht="15" customHeight="1">
      <c r="A180" s="97" t="s">
        <v>45</v>
      </c>
      <c r="B180" s="96">
        <v>0</v>
      </c>
      <c r="C180" s="95">
        <v>1</v>
      </c>
      <c r="D180" s="95">
        <v>0</v>
      </c>
      <c r="E180" s="95">
        <v>0</v>
      </c>
      <c r="F180" s="95">
        <v>0</v>
      </c>
      <c r="G180" s="95">
        <v>0</v>
      </c>
      <c r="H180" s="95">
        <v>0</v>
      </c>
      <c r="I180" s="95">
        <v>0</v>
      </c>
      <c r="J180" s="95">
        <v>0</v>
      </c>
      <c r="K180" s="95">
        <v>1</v>
      </c>
      <c r="L180" s="95">
        <v>0</v>
      </c>
      <c r="M180" s="94">
        <v>1</v>
      </c>
      <c r="N180" s="94">
        <f>SUM(B180:M180)</f>
        <v>3</v>
      </c>
      <c r="O180" s="117"/>
      <c r="P180" s="11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spans="1:56" s="14" customFormat="1" ht="15" customHeight="1">
      <c r="A181" s="18" t="s">
        <v>46</v>
      </c>
      <c r="B181" s="93">
        <f t="shared" ref="B181:N181" si="31">IF(B180=0,0,B180/B178*100)</f>
        <v>0</v>
      </c>
      <c r="C181" s="92">
        <f t="shared" si="31"/>
        <v>20</v>
      </c>
      <c r="D181" s="92">
        <f t="shared" si="31"/>
        <v>0</v>
      </c>
      <c r="E181" s="92">
        <f t="shared" si="31"/>
        <v>0</v>
      </c>
      <c r="F181" s="92">
        <f t="shared" si="31"/>
        <v>0</v>
      </c>
      <c r="G181" s="92">
        <f t="shared" si="31"/>
        <v>0</v>
      </c>
      <c r="H181" s="92">
        <f t="shared" si="31"/>
        <v>0</v>
      </c>
      <c r="I181" s="92">
        <f t="shared" si="31"/>
        <v>0</v>
      </c>
      <c r="J181" s="92">
        <f t="shared" si="31"/>
        <v>0</v>
      </c>
      <c r="K181" s="92">
        <f t="shared" si="31"/>
        <v>25</v>
      </c>
      <c r="L181" s="92">
        <f t="shared" si="31"/>
        <v>0</v>
      </c>
      <c r="M181" s="91">
        <f t="shared" si="31"/>
        <v>25</v>
      </c>
      <c r="N181" s="91">
        <f t="shared" si="31"/>
        <v>7.5</v>
      </c>
      <c r="O181" s="118"/>
      <c r="P181" s="11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spans="1:56" s="17" customFormat="1" ht="1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6"/>
      <c r="M182" s="15"/>
      <c r="N182" s="15"/>
      <c r="O182" s="15"/>
      <c r="P182" s="11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spans="1:56" s="17" customFormat="1" ht="1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1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spans="1:56" s="17" customFormat="1" ht="1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1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spans="1:56" s="17" customFormat="1" ht="1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1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spans="1:56" s="17" customFormat="1" ht="1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1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spans="1:56" s="17" customFormat="1" ht="1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1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spans="1:56" s="17" customFormat="1" ht="1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1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spans="1:56" s="17" customFormat="1" ht="1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1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spans="1:56" s="17" customFormat="1" ht="1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1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spans="1:56" s="17" customFormat="1" ht="1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1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spans="1:56" s="17" customFormat="1" ht="1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1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spans="1:56" s="17" customFormat="1" ht="1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1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spans="1:56" s="17" customFormat="1" ht="1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1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spans="1:56" s="17" customFormat="1" ht="1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1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spans="1:56" s="17" customFormat="1" ht="1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6"/>
      <c r="M196" s="15"/>
      <c r="N196" s="15"/>
      <c r="O196" s="15"/>
      <c r="P196" s="1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spans="1:56" s="17" customFormat="1" ht="1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spans="1:56" s="17" customFormat="1" ht="1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spans="1:56" s="17" customFormat="1" ht="15" customHeight="1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spans="1:56" s="14" customFormat="1" ht="15" customHeight="1">
      <c r="A200" s="102" t="s">
        <v>47</v>
      </c>
      <c r="B200" s="101">
        <v>7</v>
      </c>
      <c r="C200" s="100">
        <v>8</v>
      </c>
      <c r="D200" s="100">
        <v>9</v>
      </c>
      <c r="E200" s="100">
        <v>10</v>
      </c>
      <c r="F200" s="100">
        <v>11</v>
      </c>
      <c r="G200" s="100">
        <v>12</v>
      </c>
      <c r="H200" s="100">
        <v>13</v>
      </c>
      <c r="I200" s="100">
        <v>14</v>
      </c>
      <c r="J200" s="100">
        <v>15</v>
      </c>
      <c r="K200" s="100">
        <v>16</v>
      </c>
      <c r="L200" s="100">
        <v>17</v>
      </c>
      <c r="M200" s="99">
        <v>18</v>
      </c>
      <c r="N200" s="99" t="s">
        <v>48</v>
      </c>
      <c r="O200" s="98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spans="1:56" s="14" customFormat="1" ht="15" customHeight="1">
      <c r="A201" s="97" t="s">
        <v>49</v>
      </c>
      <c r="B201" s="96">
        <f t="shared" ref="B201:M201" si="32">SUM(B202:B203)</f>
        <v>214</v>
      </c>
      <c r="C201" s="95">
        <f t="shared" si="32"/>
        <v>293</v>
      </c>
      <c r="D201" s="95">
        <f t="shared" si="32"/>
        <v>162</v>
      </c>
      <c r="E201" s="95">
        <f t="shared" si="32"/>
        <v>147</v>
      </c>
      <c r="F201" s="95">
        <f t="shared" si="32"/>
        <v>118</v>
      </c>
      <c r="G201" s="95">
        <f t="shared" si="32"/>
        <v>88</v>
      </c>
      <c r="H201" s="95">
        <f t="shared" si="32"/>
        <v>97</v>
      </c>
      <c r="I201" s="95">
        <f t="shared" si="32"/>
        <v>92</v>
      </c>
      <c r="J201" s="95">
        <f t="shared" si="32"/>
        <v>102</v>
      </c>
      <c r="K201" s="95">
        <f t="shared" si="32"/>
        <v>123</v>
      </c>
      <c r="L201" s="95">
        <f t="shared" si="32"/>
        <v>112</v>
      </c>
      <c r="M201" s="94">
        <f t="shared" si="32"/>
        <v>95</v>
      </c>
      <c r="N201" s="94">
        <f>SUM(B201:M201)</f>
        <v>1643</v>
      </c>
      <c r="O201" s="117"/>
      <c r="P201" s="17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spans="1:56" s="14" customFormat="1" ht="15" customHeight="1">
      <c r="A202" s="97" t="s">
        <v>44</v>
      </c>
      <c r="B202" s="96">
        <v>201</v>
      </c>
      <c r="C202" s="95">
        <v>280</v>
      </c>
      <c r="D202" s="95">
        <v>147</v>
      </c>
      <c r="E202" s="95">
        <v>140</v>
      </c>
      <c r="F202" s="95">
        <v>114</v>
      </c>
      <c r="G202" s="95">
        <v>82</v>
      </c>
      <c r="H202" s="95">
        <v>92</v>
      </c>
      <c r="I202" s="95">
        <v>87</v>
      </c>
      <c r="J202" s="95">
        <v>95</v>
      </c>
      <c r="K202" s="95">
        <v>116</v>
      </c>
      <c r="L202" s="95">
        <v>104</v>
      </c>
      <c r="M202" s="94">
        <v>93</v>
      </c>
      <c r="N202" s="94">
        <f>SUM(B202:M202)</f>
        <v>1551</v>
      </c>
      <c r="O202" s="117"/>
      <c r="P202" s="17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spans="1:56" s="14" customFormat="1" ht="15" customHeight="1">
      <c r="A203" s="97" t="s">
        <v>45</v>
      </c>
      <c r="B203" s="96">
        <v>13</v>
      </c>
      <c r="C203" s="95">
        <v>13</v>
      </c>
      <c r="D203" s="95">
        <v>15</v>
      </c>
      <c r="E203" s="95">
        <v>7</v>
      </c>
      <c r="F203" s="95">
        <v>4</v>
      </c>
      <c r="G203" s="95">
        <v>6</v>
      </c>
      <c r="H203" s="95">
        <v>5</v>
      </c>
      <c r="I203" s="95">
        <v>5</v>
      </c>
      <c r="J203" s="95">
        <v>7</v>
      </c>
      <c r="K203" s="95">
        <v>7</v>
      </c>
      <c r="L203" s="95">
        <v>8</v>
      </c>
      <c r="M203" s="94">
        <v>2</v>
      </c>
      <c r="N203" s="94">
        <f>SUM(B203:M203)</f>
        <v>92</v>
      </c>
      <c r="O203" s="117"/>
      <c r="P203" s="17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spans="1:56" s="14" customFormat="1" ht="15" customHeight="1">
      <c r="A204" s="18" t="s">
        <v>46</v>
      </c>
      <c r="B204" s="93">
        <f t="shared" ref="B204:N204" si="33">IF(B203=0,0,B203/B201*100)</f>
        <v>6.0747663551401869</v>
      </c>
      <c r="C204" s="92">
        <f t="shared" si="33"/>
        <v>4.4368600682593859</v>
      </c>
      <c r="D204" s="92">
        <f t="shared" si="33"/>
        <v>9.2592592592592595</v>
      </c>
      <c r="E204" s="92">
        <f t="shared" si="33"/>
        <v>4.7619047619047619</v>
      </c>
      <c r="F204" s="92">
        <f t="shared" si="33"/>
        <v>3.3898305084745761</v>
      </c>
      <c r="G204" s="92">
        <f t="shared" si="33"/>
        <v>6.8181818181818175</v>
      </c>
      <c r="H204" s="92">
        <f t="shared" si="33"/>
        <v>5.1546391752577314</v>
      </c>
      <c r="I204" s="92">
        <f t="shared" si="33"/>
        <v>5.4347826086956523</v>
      </c>
      <c r="J204" s="92">
        <f t="shared" si="33"/>
        <v>6.8627450980392162</v>
      </c>
      <c r="K204" s="92">
        <f t="shared" si="33"/>
        <v>5.6910569105691051</v>
      </c>
      <c r="L204" s="92">
        <f t="shared" si="33"/>
        <v>7.1428571428571423</v>
      </c>
      <c r="M204" s="91">
        <f t="shared" si="33"/>
        <v>2.1052631578947367</v>
      </c>
      <c r="N204" s="91">
        <f t="shared" si="33"/>
        <v>5.5995130858186242</v>
      </c>
      <c r="O204" s="118"/>
      <c r="P204" s="17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spans="1:56" s="17" customFormat="1" ht="1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6"/>
      <c r="M205" s="15"/>
      <c r="N205" s="15"/>
      <c r="O205" s="15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spans="1:56" s="17" customFormat="1" ht="1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spans="1:56" s="17" customFormat="1" ht="1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spans="1:56" s="17" customFormat="1" ht="1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spans="1:56" s="17" customFormat="1" ht="1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spans="1:56" s="17" customFormat="1" ht="1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spans="1:56" s="17" customFormat="1" ht="1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spans="1:56" s="17" customFormat="1" ht="1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spans="1:56" s="17" customFormat="1" ht="1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spans="1:56" s="17" customFormat="1" ht="1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spans="1:56" s="17" customFormat="1" ht="1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spans="1:56" s="17" customFormat="1" ht="1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spans="1:56" s="17" customFormat="1" ht="1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spans="1:56" s="17" customFormat="1" ht="1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spans="1:56" s="17" customFormat="1" ht="1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6"/>
      <c r="M219" s="15"/>
      <c r="N219" s="15"/>
      <c r="O219" s="15"/>
      <c r="P219" s="1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spans="1:56" s="17" customFormat="1" ht="1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spans="1:56" s="17" customFormat="1" ht="1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spans="1:56" s="17" customFormat="1" ht="15" customHeight="1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spans="1:56" s="14" customFormat="1" ht="15" customHeight="1">
      <c r="A223" s="102" t="s">
        <v>47</v>
      </c>
      <c r="B223" s="101">
        <v>7</v>
      </c>
      <c r="C223" s="100">
        <v>8</v>
      </c>
      <c r="D223" s="100">
        <v>9</v>
      </c>
      <c r="E223" s="100">
        <v>10</v>
      </c>
      <c r="F223" s="100">
        <v>11</v>
      </c>
      <c r="G223" s="100">
        <v>12</v>
      </c>
      <c r="H223" s="100">
        <v>13</v>
      </c>
      <c r="I223" s="100">
        <v>14</v>
      </c>
      <c r="J223" s="100">
        <v>15</v>
      </c>
      <c r="K223" s="100">
        <v>16</v>
      </c>
      <c r="L223" s="100">
        <v>17</v>
      </c>
      <c r="M223" s="99">
        <v>18</v>
      </c>
      <c r="N223" s="99" t="s">
        <v>48</v>
      </c>
      <c r="O223" s="98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spans="1:56" s="14" customFormat="1" ht="15" customHeight="1">
      <c r="A224" s="97" t="s">
        <v>49</v>
      </c>
      <c r="B224" s="96">
        <f t="shared" ref="B224:M224" si="34">SUM(B225:B226)</f>
        <v>220</v>
      </c>
      <c r="C224" s="95">
        <f t="shared" si="34"/>
        <v>298</v>
      </c>
      <c r="D224" s="95">
        <f t="shared" si="34"/>
        <v>164</v>
      </c>
      <c r="E224" s="95">
        <f t="shared" si="34"/>
        <v>149</v>
      </c>
      <c r="F224" s="95">
        <f t="shared" si="34"/>
        <v>121</v>
      </c>
      <c r="G224" s="95">
        <f t="shared" si="34"/>
        <v>91</v>
      </c>
      <c r="H224" s="95">
        <f t="shared" si="34"/>
        <v>102</v>
      </c>
      <c r="I224" s="95">
        <f t="shared" si="34"/>
        <v>94</v>
      </c>
      <c r="J224" s="95">
        <f t="shared" si="34"/>
        <v>105</v>
      </c>
      <c r="K224" s="95">
        <f t="shared" si="34"/>
        <v>127</v>
      </c>
      <c r="L224" s="95">
        <f t="shared" si="34"/>
        <v>113</v>
      </c>
      <c r="M224" s="94">
        <f t="shared" si="34"/>
        <v>99</v>
      </c>
      <c r="N224" s="94">
        <f>SUM(B224:M224)</f>
        <v>1683</v>
      </c>
      <c r="O224" s="117"/>
      <c r="P224" s="17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spans="1:56" s="14" customFormat="1" ht="15" customHeight="1">
      <c r="A225" s="97" t="s">
        <v>44</v>
      </c>
      <c r="B225" s="96">
        <f t="shared" ref="B225:M225" si="35">SUM(B179,B202)</f>
        <v>207</v>
      </c>
      <c r="C225" s="95">
        <f t="shared" si="35"/>
        <v>284</v>
      </c>
      <c r="D225" s="95">
        <f t="shared" si="35"/>
        <v>149</v>
      </c>
      <c r="E225" s="95">
        <f t="shared" si="35"/>
        <v>142</v>
      </c>
      <c r="F225" s="95">
        <f t="shared" si="35"/>
        <v>117</v>
      </c>
      <c r="G225" s="95">
        <f t="shared" si="35"/>
        <v>85</v>
      </c>
      <c r="H225" s="95">
        <f t="shared" si="35"/>
        <v>97</v>
      </c>
      <c r="I225" s="95">
        <f t="shared" si="35"/>
        <v>89</v>
      </c>
      <c r="J225" s="95">
        <f t="shared" si="35"/>
        <v>98</v>
      </c>
      <c r="K225" s="95">
        <f t="shared" si="35"/>
        <v>119</v>
      </c>
      <c r="L225" s="95">
        <f t="shared" si="35"/>
        <v>105</v>
      </c>
      <c r="M225" s="94">
        <f t="shared" si="35"/>
        <v>96</v>
      </c>
      <c r="N225" s="94">
        <f>SUM(B225:M225)</f>
        <v>1588</v>
      </c>
      <c r="O225" s="117"/>
      <c r="P225" s="17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spans="1:56" s="14" customFormat="1" ht="15" customHeight="1">
      <c r="A226" s="97" t="s">
        <v>45</v>
      </c>
      <c r="B226" s="96">
        <f t="shared" ref="B226:M226" si="36">SUM(B180,B203)</f>
        <v>13</v>
      </c>
      <c r="C226" s="95">
        <f t="shared" si="36"/>
        <v>14</v>
      </c>
      <c r="D226" s="95">
        <f t="shared" si="36"/>
        <v>15</v>
      </c>
      <c r="E226" s="95">
        <f t="shared" si="36"/>
        <v>7</v>
      </c>
      <c r="F226" s="95">
        <f t="shared" si="36"/>
        <v>4</v>
      </c>
      <c r="G226" s="95">
        <f t="shared" si="36"/>
        <v>6</v>
      </c>
      <c r="H226" s="95">
        <f t="shared" si="36"/>
        <v>5</v>
      </c>
      <c r="I226" s="95">
        <f t="shared" si="36"/>
        <v>5</v>
      </c>
      <c r="J226" s="95">
        <f t="shared" si="36"/>
        <v>7</v>
      </c>
      <c r="K226" s="95">
        <f t="shared" si="36"/>
        <v>8</v>
      </c>
      <c r="L226" s="95">
        <f t="shared" si="36"/>
        <v>8</v>
      </c>
      <c r="M226" s="94">
        <f t="shared" si="36"/>
        <v>3</v>
      </c>
      <c r="N226" s="94">
        <f>SUM(B226:M226)</f>
        <v>95</v>
      </c>
      <c r="O226" s="117"/>
      <c r="P226" s="17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spans="1:56" s="14" customFormat="1" ht="15.95" customHeight="1">
      <c r="A227" s="18" t="s">
        <v>46</v>
      </c>
      <c r="B227" s="93">
        <f t="shared" ref="B227:N227" si="37">IF(B226=0,0,B226/B224*100)</f>
        <v>5.9090909090909092</v>
      </c>
      <c r="C227" s="92">
        <f t="shared" si="37"/>
        <v>4.6979865771812079</v>
      </c>
      <c r="D227" s="92">
        <f t="shared" si="37"/>
        <v>9.1463414634146343</v>
      </c>
      <c r="E227" s="92">
        <f t="shared" si="37"/>
        <v>4.6979865771812079</v>
      </c>
      <c r="F227" s="92">
        <f t="shared" si="37"/>
        <v>3.3057851239669422</v>
      </c>
      <c r="G227" s="92">
        <f t="shared" si="37"/>
        <v>6.593406593406594</v>
      </c>
      <c r="H227" s="92">
        <f t="shared" si="37"/>
        <v>4.9019607843137258</v>
      </c>
      <c r="I227" s="92">
        <f t="shared" si="37"/>
        <v>5.3191489361702127</v>
      </c>
      <c r="J227" s="92">
        <f t="shared" si="37"/>
        <v>6.666666666666667</v>
      </c>
      <c r="K227" s="92">
        <f t="shared" si="37"/>
        <v>6.2992125984251963</v>
      </c>
      <c r="L227" s="92">
        <f t="shared" si="37"/>
        <v>7.0796460176991154</v>
      </c>
      <c r="M227" s="91">
        <f t="shared" si="37"/>
        <v>3.0303030303030303</v>
      </c>
      <c r="N227" s="91">
        <f t="shared" si="37"/>
        <v>5.6446821152703501</v>
      </c>
      <c r="O227" s="118"/>
      <c r="P227" s="17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spans="1:56" s="19" customFormat="1"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spans="1:56" s="19" customFormat="1"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spans="1:56" s="19" customFormat="1"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spans="1:56" s="19" customFormat="1"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spans="1:56" s="19" customFormat="1"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spans="1:56" s="19" customFormat="1"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spans="1:56" s="19" customFormat="1"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spans="1:56" s="19" customFormat="1"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spans="1:56" s="19" customFormat="1"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spans="1:56" s="19" customFormat="1"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spans="1:56" s="19" customFormat="1"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spans="1:56" s="19" customFormat="1"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spans="1:56" s="19" customFormat="1"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spans="17:56" s="19" customFormat="1"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spans="17:56" s="19" customFormat="1"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spans="17:56" s="19" customFormat="1"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spans="17:56" s="19" customFormat="1"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spans="17:56" s="19" customFormat="1"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spans="17:56" s="19" customFormat="1"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spans="17:56" s="19" customFormat="1"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spans="17:56" s="19" customFormat="1"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spans="17:56" s="19" customFormat="1"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spans="17:56" s="19" customFormat="1"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spans="17:56" s="19" customFormat="1"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spans="17:56" s="19" customFormat="1"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spans="17:56" s="19" customFormat="1"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spans="17:56" s="19" customFormat="1"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spans="17:56" s="19" customFormat="1"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spans="17:56" s="19" customFormat="1"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spans="17:56" s="19" customFormat="1"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spans="17:56" s="19" customFormat="1"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spans="17:56" s="19" customFormat="1"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spans="17:56" s="19" customFormat="1"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spans="17:56" s="19" customFormat="1"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spans="17:56" s="19" customFormat="1"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spans="17:56" s="19" customFormat="1"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spans="17:56" s="19" customFormat="1"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spans="17:56" s="19" customFormat="1"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spans="17:56" s="19" customFormat="1"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spans="17:56" s="19" customFormat="1"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spans="17:56" s="19" customFormat="1"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spans="17:56" s="19" customFormat="1"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spans="17:56" s="19" customFormat="1"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spans="17:56" s="19" customFormat="1"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spans="17:56" s="19" customFormat="1"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spans="17:56" s="19" customFormat="1"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spans="17:56" s="19" customFormat="1"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spans="17:56" s="19" customFormat="1"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spans="17:56" s="19" customFormat="1"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spans="17:56" s="19" customFormat="1"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spans="17:56" s="19" customFormat="1"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spans="17:56" s="19" customFormat="1"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spans="17:56" s="19" customFormat="1"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spans="17:56" s="19" customFormat="1"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spans="17:56" s="19" customFormat="1"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spans="17:56" s="19" customFormat="1"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spans="17:56" s="19" customFormat="1"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spans="17:56" s="19" customFormat="1"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spans="17:56" s="19" customFormat="1"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spans="17:56" s="19" customFormat="1"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spans="17:56" s="19" customFormat="1"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spans="17:56" s="19" customFormat="1"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spans="17:56" s="19" customFormat="1"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spans="17:56" s="19" customFormat="1"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spans="17:56" s="19" customFormat="1"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spans="17:56" s="19" customFormat="1"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spans="17:56" s="19" customFormat="1"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spans="17:56" s="19" customFormat="1"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spans="17:56" s="19" customFormat="1"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spans="17:56" s="19" customFormat="1"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spans="17:56" s="19" customFormat="1"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spans="17:56" s="19" customFormat="1"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spans="17:56" s="19" customFormat="1"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spans="17:56" s="19" customFormat="1"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spans="17:56" s="19" customFormat="1"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spans="17:56" s="19" customFormat="1"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spans="17:56" s="19" customFormat="1"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spans="17:56" s="19" customFormat="1"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spans="17:56" s="19" customFormat="1"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spans="17:56" s="19" customFormat="1"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spans="17:56" s="19" customFormat="1"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spans="17:56" s="19" customFormat="1"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spans="17:56" s="19" customFormat="1"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spans="17:56" s="19" customFormat="1"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spans="17:56" s="19" customFormat="1"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spans="17:56" s="19" customFormat="1"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spans="17:56" s="19" customFormat="1"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spans="17:56" s="19" customFormat="1"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spans="17:56" s="19" customFormat="1"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spans="17:56" s="19" customFormat="1"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spans="17:56" s="19" customFormat="1"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spans="17:56" s="19" customFormat="1"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spans="17:56" s="19" customFormat="1"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spans="17:56" s="19" customFormat="1"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spans="17:56" s="19" customFormat="1"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spans="17:56" s="19" customFormat="1"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spans="17:56" s="19" customFormat="1"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spans="17:56" s="19" customFormat="1"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spans="17:56" s="19" customFormat="1"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spans="17:56" s="19" customFormat="1"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spans="17:56" s="19" customFormat="1"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spans="17:56" s="19" customFormat="1"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spans="17:56" s="19" customFormat="1"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spans="17:56" s="19" customFormat="1"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spans="17:56" s="19" customFormat="1"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spans="17:56" s="19" customFormat="1"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spans="17:56" s="19" customFormat="1"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spans="17:56" s="19" customFormat="1"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spans="17:56" s="19" customFormat="1"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spans="17:56" s="19" customFormat="1"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spans="17:56" s="19" customFormat="1"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spans="17:56" s="19" customFormat="1"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spans="17:56" s="19" customFormat="1"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spans="17:56" s="19" customFormat="1"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spans="17:56" s="19" customFormat="1"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spans="17:56" s="19" customFormat="1"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spans="17:56" s="19" customFormat="1"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spans="17:56" s="19" customFormat="1"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spans="17:56" s="19" customFormat="1"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spans="17:56" s="19" customFormat="1"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spans="17:56" s="19" customFormat="1"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spans="17:56" s="19" customFormat="1"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spans="17:56" s="19" customFormat="1"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spans="17:56" s="19" customFormat="1"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spans="17:56" s="19" customFormat="1"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spans="17:56" s="19" customFormat="1"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spans="17:56" s="19" customFormat="1"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spans="17:56" s="19" customFormat="1"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spans="17:56" s="19" customFormat="1"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spans="17:56" s="19" customFormat="1"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spans="17:56" s="19" customFormat="1"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spans="17:56" s="19" customFormat="1"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spans="17:56" s="19" customFormat="1"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spans="17:56" s="19" customFormat="1"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spans="17:56" s="19" customFormat="1"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spans="17:56" s="19" customFormat="1"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spans="17:56" s="19" customFormat="1"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spans="17:56" s="19" customFormat="1"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spans="17:56" s="19" customFormat="1"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spans="17:56" s="19" customFormat="1"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spans="17:56" s="19" customFormat="1"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spans="17:56" s="19" customFormat="1"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spans="17:56" s="19" customFormat="1"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spans="17:56" s="19" customFormat="1"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spans="17:56" s="19" customFormat="1"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spans="17:56" s="19" customFormat="1"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spans="17:56" s="19" customFormat="1"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spans="17:56" s="19" customFormat="1"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spans="17:56" s="19" customFormat="1"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spans="17:56" s="19" customFormat="1"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spans="17:56" s="19" customFormat="1"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spans="17:56" s="19" customFormat="1"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spans="17:56" s="19" customFormat="1"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spans="17:56" s="19" customFormat="1"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spans="17:56" s="19" customFormat="1"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spans="17:56" s="19" customFormat="1"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spans="17:56" s="19" customFormat="1"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spans="17:56" s="19" customFormat="1"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spans="17:56" s="19" customFormat="1"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spans="17:56" s="19" customFormat="1"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spans="17:56" s="19" customFormat="1"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spans="17:56" s="19" customFormat="1"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spans="17:56" s="19" customFormat="1"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spans="17:56" s="19" customFormat="1"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spans="17:56" s="19" customFormat="1"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spans="17:56" s="19" customFormat="1"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spans="17:56" s="19" customFormat="1"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spans="17:56" s="19" customFormat="1"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spans="17:56" s="19" customFormat="1"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spans="17:56" s="19" customFormat="1"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spans="17:56" s="19" customFormat="1"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spans="17:56" s="19" customFormat="1"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spans="17:56" s="19" customFormat="1"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spans="17:56" s="19" customFormat="1"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spans="17:56" s="19" customFormat="1"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spans="17:56" s="19" customFormat="1"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spans="17:56" s="19" customFormat="1"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spans="17:56" s="19" customFormat="1"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spans="17:56" s="19" customFormat="1"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spans="17:56" s="19" customFormat="1"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spans="17:56" s="19" customFormat="1"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spans="17:56" s="19" customFormat="1"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spans="17:56" s="19" customFormat="1"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spans="17:56" s="19" customFormat="1"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spans="17:56" s="19" customFormat="1"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spans="17:56" s="19" customFormat="1"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spans="17:56" s="19" customFormat="1"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spans="17:56" s="19" customFormat="1"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spans="17:56" s="19" customFormat="1"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spans="17:56" s="19" customFormat="1"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spans="17:56" s="19" customFormat="1"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spans="17:56" s="19" customFormat="1"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spans="17:56" s="19" customFormat="1"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spans="17:56" s="19" customFormat="1"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spans="17:56" s="19" customFormat="1"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spans="17:56" s="19" customFormat="1"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spans="17:56" s="19" customFormat="1"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spans="17:56" s="19" customFormat="1"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spans="17:56" s="19" customFormat="1"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spans="17:56" s="19" customFormat="1"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spans="17:56" s="19" customFormat="1"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spans="17:56" s="19" customFormat="1"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spans="17:56" s="19" customFormat="1"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spans="17:56" s="19" customFormat="1"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spans="17:56" s="19" customFormat="1"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spans="17:56" s="19" customFormat="1"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spans="17:56" s="19" customFormat="1"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spans="17:56" s="19" customFormat="1"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spans="17:56" s="19" customFormat="1"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spans="17:56" s="19" customFormat="1"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spans="17:56" s="19" customFormat="1"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spans="17:56" s="19" customFormat="1"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spans="17:56" s="19" customFormat="1"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spans="17:56" s="19" customFormat="1"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spans="17:56" s="19" customFormat="1"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spans="17:56" s="19" customFormat="1"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spans="17:56" s="19" customFormat="1"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spans="17:56" s="19" customFormat="1"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spans="17:56" s="19" customFormat="1"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spans="17:56" s="19" customFormat="1"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spans="17:56" s="19" customFormat="1"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spans="17:56" s="19" customFormat="1"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spans="17:56" s="19" customFormat="1"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spans="17:56" s="19" customFormat="1"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spans="17:56" s="19" customFormat="1"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spans="17:56" s="19" customFormat="1"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spans="17:56" s="19" customFormat="1"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spans="17:56" s="19" customFormat="1"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spans="17:56" s="19" customFormat="1"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spans="17:56" s="19" customFormat="1"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spans="17:56" s="19" customFormat="1"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spans="17:56" s="19" customFormat="1"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spans="17:56" s="19" customFormat="1"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spans="17:56" s="19" customFormat="1"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spans="17:56" s="19" customFormat="1"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spans="17:56" s="19" customFormat="1"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spans="17:56" s="19" customFormat="1"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spans="17:56" s="19" customFormat="1"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spans="17:56" s="19" customFormat="1"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spans="17:56" s="19" customFormat="1"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spans="17:56" s="19" customFormat="1"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spans="17:56" s="19" customFormat="1"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spans="17:56" s="19" customFormat="1"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spans="17:56" s="19" customFormat="1"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spans="17:56" s="19" customFormat="1"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spans="17:56" s="19" customFormat="1"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spans="17:56" s="19" customFormat="1"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spans="17:56" s="19" customFormat="1"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spans="17:56" s="19" customFormat="1"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spans="17:56" s="19" customFormat="1"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spans="17:56" s="19" customFormat="1"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spans="17:56" s="19" customFormat="1"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spans="17:56" s="19" customFormat="1"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spans="17:56" s="19" customFormat="1"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spans="17:56" s="19" customFormat="1"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spans="17:56" s="19" customFormat="1"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spans="17:56" s="19" customFormat="1"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spans="17:56" s="19" customFormat="1"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spans="17:56" s="19" customFormat="1"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spans="17:56" s="19" customFormat="1"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spans="17:56" s="19" customFormat="1"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spans="17:56" s="19" customFormat="1"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spans="17:56" s="19" customFormat="1"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spans="17:56" s="19" customFormat="1"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spans="17:56" s="19" customFormat="1"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spans="17:56" s="19" customFormat="1"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spans="17:56" s="19" customFormat="1"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spans="17:56" s="19" customFormat="1"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spans="17:56" s="19" customFormat="1"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spans="17:56" s="19" customFormat="1"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spans="17:56" s="19" customFormat="1"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spans="17:56" s="19" customFormat="1"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spans="17:56" s="19" customFormat="1"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spans="17:56" s="19" customFormat="1"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spans="17:56" s="19" customFormat="1"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spans="17:56" s="19" customFormat="1"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spans="17:56" s="19" customFormat="1"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spans="17:56" s="19" customFormat="1"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spans="17:56" s="19" customFormat="1"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spans="17:56" s="19" customFormat="1"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spans="17:56" s="19" customFormat="1"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spans="17:56" s="19" customFormat="1"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spans="17:56" s="19" customFormat="1"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spans="17:56" s="19" customFormat="1"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spans="17:56" s="19" customFormat="1"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spans="17:56" s="19" customFormat="1"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spans="17:56" s="19" customFormat="1"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spans="17:56" s="19" customFormat="1"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spans="17:56" s="19" customFormat="1"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spans="17:56" s="19" customFormat="1"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spans="17:56" s="19" customFormat="1"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spans="17:56" s="19" customFormat="1"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spans="17:56" s="19" customFormat="1"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spans="17:56" s="19" customFormat="1"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spans="17:56" s="19" customFormat="1"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spans="17:56" s="19" customFormat="1"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spans="17:56" s="19" customFormat="1"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spans="17:56" s="19" customFormat="1"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spans="17:56" s="19" customFormat="1"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spans="17:56" s="19" customFormat="1"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spans="17:56" s="19" customFormat="1"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spans="17:56" s="19" customFormat="1"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spans="17:56" s="19" customFormat="1"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spans="17:56" s="19" customFormat="1"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spans="17:56" s="19" customFormat="1"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spans="17:56" s="19" customFormat="1"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spans="17:56" s="19" customFormat="1"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spans="17:56" s="19" customFormat="1"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spans="17:56" s="19" customFormat="1"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spans="17:56" s="19" customFormat="1"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spans="17:56" s="19" customFormat="1"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spans="17:56" s="19" customFormat="1"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spans="17:56" s="19" customFormat="1"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spans="17:56" s="19" customFormat="1"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spans="17:56" s="19" customFormat="1"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spans="17:56" s="19" customFormat="1"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spans="17:56" s="19" customFormat="1"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spans="17:56" s="19" customFormat="1"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spans="17:56" s="19" customFormat="1"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spans="17:56" s="19" customFormat="1"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spans="17:56" s="19" customFormat="1"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spans="17:56" s="19" customFormat="1"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spans="17:56" s="19" customFormat="1"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spans="17:56" s="19" customFormat="1"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spans="17:56" s="19" customFormat="1"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spans="17:56" s="19" customFormat="1"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spans="17:56" s="19" customFormat="1"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spans="17:56" s="19" customFormat="1"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spans="17:56" s="19" customFormat="1"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spans="17:56" s="19" customFormat="1"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spans="17:56" s="19" customFormat="1"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spans="17:56" s="19" customFormat="1"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spans="17:56" s="19" customFormat="1"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spans="17:56" s="19" customFormat="1"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spans="17:56" s="19" customFormat="1"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spans="17:56" s="19" customFormat="1"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spans="17:56" s="19" customFormat="1"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spans="17:56" s="19" customFormat="1"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spans="17:56" s="19" customFormat="1"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spans="17:56" s="19" customFormat="1"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spans="17:56" s="19" customFormat="1"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spans="17:56" s="19" customFormat="1"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spans="17:56" s="19" customFormat="1"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spans="17:56" s="19" customFormat="1"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spans="17:56" s="19" customFormat="1"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spans="17:56" s="19" customFormat="1"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spans="17:56" s="19" customFormat="1"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spans="17:56" s="19" customFormat="1"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spans="17:56" s="19" customFormat="1"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spans="17:56" s="19" customFormat="1"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spans="17:56" s="19" customFormat="1"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spans="17:56" s="19" customFormat="1"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spans="17:56" s="19" customFormat="1"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spans="17:56" s="19" customFormat="1"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spans="17:56" s="19" customFormat="1"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spans="17:56" s="19" customFormat="1"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spans="17:56" s="19" customFormat="1"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spans="17:56" s="19" customFormat="1"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spans="17:56" s="19" customFormat="1"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spans="17:56" s="19" customFormat="1"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spans="17:56" s="19" customFormat="1"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spans="17:56" s="19" customFormat="1"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spans="17:56" s="19" customFormat="1"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spans="17:56" s="19" customFormat="1"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spans="17:56" s="19" customFormat="1"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spans="17:56" s="19" customFormat="1"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spans="17:56" s="19" customFormat="1"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spans="17:56" s="19" customFormat="1"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spans="17:56" s="19" customFormat="1"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spans="17:56" s="19" customFormat="1"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spans="17:56" s="19" customFormat="1"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spans="17:56" s="19" customFormat="1"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spans="17:56" s="19" customFormat="1"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spans="17:56" s="19" customFormat="1"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spans="17:56" s="19" customFormat="1"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spans="17:56" s="19" customFormat="1"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spans="17:56" s="19" customFormat="1"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spans="17:56" s="19" customFormat="1"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spans="17:56" s="19" customFormat="1"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spans="17:56" s="19" customFormat="1"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spans="17:56" s="19" customFormat="1"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spans="16:56" s="19" customFormat="1"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spans="16:56" s="19" customFormat="1"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spans="16:56" s="19" customFormat="1"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spans="16:56" s="19" customFormat="1"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spans="16:56" s="19" customFormat="1"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spans="16:56" s="19" customFormat="1"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spans="16:56" s="19" customFormat="1"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spans="16:56" s="19" customFormat="1"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spans="16:56" s="19" customFormat="1"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spans="16:56" s="19" customFormat="1"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spans="16:56" s="19" customFormat="1"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spans="16:56" s="19" customFormat="1"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spans="16:56" s="19" customFormat="1"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</row>
    <row r="622" spans="16:56" s="19" customFormat="1"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</row>
    <row r="623" spans="16:56">
      <c r="P623" s="19"/>
    </row>
    <row r="624" spans="16:56">
      <c r="P624" s="19"/>
    </row>
    <row r="625" spans="16:16">
      <c r="P625" s="19"/>
    </row>
    <row r="626" spans="16:16">
      <c r="P626" s="19"/>
    </row>
    <row r="627" spans="16:16">
      <c r="P627" s="19"/>
    </row>
    <row r="628" spans="16:16">
      <c r="P628" s="19"/>
    </row>
    <row r="629" spans="16:16">
      <c r="P629" s="19"/>
    </row>
    <row r="630" spans="16:16">
      <c r="P630" s="19"/>
    </row>
    <row r="631" spans="16:16">
      <c r="P631" s="19"/>
    </row>
    <row r="632" spans="16:16">
      <c r="P632" s="19"/>
    </row>
    <row r="633" spans="16:16">
      <c r="P633" s="19"/>
    </row>
    <row r="634" spans="16:16">
      <c r="P634" s="19"/>
    </row>
    <row r="635" spans="16:16">
      <c r="P635" s="19"/>
    </row>
    <row r="636" spans="16:16">
      <c r="P636" s="19"/>
    </row>
    <row r="637" spans="16:16">
      <c r="P637" s="19"/>
    </row>
    <row r="638" spans="16:16">
      <c r="P638" s="19"/>
    </row>
    <row r="639" spans="16:16">
      <c r="P639" s="19"/>
    </row>
    <row r="640" spans="16:16">
      <c r="P640" s="19"/>
    </row>
    <row r="641" spans="16:16">
      <c r="P641" s="19"/>
    </row>
  </sheetData>
  <phoneticPr fontId="1"/>
  <printOptions horizontalCentered="1" verticalCentered="1" gridLinesSet="0"/>
  <pageMargins left="0.78740157480314965" right="0.39370078740157483" top="0.59055118110236227" bottom="0.47244094488188981" header="0" footer="0"/>
  <pageSetup paperSize="9" scale="62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流動図</vt:lpstr>
      <vt:lpstr>方向別</vt:lpstr>
      <vt:lpstr>断面別</vt:lpstr>
      <vt:lpstr>変動図</vt:lpstr>
      <vt:lpstr>変動図!Print_Area</vt:lpstr>
      <vt:lpstr>断面別!Print_Titles</vt:lpstr>
      <vt:lpstr>変動図!Print_Titles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正裕</dc:creator>
  <cp:lastModifiedBy>Maeda</cp:lastModifiedBy>
  <cp:lastPrinted>2017-02-16T09:12:30Z</cp:lastPrinted>
  <dcterms:created xsi:type="dcterms:W3CDTF">2016-05-19T06:04:36Z</dcterms:created>
  <dcterms:modified xsi:type="dcterms:W3CDTF">2017-02-16T09:12:43Z</dcterms:modified>
</cp:coreProperties>
</file>