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プロジェクト\都市交通\47期\千葉交通量調査\調査結果\仮成果品\"/>
    </mc:Choice>
  </mc:AlternateContent>
  <bookViews>
    <workbookView xWindow="240" yWindow="75" windowWidth="13995" windowHeight="4650" tabRatio="788" activeTab="3"/>
  </bookViews>
  <sheets>
    <sheet name="流動図" sheetId="67" r:id="rId1"/>
    <sheet name="方向別" sheetId="65" r:id="rId2"/>
    <sheet name="断面別" sheetId="66" r:id="rId3"/>
    <sheet name="変動図" sheetId="69" r:id="rId4"/>
  </sheets>
  <definedNames>
    <definedName name="\a">#REF!</definedName>
    <definedName name="CT">#REF!</definedName>
    <definedName name="DATA">#REF!</definedName>
    <definedName name="I">#REF!</definedName>
    <definedName name="LOOP">#REF!</definedName>
    <definedName name="PP">#REF!</definedName>
    <definedName name="_xlnm.Print_Area" localSheetId="3">変動図!$A:$O</definedName>
    <definedName name="_xlnm.Print_Titles" localSheetId="2">断面別!$1:$7</definedName>
    <definedName name="_xlnm.Print_Titles" localSheetId="3">変動図!$1:$17</definedName>
    <definedName name="_xlnm.Print_Titles" localSheetId="1">方向別!$1:$7</definedName>
    <definedName name="_xlnm.Print_Titles" localSheetId="0">流動図!$1:$2</definedName>
  </definedNames>
  <calcPr calcId="152511" refMode="R1C1"/>
</workbook>
</file>

<file path=xl/calcChain.xml><?xml version="1.0" encoding="utf-8"?>
<calcChain xmlns="http://schemas.openxmlformats.org/spreadsheetml/2006/main">
  <c r="M365" i="69" l="1"/>
  <c r="L365" i="69"/>
  <c r="K365" i="69"/>
  <c r="J365" i="69"/>
  <c r="I365" i="69"/>
  <c r="I366" i="69" s="1"/>
  <c r="H365" i="69"/>
  <c r="H366" i="69"/>
  <c r="G365" i="69"/>
  <c r="F365" i="69"/>
  <c r="E365" i="69"/>
  <c r="E363" i="69" s="1"/>
  <c r="D365" i="69"/>
  <c r="C365" i="69"/>
  <c r="B365" i="69"/>
  <c r="M364" i="69"/>
  <c r="M363" i="69" s="1"/>
  <c r="L364" i="69"/>
  <c r="L363" i="69"/>
  <c r="L366" i="69" s="1"/>
  <c r="K364" i="69"/>
  <c r="J364" i="69"/>
  <c r="I364" i="69"/>
  <c r="I363" i="69" s="1"/>
  <c r="H364" i="69"/>
  <c r="H363" i="69" s="1"/>
  <c r="G364" i="69"/>
  <c r="G363" i="69" s="1"/>
  <c r="G366" i="69" s="1"/>
  <c r="F364" i="69"/>
  <c r="E364" i="69"/>
  <c r="D364" i="69"/>
  <c r="D363" i="69"/>
  <c r="D366" i="69" s="1"/>
  <c r="C364" i="69"/>
  <c r="B364" i="69"/>
  <c r="D343" i="69"/>
  <c r="N342" i="69"/>
  <c r="N341" i="69"/>
  <c r="M340" i="69"/>
  <c r="M343" i="69" s="1"/>
  <c r="L340" i="69"/>
  <c r="L343" i="69" s="1"/>
  <c r="K340" i="69"/>
  <c r="K343" i="69"/>
  <c r="J340" i="69"/>
  <c r="J343" i="69"/>
  <c r="I340" i="69"/>
  <c r="I343" i="69"/>
  <c r="H340" i="69"/>
  <c r="H343" i="69" s="1"/>
  <c r="G340" i="69"/>
  <c r="G343" i="69" s="1"/>
  <c r="F340" i="69"/>
  <c r="E340" i="69"/>
  <c r="E343" i="69" s="1"/>
  <c r="D340" i="69"/>
  <c r="C340" i="69"/>
  <c r="C343" i="69"/>
  <c r="B340" i="69"/>
  <c r="I320" i="69"/>
  <c r="H320" i="69"/>
  <c r="D320" i="69"/>
  <c r="C320" i="69"/>
  <c r="N319" i="69"/>
  <c r="N318" i="69"/>
  <c r="M317" i="69"/>
  <c r="M320" i="69"/>
  <c r="L317" i="69"/>
  <c r="L320" i="69" s="1"/>
  <c r="K317" i="69"/>
  <c r="K320" i="69" s="1"/>
  <c r="J317" i="69"/>
  <c r="J320" i="69" s="1"/>
  <c r="I317" i="69"/>
  <c r="H317" i="69"/>
  <c r="G317" i="69"/>
  <c r="G320" i="69"/>
  <c r="F317" i="69"/>
  <c r="F320" i="69"/>
  <c r="E317" i="69"/>
  <c r="D317" i="69"/>
  <c r="C317" i="69"/>
  <c r="B317" i="69"/>
  <c r="B320" i="69"/>
  <c r="V305" i="69" a="1"/>
  <c r="S305" i="69" a="1"/>
  <c r="M295" i="69"/>
  <c r="L295" i="69"/>
  <c r="L293" i="69" s="1"/>
  <c r="K295" i="69"/>
  <c r="J295" i="69"/>
  <c r="I295" i="69"/>
  <c r="H295" i="69"/>
  <c r="G295" i="69"/>
  <c r="F295" i="69"/>
  <c r="E295" i="69"/>
  <c r="E296" i="69" s="1"/>
  <c r="D295" i="69"/>
  <c r="C295" i="69"/>
  <c r="B295" i="69"/>
  <c r="M294" i="69"/>
  <c r="L294" i="69"/>
  <c r="K294" i="69"/>
  <c r="J294" i="69"/>
  <c r="I294" i="69"/>
  <c r="I293" i="69"/>
  <c r="I296" i="69" s="1"/>
  <c r="H294" i="69"/>
  <c r="G294" i="69"/>
  <c r="G293" i="69"/>
  <c r="G296" i="69" s="1"/>
  <c r="F294" i="69"/>
  <c r="E294" i="69"/>
  <c r="E293" i="69" s="1"/>
  <c r="D294" i="69"/>
  <c r="D293" i="69" s="1"/>
  <c r="C294" i="69"/>
  <c r="B294" i="69"/>
  <c r="F293" i="69"/>
  <c r="F296" i="69" s="1"/>
  <c r="D296" i="69"/>
  <c r="L273" i="69"/>
  <c r="I273" i="69"/>
  <c r="D273" i="69"/>
  <c r="N272" i="69"/>
  <c r="N271" i="69"/>
  <c r="M270" i="69"/>
  <c r="M273" i="69"/>
  <c r="L270" i="69"/>
  <c r="K270" i="69"/>
  <c r="K273" i="69" s="1"/>
  <c r="J270" i="69"/>
  <c r="J273" i="69"/>
  <c r="I270" i="69"/>
  <c r="H270" i="69"/>
  <c r="H273" i="69" s="1"/>
  <c r="G270" i="69"/>
  <c r="G273" i="69" s="1"/>
  <c r="F270" i="69"/>
  <c r="F273" i="69"/>
  <c r="E270" i="69"/>
  <c r="E273" i="69" s="1"/>
  <c r="D270" i="69"/>
  <c r="C270" i="69"/>
  <c r="C273" i="69" s="1"/>
  <c r="B270" i="69"/>
  <c r="K250" i="69"/>
  <c r="H250" i="69"/>
  <c r="D250" i="69"/>
  <c r="N249" i="69"/>
  <c r="N248" i="69"/>
  <c r="M247" i="69"/>
  <c r="M250" i="69" s="1"/>
  <c r="L247" i="69"/>
  <c r="L250" i="69" s="1"/>
  <c r="K247" i="69"/>
  <c r="J247" i="69"/>
  <c r="J250" i="69"/>
  <c r="I247" i="69"/>
  <c r="I250" i="69"/>
  <c r="H247" i="69"/>
  <c r="G247" i="69"/>
  <c r="G250" i="69" s="1"/>
  <c r="F247" i="69"/>
  <c r="F250" i="69" s="1"/>
  <c r="E247" i="69"/>
  <c r="E250" i="69" s="1"/>
  <c r="D247" i="69"/>
  <c r="C247" i="69"/>
  <c r="B247" i="69"/>
  <c r="V246" i="69"/>
  <c r="V239" i="69"/>
  <c r="V235" i="69"/>
  <c r="V235" i="69" a="1"/>
  <c r="V236" i="69" s="1"/>
  <c r="S235" i="69" a="1"/>
  <c r="M225" i="69"/>
  <c r="L225" i="69"/>
  <c r="K225" i="69"/>
  <c r="J225" i="69"/>
  <c r="I225" i="69"/>
  <c r="H225" i="69"/>
  <c r="G225" i="69"/>
  <c r="F225" i="69"/>
  <c r="F223" i="69" s="1"/>
  <c r="E225" i="69"/>
  <c r="D225" i="69"/>
  <c r="C225" i="69"/>
  <c r="B225" i="69"/>
  <c r="M224" i="69"/>
  <c r="M223" i="69" s="1"/>
  <c r="L224" i="69"/>
  <c r="K224" i="69"/>
  <c r="J224" i="69"/>
  <c r="J223" i="69" s="1"/>
  <c r="J226" i="69"/>
  <c r="I224" i="69"/>
  <c r="I223" i="69"/>
  <c r="I226" i="69" s="1"/>
  <c r="H224" i="69"/>
  <c r="G224" i="69"/>
  <c r="G223" i="69" s="1"/>
  <c r="G226" i="69" s="1"/>
  <c r="F224" i="69"/>
  <c r="E224" i="69"/>
  <c r="E223" i="69" s="1"/>
  <c r="E226" i="69" s="1"/>
  <c r="D224" i="69"/>
  <c r="D223" i="69" s="1"/>
  <c r="C224" i="69"/>
  <c r="B224" i="69"/>
  <c r="B223" i="69" s="1"/>
  <c r="B226" i="69" s="1"/>
  <c r="K223" i="69"/>
  <c r="M203" i="69"/>
  <c r="H203" i="69"/>
  <c r="D203" i="69"/>
  <c r="B203" i="69"/>
  <c r="N202" i="69"/>
  <c r="N201" i="69"/>
  <c r="M200" i="69"/>
  <c r="L200" i="69"/>
  <c r="L203" i="69" s="1"/>
  <c r="K200" i="69"/>
  <c r="K203" i="69"/>
  <c r="J200" i="69"/>
  <c r="J203" i="69" s="1"/>
  <c r="I200" i="69"/>
  <c r="I203" i="69" s="1"/>
  <c r="H200" i="69"/>
  <c r="G200" i="69"/>
  <c r="F200" i="69"/>
  <c r="F203" i="69" s="1"/>
  <c r="E200" i="69"/>
  <c r="E203" i="69" s="1"/>
  <c r="D200" i="69"/>
  <c r="C200" i="69"/>
  <c r="C203" i="69" s="1"/>
  <c r="B200" i="69"/>
  <c r="L180" i="69"/>
  <c r="H180" i="69"/>
  <c r="C180" i="69"/>
  <c r="N179" i="69"/>
  <c r="N178" i="69"/>
  <c r="M177" i="69"/>
  <c r="M180" i="69" s="1"/>
  <c r="L177" i="69"/>
  <c r="K177" i="69"/>
  <c r="K180" i="69" s="1"/>
  <c r="J177" i="69"/>
  <c r="J180" i="69"/>
  <c r="I177" i="69"/>
  <c r="I180" i="69" s="1"/>
  <c r="H177" i="69"/>
  <c r="G177" i="69"/>
  <c r="G180" i="69" s="1"/>
  <c r="F177" i="69"/>
  <c r="F180" i="69" s="1"/>
  <c r="E177" i="69"/>
  <c r="E180" i="69" s="1"/>
  <c r="D177" i="69"/>
  <c r="C177" i="69"/>
  <c r="B177" i="69"/>
  <c r="B180" i="69" s="1"/>
  <c r="V165" i="69" a="1"/>
  <c r="S176" i="69"/>
  <c r="S173" i="69"/>
  <c r="S170" i="69"/>
  <c r="S165" i="69"/>
  <c r="S165" i="69" a="1"/>
  <c r="S172" i="69" s="1"/>
  <c r="K156" i="69"/>
  <c r="M155" i="69"/>
  <c r="L155" i="69"/>
  <c r="L153" i="69" s="1"/>
  <c r="L156" i="69" s="1"/>
  <c r="K155" i="69"/>
  <c r="J155" i="69"/>
  <c r="I155" i="69"/>
  <c r="H155" i="69"/>
  <c r="G155" i="69"/>
  <c r="F155" i="69"/>
  <c r="F153" i="69" s="1"/>
  <c r="E155" i="69"/>
  <c r="D155" i="69"/>
  <c r="C155" i="69"/>
  <c r="B155" i="69"/>
  <c r="M154" i="69"/>
  <c r="L154" i="69"/>
  <c r="K154" i="69"/>
  <c r="J154" i="69"/>
  <c r="I154" i="69"/>
  <c r="I153" i="69" s="1"/>
  <c r="I156" i="69" s="1"/>
  <c r="H154" i="69"/>
  <c r="G154" i="69"/>
  <c r="F154" i="69"/>
  <c r="E154" i="69"/>
  <c r="E153" i="69" s="1"/>
  <c r="D154" i="69"/>
  <c r="C154" i="69"/>
  <c r="C153" i="69" s="1"/>
  <c r="B154" i="69"/>
  <c r="K153" i="69"/>
  <c r="F156" i="69"/>
  <c r="L133" i="69"/>
  <c r="D133" i="69"/>
  <c r="N132" i="69"/>
  <c r="N131" i="69"/>
  <c r="M130" i="69"/>
  <c r="M133" i="69" s="1"/>
  <c r="L130" i="69"/>
  <c r="K130" i="69"/>
  <c r="K133" i="69"/>
  <c r="J130" i="69"/>
  <c r="J133" i="69"/>
  <c r="I130" i="69"/>
  <c r="I133" i="69" s="1"/>
  <c r="H130" i="69"/>
  <c r="H133" i="69" s="1"/>
  <c r="G130" i="69"/>
  <c r="G133" i="69"/>
  <c r="F130" i="69"/>
  <c r="F133" i="69" s="1"/>
  <c r="E130" i="69"/>
  <c r="E133" i="69" s="1"/>
  <c r="D130" i="69"/>
  <c r="C130" i="69"/>
  <c r="C133" i="69" s="1"/>
  <c r="B130" i="69"/>
  <c r="L110" i="69"/>
  <c r="D110" i="69"/>
  <c r="B110" i="69"/>
  <c r="N109" i="69"/>
  <c r="N108" i="69"/>
  <c r="M107" i="69"/>
  <c r="M110" i="69" s="1"/>
  <c r="L107" i="69"/>
  <c r="K107" i="69"/>
  <c r="K110" i="69"/>
  <c r="J107" i="69"/>
  <c r="J110" i="69"/>
  <c r="I107" i="69"/>
  <c r="I110" i="69"/>
  <c r="H107" i="69"/>
  <c r="H110" i="69" s="1"/>
  <c r="G107" i="69"/>
  <c r="G110" i="69" s="1"/>
  <c r="F107" i="69"/>
  <c r="F110" i="69"/>
  <c r="E107" i="69"/>
  <c r="E110" i="69"/>
  <c r="D107" i="69"/>
  <c r="C107" i="69"/>
  <c r="B107" i="69"/>
  <c r="V95" i="69" a="1"/>
  <c r="S104" i="69"/>
  <c r="S102" i="69"/>
  <c r="S100" i="69"/>
  <c r="S97" i="69"/>
  <c r="S95" i="69" a="1"/>
  <c r="S98" i="69" s="1"/>
  <c r="S101" i="69"/>
  <c r="M85" i="69"/>
  <c r="L85" i="69"/>
  <c r="K85" i="69"/>
  <c r="J85" i="69"/>
  <c r="I85" i="69"/>
  <c r="I83" i="69"/>
  <c r="H85" i="69"/>
  <c r="G85" i="69"/>
  <c r="F85" i="69"/>
  <c r="E85" i="69"/>
  <c r="D85" i="69"/>
  <c r="C85" i="69"/>
  <c r="B85" i="69"/>
  <c r="M84" i="69"/>
  <c r="M83" i="69" s="1"/>
  <c r="L84" i="69"/>
  <c r="L83" i="69" s="1"/>
  <c r="K84" i="69"/>
  <c r="K83" i="69" s="1"/>
  <c r="K86" i="69" s="1"/>
  <c r="J84" i="69"/>
  <c r="J83" i="69" s="1"/>
  <c r="J86" i="69" s="1"/>
  <c r="I84" i="69"/>
  <c r="H84" i="69"/>
  <c r="G84" i="69"/>
  <c r="F84" i="69"/>
  <c r="F83" i="69" s="1"/>
  <c r="F86" i="69" s="1"/>
  <c r="E84" i="69"/>
  <c r="D84" i="69"/>
  <c r="D83" i="69"/>
  <c r="D86" i="69" s="1"/>
  <c r="C84" i="69"/>
  <c r="C83" i="69" s="1"/>
  <c r="B84" i="69"/>
  <c r="G83" i="69"/>
  <c r="I63" i="69"/>
  <c r="F63" i="69"/>
  <c r="N62" i="69"/>
  <c r="N61" i="69"/>
  <c r="M60" i="69"/>
  <c r="M63" i="69"/>
  <c r="L60" i="69"/>
  <c r="L63" i="69" s="1"/>
  <c r="K60" i="69"/>
  <c r="K63" i="69" s="1"/>
  <c r="J60" i="69"/>
  <c r="J63" i="69" s="1"/>
  <c r="I60" i="69"/>
  <c r="H60" i="69"/>
  <c r="H63" i="69"/>
  <c r="G60" i="69"/>
  <c r="G63" i="69" s="1"/>
  <c r="F60" i="69"/>
  <c r="E60" i="69"/>
  <c r="E63" i="69" s="1"/>
  <c r="D60" i="69"/>
  <c r="D63" i="69"/>
  <c r="C60" i="69"/>
  <c r="C63" i="69" s="1"/>
  <c r="B60" i="69"/>
  <c r="I40" i="69"/>
  <c r="G40" i="69"/>
  <c r="C40" i="69"/>
  <c r="B40" i="69"/>
  <c r="N39" i="69"/>
  <c r="N38" i="69"/>
  <c r="M37" i="69"/>
  <c r="M40" i="69" s="1"/>
  <c r="L37" i="69"/>
  <c r="L40" i="69"/>
  <c r="K37" i="69"/>
  <c r="K40" i="69" s="1"/>
  <c r="J37" i="69"/>
  <c r="J40" i="69" s="1"/>
  <c r="I37" i="69"/>
  <c r="H37" i="69"/>
  <c r="H40" i="69" s="1"/>
  <c r="G37" i="69"/>
  <c r="F37" i="69"/>
  <c r="F40" i="69"/>
  <c r="E37" i="69"/>
  <c r="E40" i="69" s="1"/>
  <c r="D37" i="69"/>
  <c r="D40" i="69"/>
  <c r="C37" i="69"/>
  <c r="B37" i="69"/>
  <c r="V25" i="69" a="1"/>
  <c r="S35" i="69"/>
  <c r="S33" i="69"/>
  <c r="S31" i="69"/>
  <c r="S25" i="69" a="1"/>
  <c r="M86" i="69"/>
  <c r="B293" i="69"/>
  <c r="J293" i="69"/>
  <c r="J296" i="69"/>
  <c r="S309" i="69"/>
  <c r="S314" i="69"/>
  <c r="S308" i="69"/>
  <c r="S305" i="69"/>
  <c r="S28" i="69"/>
  <c r="S25" i="69"/>
  <c r="G203" i="69"/>
  <c r="S316" i="69"/>
  <c r="E83" i="69"/>
  <c r="E86" i="69" s="1"/>
  <c r="H153" i="69"/>
  <c r="H156" i="69" s="1"/>
  <c r="L223" i="69"/>
  <c r="L226" i="69" s="1"/>
  <c r="H223" i="69"/>
  <c r="H226" i="69"/>
  <c r="N177" i="69"/>
  <c r="N180" i="69" s="1"/>
  <c r="B343" i="69"/>
  <c r="G153" i="69"/>
  <c r="G156" i="69" s="1"/>
  <c r="V35" i="69"/>
  <c r="V26" i="69"/>
  <c r="I86" i="69"/>
  <c r="B250" i="69"/>
  <c r="B133" i="69"/>
  <c r="U95" i="69" a="1"/>
  <c r="S243" i="69"/>
  <c r="S246" i="69"/>
  <c r="Y246" i="69" s="1"/>
  <c r="S239" i="69"/>
  <c r="S238" i="69"/>
  <c r="L296" i="69"/>
  <c r="S103" i="69"/>
  <c r="S95" i="69"/>
  <c r="S99" i="69"/>
  <c r="S105" i="69"/>
  <c r="V315" i="69"/>
  <c r="V312" i="69"/>
  <c r="S96" i="69"/>
  <c r="S106" i="69"/>
  <c r="V241" i="69"/>
  <c r="V240" i="69"/>
  <c r="V245" i="69"/>
  <c r="V237" i="69"/>
  <c r="V244" i="69"/>
  <c r="V243" i="69"/>
  <c r="V238" i="69"/>
  <c r="N155" i="69"/>
  <c r="S174" i="69"/>
  <c r="S166" i="69"/>
  <c r="S175" i="69"/>
  <c r="M226" i="69"/>
  <c r="V166" i="69"/>
  <c r="F226" i="69"/>
  <c r="Y243" i="69"/>
  <c r="D226" i="69"/>
  <c r="E156" i="69"/>
  <c r="T105" i="69"/>
  <c r="Y239" i="69"/>
  <c r="L209" i="66"/>
  <c r="K209" i="66"/>
  <c r="J209" i="66"/>
  <c r="I209" i="66"/>
  <c r="L208" i="66"/>
  <c r="K208" i="66"/>
  <c r="J208" i="66"/>
  <c r="I208" i="66"/>
  <c r="M208" i="66"/>
  <c r="L207" i="66"/>
  <c r="K207" i="66"/>
  <c r="J207" i="66"/>
  <c r="I207" i="66"/>
  <c r="L206" i="66"/>
  <c r="K206" i="66"/>
  <c r="J206" i="66"/>
  <c r="I206" i="66"/>
  <c r="M206" i="66" s="1"/>
  <c r="L205" i="66"/>
  <c r="L210" i="66" s="1"/>
  <c r="K205" i="66"/>
  <c r="M205" i="66"/>
  <c r="N205" i="66" s="1"/>
  <c r="J205" i="66"/>
  <c r="I205" i="66"/>
  <c r="L204" i="66"/>
  <c r="K204" i="66"/>
  <c r="J204" i="66"/>
  <c r="I204" i="66"/>
  <c r="K203" i="66"/>
  <c r="L202" i="66"/>
  <c r="K202" i="66"/>
  <c r="J202" i="66"/>
  <c r="I202" i="66"/>
  <c r="M202" i="66" s="1"/>
  <c r="L201" i="66"/>
  <c r="K201" i="66"/>
  <c r="J201" i="66"/>
  <c r="I201" i="66"/>
  <c r="M200" i="66"/>
  <c r="N200" i="66" s="1"/>
  <c r="L200" i="66"/>
  <c r="K200" i="66"/>
  <c r="J200" i="66"/>
  <c r="I200" i="66"/>
  <c r="L199" i="66"/>
  <c r="K199" i="66"/>
  <c r="J199" i="66"/>
  <c r="I199" i="66"/>
  <c r="I203" i="66" s="1"/>
  <c r="L198" i="66"/>
  <c r="M198" i="66" s="1"/>
  <c r="K198" i="66"/>
  <c r="J198" i="66"/>
  <c r="I198" i="66"/>
  <c r="L197" i="66"/>
  <c r="L203" i="66" s="1"/>
  <c r="K197" i="66"/>
  <c r="J197" i="66"/>
  <c r="I197" i="66"/>
  <c r="L196" i="66"/>
  <c r="K196" i="66"/>
  <c r="J196" i="66"/>
  <c r="I196" i="66"/>
  <c r="M196" i="66"/>
  <c r="L195" i="66"/>
  <c r="K195" i="66"/>
  <c r="J195" i="66"/>
  <c r="I195" i="66"/>
  <c r="M195" i="66"/>
  <c r="L194" i="66"/>
  <c r="K194" i="66"/>
  <c r="J194" i="66"/>
  <c r="M194" i="66" s="1"/>
  <c r="I194" i="66"/>
  <c r="L193" i="66"/>
  <c r="K193" i="66"/>
  <c r="J193" i="66"/>
  <c r="I193" i="66"/>
  <c r="L192" i="66"/>
  <c r="K192" i="66"/>
  <c r="J192" i="66"/>
  <c r="I192" i="66"/>
  <c r="L191" i="66"/>
  <c r="K191" i="66"/>
  <c r="J191" i="66"/>
  <c r="I191" i="66"/>
  <c r="L190" i="66"/>
  <c r="K190" i="66"/>
  <c r="J190" i="66"/>
  <c r="I190" i="66"/>
  <c r="L189" i="66"/>
  <c r="K189" i="66"/>
  <c r="J189" i="66"/>
  <c r="I189" i="66"/>
  <c r="L187" i="66"/>
  <c r="K187" i="66"/>
  <c r="J187" i="66"/>
  <c r="I187" i="66"/>
  <c r="L186" i="66"/>
  <c r="K186" i="66"/>
  <c r="J186" i="66"/>
  <c r="I186" i="66"/>
  <c r="L185" i="66"/>
  <c r="K185" i="66"/>
  <c r="J185" i="66"/>
  <c r="I185" i="66"/>
  <c r="L184" i="66"/>
  <c r="K184" i="66"/>
  <c r="J184" i="66"/>
  <c r="M184" i="66" s="1"/>
  <c r="I184" i="66"/>
  <c r="L183" i="66"/>
  <c r="K183" i="66"/>
  <c r="J183" i="66"/>
  <c r="I183" i="66"/>
  <c r="L182" i="66"/>
  <c r="L188" i="66" s="1"/>
  <c r="K182" i="66"/>
  <c r="J182" i="66"/>
  <c r="I182" i="66"/>
  <c r="I188" i="66" s="1"/>
  <c r="N180" i="66"/>
  <c r="L180" i="66"/>
  <c r="K180" i="66"/>
  <c r="J180" i="66"/>
  <c r="M180" i="66"/>
  <c r="I180" i="66"/>
  <c r="L179" i="66"/>
  <c r="K179" i="66"/>
  <c r="J179" i="66"/>
  <c r="I179" i="66"/>
  <c r="L178" i="66"/>
  <c r="K178" i="66"/>
  <c r="J178" i="66"/>
  <c r="I178" i="66"/>
  <c r="M178" i="66"/>
  <c r="L177" i="66"/>
  <c r="K177" i="66"/>
  <c r="J177" i="66"/>
  <c r="I177" i="66"/>
  <c r="L176" i="66"/>
  <c r="K176" i="66"/>
  <c r="J176" i="66"/>
  <c r="I176" i="66"/>
  <c r="L175" i="66"/>
  <c r="K175" i="66"/>
  <c r="J175" i="66"/>
  <c r="I175" i="66"/>
  <c r="L168" i="66"/>
  <c r="K168" i="66"/>
  <c r="J168" i="66"/>
  <c r="I168" i="66"/>
  <c r="L167" i="66"/>
  <c r="K167" i="66"/>
  <c r="J167" i="66"/>
  <c r="I167" i="66"/>
  <c r="M167" i="66"/>
  <c r="B167" i="66"/>
  <c r="F167" i="66" s="1"/>
  <c r="G167" i="66" s="1"/>
  <c r="L166" i="66"/>
  <c r="N166" i="66"/>
  <c r="K166" i="66"/>
  <c r="J166" i="66"/>
  <c r="I166" i="66"/>
  <c r="L165" i="66"/>
  <c r="K165" i="66"/>
  <c r="J165" i="66"/>
  <c r="I165" i="66"/>
  <c r="L164" i="66"/>
  <c r="K164" i="66"/>
  <c r="J164" i="66"/>
  <c r="I164" i="66"/>
  <c r="L163" i="66"/>
  <c r="K163" i="66"/>
  <c r="K169" i="66" s="1"/>
  <c r="J163" i="66"/>
  <c r="I163" i="66"/>
  <c r="L161" i="66"/>
  <c r="K161" i="66"/>
  <c r="J161" i="66"/>
  <c r="I161" i="66"/>
  <c r="L160" i="66"/>
  <c r="K160" i="66"/>
  <c r="J160" i="66"/>
  <c r="M160" i="66" s="1"/>
  <c r="I160" i="66"/>
  <c r="L159" i="66"/>
  <c r="K159" i="66"/>
  <c r="J159" i="66"/>
  <c r="I159" i="66"/>
  <c r="M159" i="66" s="1"/>
  <c r="N159" i="66" s="1"/>
  <c r="L158" i="66"/>
  <c r="K158" i="66"/>
  <c r="J158" i="66"/>
  <c r="I158" i="66"/>
  <c r="L157" i="66"/>
  <c r="K157" i="66"/>
  <c r="J157" i="66"/>
  <c r="I157" i="66"/>
  <c r="L156" i="66"/>
  <c r="K156" i="66"/>
  <c r="J156" i="66"/>
  <c r="I156" i="66"/>
  <c r="L155" i="66"/>
  <c r="K155" i="66"/>
  <c r="J155" i="66"/>
  <c r="I155" i="66"/>
  <c r="L154" i="66"/>
  <c r="K154" i="66"/>
  <c r="J154" i="66"/>
  <c r="I154" i="66"/>
  <c r="L153" i="66"/>
  <c r="K153" i="66"/>
  <c r="J153" i="66"/>
  <c r="I153" i="66"/>
  <c r="L152" i="66"/>
  <c r="K152" i="66"/>
  <c r="J152" i="66"/>
  <c r="I152" i="66"/>
  <c r="L151" i="66"/>
  <c r="K151" i="66"/>
  <c r="J151" i="66"/>
  <c r="M151" i="66" s="1"/>
  <c r="I151" i="66"/>
  <c r="E151" i="66"/>
  <c r="L150" i="66"/>
  <c r="K150" i="66"/>
  <c r="J150" i="66"/>
  <c r="I150" i="66"/>
  <c r="M150" i="66" s="1"/>
  <c r="N150" i="66" s="1"/>
  <c r="L149" i="66"/>
  <c r="K149" i="66"/>
  <c r="J149" i="66"/>
  <c r="I149" i="66"/>
  <c r="L148" i="66"/>
  <c r="K148" i="66"/>
  <c r="J148" i="66"/>
  <c r="I148" i="66"/>
  <c r="L146" i="66"/>
  <c r="K146" i="66"/>
  <c r="J146" i="66"/>
  <c r="I146" i="66"/>
  <c r="L145" i="66"/>
  <c r="K145" i="66"/>
  <c r="J145" i="66"/>
  <c r="I145" i="66"/>
  <c r="L144" i="66"/>
  <c r="K144" i="66"/>
  <c r="J144" i="66"/>
  <c r="I144" i="66"/>
  <c r="L143" i="66"/>
  <c r="K143" i="66"/>
  <c r="J143" i="66"/>
  <c r="I143" i="66"/>
  <c r="L142" i="66"/>
  <c r="K142" i="66"/>
  <c r="J142" i="66"/>
  <c r="I142" i="66"/>
  <c r="M142" i="66" s="1"/>
  <c r="N142" i="66"/>
  <c r="L141" i="66"/>
  <c r="K141" i="66"/>
  <c r="J141" i="66"/>
  <c r="I141" i="66"/>
  <c r="L139" i="66"/>
  <c r="K139" i="66"/>
  <c r="J139" i="66"/>
  <c r="I139" i="66"/>
  <c r="L138" i="66"/>
  <c r="K138" i="66"/>
  <c r="J138" i="66"/>
  <c r="I138" i="66"/>
  <c r="L137" i="66"/>
  <c r="K137" i="66"/>
  <c r="J137" i="66"/>
  <c r="I137" i="66"/>
  <c r="L136" i="66"/>
  <c r="K136" i="66"/>
  <c r="J136" i="66"/>
  <c r="I136" i="66"/>
  <c r="L135" i="66"/>
  <c r="K135" i="66"/>
  <c r="J135" i="66"/>
  <c r="I135" i="66"/>
  <c r="L134" i="66"/>
  <c r="K134" i="66"/>
  <c r="J134" i="66"/>
  <c r="I134" i="66"/>
  <c r="L127" i="66"/>
  <c r="K127" i="66"/>
  <c r="J127" i="66"/>
  <c r="I127" i="66"/>
  <c r="L126" i="66"/>
  <c r="K126" i="66"/>
  <c r="J126" i="66"/>
  <c r="I126" i="66"/>
  <c r="M126" i="66"/>
  <c r="L125" i="66"/>
  <c r="K125" i="66"/>
  <c r="J125" i="66"/>
  <c r="I125" i="66"/>
  <c r="N124" i="66"/>
  <c r="L124" i="66"/>
  <c r="K124" i="66"/>
  <c r="J124" i="66"/>
  <c r="I124" i="66"/>
  <c r="L123" i="66"/>
  <c r="K123" i="66"/>
  <c r="J123" i="66"/>
  <c r="I123" i="66"/>
  <c r="L122" i="66"/>
  <c r="K122" i="66"/>
  <c r="J122" i="66"/>
  <c r="M122" i="66" s="1"/>
  <c r="I122" i="66"/>
  <c r="L120" i="66"/>
  <c r="K120" i="66"/>
  <c r="J120" i="66"/>
  <c r="I120" i="66"/>
  <c r="L119" i="66"/>
  <c r="K119" i="66"/>
  <c r="J119" i="66"/>
  <c r="I119" i="66"/>
  <c r="L118" i="66"/>
  <c r="K118" i="66"/>
  <c r="J118" i="66"/>
  <c r="I118" i="66"/>
  <c r="L117" i="66"/>
  <c r="K117" i="66"/>
  <c r="J117" i="66"/>
  <c r="I117" i="66"/>
  <c r="M117" i="66" s="1"/>
  <c r="L116" i="66"/>
  <c r="K116" i="66"/>
  <c r="K121" i="66" s="1"/>
  <c r="J116" i="66"/>
  <c r="I116" i="66"/>
  <c r="L115" i="66"/>
  <c r="K115" i="66"/>
  <c r="J115" i="66"/>
  <c r="I115" i="66"/>
  <c r="D115" i="66"/>
  <c r="L114" i="66"/>
  <c r="K114" i="66"/>
  <c r="J114" i="66"/>
  <c r="I114" i="66"/>
  <c r="L113" i="66"/>
  <c r="K113" i="66"/>
  <c r="J113" i="66"/>
  <c r="I113" i="66"/>
  <c r="M113" i="66" s="1"/>
  <c r="L112" i="66"/>
  <c r="K112" i="66"/>
  <c r="M112" i="66" s="1"/>
  <c r="J112" i="66"/>
  <c r="I112" i="66"/>
  <c r="L111" i="66"/>
  <c r="K111" i="66"/>
  <c r="J111" i="66"/>
  <c r="I111" i="66"/>
  <c r="L110" i="66"/>
  <c r="K110" i="66"/>
  <c r="J110" i="66"/>
  <c r="I110" i="66"/>
  <c r="M110" i="66"/>
  <c r="L109" i="66"/>
  <c r="K109" i="66"/>
  <c r="J109" i="66"/>
  <c r="I109" i="66"/>
  <c r="L108" i="66"/>
  <c r="M108" i="66" s="1"/>
  <c r="K108" i="66"/>
  <c r="J108" i="66"/>
  <c r="I108" i="66"/>
  <c r="L107" i="66"/>
  <c r="K107" i="66"/>
  <c r="J107" i="66"/>
  <c r="I107" i="66"/>
  <c r="M107" i="66" s="1"/>
  <c r="L105" i="66"/>
  <c r="K105" i="66"/>
  <c r="J105" i="66"/>
  <c r="I105" i="66"/>
  <c r="L104" i="66"/>
  <c r="K104" i="66"/>
  <c r="J104" i="66"/>
  <c r="I104" i="66"/>
  <c r="L103" i="66"/>
  <c r="K103" i="66"/>
  <c r="J103" i="66"/>
  <c r="I103" i="66"/>
  <c r="L102" i="66"/>
  <c r="K102" i="66"/>
  <c r="J102" i="66"/>
  <c r="I102" i="66"/>
  <c r="L101" i="66"/>
  <c r="K101" i="66"/>
  <c r="J101" i="66"/>
  <c r="I101" i="66"/>
  <c r="L100" i="66"/>
  <c r="L106" i="66" s="1"/>
  <c r="K100" i="66"/>
  <c r="J100" i="66"/>
  <c r="M100" i="66" s="1"/>
  <c r="I100" i="66"/>
  <c r="L98" i="66"/>
  <c r="K98" i="66"/>
  <c r="J98" i="66"/>
  <c r="I98" i="66"/>
  <c r="L97" i="66"/>
  <c r="K97" i="66"/>
  <c r="J97" i="66"/>
  <c r="I97" i="66"/>
  <c r="L96" i="66"/>
  <c r="K96" i="66"/>
  <c r="J96" i="66"/>
  <c r="I96" i="66"/>
  <c r="L95" i="66"/>
  <c r="K95" i="66"/>
  <c r="J95" i="66"/>
  <c r="I95" i="66"/>
  <c r="M95" i="66"/>
  <c r="N95" i="66" s="1"/>
  <c r="L94" i="66"/>
  <c r="K94" i="66"/>
  <c r="J94" i="66"/>
  <c r="I94" i="66"/>
  <c r="L93" i="66"/>
  <c r="K93" i="66"/>
  <c r="J93" i="66"/>
  <c r="I93" i="66"/>
  <c r="L86" i="66"/>
  <c r="K86" i="66"/>
  <c r="J86" i="66"/>
  <c r="I86" i="66"/>
  <c r="M86" i="66"/>
  <c r="N86" i="66" s="1"/>
  <c r="L85" i="66"/>
  <c r="K85" i="66"/>
  <c r="J85" i="66"/>
  <c r="I85" i="66"/>
  <c r="L84" i="66"/>
  <c r="K84" i="66"/>
  <c r="J84" i="66"/>
  <c r="N84" i="66" s="1"/>
  <c r="I84" i="66"/>
  <c r="M84" i="66" s="1"/>
  <c r="L83" i="66"/>
  <c r="K83" i="66"/>
  <c r="J83" i="66"/>
  <c r="I83" i="66"/>
  <c r="M83" i="66"/>
  <c r="L82" i="66"/>
  <c r="L87" i="66"/>
  <c r="K82" i="66"/>
  <c r="J82" i="66"/>
  <c r="I82" i="66"/>
  <c r="L81" i="66"/>
  <c r="K81" i="66"/>
  <c r="J81" i="66"/>
  <c r="I81" i="66"/>
  <c r="L79" i="66"/>
  <c r="K79" i="66"/>
  <c r="J79" i="66"/>
  <c r="N79" i="66"/>
  <c r="I79" i="66"/>
  <c r="L78" i="66"/>
  <c r="K78" i="66"/>
  <c r="J78" i="66"/>
  <c r="I78" i="66"/>
  <c r="L77" i="66"/>
  <c r="K77" i="66"/>
  <c r="J77" i="66"/>
  <c r="I77" i="66"/>
  <c r="M77" i="66" s="1"/>
  <c r="L76" i="66"/>
  <c r="N76" i="66"/>
  <c r="K76" i="66"/>
  <c r="J76" i="66"/>
  <c r="I76" i="66"/>
  <c r="M76" i="66" s="1"/>
  <c r="L75" i="66"/>
  <c r="K75" i="66"/>
  <c r="J75" i="66"/>
  <c r="I75" i="66"/>
  <c r="L74" i="66"/>
  <c r="K74" i="66"/>
  <c r="J74" i="66"/>
  <c r="J80" i="66"/>
  <c r="I74" i="66"/>
  <c r="L73" i="66"/>
  <c r="K73" i="66"/>
  <c r="M73" i="66" s="1"/>
  <c r="N73" i="66" s="1"/>
  <c r="J73" i="66"/>
  <c r="I73" i="66"/>
  <c r="L72" i="66"/>
  <c r="K72" i="66"/>
  <c r="J72" i="66"/>
  <c r="I72" i="66"/>
  <c r="D72" i="66"/>
  <c r="L71" i="66"/>
  <c r="K71" i="66"/>
  <c r="J71" i="66"/>
  <c r="I71" i="66"/>
  <c r="L70" i="66"/>
  <c r="K70" i="66"/>
  <c r="J70" i="66"/>
  <c r="I70" i="66"/>
  <c r="L69" i="66"/>
  <c r="K69" i="66"/>
  <c r="J69" i="66"/>
  <c r="I69" i="66"/>
  <c r="M69" i="66" s="1"/>
  <c r="L68" i="66"/>
  <c r="M68" i="66" s="1"/>
  <c r="K68" i="66"/>
  <c r="J68" i="66"/>
  <c r="I68" i="66"/>
  <c r="L67" i="66"/>
  <c r="K67" i="66"/>
  <c r="J67" i="66"/>
  <c r="I67" i="66"/>
  <c r="L66" i="66"/>
  <c r="K66" i="66"/>
  <c r="J66" i="66"/>
  <c r="I66" i="66"/>
  <c r="L64" i="66"/>
  <c r="K64" i="66"/>
  <c r="J64" i="66"/>
  <c r="I64" i="66"/>
  <c r="L63" i="66"/>
  <c r="K63" i="66"/>
  <c r="J63" i="66"/>
  <c r="I63" i="66"/>
  <c r="M63" i="66" s="1"/>
  <c r="N63" i="66" s="1"/>
  <c r="L62" i="66"/>
  <c r="L65" i="66" s="1"/>
  <c r="K62" i="66"/>
  <c r="J62" i="66"/>
  <c r="I62" i="66"/>
  <c r="L61" i="66"/>
  <c r="K61" i="66"/>
  <c r="J61" i="66"/>
  <c r="I61" i="66"/>
  <c r="M60" i="66"/>
  <c r="L60" i="66"/>
  <c r="K60" i="66"/>
  <c r="J60" i="66"/>
  <c r="I60" i="66"/>
  <c r="L59" i="66"/>
  <c r="K59" i="66"/>
  <c r="J59" i="66"/>
  <c r="I59" i="66"/>
  <c r="L57" i="66"/>
  <c r="K57" i="66"/>
  <c r="J57" i="66"/>
  <c r="I57" i="66"/>
  <c r="L56" i="66"/>
  <c r="K56" i="66"/>
  <c r="J56" i="66"/>
  <c r="I56" i="66"/>
  <c r="L55" i="66"/>
  <c r="M55" i="66" s="1"/>
  <c r="K55" i="66"/>
  <c r="J55" i="66"/>
  <c r="I55" i="66"/>
  <c r="N55" i="66"/>
  <c r="C55" i="66"/>
  <c r="G55" i="66" s="1"/>
  <c r="L54" i="66"/>
  <c r="K54" i="66"/>
  <c r="J54" i="66"/>
  <c r="I54" i="66"/>
  <c r="L53" i="66"/>
  <c r="L58" i="66" s="1"/>
  <c r="K53" i="66"/>
  <c r="J53" i="66"/>
  <c r="I53" i="66"/>
  <c r="M53" i="66" s="1"/>
  <c r="L52" i="66"/>
  <c r="N52" i="66"/>
  <c r="K52" i="66"/>
  <c r="J52" i="66"/>
  <c r="I52" i="66"/>
  <c r="L45" i="66"/>
  <c r="K45" i="66"/>
  <c r="J45" i="66"/>
  <c r="I45" i="66"/>
  <c r="L44" i="66"/>
  <c r="K44" i="66"/>
  <c r="J44" i="66"/>
  <c r="I44" i="66"/>
  <c r="L43" i="66"/>
  <c r="K43" i="66"/>
  <c r="J43" i="66"/>
  <c r="I43" i="66"/>
  <c r="L42" i="66"/>
  <c r="K42" i="66"/>
  <c r="J42" i="66"/>
  <c r="I42" i="66"/>
  <c r="L41" i="66"/>
  <c r="K41" i="66"/>
  <c r="J41" i="66"/>
  <c r="I41" i="66"/>
  <c r="L40" i="66"/>
  <c r="K40" i="66"/>
  <c r="J40" i="66"/>
  <c r="I40" i="66"/>
  <c r="L38" i="66"/>
  <c r="K38" i="66"/>
  <c r="J38" i="66"/>
  <c r="I38" i="66"/>
  <c r="M37" i="66"/>
  <c r="L37" i="66"/>
  <c r="K37" i="66"/>
  <c r="J37" i="66"/>
  <c r="I37" i="66"/>
  <c r="L36" i="66"/>
  <c r="K36" i="66"/>
  <c r="J36" i="66"/>
  <c r="I36" i="66"/>
  <c r="L35" i="66"/>
  <c r="K35" i="66"/>
  <c r="J35" i="66"/>
  <c r="I35" i="66"/>
  <c r="L34" i="66"/>
  <c r="K34" i="66"/>
  <c r="J34" i="66"/>
  <c r="I34" i="66"/>
  <c r="L33" i="66"/>
  <c r="K33" i="66"/>
  <c r="J33" i="66"/>
  <c r="I33" i="66"/>
  <c r="L32" i="66"/>
  <c r="K32" i="66"/>
  <c r="J32" i="66"/>
  <c r="I32" i="66"/>
  <c r="L31" i="66"/>
  <c r="K31" i="66"/>
  <c r="J31" i="66"/>
  <c r="I31" i="66"/>
  <c r="C31" i="66"/>
  <c r="B31" i="66"/>
  <c r="L30" i="66"/>
  <c r="K30" i="66"/>
  <c r="J30" i="66"/>
  <c r="I30" i="66"/>
  <c r="L29" i="66"/>
  <c r="K29" i="66"/>
  <c r="J29" i="66"/>
  <c r="M29" i="66" s="1"/>
  <c r="I29" i="66"/>
  <c r="L28" i="66"/>
  <c r="K28" i="66"/>
  <c r="M28" i="66" s="1"/>
  <c r="J28" i="66"/>
  <c r="I28" i="66"/>
  <c r="L27" i="66"/>
  <c r="K27" i="66"/>
  <c r="J27" i="66"/>
  <c r="I27" i="66"/>
  <c r="L26" i="66"/>
  <c r="K26" i="66"/>
  <c r="J26" i="66"/>
  <c r="I26" i="66"/>
  <c r="M26" i="66" s="1"/>
  <c r="L25" i="66"/>
  <c r="K25" i="66"/>
  <c r="J25" i="66"/>
  <c r="I25" i="66"/>
  <c r="M25" i="66" s="1"/>
  <c r="L23" i="66"/>
  <c r="K23" i="66"/>
  <c r="J23" i="66"/>
  <c r="I23" i="66"/>
  <c r="L22" i="66"/>
  <c r="K22" i="66"/>
  <c r="K24" i="66" s="1"/>
  <c r="J22" i="66"/>
  <c r="I22" i="66"/>
  <c r="L21" i="66"/>
  <c r="K21" i="66"/>
  <c r="J21" i="66"/>
  <c r="I21" i="66"/>
  <c r="L20" i="66"/>
  <c r="K20" i="66"/>
  <c r="J20" i="66"/>
  <c r="I20" i="66"/>
  <c r="L19" i="66"/>
  <c r="K19" i="66"/>
  <c r="J19" i="66"/>
  <c r="I19" i="66"/>
  <c r="M18" i="66"/>
  <c r="N18" i="66" s="1"/>
  <c r="L18" i="66"/>
  <c r="K18" i="66"/>
  <c r="J18" i="66"/>
  <c r="I18" i="66"/>
  <c r="L16" i="66"/>
  <c r="K16" i="66"/>
  <c r="J16" i="66"/>
  <c r="I16" i="66"/>
  <c r="M16" i="66" s="1"/>
  <c r="L15" i="66"/>
  <c r="K15" i="66"/>
  <c r="J15" i="66"/>
  <c r="I15" i="66"/>
  <c r="L14" i="66"/>
  <c r="K14" i="66"/>
  <c r="J14" i="66"/>
  <c r="I14" i="66"/>
  <c r="M14" i="66" s="1"/>
  <c r="L13" i="66"/>
  <c r="K13" i="66"/>
  <c r="J13" i="66"/>
  <c r="I13" i="66"/>
  <c r="M13" i="66"/>
  <c r="N13" i="66" s="1"/>
  <c r="L12" i="66"/>
  <c r="K12" i="66"/>
  <c r="J12" i="66"/>
  <c r="I12" i="66"/>
  <c r="L11" i="66"/>
  <c r="K11" i="66"/>
  <c r="J11" i="66"/>
  <c r="I11" i="66"/>
  <c r="L578" i="65"/>
  <c r="E209" i="66"/>
  <c r="K578" i="65"/>
  <c r="D209" i="66"/>
  <c r="J578" i="65"/>
  <c r="C209" i="66"/>
  <c r="I578" i="65"/>
  <c r="L577" i="65"/>
  <c r="E208" i="66" s="1"/>
  <c r="K577" i="65"/>
  <c r="D208" i="66" s="1"/>
  <c r="J577" i="65"/>
  <c r="C208" i="66" s="1"/>
  <c r="I577" i="65"/>
  <c r="B208" i="66" s="1"/>
  <c r="M576" i="65"/>
  <c r="L576" i="65"/>
  <c r="E207" i="66"/>
  <c r="K576" i="65"/>
  <c r="D207" i="66"/>
  <c r="J576" i="65"/>
  <c r="C207" i="66"/>
  <c r="I576" i="65"/>
  <c r="B207" i="66"/>
  <c r="L575" i="65"/>
  <c r="K575" i="65"/>
  <c r="D206" i="66" s="1"/>
  <c r="J575" i="65"/>
  <c r="C206" i="66" s="1"/>
  <c r="I575" i="65"/>
  <c r="B206" i="66" s="1"/>
  <c r="L574" i="65"/>
  <c r="K574" i="65"/>
  <c r="D205" i="66"/>
  <c r="J574" i="65"/>
  <c r="C205" i="66"/>
  <c r="F205" i="66" s="1"/>
  <c r="I574" i="65"/>
  <c r="B205" i="66"/>
  <c r="L573" i="65"/>
  <c r="K573" i="65"/>
  <c r="J573" i="65"/>
  <c r="I573" i="65"/>
  <c r="L571" i="65"/>
  <c r="E202" i="66"/>
  <c r="K571" i="65"/>
  <c r="D202" i="66" s="1"/>
  <c r="J571" i="65"/>
  <c r="I571" i="65"/>
  <c r="B202" i="66" s="1"/>
  <c r="L570" i="65"/>
  <c r="K570" i="65"/>
  <c r="D201" i="66" s="1"/>
  <c r="J570" i="65"/>
  <c r="C201" i="66" s="1"/>
  <c r="I570" i="65"/>
  <c r="L569" i="65"/>
  <c r="E200" i="66"/>
  <c r="K569" i="65"/>
  <c r="D200" i="66"/>
  <c r="J569" i="65"/>
  <c r="C200" i="66" s="1"/>
  <c r="I569" i="65"/>
  <c r="B200" i="66"/>
  <c r="L568" i="65"/>
  <c r="E199" i="66" s="1"/>
  <c r="K568" i="65"/>
  <c r="D199" i="66" s="1"/>
  <c r="J568" i="65"/>
  <c r="I568" i="65"/>
  <c r="L567" i="65"/>
  <c r="E198" i="66" s="1"/>
  <c r="K567" i="65"/>
  <c r="D198" i="66" s="1"/>
  <c r="J567" i="65"/>
  <c r="C198" i="66"/>
  <c r="I567" i="65"/>
  <c r="B198" i="66"/>
  <c r="L566" i="65"/>
  <c r="K566" i="65"/>
  <c r="J566" i="65"/>
  <c r="C197" i="66" s="1"/>
  <c r="I566" i="65"/>
  <c r="B197" i="66"/>
  <c r="L565" i="65"/>
  <c r="E196" i="66"/>
  <c r="K565" i="65"/>
  <c r="D196" i="66"/>
  <c r="J565" i="65"/>
  <c r="I565" i="65"/>
  <c r="B196" i="66" s="1"/>
  <c r="L564" i="65"/>
  <c r="E195" i="66" s="1"/>
  <c r="K564" i="65"/>
  <c r="D195" i="66" s="1"/>
  <c r="J564" i="65"/>
  <c r="C195" i="66" s="1"/>
  <c r="I564" i="65"/>
  <c r="L563" i="65"/>
  <c r="E194" i="66"/>
  <c r="K563" i="65"/>
  <c r="D194" i="66"/>
  <c r="J563" i="65"/>
  <c r="I563" i="65"/>
  <c r="L562" i="65"/>
  <c r="E193" i="66"/>
  <c r="K562" i="65"/>
  <c r="D193" i="66"/>
  <c r="F193" i="66" s="1"/>
  <c r="J562" i="65"/>
  <c r="C193" i="66"/>
  <c r="I562" i="65"/>
  <c r="L561" i="65"/>
  <c r="E192" i="66" s="1"/>
  <c r="K561" i="65"/>
  <c r="D192" i="66"/>
  <c r="J561" i="65"/>
  <c r="C192" i="66"/>
  <c r="I561" i="65"/>
  <c r="B192" i="66"/>
  <c r="L560" i="65"/>
  <c r="E191" i="66"/>
  <c r="K560" i="65"/>
  <c r="D191" i="66" s="1"/>
  <c r="J560" i="65"/>
  <c r="I560" i="65"/>
  <c r="L559" i="65"/>
  <c r="K559" i="65"/>
  <c r="D190" i="66" s="1"/>
  <c r="J559" i="65"/>
  <c r="C190" i="66" s="1"/>
  <c r="I559" i="65"/>
  <c r="L558" i="65"/>
  <c r="K558" i="65"/>
  <c r="D189" i="66" s="1"/>
  <c r="J558" i="65"/>
  <c r="I558" i="65"/>
  <c r="B189" i="66" s="1"/>
  <c r="L556" i="65"/>
  <c r="E187" i="66" s="1"/>
  <c r="K556" i="65"/>
  <c r="D187" i="66"/>
  <c r="J556" i="65"/>
  <c r="C187" i="66" s="1"/>
  <c r="I556" i="65"/>
  <c r="L555" i="65"/>
  <c r="E186" i="66"/>
  <c r="K555" i="65"/>
  <c r="D186" i="66"/>
  <c r="J555" i="65"/>
  <c r="C186" i="66"/>
  <c r="I555" i="65"/>
  <c r="B186" i="66"/>
  <c r="L554" i="65"/>
  <c r="K554" i="65"/>
  <c r="D185" i="66"/>
  <c r="J554" i="65"/>
  <c r="C185" i="66" s="1"/>
  <c r="I554" i="65"/>
  <c r="B185" i="66"/>
  <c r="L553" i="65"/>
  <c r="K553" i="65"/>
  <c r="D184" i="66" s="1"/>
  <c r="J553" i="65"/>
  <c r="C184" i="66" s="1"/>
  <c r="I553" i="65"/>
  <c r="B184" i="66" s="1"/>
  <c r="L552" i="65"/>
  <c r="E183" i="66" s="1"/>
  <c r="K552" i="65"/>
  <c r="J552" i="65"/>
  <c r="I552" i="65"/>
  <c r="L551" i="65"/>
  <c r="K551" i="65"/>
  <c r="D182" i="66" s="1"/>
  <c r="J551" i="65"/>
  <c r="C182" i="66" s="1"/>
  <c r="I551" i="65"/>
  <c r="L549" i="65"/>
  <c r="K549" i="65"/>
  <c r="D180" i="66" s="1"/>
  <c r="J549" i="65"/>
  <c r="I549" i="65"/>
  <c r="B180" i="66"/>
  <c r="L548" i="65"/>
  <c r="E179" i="66" s="1"/>
  <c r="K548" i="65"/>
  <c r="D179" i="66"/>
  <c r="J548" i="65"/>
  <c r="C179" i="66"/>
  <c r="I548" i="65"/>
  <c r="L547" i="65"/>
  <c r="E178" i="66"/>
  <c r="K547" i="65"/>
  <c r="D178" i="66" s="1"/>
  <c r="J547" i="65"/>
  <c r="I547" i="65"/>
  <c r="L546" i="65"/>
  <c r="K546" i="65"/>
  <c r="D177" i="66"/>
  <c r="J546" i="65"/>
  <c r="C177" i="66" s="1"/>
  <c r="I546" i="65"/>
  <c r="B177" i="66" s="1"/>
  <c r="N545" i="65"/>
  <c r="L545" i="65"/>
  <c r="E176" i="66" s="1"/>
  <c r="K545" i="65"/>
  <c r="D176" i="66"/>
  <c r="J545" i="65"/>
  <c r="C176" i="66" s="1"/>
  <c r="I545" i="65"/>
  <c r="B176" i="66" s="1"/>
  <c r="L544" i="65"/>
  <c r="E175" i="66"/>
  <c r="K544" i="65"/>
  <c r="J544" i="65"/>
  <c r="I544" i="65"/>
  <c r="B175" i="66"/>
  <c r="L538" i="65"/>
  <c r="K538" i="65"/>
  <c r="J538" i="65"/>
  <c r="I538" i="65"/>
  <c r="E538" i="65"/>
  <c r="D538" i="65"/>
  <c r="C538" i="65"/>
  <c r="B538" i="65"/>
  <c r="N537" i="65"/>
  <c r="M537" i="65"/>
  <c r="F537" i="65"/>
  <c r="N536" i="65"/>
  <c r="M536" i="65"/>
  <c r="G536" i="65"/>
  <c r="F536" i="65"/>
  <c r="N535" i="65"/>
  <c r="M535" i="65"/>
  <c r="F535" i="65"/>
  <c r="G535" i="65" s="1"/>
  <c r="N534" i="65"/>
  <c r="M534" i="65"/>
  <c r="F534" i="65"/>
  <c r="G534" i="65"/>
  <c r="N533" i="65"/>
  <c r="M533" i="65"/>
  <c r="F533" i="65"/>
  <c r="N532" i="65"/>
  <c r="M532" i="65"/>
  <c r="G532" i="65"/>
  <c r="F532" i="65"/>
  <c r="L531" i="65"/>
  <c r="K531" i="65"/>
  <c r="J531" i="65"/>
  <c r="I531" i="65"/>
  <c r="E531" i="65"/>
  <c r="D531" i="65"/>
  <c r="C531" i="65"/>
  <c r="B531" i="65"/>
  <c r="F531" i="65" s="1"/>
  <c r="G531" i="65" s="1"/>
  <c r="N530" i="65"/>
  <c r="M530" i="65"/>
  <c r="F530" i="65"/>
  <c r="G530" i="65" s="1"/>
  <c r="M529" i="65"/>
  <c r="N529" i="65" s="1"/>
  <c r="G529" i="65"/>
  <c r="F529" i="65"/>
  <c r="N528" i="65"/>
  <c r="M528" i="65"/>
  <c r="G528" i="65"/>
  <c r="F528" i="65"/>
  <c r="N527" i="65"/>
  <c r="M527" i="65"/>
  <c r="F527" i="65"/>
  <c r="G527" i="65"/>
  <c r="M526" i="65"/>
  <c r="N526" i="65"/>
  <c r="G526" i="65"/>
  <c r="F526" i="65"/>
  <c r="M525" i="65"/>
  <c r="N525" i="65" s="1"/>
  <c r="F525" i="65"/>
  <c r="N524" i="65"/>
  <c r="M524" i="65"/>
  <c r="G524" i="65"/>
  <c r="F524" i="65"/>
  <c r="N523" i="65"/>
  <c r="M523" i="65"/>
  <c r="F523" i="65"/>
  <c r="G523" i="65" s="1"/>
  <c r="N522" i="65"/>
  <c r="M522" i="65"/>
  <c r="F522" i="65"/>
  <c r="G522" i="65" s="1"/>
  <c r="N521" i="65"/>
  <c r="M521" i="65"/>
  <c r="F521" i="65"/>
  <c r="N520" i="65"/>
  <c r="M520" i="65"/>
  <c r="G520" i="65"/>
  <c r="F520" i="65"/>
  <c r="N519" i="65"/>
  <c r="M519" i="65"/>
  <c r="F519" i="65"/>
  <c r="G519" i="65"/>
  <c r="M518" i="65"/>
  <c r="N518" i="65"/>
  <c r="G518" i="65"/>
  <c r="F518" i="65"/>
  <c r="N517" i="65"/>
  <c r="M517" i="65"/>
  <c r="F517" i="65"/>
  <c r="L516" i="65"/>
  <c r="K516" i="65"/>
  <c r="J516" i="65"/>
  <c r="I516" i="65"/>
  <c r="E516" i="65"/>
  <c r="D516" i="65"/>
  <c r="D539" i="65" s="1"/>
  <c r="C516" i="65"/>
  <c r="B516" i="65"/>
  <c r="F516" i="65" s="1"/>
  <c r="G516" i="65" s="1"/>
  <c r="N515" i="65"/>
  <c r="M515" i="65"/>
  <c r="G515" i="65"/>
  <c r="F515" i="65"/>
  <c r="N514" i="65"/>
  <c r="M514" i="65"/>
  <c r="F514" i="65"/>
  <c r="G514" i="65"/>
  <c r="M513" i="65"/>
  <c r="N513" i="65" s="1"/>
  <c r="G513" i="65"/>
  <c r="F513" i="65"/>
  <c r="N512" i="65"/>
  <c r="M512" i="65"/>
  <c r="G512" i="65"/>
  <c r="F512" i="65"/>
  <c r="N511" i="65"/>
  <c r="M511" i="65"/>
  <c r="F511" i="65"/>
  <c r="N510" i="65"/>
  <c r="M510" i="65"/>
  <c r="F510" i="65"/>
  <c r="L509" i="65"/>
  <c r="K509" i="65"/>
  <c r="J509" i="65"/>
  <c r="N509" i="65" s="1"/>
  <c r="I509" i="65"/>
  <c r="E509" i="65"/>
  <c r="E539" i="65"/>
  <c r="D509" i="65"/>
  <c r="C509" i="65"/>
  <c r="F509" i="65" s="1"/>
  <c r="B509" i="65"/>
  <c r="N508" i="65"/>
  <c r="M508" i="65"/>
  <c r="G508" i="65"/>
  <c r="F508" i="65"/>
  <c r="N507" i="65"/>
  <c r="M507" i="65"/>
  <c r="F507" i="65"/>
  <c r="G507" i="65" s="1"/>
  <c r="N506" i="65"/>
  <c r="M506" i="65"/>
  <c r="F506" i="65"/>
  <c r="G506" i="65" s="1"/>
  <c r="N505" i="65"/>
  <c r="M505" i="65"/>
  <c r="F505" i="65"/>
  <c r="N504" i="65"/>
  <c r="M504" i="65"/>
  <c r="O504" i="65" s="1"/>
  <c r="G504" i="65"/>
  <c r="F504" i="65"/>
  <c r="N503" i="65"/>
  <c r="M503" i="65"/>
  <c r="F503" i="65"/>
  <c r="B498" i="65"/>
  <c r="L497" i="65"/>
  <c r="K497" i="65"/>
  <c r="J497" i="65"/>
  <c r="I497" i="65"/>
  <c r="E497" i="65"/>
  <c r="D497" i="65"/>
  <c r="C497" i="65"/>
  <c r="F497" i="65" s="1"/>
  <c r="G497" i="65"/>
  <c r="B497" i="65"/>
  <c r="N496" i="65"/>
  <c r="M496" i="65"/>
  <c r="G496" i="65"/>
  <c r="F496" i="65"/>
  <c r="H496" i="65" s="1"/>
  <c r="N495" i="65"/>
  <c r="M495" i="65"/>
  <c r="G495" i="65"/>
  <c r="F495" i="65"/>
  <c r="M494" i="65"/>
  <c r="N494" i="65"/>
  <c r="G494" i="65"/>
  <c r="F494" i="65"/>
  <c r="H494" i="65" s="1"/>
  <c r="N493" i="65"/>
  <c r="M493" i="65"/>
  <c r="G493" i="65"/>
  <c r="F493" i="65"/>
  <c r="H493" i="65"/>
  <c r="N492" i="65"/>
  <c r="M492" i="65"/>
  <c r="H492" i="65"/>
  <c r="G492" i="65"/>
  <c r="F492" i="65"/>
  <c r="N491" i="65"/>
  <c r="M491" i="65"/>
  <c r="G491" i="65"/>
  <c r="F491" i="65"/>
  <c r="L490" i="65"/>
  <c r="K490" i="65"/>
  <c r="J490" i="65"/>
  <c r="I490" i="65"/>
  <c r="G490" i="65"/>
  <c r="E490" i="65"/>
  <c r="D490" i="65"/>
  <c r="C490" i="65"/>
  <c r="B490" i="65"/>
  <c r="F490" i="65" s="1"/>
  <c r="N489" i="65"/>
  <c r="M489" i="65"/>
  <c r="G489" i="65"/>
  <c r="F489" i="65"/>
  <c r="H489" i="65"/>
  <c r="N488" i="65"/>
  <c r="M488" i="65"/>
  <c r="G488" i="65"/>
  <c r="F488" i="65"/>
  <c r="M487" i="65"/>
  <c r="G487" i="65"/>
  <c r="F487" i="65"/>
  <c r="H487" i="65" s="1"/>
  <c r="N486" i="65"/>
  <c r="M486" i="65"/>
  <c r="G486" i="65"/>
  <c r="F486" i="65"/>
  <c r="H486" i="65" s="1"/>
  <c r="M485" i="65"/>
  <c r="G485" i="65"/>
  <c r="F485" i="65"/>
  <c r="N484" i="65"/>
  <c r="M484" i="65"/>
  <c r="H484" i="65"/>
  <c r="G484" i="65"/>
  <c r="F484" i="65"/>
  <c r="N483" i="65"/>
  <c r="M483" i="65"/>
  <c r="F483" i="65"/>
  <c r="G483" i="65" s="1"/>
  <c r="M482" i="65"/>
  <c r="N482" i="65" s="1"/>
  <c r="G482" i="65"/>
  <c r="F482" i="65"/>
  <c r="M481" i="65"/>
  <c r="F481" i="65"/>
  <c r="N480" i="65"/>
  <c r="M480" i="65"/>
  <c r="G480" i="65"/>
  <c r="F480" i="65"/>
  <c r="N479" i="65"/>
  <c r="M479" i="65"/>
  <c r="G479" i="65"/>
  <c r="F479" i="65"/>
  <c r="M478" i="65"/>
  <c r="N478" i="65" s="1"/>
  <c r="G478" i="65"/>
  <c r="F478" i="65"/>
  <c r="M477" i="65"/>
  <c r="F477" i="65"/>
  <c r="N476" i="65"/>
  <c r="M476" i="65"/>
  <c r="G476" i="65"/>
  <c r="F476" i="65"/>
  <c r="L475" i="65"/>
  <c r="K475" i="65"/>
  <c r="J475" i="65"/>
  <c r="I475" i="65"/>
  <c r="E475" i="65"/>
  <c r="G475" i="65"/>
  <c r="D475" i="65"/>
  <c r="D498" i="65" s="1"/>
  <c r="C475" i="65"/>
  <c r="B475" i="65"/>
  <c r="M474" i="65"/>
  <c r="N474" i="65" s="1"/>
  <c r="G474" i="65"/>
  <c r="F474" i="65"/>
  <c r="H474" i="65" s="1"/>
  <c r="N473" i="65"/>
  <c r="M473" i="65"/>
  <c r="G473" i="65"/>
  <c r="F473" i="65"/>
  <c r="H473" i="65"/>
  <c r="N472" i="65"/>
  <c r="M472" i="65"/>
  <c r="G472" i="65"/>
  <c r="F472" i="65"/>
  <c r="M471" i="65"/>
  <c r="G471" i="65"/>
  <c r="F471" i="65"/>
  <c r="N470" i="65"/>
  <c r="M470" i="65"/>
  <c r="G470" i="65"/>
  <c r="F470" i="65"/>
  <c r="H470" i="65" s="1"/>
  <c r="M469" i="65"/>
  <c r="N469" i="65" s="1"/>
  <c r="G469" i="65"/>
  <c r="F469" i="65"/>
  <c r="H469" i="65" s="1"/>
  <c r="L468" i="65"/>
  <c r="K468" i="65"/>
  <c r="J468" i="65"/>
  <c r="I468" i="65"/>
  <c r="E468" i="65"/>
  <c r="D468" i="65"/>
  <c r="C468" i="65"/>
  <c r="F468" i="65"/>
  <c r="B468" i="65"/>
  <c r="N467" i="65"/>
  <c r="M467" i="65"/>
  <c r="G467" i="65"/>
  <c r="F467" i="65"/>
  <c r="H467" i="65" s="1"/>
  <c r="N466" i="65"/>
  <c r="M466" i="65"/>
  <c r="G466" i="65"/>
  <c r="F466" i="65"/>
  <c r="H466" i="65" s="1"/>
  <c r="M465" i="65"/>
  <c r="G465" i="65"/>
  <c r="F465" i="65"/>
  <c r="H465" i="65"/>
  <c r="N464" i="65"/>
  <c r="M464" i="65"/>
  <c r="G464" i="65"/>
  <c r="F464" i="65"/>
  <c r="N463" i="65"/>
  <c r="M463" i="65"/>
  <c r="G463" i="65"/>
  <c r="F463" i="65"/>
  <c r="H463" i="65" s="1"/>
  <c r="N462" i="65"/>
  <c r="M462" i="65"/>
  <c r="G462" i="65"/>
  <c r="F462" i="65"/>
  <c r="L455" i="65"/>
  <c r="K455" i="65"/>
  <c r="K250" i="66" s="1"/>
  <c r="D168" i="66"/>
  <c r="J455" i="65"/>
  <c r="C168" i="66"/>
  <c r="I455" i="65"/>
  <c r="B168" i="66"/>
  <c r="L454" i="65"/>
  <c r="E167" i="66" s="1"/>
  <c r="K454" i="65"/>
  <c r="D167" i="66"/>
  <c r="J454" i="65"/>
  <c r="C167" i="66" s="1"/>
  <c r="I454" i="65"/>
  <c r="L453" i="65"/>
  <c r="E166" i="66"/>
  <c r="K453" i="65"/>
  <c r="D166" i="66"/>
  <c r="J453" i="65"/>
  <c r="I453" i="65"/>
  <c r="L452" i="65"/>
  <c r="K452" i="65"/>
  <c r="D165" i="66"/>
  <c r="J452" i="65"/>
  <c r="C165" i="66"/>
  <c r="I452" i="65"/>
  <c r="B165" i="66" s="1"/>
  <c r="L451" i="65"/>
  <c r="E164" i="66"/>
  <c r="K451" i="65"/>
  <c r="D164" i="66"/>
  <c r="J451" i="65"/>
  <c r="I451" i="65"/>
  <c r="B164" i="66"/>
  <c r="L450" i="65"/>
  <c r="K450" i="65"/>
  <c r="J450" i="65"/>
  <c r="I450" i="65"/>
  <c r="I456" i="65" s="1"/>
  <c r="L448" i="65"/>
  <c r="E161" i="66" s="1"/>
  <c r="K448" i="65"/>
  <c r="J448" i="65"/>
  <c r="I448" i="65"/>
  <c r="B161" i="66"/>
  <c r="L447" i="65"/>
  <c r="E160" i="66"/>
  <c r="K447" i="65"/>
  <c r="D160" i="66"/>
  <c r="J447" i="65"/>
  <c r="M447" i="65" s="1"/>
  <c r="C160" i="66"/>
  <c r="I447" i="65"/>
  <c r="L446" i="65"/>
  <c r="K446" i="65"/>
  <c r="D159" i="66" s="1"/>
  <c r="J446" i="65"/>
  <c r="I446" i="65"/>
  <c r="B159" i="66" s="1"/>
  <c r="L445" i="65"/>
  <c r="E158" i="66"/>
  <c r="K445" i="65"/>
  <c r="D158" i="66"/>
  <c r="J445" i="65"/>
  <c r="C158" i="66"/>
  <c r="F158" i="66" s="1"/>
  <c r="I445" i="65"/>
  <c r="B158" i="66"/>
  <c r="L444" i="65"/>
  <c r="E157" i="66" s="1"/>
  <c r="K444" i="65"/>
  <c r="D157" i="66" s="1"/>
  <c r="J444" i="65"/>
  <c r="I444" i="65"/>
  <c r="L443" i="65"/>
  <c r="K443" i="65"/>
  <c r="D156" i="66"/>
  <c r="J443" i="65"/>
  <c r="M443" i="65" s="1"/>
  <c r="C156" i="66"/>
  <c r="I443" i="65"/>
  <c r="L442" i="65"/>
  <c r="K442" i="65"/>
  <c r="J442" i="65"/>
  <c r="C155" i="66" s="1"/>
  <c r="I442" i="65"/>
  <c r="B155" i="66" s="1"/>
  <c r="L441" i="65"/>
  <c r="E154" i="66" s="1"/>
  <c r="K441" i="65"/>
  <c r="D154" i="66" s="1"/>
  <c r="J441" i="65"/>
  <c r="I441" i="65"/>
  <c r="B154" i="66"/>
  <c r="L440" i="65"/>
  <c r="E153" i="66" s="1"/>
  <c r="K440" i="65"/>
  <c r="D153" i="66"/>
  <c r="J440" i="65"/>
  <c r="C153" i="66"/>
  <c r="I440" i="65"/>
  <c r="L439" i="65"/>
  <c r="E152" i="66"/>
  <c r="K439" i="65"/>
  <c r="D152" i="66" s="1"/>
  <c r="J439" i="65"/>
  <c r="I439" i="65"/>
  <c r="B152" i="66"/>
  <c r="L438" i="65"/>
  <c r="K438" i="65"/>
  <c r="D151" i="66" s="1"/>
  <c r="J438" i="65"/>
  <c r="I438" i="65"/>
  <c r="L437" i="65"/>
  <c r="E150" i="66"/>
  <c r="K437" i="65"/>
  <c r="D150" i="66"/>
  <c r="J437" i="65"/>
  <c r="I437" i="65"/>
  <c r="B150" i="66"/>
  <c r="L436" i="65"/>
  <c r="E149" i="66"/>
  <c r="K436" i="65"/>
  <c r="D149" i="66"/>
  <c r="J436" i="65"/>
  <c r="C149" i="66" s="1"/>
  <c r="I436" i="65"/>
  <c r="B149" i="66" s="1"/>
  <c r="M435" i="65"/>
  <c r="L435" i="65"/>
  <c r="E148" i="66"/>
  <c r="K435" i="65"/>
  <c r="D148" i="66"/>
  <c r="J435" i="65"/>
  <c r="C148" i="66"/>
  <c r="I435" i="65"/>
  <c r="B148" i="66"/>
  <c r="L433" i="65"/>
  <c r="E146" i="66" s="1"/>
  <c r="K433" i="65"/>
  <c r="D146" i="66" s="1"/>
  <c r="F146" i="66" s="1"/>
  <c r="J433" i="65"/>
  <c r="C146" i="66" s="1"/>
  <c r="I433" i="65"/>
  <c r="B146" i="66"/>
  <c r="L432" i="65"/>
  <c r="E145" i="66"/>
  <c r="K432" i="65"/>
  <c r="D145" i="66"/>
  <c r="J432" i="65"/>
  <c r="C145" i="66"/>
  <c r="I432" i="65"/>
  <c r="L431" i="65"/>
  <c r="K431" i="65"/>
  <c r="D144" i="66" s="1"/>
  <c r="J431" i="65"/>
  <c r="C144" i="66" s="1"/>
  <c r="I431" i="65"/>
  <c r="B144" i="66" s="1"/>
  <c r="L430" i="65"/>
  <c r="K430" i="65"/>
  <c r="J430" i="65"/>
  <c r="C143" i="66" s="1"/>
  <c r="I430" i="65"/>
  <c r="L429" i="65"/>
  <c r="E142" i="66"/>
  <c r="K429" i="65"/>
  <c r="D142" i="66"/>
  <c r="J429" i="65"/>
  <c r="C142" i="66"/>
  <c r="I429" i="65"/>
  <c r="B142" i="66"/>
  <c r="F142" i="66" s="1"/>
  <c r="G142" i="66" s="1"/>
  <c r="L428" i="65"/>
  <c r="E141" i="66"/>
  <c r="K428" i="65"/>
  <c r="D141" i="66"/>
  <c r="J428" i="65"/>
  <c r="I428" i="65"/>
  <c r="L427" i="65"/>
  <c r="L426" i="65"/>
  <c r="K426" i="65"/>
  <c r="D139" i="66"/>
  <c r="J426" i="65"/>
  <c r="C139" i="66"/>
  <c r="I426" i="65"/>
  <c r="L425" i="65"/>
  <c r="E138" i="66"/>
  <c r="K425" i="65"/>
  <c r="D138" i="66"/>
  <c r="J425" i="65"/>
  <c r="I425" i="65"/>
  <c r="L424" i="65"/>
  <c r="E137" i="66" s="1"/>
  <c r="K424" i="65"/>
  <c r="J424" i="65"/>
  <c r="C137" i="66" s="1"/>
  <c r="I424" i="65"/>
  <c r="L423" i="65"/>
  <c r="E136" i="66" s="1"/>
  <c r="K423" i="65"/>
  <c r="J423" i="65"/>
  <c r="I423" i="65"/>
  <c r="B136" i="66"/>
  <c r="L422" i="65"/>
  <c r="E135" i="66" s="1"/>
  <c r="K422" i="65"/>
  <c r="D135" i="66" s="1"/>
  <c r="J422" i="65"/>
  <c r="I422" i="65"/>
  <c r="L421" i="65"/>
  <c r="E134" i="66"/>
  <c r="K421" i="65"/>
  <c r="J421" i="65"/>
  <c r="C134" i="66" s="1"/>
  <c r="I421" i="65"/>
  <c r="B134" i="66" s="1"/>
  <c r="L415" i="65"/>
  <c r="K415" i="65"/>
  <c r="K416" i="65" s="1"/>
  <c r="J415" i="65"/>
  <c r="J416" i="65" s="1"/>
  <c r="I415" i="65"/>
  <c r="E415" i="65"/>
  <c r="D415" i="65"/>
  <c r="C415" i="65"/>
  <c r="B415" i="65"/>
  <c r="N414" i="65"/>
  <c r="M414" i="65"/>
  <c r="O414" i="65" s="1"/>
  <c r="G414" i="65"/>
  <c r="F414" i="65"/>
  <c r="N413" i="65"/>
  <c r="M413" i="65"/>
  <c r="F413" i="65"/>
  <c r="G413" i="65"/>
  <c r="O412" i="65"/>
  <c r="N412" i="65"/>
  <c r="M412" i="65"/>
  <c r="G412" i="65"/>
  <c r="F412" i="65"/>
  <c r="N411" i="65"/>
  <c r="M411" i="65"/>
  <c r="O411" i="65"/>
  <c r="G411" i="65"/>
  <c r="F411" i="65"/>
  <c r="N410" i="65"/>
  <c r="M410" i="65"/>
  <c r="O410" i="65" s="1"/>
  <c r="G410" i="65"/>
  <c r="F410" i="65"/>
  <c r="N409" i="65"/>
  <c r="M409" i="65"/>
  <c r="O409" i="65" s="1"/>
  <c r="G409" i="65"/>
  <c r="F409" i="65"/>
  <c r="L408" i="65"/>
  <c r="K408" i="65"/>
  <c r="J408" i="65"/>
  <c r="N408" i="65" s="1"/>
  <c r="I408" i="65"/>
  <c r="M408" i="65" s="1"/>
  <c r="E408" i="65"/>
  <c r="D408" i="65"/>
  <c r="C408" i="65"/>
  <c r="C416" i="65" s="1"/>
  <c r="B408" i="65"/>
  <c r="N407" i="65"/>
  <c r="M407" i="65"/>
  <c r="O407" i="65"/>
  <c r="G407" i="65"/>
  <c r="F407" i="65"/>
  <c r="N406" i="65"/>
  <c r="M406" i="65"/>
  <c r="F406" i="65"/>
  <c r="M405" i="65"/>
  <c r="N405" i="65" s="1"/>
  <c r="G405" i="65"/>
  <c r="F405" i="65"/>
  <c r="N404" i="65"/>
  <c r="M404" i="65"/>
  <c r="O404" i="65" s="1"/>
  <c r="G404" i="65"/>
  <c r="F404" i="65"/>
  <c r="N403" i="65"/>
  <c r="M403" i="65"/>
  <c r="G403" i="65"/>
  <c r="F403" i="65"/>
  <c r="N402" i="65"/>
  <c r="M402" i="65"/>
  <c r="G402" i="65"/>
  <c r="F402" i="65"/>
  <c r="N401" i="65"/>
  <c r="M401" i="65"/>
  <c r="F401" i="65"/>
  <c r="G401" i="65" s="1"/>
  <c r="M400" i="65"/>
  <c r="N400" i="65" s="1"/>
  <c r="F400" i="65"/>
  <c r="N399" i="65"/>
  <c r="M399" i="65"/>
  <c r="G399" i="65"/>
  <c r="F399" i="65"/>
  <c r="N398" i="65"/>
  <c r="M398" i="65"/>
  <c r="F398" i="65"/>
  <c r="M397" i="65"/>
  <c r="F397" i="65"/>
  <c r="G397" i="65" s="1"/>
  <c r="M396" i="65"/>
  <c r="F396" i="65"/>
  <c r="M395" i="65"/>
  <c r="F395" i="65"/>
  <c r="N394" i="65"/>
  <c r="M394" i="65"/>
  <c r="G394" i="65"/>
  <c r="F394" i="65"/>
  <c r="L393" i="65"/>
  <c r="K393" i="65"/>
  <c r="J393" i="65"/>
  <c r="N393" i="65" s="1"/>
  <c r="I393" i="65"/>
  <c r="M393" i="65" s="1"/>
  <c r="G393" i="65"/>
  <c r="E393" i="65"/>
  <c r="D393" i="65"/>
  <c r="C393" i="65"/>
  <c r="B393" i="65"/>
  <c r="F393" i="65" s="1"/>
  <c r="N392" i="65"/>
  <c r="M392" i="65"/>
  <c r="F392" i="65"/>
  <c r="N391" i="65"/>
  <c r="M391" i="65"/>
  <c r="G391" i="65"/>
  <c r="F391" i="65"/>
  <c r="N390" i="65"/>
  <c r="M390" i="65"/>
  <c r="F390" i="65"/>
  <c r="N389" i="65"/>
  <c r="M389" i="65"/>
  <c r="G389" i="65"/>
  <c r="F389" i="65"/>
  <c r="N388" i="65"/>
  <c r="M388" i="65"/>
  <c r="F388" i="65"/>
  <c r="N387" i="65"/>
  <c r="M387" i="65"/>
  <c r="G387" i="65"/>
  <c r="F387" i="65"/>
  <c r="L386" i="65"/>
  <c r="K386" i="65"/>
  <c r="J386" i="65"/>
  <c r="I386" i="65"/>
  <c r="E386" i="65"/>
  <c r="D386" i="65"/>
  <c r="D416" i="65" s="1"/>
  <c r="C386" i="65"/>
  <c r="B386" i="65"/>
  <c r="B416" i="65" s="1"/>
  <c r="O385" i="65"/>
  <c r="N385" i="65"/>
  <c r="M385" i="65"/>
  <c r="G385" i="65"/>
  <c r="F385" i="65"/>
  <c r="N384" i="65"/>
  <c r="M384" i="65"/>
  <c r="F384" i="65"/>
  <c r="N383" i="65"/>
  <c r="M383" i="65"/>
  <c r="O383" i="65" s="1"/>
  <c r="F383" i="65"/>
  <c r="G383" i="65" s="1"/>
  <c r="M382" i="65"/>
  <c r="N382" i="65" s="1"/>
  <c r="F382" i="65"/>
  <c r="N381" i="65"/>
  <c r="M381" i="65"/>
  <c r="F381" i="65"/>
  <c r="G381" i="65" s="1"/>
  <c r="O380" i="65"/>
  <c r="N380" i="65"/>
  <c r="M380" i="65"/>
  <c r="G380" i="65"/>
  <c r="F380" i="65"/>
  <c r="L374" i="65"/>
  <c r="K374" i="65"/>
  <c r="J374" i="65"/>
  <c r="I374" i="65"/>
  <c r="E374" i="65"/>
  <c r="D374" i="65"/>
  <c r="C374" i="65"/>
  <c r="B374" i="65"/>
  <c r="M373" i="65"/>
  <c r="G373" i="65"/>
  <c r="F373" i="65"/>
  <c r="M372" i="65"/>
  <c r="N372" i="65" s="1"/>
  <c r="G372" i="65"/>
  <c r="F372" i="65"/>
  <c r="M371" i="65"/>
  <c r="G371" i="65"/>
  <c r="F371" i="65"/>
  <c r="M370" i="65"/>
  <c r="N370" i="65" s="1"/>
  <c r="G370" i="65"/>
  <c r="F370" i="65"/>
  <c r="M369" i="65"/>
  <c r="N369" i="65"/>
  <c r="G369" i="65"/>
  <c r="F369" i="65"/>
  <c r="M368" i="65"/>
  <c r="G368" i="65"/>
  <c r="F368" i="65"/>
  <c r="L367" i="65"/>
  <c r="K367" i="65"/>
  <c r="M367" i="65"/>
  <c r="J367" i="65"/>
  <c r="I367" i="65"/>
  <c r="E367" i="65"/>
  <c r="D367" i="65"/>
  <c r="C367" i="65"/>
  <c r="B367" i="65"/>
  <c r="M366" i="65"/>
  <c r="N366" i="65" s="1"/>
  <c r="G366" i="65"/>
  <c r="F366" i="65"/>
  <c r="M365" i="65"/>
  <c r="N365" i="65"/>
  <c r="G365" i="65"/>
  <c r="F365" i="65"/>
  <c r="N364" i="65"/>
  <c r="M364" i="65"/>
  <c r="F364" i="65"/>
  <c r="M363" i="65"/>
  <c r="F363" i="65"/>
  <c r="M362" i="65"/>
  <c r="N362" i="65" s="1"/>
  <c r="G362" i="65"/>
  <c r="F362" i="65"/>
  <c r="M361" i="65"/>
  <c r="N361" i="65"/>
  <c r="G361" i="65"/>
  <c r="F361" i="65"/>
  <c r="M360" i="65"/>
  <c r="F360" i="65"/>
  <c r="M359" i="65"/>
  <c r="G359" i="65"/>
  <c r="F359" i="65"/>
  <c r="N358" i="65"/>
  <c r="M358" i="65"/>
  <c r="F358" i="65"/>
  <c r="G358" i="65" s="1"/>
  <c r="M357" i="65"/>
  <c r="N357" i="65"/>
  <c r="F357" i="65"/>
  <c r="G357" i="65"/>
  <c r="M356" i="65"/>
  <c r="G356" i="65"/>
  <c r="F356" i="65"/>
  <c r="M355" i="65"/>
  <c r="F355" i="65"/>
  <c r="G355" i="65" s="1"/>
  <c r="M354" i="65"/>
  <c r="N354" i="65" s="1"/>
  <c r="F354" i="65"/>
  <c r="G354" i="65" s="1"/>
  <c r="M353" i="65"/>
  <c r="N353" i="65"/>
  <c r="F353" i="65"/>
  <c r="G353" i="65"/>
  <c r="L352" i="65"/>
  <c r="K352" i="65"/>
  <c r="J352" i="65"/>
  <c r="I352" i="65"/>
  <c r="M352" i="65" s="1"/>
  <c r="F352" i="65"/>
  <c r="E352" i="65"/>
  <c r="D352" i="65"/>
  <c r="C352" i="65"/>
  <c r="G352" i="65" s="1"/>
  <c r="B352" i="65"/>
  <c r="M351" i="65"/>
  <c r="G351" i="65"/>
  <c r="F351" i="65"/>
  <c r="H351" i="65" s="1"/>
  <c r="M350" i="65"/>
  <c r="G350" i="65"/>
  <c r="F350" i="65"/>
  <c r="M349" i="65"/>
  <c r="N349" i="65"/>
  <c r="G349" i="65"/>
  <c r="F349" i="65"/>
  <c r="M348" i="65"/>
  <c r="N348" i="65"/>
  <c r="G348" i="65"/>
  <c r="F348" i="65"/>
  <c r="H348" i="65" s="1"/>
  <c r="M347" i="65"/>
  <c r="G347" i="65"/>
  <c r="F347" i="65"/>
  <c r="M346" i="65"/>
  <c r="G346" i="65"/>
  <c r="F346" i="65"/>
  <c r="L345" i="65"/>
  <c r="L375" i="65"/>
  <c r="K345" i="65"/>
  <c r="K375" i="65" s="1"/>
  <c r="J345" i="65"/>
  <c r="J375" i="65" s="1"/>
  <c r="I345" i="65"/>
  <c r="E345" i="65"/>
  <c r="D345" i="65"/>
  <c r="C345" i="65"/>
  <c r="B345" i="65"/>
  <c r="B375" i="65"/>
  <c r="M344" i="65"/>
  <c r="N344" i="65"/>
  <c r="G344" i="65"/>
  <c r="F344" i="65"/>
  <c r="M343" i="65"/>
  <c r="G343" i="65"/>
  <c r="F343" i="65"/>
  <c r="N342" i="65"/>
  <c r="M342" i="65"/>
  <c r="G342" i="65"/>
  <c r="F342" i="65"/>
  <c r="M341" i="65"/>
  <c r="N341" i="65" s="1"/>
  <c r="G341" i="65"/>
  <c r="F341" i="65"/>
  <c r="N340" i="65"/>
  <c r="M340" i="65"/>
  <c r="G340" i="65"/>
  <c r="F340" i="65"/>
  <c r="H340" i="65"/>
  <c r="M339" i="65"/>
  <c r="G339" i="65"/>
  <c r="F339" i="65"/>
  <c r="L332" i="65"/>
  <c r="K332" i="65"/>
  <c r="D127" i="66" s="1"/>
  <c r="J332" i="65"/>
  <c r="C127" i="66" s="1"/>
  <c r="I332" i="65"/>
  <c r="B127" i="66"/>
  <c r="F127" i="66" s="1"/>
  <c r="L331" i="65"/>
  <c r="K331" i="65"/>
  <c r="D126" i="66" s="1"/>
  <c r="J331" i="65"/>
  <c r="C126" i="66" s="1"/>
  <c r="I331" i="65"/>
  <c r="B126" i="66" s="1"/>
  <c r="L330" i="65"/>
  <c r="E125" i="66" s="1"/>
  <c r="K330" i="65"/>
  <c r="D125" i="66" s="1"/>
  <c r="J330" i="65"/>
  <c r="C125" i="66"/>
  <c r="I330" i="65"/>
  <c r="L329" i="65"/>
  <c r="E124" i="66"/>
  <c r="K329" i="65"/>
  <c r="D124" i="66"/>
  <c r="J329" i="65"/>
  <c r="I329" i="65"/>
  <c r="B124" i="66"/>
  <c r="L328" i="65"/>
  <c r="K328" i="65"/>
  <c r="J328" i="65"/>
  <c r="C123" i="66"/>
  <c r="I328" i="65"/>
  <c r="B123" i="66"/>
  <c r="F123" i="66" s="1"/>
  <c r="G123" i="66" s="1"/>
  <c r="L327" i="65"/>
  <c r="K327" i="65"/>
  <c r="M327" i="65" s="1"/>
  <c r="J327" i="65"/>
  <c r="I327" i="65"/>
  <c r="B122" i="66" s="1"/>
  <c r="L325" i="65"/>
  <c r="E120" i="66"/>
  <c r="K325" i="65"/>
  <c r="J325" i="65"/>
  <c r="I325" i="65"/>
  <c r="B120" i="66"/>
  <c r="L324" i="65"/>
  <c r="E119" i="66"/>
  <c r="K324" i="65"/>
  <c r="D119" i="66" s="1"/>
  <c r="J324" i="65"/>
  <c r="I324" i="65"/>
  <c r="B119" i="66"/>
  <c r="L323" i="65"/>
  <c r="E118" i="66" s="1"/>
  <c r="K323" i="65"/>
  <c r="J323" i="65"/>
  <c r="C118" i="66" s="1"/>
  <c r="I323" i="65"/>
  <c r="L322" i="65"/>
  <c r="E117" i="66"/>
  <c r="K322" i="65"/>
  <c r="J322" i="65"/>
  <c r="I322" i="65"/>
  <c r="B117" i="66"/>
  <c r="L321" i="65"/>
  <c r="K321" i="65"/>
  <c r="J321" i="65"/>
  <c r="C116" i="66" s="1"/>
  <c r="I321" i="65"/>
  <c r="L320" i="65"/>
  <c r="K320" i="65"/>
  <c r="J320" i="65"/>
  <c r="I320" i="65"/>
  <c r="B115" i="66" s="1"/>
  <c r="L319" i="65"/>
  <c r="E114" i="66" s="1"/>
  <c r="K319" i="65"/>
  <c r="D114" i="66" s="1"/>
  <c r="J319" i="65"/>
  <c r="I319" i="65"/>
  <c r="B114" i="66" s="1"/>
  <c r="L318" i="65"/>
  <c r="E113" i="66" s="1"/>
  <c r="K318" i="65"/>
  <c r="D113" i="66" s="1"/>
  <c r="J318" i="65"/>
  <c r="I318" i="65"/>
  <c r="L317" i="65"/>
  <c r="E112" i="66" s="1"/>
  <c r="K317" i="65"/>
  <c r="D112" i="66" s="1"/>
  <c r="J317" i="65"/>
  <c r="C112" i="66" s="1"/>
  <c r="I317" i="65"/>
  <c r="B112" i="66" s="1"/>
  <c r="L316" i="65"/>
  <c r="E111" i="66"/>
  <c r="K316" i="65"/>
  <c r="D111" i="66"/>
  <c r="J316" i="65"/>
  <c r="C111" i="66"/>
  <c r="I316" i="65"/>
  <c r="L315" i="65"/>
  <c r="K315" i="65"/>
  <c r="J315" i="65"/>
  <c r="C110" i="66" s="1"/>
  <c r="I315" i="65"/>
  <c r="B110" i="66"/>
  <c r="L314" i="65"/>
  <c r="E109" i="66" s="1"/>
  <c r="K314" i="65"/>
  <c r="D109" i="66" s="1"/>
  <c r="J314" i="65"/>
  <c r="C109" i="66"/>
  <c r="I314" i="65"/>
  <c r="L313" i="65"/>
  <c r="E108" i="66" s="1"/>
  <c r="K313" i="65"/>
  <c r="D108" i="66" s="1"/>
  <c r="J313" i="65"/>
  <c r="I313" i="65"/>
  <c r="B108" i="66"/>
  <c r="L312" i="65"/>
  <c r="K312" i="65"/>
  <c r="D107" i="66" s="1"/>
  <c r="J312" i="65"/>
  <c r="C107" i="66" s="1"/>
  <c r="I312" i="65"/>
  <c r="L310" i="65"/>
  <c r="E105" i="66"/>
  <c r="K310" i="65"/>
  <c r="D105" i="66"/>
  <c r="J310" i="65"/>
  <c r="I310" i="65"/>
  <c r="L309" i="65"/>
  <c r="K309" i="65"/>
  <c r="D104" i="66" s="1"/>
  <c r="J309" i="65"/>
  <c r="C104" i="66"/>
  <c r="I309" i="65"/>
  <c r="L308" i="65"/>
  <c r="E103" i="66"/>
  <c r="K308" i="65"/>
  <c r="M308" i="65" s="1"/>
  <c r="D103" i="66"/>
  <c r="J308" i="65"/>
  <c r="C103" i="66"/>
  <c r="I308" i="65"/>
  <c r="B103" i="66"/>
  <c r="L307" i="65"/>
  <c r="E102" i="66"/>
  <c r="K307" i="65"/>
  <c r="D102" i="66" s="1"/>
  <c r="J307" i="65"/>
  <c r="I307" i="65"/>
  <c r="B102" i="66" s="1"/>
  <c r="L306" i="65"/>
  <c r="E101" i="66" s="1"/>
  <c r="K306" i="65"/>
  <c r="J306" i="65"/>
  <c r="I306" i="65"/>
  <c r="L305" i="65"/>
  <c r="E100" i="66"/>
  <c r="K305" i="65"/>
  <c r="D100" i="66"/>
  <c r="J305" i="65"/>
  <c r="I305" i="65"/>
  <c r="L303" i="65"/>
  <c r="E98" i="66"/>
  <c r="K303" i="65"/>
  <c r="D98" i="66"/>
  <c r="J303" i="65"/>
  <c r="I303" i="65"/>
  <c r="B98" i="66" s="1"/>
  <c r="L302" i="65"/>
  <c r="E97" i="66" s="1"/>
  <c r="K302" i="65"/>
  <c r="D97" i="66"/>
  <c r="J302" i="65"/>
  <c r="C97" i="66"/>
  <c r="I302" i="65"/>
  <c r="L301" i="65"/>
  <c r="E96" i="66"/>
  <c r="K301" i="65"/>
  <c r="D96" i="66" s="1"/>
  <c r="J301" i="65"/>
  <c r="C96" i="66" s="1"/>
  <c r="I301" i="65"/>
  <c r="L300" i="65"/>
  <c r="E95" i="66" s="1"/>
  <c r="K300" i="65"/>
  <c r="D95" i="66" s="1"/>
  <c r="J300" i="65"/>
  <c r="C95" i="66" s="1"/>
  <c r="I300" i="65"/>
  <c r="B95" i="66"/>
  <c r="F95" i="66" s="1"/>
  <c r="L299" i="65"/>
  <c r="K299" i="65"/>
  <c r="K217" i="66" s="1"/>
  <c r="J299" i="65"/>
  <c r="C94" i="66"/>
  <c r="I299" i="65"/>
  <c r="B94" i="66"/>
  <c r="L298" i="65"/>
  <c r="K298" i="65"/>
  <c r="J298" i="65"/>
  <c r="I298" i="65"/>
  <c r="B93" i="66"/>
  <c r="L292" i="65"/>
  <c r="K292" i="65"/>
  <c r="J292" i="65"/>
  <c r="I292" i="65"/>
  <c r="E292" i="65"/>
  <c r="D292" i="65"/>
  <c r="C292" i="65"/>
  <c r="B292" i="65"/>
  <c r="N291" i="65"/>
  <c r="M291" i="65"/>
  <c r="F291" i="65"/>
  <c r="N290" i="65"/>
  <c r="M290" i="65"/>
  <c r="G290" i="65"/>
  <c r="F290" i="65"/>
  <c r="N289" i="65"/>
  <c r="M289" i="65"/>
  <c r="G289" i="65"/>
  <c r="F289" i="65"/>
  <c r="N288" i="65"/>
  <c r="M288" i="65"/>
  <c r="F288" i="65"/>
  <c r="G288" i="65"/>
  <c r="N287" i="65"/>
  <c r="M287" i="65"/>
  <c r="F287" i="65"/>
  <c r="N286" i="65"/>
  <c r="M286" i="65"/>
  <c r="G286" i="65"/>
  <c r="F286" i="65"/>
  <c r="L285" i="65"/>
  <c r="K285" i="65"/>
  <c r="J285" i="65"/>
  <c r="I285" i="65"/>
  <c r="M285" i="65"/>
  <c r="E285" i="65"/>
  <c r="D285" i="65"/>
  <c r="C285" i="65"/>
  <c r="B285" i="65"/>
  <c r="N284" i="65"/>
  <c r="M284" i="65"/>
  <c r="F284" i="65"/>
  <c r="G284" i="65" s="1"/>
  <c r="N283" i="65"/>
  <c r="M283" i="65"/>
  <c r="F283" i="65"/>
  <c r="N282" i="65"/>
  <c r="M282" i="65"/>
  <c r="G282" i="65"/>
  <c r="F282" i="65"/>
  <c r="N281" i="65"/>
  <c r="M281" i="65"/>
  <c r="F281" i="65"/>
  <c r="M280" i="65"/>
  <c r="N280" i="65"/>
  <c r="G280" i="65"/>
  <c r="F280" i="65"/>
  <c r="N279" i="65"/>
  <c r="M279" i="65"/>
  <c r="G279" i="65"/>
  <c r="F279" i="65"/>
  <c r="N278" i="65"/>
  <c r="M278" i="65"/>
  <c r="F278" i="65"/>
  <c r="G278" i="65" s="1"/>
  <c r="N277" i="65"/>
  <c r="M277" i="65"/>
  <c r="F277" i="65"/>
  <c r="N276" i="65"/>
  <c r="M276" i="65"/>
  <c r="F276" i="65"/>
  <c r="G276" i="65" s="1"/>
  <c r="N275" i="65"/>
  <c r="M275" i="65"/>
  <c r="F275" i="65"/>
  <c r="M274" i="65"/>
  <c r="N274" i="65" s="1"/>
  <c r="F274" i="65"/>
  <c r="G274" i="65"/>
  <c r="N273" i="65"/>
  <c r="M273" i="65"/>
  <c r="F273" i="65"/>
  <c r="G273" i="65"/>
  <c r="N272" i="65"/>
  <c r="M272" i="65"/>
  <c r="F272" i="65"/>
  <c r="G272" i="65" s="1"/>
  <c r="M271" i="65"/>
  <c r="F271" i="65"/>
  <c r="G271" i="65"/>
  <c r="L270" i="65"/>
  <c r="K270" i="65"/>
  <c r="J270" i="65"/>
  <c r="I270" i="65"/>
  <c r="E270" i="65"/>
  <c r="D270" i="65"/>
  <c r="C270" i="65"/>
  <c r="B270" i="65"/>
  <c r="N269" i="65"/>
  <c r="M269" i="65"/>
  <c r="G269" i="65"/>
  <c r="F269" i="65"/>
  <c r="N268" i="65"/>
  <c r="M268" i="65"/>
  <c r="G268" i="65"/>
  <c r="F268" i="65"/>
  <c r="N267" i="65"/>
  <c r="M267" i="65"/>
  <c r="F267" i="65"/>
  <c r="N266" i="65"/>
  <c r="M266" i="65"/>
  <c r="G266" i="65"/>
  <c r="F266" i="65"/>
  <c r="N265" i="65"/>
  <c r="M265" i="65"/>
  <c r="F265" i="65"/>
  <c r="N264" i="65"/>
  <c r="M264" i="65"/>
  <c r="F264" i="65"/>
  <c r="L263" i="65"/>
  <c r="K263" i="65"/>
  <c r="J263" i="65"/>
  <c r="I263" i="65"/>
  <c r="I293" i="65" s="1"/>
  <c r="E263" i="65"/>
  <c r="D263" i="65"/>
  <c r="D293" i="65" s="1"/>
  <c r="C263" i="65"/>
  <c r="B263" i="65"/>
  <c r="N262" i="65"/>
  <c r="M262" i="65"/>
  <c r="G262" i="65"/>
  <c r="F262" i="65"/>
  <c r="N261" i="65"/>
  <c r="M261" i="65"/>
  <c r="F261" i="65"/>
  <c r="G261" i="65"/>
  <c r="N260" i="65"/>
  <c r="M260" i="65"/>
  <c r="O260" i="65" s="1"/>
  <c r="F260" i="65"/>
  <c r="G260" i="65" s="1"/>
  <c r="N259" i="65"/>
  <c r="M259" i="65"/>
  <c r="G259" i="65"/>
  <c r="F259" i="65"/>
  <c r="O258" i="65"/>
  <c r="N258" i="65"/>
  <c r="M258" i="65"/>
  <c r="F258" i="65"/>
  <c r="G258" i="65" s="1"/>
  <c r="N257" i="65"/>
  <c r="M257" i="65"/>
  <c r="F257" i="65"/>
  <c r="L251" i="65"/>
  <c r="K251" i="65"/>
  <c r="J251" i="65"/>
  <c r="N251" i="65"/>
  <c r="I251" i="65"/>
  <c r="E251" i="65"/>
  <c r="D251" i="65"/>
  <c r="C251" i="65"/>
  <c r="B251" i="65"/>
  <c r="N250" i="65"/>
  <c r="M250" i="65"/>
  <c r="F250" i="65"/>
  <c r="G250" i="65" s="1"/>
  <c r="N249" i="65"/>
  <c r="M249" i="65"/>
  <c r="F249" i="65"/>
  <c r="G249" i="65"/>
  <c r="N248" i="65"/>
  <c r="M248" i="65"/>
  <c r="F248" i="65"/>
  <c r="N247" i="65"/>
  <c r="M247" i="65"/>
  <c r="F247" i="65"/>
  <c r="N246" i="65"/>
  <c r="M246" i="65"/>
  <c r="G246" i="65"/>
  <c r="F246" i="65"/>
  <c r="N245" i="65"/>
  <c r="M245" i="65"/>
  <c r="F245" i="65"/>
  <c r="G245" i="65"/>
  <c r="L244" i="65"/>
  <c r="K244" i="65"/>
  <c r="J244" i="65"/>
  <c r="I244" i="65"/>
  <c r="M244" i="65"/>
  <c r="N244" i="65" s="1"/>
  <c r="E244" i="65"/>
  <c r="F244" i="65" s="1"/>
  <c r="D244" i="65"/>
  <c r="C244" i="65"/>
  <c r="B244" i="65"/>
  <c r="N243" i="65"/>
  <c r="M243" i="65"/>
  <c r="G243" i="65"/>
  <c r="F243" i="65"/>
  <c r="N242" i="65"/>
  <c r="M242" i="65"/>
  <c r="G242" i="65"/>
  <c r="F242" i="65"/>
  <c r="M241" i="65"/>
  <c r="F241" i="65"/>
  <c r="G241" i="65" s="1"/>
  <c r="N240" i="65"/>
  <c r="M240" i="65"/>
  <c r="F240" i="65"/>
  <c r="G240" i="65" s="1"/>
  <c r="N239" i="65"/>
  <c r="M239" i="65"/>
  <c r="G239" i="65"/>
  <c r="F239" i="65"/>
  <c r="N238" i="65"/>
  <c r="M238" i="65"/>
  <c r="G238" i="65"/>
  <c r="F238" i="65"/>
  <c r="M237" i="65"/>
  <c r="F237" i="65"/>
  <c r="G237" i="65"/>
  <c r="N236" i="65"/>
  <c r="M236" i="65"/>
  <c r="F236" i="65"/>
  <c r="G236" i="65"/>
  <c r="M235" i="65"/>
  <c r="F235" i="65"/>
  <c r="M234" i="65"/>
  <c r="F234" i="65"/>
  <c r="G234" i="65" s="1"/>
  <c r="M233" i="65"/>
  <c r="F233" i="65"/>
  <c r="G233" i="65" s="1"/>
  <c r="N232" i="65"/>
  <c r="M232" i="65"/>
  <c r="F232" i="65"/>
  <c r="M231" i="65"/>
  <c r="F231" i="65"/>
  <c r="G231" i="65" s="1"/>
  <c r="M230" i="65"/>
  <c r="N230" i="65" s="1"/>
  <c r="F230" i="65"/>
  <c r="G230" i="65" s="1"/>
  <c r="L229" i="65"/>
  <c r="K229" i="65"/>
  <c r="M229" i="65" s="1"/>
  <c r="J229" i="65"/>
  <c r="I229" i="65"/>
  <c r="E229" i="65"/>
  <c r="D229" i="65"/>
  <c r="C229" i="65"/>
  <c r="B229" i="65"/>
  <c r="N228" i="65"/>
  <c r="M228" i="65"/>
  <c r="F228" i="65"/>
  <c r="N227" i="65"/>
  <c r="M227" i="65"/>
  <c r="G227" i="65"/>
  <c r="F227" i="65"/>
  <c r="N226" i="65"/>
  <c r="M226" i="65"/>
  <c r="G226" i="65"/>
  <c r="F226" i="65"/>
  <c r="N225" i="65"/>
  <c r="M225" i="65"/>
  <c r="G225" i="65"/>
  <c r="F225" i="65"/>
  <c r="N224" i="65"/>
  <c r="M224" i="65"/>
  <c r="F224" i="65"/>
  <c r="G224" i="65" s="1"/>
  <c r="N223" i="65"/>
  <c r="M223" i="65"/>
  <c r="F223" i="65"/>
  <c r="L222" i="65"/>
  <c r="K222" i="65"/>
  <c r="K252" i="65" s="1"/>
  <c r="J222" i="65"/>
  <c r="I222" i="65"/>
  <c r="E222" i="65"/>
  <c r="D222" i="65"/>
  <c r="D252" i="65" s="1"/>
  <c r="C222" i="65"/>
  <c r="B222" i="65"/>
  <c r="N221" i="65"/>
  <c r="M221" i="65"/>
  <c r="F221" i="65"/>
  <c r="G221" i="65" s="1"/>
  <c r="N220" i="65"/>
  <c r="M220" i="65"/>
  <c r="G220" i="65"/>
  <c r="F220" i="65"/>
  <c r="N219" i="65"/>
  <c r="M219" i="65"/>
  <c r="F219" i="65"/>
  <c r="N218" i="65"/>
  <c r="M218" i="65"/>
  <c r="G218" i="65"/>
  <c r="F218" i="65"/>
  <c r="M217" i="65"/>
  <c r="N217" i="65"/>
  <c r="F217" i="65"/>
  <c r="G217" i="65"/>
  <c r="N216" i="65"/>
  <c r="M216" i="65"/>
  <c r="F216" i="65"/>
  <c r="L209" i="65"/>
  <c r="E86" i="66" s="1"/>
  <c r="K209" i="65"/>
  <c r="D86" i="66" s="1"/>
  <c r="J209" i="65"/>
  <c r="C86" i="66"/>
  <c r="G86" i="66" s="1"/>
  <c r="I209" i="65"/>
  <c r="M208" i="65"/>
  <c r="L208" i="65"/>
  <c r="E85" i="66"/>
  <c r="K208" i="65"/>
  <c r="D85" i="66"/>
  <c r="J208" i="65"/>
  <c r="C85" i="66"/>
  <c r="G85" i="66" s="1"/>
  <c r="I208" i="65"/>
  <c r="B85" i="66" s="1"/>
  <c r="M207" i="65"/>
  <c r="L207" i="65"/>
  <c r="E84" i="66"/>
  <c r="K207" i="65"/>
  <c r="D84" i="66"/>
  <c r="J207" i="65"/>
  <c r="N207" i="65" s="1"/>
  <c r="I207" i="65"/>
  <c r="B84" i="66" s="1"/>
  <c r="L206" i="65"/>
  <c r="K206" i="65"/>
  <c r="D83" i="66"/>
  <c r="J206" i="65"/>
  <c r="C83" i="66"/>
  <c r="I206" i="65"/>
  <c r="B83" i="66"/>
  <c r="L205" i="65"/>
  <c r="K205" i="65"/>
  <c r="D82" i="66"/>
  <c r="J205" i="65"/>
  <c r="I205" i="65"/>
  <c r="B82" i="66" s="1"/>
  <c r="L204" i="65"/>
  <c r="E81" i="66"/>
  <c r="K204" i="65"/>
  <c r="J204" i="65"/>
  <c r="I204" i="65"/>
  <c r="L202" i="65"/>
  <c r="K202" i="65"/>
  <c r="D79" i="66"/>
  <c r="J202" i="65"/>
  <c r="I202" i="65"/>
  <c r="L201" i="65"/>
  <c r="E78" i="66" s="1"/>
  <c r="K201" i="65"/>
  <c r="J201" i="65"/>
  <c r="N201" i="65" s="1"/>
  <c r="C78" i="66"/>
  <c r="I201" i="65"/>
  <c r="I242" i="66" s="1"/>
  <c r="B78" i="66"/>
  <c r="L200" i="65"/>
  <c r="E77" i="66"/>
  <c r="K200" i="65"/>
  <c r="D77" i="66"/>
  <c r="J200" i="65"/>
  <c r="C77" i="66"/>
  <c r="I200" i="65"/>
  <c r="L199" i="65"/>
  <c r="K199" i="65"/>
  <c r="D76" i="66" s="1"/>
  <c r="J199" i="65"/>
  <c r="C76" i="66"/>
  <c r="I199" i="65"/>
  <c r="B76" i="66" s="1"/>
  <c r="L198" i="65"/>
  <c r="K198" i="65"/>
  <c r="D75" i="66" s="1"/>
  <c r="J198" i="65"/>
  <c r="I198" i="65"/>
  <c r="B75" i="66"/>
  <c r="L197" i="65"/>
  <c r="K197" i="65"/>
  <c r="J197" i="65"/>
  <c r="I197" i="65"/>
  <c r="B74" i="66" s="1"/>
  <c r="L196" i="65"/>
  <c r="E73" i="66"/>
  <c r="K196" i="65"/>
  <c r="D73" i="66" s="1"/>
  <c r="J196" i="65"/>
  <c r="I196" i="65"/>
  <c r="L195" i="65"/>
  <c r="K195" i="65"/>
  <c r="J195" i="65"/>
  <c r="I195" i="65"/>
  <c r="L194" i="65"/>
  <c r="K194" i="65"/>
  <c r="D71" i="66"/>
  <c r="J194" i="65"/>
  <c r="I194" i="65"/>
  <c r="L193" i="65"/>
  <c r="E70" i="66"/>
  <c r="K193" i="65"/>
  <c r="D70" i="66"/>
  <c r="J193" i="65"/>
  <c r="I193" i="65"/>
  <c r="B70" i="66"/>
  <c r="L192" i="65"/>
  <c r="E69" i="66"/>
  <c r="K192" i="65"/>
  <c r="J192" i="65"/>
  <c r="C69" i="66"/>
  <c r="I192" i="65"/>
  <c r="B69" i="66"/>
  <c r="L191" i="65"/>
  <c r="E68" i="66"/>
  <c r="K191" i="65"/>
  <c r="D68" i="66" s="1"/>
  <c r="J191" i="65"/>
  <c r="C68" i="66" s="1"/>
  <c r="I191" i="65"/>
  <c r="L190" i="65"/>
  <c r="E67" i="66"/>
  <c r="K190" i="65"/>
  <c r="M190" i="65" s="1"/>
  <c r="D67" i="66"/>
  <c r="J190" i="65"/>
  <c r="C67" i="66"/>
  <c r="I190" i="65"/>
  <c r="B67" i="66"/>
  <c r="L189" i="65"/>
  <c r="E66" i="66"/>
  <c r="K189" i="65"/>
  <c r="D66" i="66"/>
  <c r="J189" i="65"/>
  <c r="I189" i="65"/>
  <c r="L187" i="65"/>
  <c r="E64" i="66"/>
  <c r="K187" i="65"/>
  <c r="D64" i="66" s="1"/>
  <c r="J187" i="65"/>
  <c r="I187" i="65"/>
  <c r="B64" i="66"/>
  <c r="L186" i="65"/>
  <c r="K186" i="65"/>
  <c r="J186" i="65"/>
  <c r="I186" i="65"/>
  <c r="I227" i="66" s="1"/>
  <c r="L185" i="65"/>
  <c r="E62" i="66"/>
  <c r="K185" i="65"/>
  <c r="D62" i="66"/>
  <c r="F62" i="66" s="1"/>
  <c r="G62" i="66" s="1"/>
  <c r="J185" i="65"/>
  <c r="C62" i="66" s="1"/>
  <c r="I185" i="65"/>
  <c r="B62" i="66"/>
  <c r="L184" i="65"/>
  <c r="E61" i="66" s="1"/>
  <c r="K184" i="65"/>
  <c r="D61" i="66"/>
  <c r="J184" i="65"/>
  <c r="I184" i="65"/>
  <c r="L183" i="65"/>
  <c r="E60" i="66" s="1"/>
  <c r="K183" i="65"/>
  <c r="J183" i="65"/>
  <c r="C60" i="66" s="1"/>
  <c r="I183" i="65"/>
  <c r="B60" i="66"/>
  <c r="L182" i="65"/>
  <c r="K182" i="65"/>
  <c r="D59" i="66" s="1"/>
  <c r="J182" i="65"/>
  <c r="I182" i="65"/>
  <c r="L180" i="65"/>
  <c r="E57" i="66" s="1"/>
  <c r="K180" i="65"/>
  <c r="D57" i="66" s="1"/>
  <c r="J180" i="65"/>
  <c r="J221" i="66" s="1"/>
  <c r="I180" i="65"/>
  <c r="L179" i="65"/>
  <c r="E56" i="66"/>
  <c r="K179" i="65"/>
  <c r="D56" i="66"/>
  <c r="J179" i="65"/>
  <c r="J181" i="65"/>
  <c r="I179" i="65"/>
  <c r="B56" i="66"/>
  <c r="L178" i="65"/>
  <c r="K178" i="65"/>
  <c r="J178" i="65"/>
  <c r="I178" i="65"/>
  <c r="L177" i="65"/>
  <c r="E54" i="66" s="1"/>
  <c r="K177" i="65"/>
  <c r="D54" i="66" s="1"/>
  <c r="J177" i="65"/>
  <c r="I177" i="65"/>
  <c r="B54" i="66" s="1"/>
  <c r="N176" i="65"/>
  <c r="L176" i="65"/>
  <c r="E53" i="66" s="1"/>
  <c r="K176" i="65"/>
  <c r="D53" i="66" s="1"/>
  <c r="J176" i="65"/>
  <c r="C53" i="66" s="1"/>
  <c r="G53" i="66" s="1"/>
  <c r="I176" i="65"/>
  <c r="L175" i="65"/>
  <c r="K175" i="65"/>
  <c r="D52" i="66" s="1"/>
  <c r="J175" i="65"/>
  <c r="C52" i="66"/>
  <c r="I175" i="65"/>
  <c r="M175" i="65"/>
  <c r="L169" i="65"/>
  <c r="K169" i="65"/>
  <c r="J169" i="65"/>
  <c r="N169" i="65" s="1"/>
  <c r="I169" i="65"/>
  <c r="M169" i="65" s="1"/>
  <c r="E169" i="65"/>
  <c r="D169" i="65"/>
  <c r="C169" i="65"/>
  <c r="F169" i="65" s="1"/>
  <c r="B169" i="65"/>
  <c r="N168" i="65"/>
  <c r="M168" i="65"/>
  <c r="G168" i="65"/>
  <c r="F168" i="65"/>
  <c r="N167" i="65"/>
  <c r="M167" i="65"/>
  <c r="G167" i="65"/>
  <c r="F167" i="65"/>
  <c r="N166" i="65"/>
  <c r="M166" i="65"/>
  <c r="G166" i="65"/>
  <c r="F166" i="65"/>
  <c r="N165" i="65"/>
  <c r="M165" i="65"/>
  <c r="F165" i="65"/>
  <c r="N164" i="65"/>
  <c r="M164" i="65"/>
  <c r="G164" i="65"/>
  <c r="F164" i="65"/>
  <c r="N163" i="65"/>
  <c r="M163" i="65"/>
  <c r="O163" i="65" s="1"/>
  <c r="G163" i="65"/>
  <c r="F163" i="65"/>
  <c r="L162" i="65"/>
  <c r="K162" i="65"/>
  <c r="M162" i="65"/>
  <c r="J162" i="65"/>
  <c r="I162" i="65"/>
  <c r="E162" i="65"/>
  <c r="D162" i="65"/>
  <c r="C162" i="65"/>
  <c r="B162" i="65"/>
  <c r="N161" i="65"/>
  <c r="M161" i="65"/>
  <c r="G161" i="65"/>
  <c r="F161" i="65"/>
  <c r="N160" i="65"/>
  <c r="M160" i="65"/>
  <c r="G160" i="65"/>
  <c r="F160" i="65"/>
  <c r="N159" i="65"/>
  <c r="M159" i="65"/>
  <c r="G159" i="65"/>
  <c r="F159" i="65"/>
  <c r="N158" i="65"/>
  <c r="M158" i="65"/>
  <c r="G158" i="65"/>
  <c r="F158" i="65"/>
  <c r="N157" i="65"/>
  <c r="M157" i="65"/>
  <c r="G157" i="65"/>
  <c r="F157" i="65"/>
  <c r="N156" i="65"/>
  <c r="M156" i="65"/>
  <c r="G156" i="65"/>
  <c r="F156" i="65"/>
  <c r="M155" i="65"/>
  <c r="G155" i="65"/>
  <c r="F155" i="65"/>
  <c r="M154" i="65"/>
  <c r="F154" i="65"/>
  <c r="G154" i="65" s="1"/>
  <c r="M153" i="65"/>
  <c r="N153" i="65" s="1"/>
  <c r="F153" i="65"/>
  <c r="M152" i="65"/>
  <c r="G152" i="65"/>
  <c r="F152" i="65"/>
  <c r="M151" i="65"/>
  <c r="N151" i="65" s="1"/>
  <c r="F151" i="65"/>
  <c r="N150" i="65"/>
  <c r="M150" i="65"/>
  <c r="G150" i="65"/>
  <c r="F150" i="65"/>
  <c r="M149" i="65"/>
  <c r="N149" i="65" s="1"/>
  <c r="F149" i="65"/>
  <c r="M148" i="65"/>
  <c r="N148" i="65" s="1"/>
  <c r="F148" i="65"/>
  <c r="L147" i="65"/>
  <c r="N147" i="65" s="1"/>
  <c r="K147" i="65"/>
  <c r="J147" i="65"/>
  <c r="M147" i="65" s="1"/>
  <c r="I147" i="65"/>
  <c r="E147" i="65"/>
  <c r="D147" i="65"/>
  <c r="C147" i="65"/>
  <c r="B147" i="65"/>
  <c r="N146" i="65"/>
  <c r="M146" i="65"/>
  <c r="G146" i="65"/>
  <c r="F146" i="65"/>
  <c r="N145" i="65"/>
  <c r="M145" i="65"/>
  <c r="G145" i="65"/>
  <c r="F145" i="65"/>
  <c r="O144" i="65"/>
  <c r="N144" i="65"/>
  <c r="M144" i="65"/>
  <c r="F144" i="65"/>
  <c r="G144" i="65" s="1"/>
  <c r="N143" i="65"/>
  <c r="M143" i="65"/>
  <c r="F143" i="65"/>
  <c r="N142" i="65"/>
  <c r="M142" i="65"/>
  <c r="G142" i="65"/>
  <c r="F142" i="65"/>
  <c r="N141" i="65"/>
  <c r="M141" i="65"/>
  <c r="G141" i="65"/>
  <c r="F141" i="65"/>
  <c r="L140" i="65"/>
  <c r="N140" i="65" s="1"/>
  <c r="K140" i="65"/>
  <c r="J140" i="65"/>
  <c r="I140" i="65"/>
  <c r="E140" i="65"/>
  <c r="D140" i="65"/>
  <c r="C140" i="65"/>
  <c r="B140" i="65"/>
  <c r="F140" i="65" s="1"/>
  <c r="N139" i="65"/>
  <c r="M139" i="65"/>
  <c r="F139" i="65"/>
  <c r="G139" i="65" s="1"/>
  <c r="N138" i="65"/>
  <c r="M138" i="65"/>
  <c r="G138" i="65"/>
  <c r="F138" i="65"/>
  <c r="N137" i="65"/>
  <c r="M137" i="65"/>
  <c r="G137" i="65"/>
  <c r="F137" i="65"/>
  <c r="N136" i="65"/>
  <c r="M136" i="65"/>
  <c r="G136" i="65"/>
  <c r="F136" i="65"/>
  <c r="N135" i="65"/>
  <c r="M135" i="65"/>
  <c r="O135" i="65"/>
  <c r="G135" i="65"/>
  <c r="F135" i="65"/>
  <c r="N134" i="65"/>
  <c r="M134" i="65"/>
  <c r="G134" i="65"/>
  <c r="F134" i="65"/>
  <c r="L127" i="65"/>
  <c r="K127" i="65"/>
  <c r="J127" i="65"/>
  <c r="I127" i="65"/>
  <c r="B45" i="66" s="1"/>
  <c r="L126" i="65"/>
  <c r="K126" i="65"/>
  <c r="K249" i="66"/>
  <c r="J126" i="65"/>
  <c r="I126" i="65"/>
  <c r="L125" i="65"/>
  <c r="K125" i="65"/>
  <c r="J125" i="65"/>
  <c r="M125" i="65" s="1"/>
  <c r="I125" i="65"/>
  <c r="L124" i="65"/>
  <c r="K124" i="65"/>
  <c r="J124" i="65"/>
  <c r="I124" i="65"/>
  <c r="L123" i="65"/>
  <c r="K123" i="65"/>
  <c r="J123" i="65"/>
  <c r="I123" i="65"/>
  <c r="L122" i="65"/>
  <c r="K122" i="65"/>
  <c r="J122" i="65"/>
  <c r="I122" i="65"/>
  <c r="L120" i="65"/>
  <c r="K120" i="65"/>
  <c r="J120" i="65"/>
  <c r="C38" i="66" s="1"/>
  <c r="I120" i="65"/>
  <c r="L119" i="65"/>
  <c r="K119" i="65"/>
  <c r="J119" i="65"/>
  <c r="I119" i="65"/>
  <c r="L118" i="65"/>
  <c r="K118" i="65"/>
  <c r="J118" i="65"/>
  <c r="I118" i="65"/>
  <c r="L117" i="65"/>
  <c r="K117" i="65"/>
  <c r="J117" i="65"/>
  <c r="I117" i="65"/>
  <c r="L116" i="65"/>
  <c r="K116" i="65"/>
  <c r="J116" i="65"/>
  <c r="I116" i="65"/>
  <c r="L115" i="65"/>
  <c r="K115" i="65"/>
  <c r="J115" i="65"/>
  <c r="I115" i="65"/>
  <c r="L114" i="65"/>
  <c r="K114" i="65"/>
  <c r="J114" i="65"/>
  <c r="I114" i="65"/>
  <c r="L113" i="65"/>
  <c r="K113" i="65"/>
  <c r="J113" i="65"/>
  <c r="I113" i="65"/>
  <c r="L112" i="65"/>
  <c r="K112" i="65"/>
  <c r="J112" i="65"/>
  <c r="I112" i="65"/>
  <c r="L111" i="65"/>
  <c r="E29" i="66" s="1"/>
  <c r="K111" i="65"/>
  <c r="J111" i="65"/>
  <c r="I111" i="65"/>
  <c r="L110" i="65"/>
  <c r="K110" i="65"/>
  <c r="J110" i="65"/>
  <c r="C28" i="66" s="1"/>
  <c r="I110" i="65"/>
  <c r="L109" i="65"/>
  <c r="K109" i="65"/>
  <c r="J109" i="65"/>
  <c r="I109" i="65"/>
  <c r="L108" i="65"/>
  <c r="K108" i="65"/>
  <c r="J108" i="65"/>
  <c r="I108" i="65"/>
  <c r="L107" i="65"/>
  <c r="K107" i="65"/>
  <c r="J107" i="65"/>
  <c r="I107" i="65"/>
  <c r="L105" i="65"/>
  <c r="K105" i="65"/>
  <c r="J105" i="65"/>
  <c r="J228" i="66"/>
  <c r="I105" i="65"/>
  <c r="L104" i="65"/>
  <c r="K104" i="65"/>
  <c r="J104" i="65"/>
  <c r="C22" i="66" s="1"/>
  <c r="I104" i="65"/>
  <c r="L103" i="65"/>
  <c r="E21" i="66" s="1"/>
  <c r="K103" i="65"/>
  <c r="J103" i="65"/>
  <c r="I103" i="65"/>
  <c r="I106" i="65" s="1"/>
  <c r="L102" i="65"/>
  <c r="K102" i="65"/>
  <c r="K106" i="65"/>
  <c r="J102" i="65"/>
  <c r="I102" i="65"/>
  <c r="L101" i="65"/>
  <c r="E19" i="66"/>
  <c r="K101" i="65"/>
  <c r="J101" i="65"/>
  <c r="I101" i="65"/>
  <c r="L100" i="65"/>
  <c r="K100" i="65"/>
  <c r="J100" i="65"/>
  <c r="I100" i="65"/>
  <c r="L98" i="65"/>
  <c r="K98" i="65"/>
  <c r="J98" i="65"/>
  <c r="I98" i="65"/>
  <c r="L97" i="65"/>
  <c r="K97" i="65"/>
  <c r="J97" i="65"/>
  <c r="I97" i="65"/>
  <c r="L96" i="65"/>
  <c r="K96" i="65"/>
  <c r="J96" i="65"/>
  <c r="I96" i="65"/>
  <c r="L95" i="65"/>
  <c r="K95" i="65"/>
  <c r="D13" i="66" s="1"/>
  <c r="J95" i="65"/>
  <c r="I95" i="65"/>
  <c r="I218" i="66" s="1"/>
  <c r="L94" i="65"/>
  <c r="K94" i="65"/>
  <c r="J94" i="65"/>
  <c r="C12" i="66"/>
  <c r="I94" i="65"/>
  <c r="B12" i="66" s="1"/>
  <c r="L93" i="65"/>
  <c r="K93" i="65"/>
  <c r="J93" i="65"/>
  <c r="I93" i="65"/>
  <c r="B11" i="66" s="1"/>
  <c r="I88" i="65"/>
  <c r="L87" i="65"/>
  <c r="K87" i="65"/>
  <c r="J87" i="65"/>
  <c r="I87" i="65"/>
  <c r="E87" i="65"/>
  <c r="D87" i="65"/>
  <c r="C87" i="65"/>
  <c r="B87" i="65"/>
  <c r="F87" i="65"/>
  <c r="M86" i="65"/>
  <c r="F86" i="65"/>
  <c r="G86" i="65" s="1"/>
  <c r="N85" i="65"/>
  <c r="M85" i="65"/>
  <c r="F85" i="65"/>
  <c r="G85" i="65" s="1"/>
  <c r="N84" i="65"/>
  <c r="M84" i="65"/>
  <c r="G84" i="65"/>
  <c r="F84" i="65"/>
  <c r="N83" i="65"/>
  <c r="M83" i="65"/>
  <c r="F83" i="65"/>
  <c r="G83" i="65"/>
  <c r="M82" i="65"/>
  <c r="F82" i="65"/>
  <c r="G82" i="65" s="1"/>
  <c r="M81" i="65"/>
  <c r="N81" i="65" s="1"/>
  <c r="F81" i="65"/>
  <c r="G81" i="65" s="1"/>
  <c r="L80" i="65"/>
  <c r="K80" i="65"/>
  <c r="J80" i="65"/>
  <c r="M80" i="65" s="1"/>
  <c r="I80" i="65"/>
  <c r="F80" i="65"/>
  <c r="E80" i="65"/>
  <c r="D80" i="65"/>
  <c r="C80" i="65"/>
  <c r="B80" i="65"/>
  <c r="N79" i="65"/>
  <c r="M79" i="65"/>
  <c r="F79" i="65"/>
  <c r="G79" i="65"/>
  <c r="N78" i="65"/>
  <c r="M78" i="65"/>
  <c r="G78" i="65"/>
  <c r="F78" i="65"/>
  <c r="N77" i="65"/>
  <c r="M77" i="65"/>
  <c r="F77" i="65"/>
  <c r="G77" i="65" s="1"/>
  <c r="M76" i="65"/>
  <c r="F76" i="65"/>
  <c r="G76" i="65" s="1"/>
  <c r="N75" i="65"/>
  <c r="M75" i="65"/>
  <c r="F75" i="65"/>
  <c r="G75" i="65" s="1"/>
  <c r="M74" i="65"/>
  <c r="F74" i="65"/>
  <c r="N73" i="65"/>
  <c r="M73" i="65"/>
  <c r="F73" i="65"/>
  <c r="G73" i="65" s="1"/>
  <c r="N72" i="65"/>
  <c r="M72" i="65"/>
  <c r="F72" i="65"/>
  <c r="G72" i="65" s="1"/>
  <c r="N71" i="65"/>
  <c r="M71" i="65"/>
  <c r="F71" i="65"/>
  <c r="M70" i="65"/>
  <c r="F70" i="65"/>
  <c r="N69" i="65"/>
  <c r="M69" i="65"/>
  <c r="G69" i="65"/>
  <c r="F69" i="65"/>
  <c r="M68" i="65"/>
  <c r="F68" i="65"/>
  <c r="M67" i="65"/>
  <c r="N67" i="65" s="1"/>
  <c r="F67" i="65"/>
  <c r="G67" i="65"/>
  <c r="M66" i="65"/>
  <c r="N66" i="65" s="1"/>
  <c r="F66" i="65"/>
  <c r="L65" i="65"/>
  <c r="K65" i="65"/>
  <c r="J65" i="65"/>
  <c r="I65" i="65"/>
  <c r="E65" i="65"/>
  <c r="D65" i="65"/>
  <c r="F65" i="65" s="1"/>
  <c r="C65" i="65"/>
  <c r="B65" i="65"/>
  <c r="N64" i="65"/>
  <c r="M64" i="65"/>
  <c r="F64" i="65"/>
  <c r="G64" i="65" s="1"/>
  <c r="M63" i="65"/>
  <c r="N63" i="65" s="1"/>
  <c r="G63" i="65"/>
  <c r="F63" i="65"/>
  <c r="M62" i="65"/>
  <c r="F62" i="65"/>
  <c r="N61" i="65"/>
  <c r="M61" i="65"/>
  <c r="F61" i="65"/>
  <c r="G61" i="65" s="1"/>
  <c r="M60" i="65"/>
  <c r="F60" i="65"/>
  <c r="G60" i="65"/>
  <c r="M59" i="65"/>
  <c r="N59" i="65" s="1"/>
  <c r="F59" i="65"/>
  <c r="L58" i="65"/>
  <c r="K58" i="65"/>
  <c r="J58" i="65"/>
  <c r="J88" i="65"/>
  <c r="I58" i="65"/>
  <c r="E58" i="65"/>
  <c r="D58" i="65"/>
  <c r="D88" i="65" s="1"/>
  <c r="C58" i="65"/>
  <c r="B58" i="65"/>
  <c r="B88" i="65"/>
  <c r="M57" i="65"/>
  <c r="N57" i="65" s="1"/>
  <c r="F57" i="65"/>
  <c r="G57" i="65" s="1"/>
  <c r="M56" i="65"/>
  <c r="F56" i="65"/>
  <c r="G56" i="65" s="1"/>
  <c r="N55" i="65"/>
  <c r="M55" i="65"/>
  <c r="F55" i="65"/>
  <c r="M54" i="65"/>
  <c r="F54" i="65"/>
  <c r="M53" i="65"/>
  <c r="N53" i="65" s="1"/>
  <c r="F53" i="65"/>
  <c r="G53" i="65" s="1"/>
  <c r="M52" i="65"/>
  <c r="N52" i="65"/>
  <c r="F52" i="65"/>
  <c r="G52" i="65"/>
  <c r="L46" i="65"/>
  <c r="K46" i="65"/>
  <c r="J46" i="65"/>
  <c r="I46" i="65"/>
  <c r="E46" i="65"/>
  <c r="D46" i="65"/>
  <c r="C46" i="65"/>
  <c r="B46" i="65"/>
  <c r="N45" i="65"/>
  <c r="M45" i="65"/>
  <c r="F45" i="65"/>
  <c r="G45" i="65"/>
  <c r="M44" i="65"/>
  <c r="N44" i="65"/>
  <c r="G44" i="65"/>
  <c r="F44" i="65"/>
  <c r="M43" i="65"/>
  <c r="N43" i="65" s="1"/>
  <c r="G43" i="65"/>
  <c r="F43" i="65"/>
  <c r="N42" i="65"/>
  <c r="M42" i="65"/>
  <c r="G42" i="65"/>
  <c r="F42" i="65"/>
  <c r="M41" i="65"/>
  <c r="N41" i="65" s="1"/>
  <c r="F41" i="65"/>
  <c r="G41" i="65" s="1"/>
  <c r="M40" i="65"/>
  <c r="F40" i="65"/>
  <c r="G40" i="65"/>
  <c r="L39" i="65"/>
  <c r="K39" i="65"/>
  <c r="J39" i="65"/>
  <c r="M39" i="65" s="1"/>
  <c r="I39" i="65"/>
  <c r="E39" i="65"/>
  <c r="D39" i="65"/>
  <c r="C39" i="65"/>
  <c r="B39" i="65"/>
  <c r="M38" i="65"/>
  <c r="G38" i="65"/>
  <c r="F38" i="65"/>
  <c r="N37" i="65"/>
  <c r="M37" i="65"/>
  <c r="G37" i="65"/>
  <c r="F37" i="65"/>
  <c r="M36" i="65"/>
  <c r="N36" i="65" s="1"/>
  <c r="G36" i="65"/>
  <c r="F36" i="65"/>
  <c r="M35" i="65"/>
  <c r="N35" i="65" s="1"/>
  <c r="G35" i="65"/>
  <c r="F35" i="65"/>
  <c r="N34" i="65"/>
  <c r="M34" i="65"/>
  <c r="F34" i="65"/>
  <c r="M33" i="65"/>
  <c r="N33" i="65" s="1"/>
  <c r="F33" i="65"/>
  <c r="G33" i="65" s="1"/>
  <c r="M32" i="65"/>
  <c r="F32" i="65"/>
  <c r="G32" i="65" s="1"/>
  <c r="M31" i="65"/>
  <c r="N31" i="65" s="1"/>
  <c r="F31" i="65"/>
  <c r="M30" i="65"/>
  <c r="F30" i="65"/>
  <c r="G30" i="65" s="1"/>
  <c r="N29" i="65"/>
  <c r="M29" i="65"/>
  <c r="F29" i="65"/>
  <c r="G29" i="65" s="1"/>
  <c r="M28" i="65"/>
  <c r="F28" i="65"/>
  <c r="G28" i="65" s="1"/>
  <c r="M27" i="65"/>
  <c r="F27" i="65"/>
  <c r="G27" i="65" s="1"/>
  <c r="M26" i="65"/>
  <c r="F26" i="65"/>
  <c r="N25" i="65"/>
  <c r="M25" i="65"/>
  <c r="F25" i="65"/>
  <c r="L24" i="65"/>
  <c r="K24" i="65"/>
  <c r="J24" i="65"/>
  <c r="I24" i="65"/>
  <c r="E24" i="65"/>
  <c r="D24" i="65"/>
  <c r="D47" i="65"/>
  <c r="C24" i="65"/>
  <c r="B24" i="65"/>
  <c r="M23" i="65"/>
  <c r="N23" i="65"/>
  <c r="G23" i="65"/>
  <c r="F23" i="65"/>
  <c r="M22" i="65"/>
  <c r="N22" i="65" s="1"/>
  <c r="F22" i="65"/>
  <c r="N21" i="65"/>
  <c r="M21" i="65"/>
  <c r="F21" i="65"/>
  <c r="G21" i="65" s="1"/>
  <c r="M20" i="65"/>
  <c r="G20" i="65"/>
  <c r="F20" i="65"/>
  <c r="M19" i="65"/>
  <c r="F19" i="65"/>
  <c r="G19" i="65" s="1"/>
  <c r="N18" i="65"/>
  <c r="M18" i="65"/>
  <c r="F18" i="65"/>
  <c r="L17" i="65"/>
  <c r="K17" i="65"/>
  <c r="K47" i="65" s="1"/>
  <c r="J17" i="65"/>
  <c r="I17" i="65"/>
  <c r="E17" i="65"/>
  <c r="D17" i="65"/>
  <c r="C17" i="65"/>
  <c r="B17" i="65"/>
  <c r="M16" i="65"/>
  <c r="N16" i="65" s="1"/>
  <c r="F16" i="65"/>
  <c r="G16" i="65"/>
  <c r="M15" i="65"/>
  <c r="N15" i="65"/>
  <c r="G15" i="65"/>
  <c r="F15" i="65"/>
  <c r="M14" i="65"/>
  <c r="F14" i="65"/>
  <c r="M13" i="65"/>
  <c r="G13" i="65"/>
  <c r="F13" i="65"/>
  <c r="M12" i="65"/>
  <c r="N12" i="65"/>
  <c r="G12" i="65"/>
  <c r="F12" i="65"/>
  <c r="M11" i="65"/>
  <c r="N11" i="65"/>
  <c r="G11" i="65"/>
  <c r="F11" i="65"/>
  <c r="E79" i="66"/>
  <c r="C114" i="66"/>
  <c r="M319" i="65"/>
  <c r="N28" i="66"/>
  <c r="B38" i="66"/>
  <c r="C74" i="66"/>
  <c r="N197" i="65"/>
  <c r="B104" i="66"/>
  <c r="M309" i="65"/>
  <c r="N368" i="65"/>
  <c r="M433" i="65"/>
  <c r="B160" i="66"/>
  <c r="F160" i="66"/>
  <c r="G511" i="65"/>
  <c r="N20" i="65"/>
  <c r="N28" i="65"/>
  <c r="N32" i="65"/>
  <c r="N40" i="65"/>
  <c r="G54" i="65"/>
  <c r="G59" i="65"/>
  <c r="G80" i="65"/>
  <c r="N82" i="65"/>
  <c r="B22" i="66"/>
  <c r="G151" i="65"/>
  <c r="N154" i="65"/>
  <c r="N241" i="65"/>
  <c r="C108" i="66"/>
  <c r="N363" i="65"/>
  <c r="D155" i="66"/>
  <c r="B178" i="66"/>
  <c r="I550" i="65"/>
  <c r="E185" i="66"/>
  <c r="M554" i="65"/>
  <c r="K87" i="66"/>
  <c r="G18" i="65"/>
  <c r="G26" i="65"/>
  <c r="G34" i="65"/>
  <c r="N62" i="65"/>
  <c r="G66" i="65"/>
  <c r="B13" i="66"/>
  <c r="I99" i="65"/>
  <c r="C16" i="66"/>
  <c r="L230" i="66"/>
  <c r="E25" i="66"/>
  <c r="L234" i="66"/>
  <c r="C40" i="66"/>
  <c r="C43" i="66"/>
  <c r="E170" i="65"/>
  <c r="B55" i="66"/>
  <c r="B73" i="66"/>
  <c r="E74" i="66"/>
  <c r="C82" i="66"/>
  <c r="L252" i="65"/>
  <c r="G248" i="65"/>
  <c r="G267" i="65"/>
  <c r="G281" i="65"/>
  <c r="L293" i="65"/>
  <c r="D101" i="66"/>
  <c r="K311" i="65"/>
  <c r="L311" i="65"/>
  <c r="N339" i="65"/>
  <c r="G364" i="65"/>
  <c r="M374" i="65"/>
  <c r="N374" i="65" s="1"/>
  <c r="C152" i="66"/>
  <c r="B163" i="66"/>
  <c r="M450" i="65"/>
  <c r="B71" i="66"/>
  <c r="E107" i="66"/>
  <c r="N351" i="65"/>
  <c r="G388" i="65"/>
  <c r="N396" i="65"/>
  <c r="B187" i="66"/>
  <c r="F187" i="66" s="1"/>
  <c r="G187" i="66" s="1"/>
  <c r="M556" i="65"/>
  <c r="G31" i="65"/>
  <c r="N76" i="65"/>
  <c r="K228" i="66"/>
  <c r="D23" i="66"/>
  <c r="N481" i="65"/>
  <c r="E204" i="66"/>
  <c r="L579" i="65"/>
  <c r="N60" i="65"/>
  <c r="B18" i="66"/>
  <c r="D25" i="66"/>
  <c r="E32" i="66"/>
  <c r="E41" i="66"/>
  <c r="G149" i="65"/>
  <c r="D74" i="66"/>
  <c r="D80" i="66" s="1"/>
  <c r="K203" i="65"/>
  <c r="G265" i="65"/>
  <c r="C101" i="66"/>
  <c r="E127" i="66"/>
  <c r="M332" i="65"/>
  <c r="N356" i="65"/>
  <c r="G392" i="65"/>
  <c r="G160" i="66"/>
  <c r="J539" i="65"/>
  <c r="B182" i="66"/>
  <c r="M551" i="65"/>
  <c r="N551" i="65" s="1"/>
  <c r="C202" i="66"/>
  <c r="N571" i="65"/>
  <c r="M571" i="65"/>
  <c r="G14" i="65"/>
  <c r="N54" i="65"/>
  <c r="N86" i="65"/>
  <c r="C27" i="66"/>
  <c r="D28" i="66"/>
  <c r="M110" i="65"/>
  <c r="D31" i="66"/>
  <c r="E34" i="66"/>
  <c r="B37" i="66"/>
  <c r="K128" i="65"/>
  <c r="I247" i="66"/>
  <c r="B42" i="66"/>
  <c r="G143" i="65"/>
  <c r="G153" i="65"/>
  <c r="N162" i="65"/>
  <c r="G165" i="65"/>
  <c r="M179" i="65"/>
  <c r="C64" i="66"/>
  <c r="F64" i="66" s="1"/>
  <c r="N187" i="65"/>
  <c r="E71" i="66"/>
  <c r="G219" i="65"/>
  <c r="N231" i="65"/>
  <c r="G235" i="65"/>
  <c r="D94" i="66"/>
  <c r="D123" i="66"/>
  <c r="G384" i="65"/>
  <c r="M436" i="65"/>
  <c r="B156" i="66"/>
  <c r="L498" i="65"/>
  <c r="D197" i="66"/>
  <c r="K572" i="65"/>
  <c r="M566" i="65"/>
  <c r="N566" i="65" s="1"/>
  <c r="B209" i="66"/>
  <c r="F209" i="66" s="1"/>
  <c r="M578" i="65"/>
  <c r="M36" i="66"/>
  <c r="K39" i="66"/>
  <c r="E88" i="65"/>
  <c r="B137" i="66"/>
  <c r="G62" i="65"/>
  <c r="J219" i="66"/>
  <c r="C14" i="66"/>
  <c r="K237" i="66"/>
  <c r="D32" i="66"/>
  <c r="D41" i="66"/>
  <c r="K246" i="66"/>
  <c r="E59" i="66"/>
  <c r="L188" i="65"/>
  <c r="M198" i="65"/>
  <c r="B111" i="66"/>
  <c r="F111" i="66"/>
  <c r="M316" i="65"/>
  <c r="M97" i="65"/>
  <c r="L223" i="66"/>
  <c r="E18" i="66"/>
  <c r="I235" i="66"/>
  <c r="K170" i="65"/>
  <c r="G360" i="65"/>
  <c r="N371" i="65"/>
  <c r="G398" i="65"/>
  <c r="C138" i="66"/>
  <c r="M446" i="65"/>
  <c r="N446" i="65" s="1"/>
  <c r="B194" i="66"/>
  <c r="M563" i="65"/>
  <c r="N563" i="65" s="1"/>
  <c r="E197" i="66"/>
  <c r="L572" i="65"/>
  <c r="M85" i="66"/>
  <c r="J87" i="66"/>
  <c r="N26" i="65"/>
  <c r="N30" i="65"/>
  <c r="N70" i="65"/>
  <c r="G74" i="65"/>
  <c r="L218" i="66"/>
  <c r="E13" i="66"/>
  <c r="M100" i="65"/>
  <c r="C30" i="66"/>
  <c r="N155" i="65"/>
  <c r="L170" i="65"/>
  <c r="E55" i="66"/>
  <c r="N178" i="65"/>
  <c r="B63" i="66"/>
  <c r="C81" i="66"/>
  <c r="G216" i="65"/>
  <c r="G223" i="65"/>
  <c r="G228" i="65"/>
  <c r="G232" i="65"/>
  <c r="N233" i="65"/>
  <c r="C93" i="66"/>
  <c r="J304" i="65"/>
  <c r="B105" i="66"/>
  <c r="F105" i="66" s="1"/>
  <c r="G105" i="66" s="1"/>
  <c r="M310" i="65"/>
  <c r="M324" i="65"/>
  <c r="M415" i="65"/>
  <c r="E143" i="66"/>
  <c r="M439" i="65"/>
  <c r="N439" i="65" s="1"/>
  <c r="G503" i="65"/>
  <c r="M35" i="66"/>
  <c r="D44" i="66"/>
  <c r="M136" i="66"/>
  <c r="N136" i="66" s="1"/>
  <c r="B14" i="66"/>
  <c r="E26" i="66"/>
  <c r="I234" i="66"/>
  <c r="B29" i="66"/>
  <c r="D36" i="66"/>
  <c r="M118" i="65"/>
  <c r="B52" i="66"/>
  <c r="I181" i="65"/>
  <c r="M96" i="66"/>
  <c r="K99" i="66"/>
  <c r="D20" i="66"/>
  <c r="M108" i="65"/>
  <c r="N108" i="65" s="1"/>
  <c r="B34" i="66"/>
  <c r="C56" i="66"/>
  <c r="N179" i="65"/>
  <c r="E63" i="66"/>
  <c r="N186" i="65"/>
  <c r="M201" i="65"/>
  <c r="D78" i="66"/>
  <c r="F78" i="66"/>
  <c r="E122" i="66"/>
  <c r="C166" i="66"/>
  <c r="N453" i="65"/>
  <c r="M453" i="65"/>
  <c r="G70" i="65"/>
  <c r="E16" i="66"/>
  <c r="I226" i="66"/>
  <c r="B21" i="66"/>
  <c r="M103" i="65"/>
  <c r="I231" i="66"/>
  <c r="B26" i="66"/>
  <c r="M120" i="65"/>
  <c r="N120" i="65" s="1"/>
  <c r="C66" i="66"/>
  <c r="N200" i="65"/>
  <c r="B81" i="66"/>
  <c r="M204" i="65"/>
  <c r="N235" i="65"/>
  <c r="C100" i="66"/>
  <c r="M317" i="65"/>
  <c r="E123" i="66"/>
  <c r="M538" i="65"/>
  <c r="N538" i="65" s="1"/>
  <c r="I17" i="66"/>
  <c r="K17" i="66"/>
  <c r="M15" i="66"/>
  <c r="C35" i="66"/>
  <c r="N14" i="65"/>
  <c r="N38" i="65"/>
  <c r="G55" i="65"/>
  <c r="N56" i="65"/>
  <c r="J220" i="66"/>
  <c r="C15" i="66"/>
  <c r="F162" i="65"/>
  <c r="E47" i="65"/>
  <c r="N68" i="65"/>
  <c r="N74" i="65"/>
  <c r="J216" i="66"/>
  <c r="C11" i="66"/>
  <c r="J99" i="65"/>
  <c r="D12" i="66"/>
  <c r="K220" i="66"/>
  <c r="D15" i="66"/>
  <c r="I228" i="66"/>
  <c r="B23" i="66"/>
  <c r="F23" i="66"/>
  <c r="G23" i="66" s="1"/>
  <c r="M105" i="65"/>
  <c r="M114" i="65"/>
  <c r="L238" i="66"/>
  <c r="E33" i="66"/>
  <c r="L121" i="65"/>
  <c r="E37" i="66"/>
  <c r="J121" i="65"/>
  <c r="E42" i="66"/>
  <c r="N125" i="65"/>
  <c r="I250" i="66"/>
  <c r="J170" i="65"/>
  <c r="G162" i="65"/>
  <c r="M187" i="65"/>
  <c r="C72" i="66"/>
  <c r="N199" i="65"/>
  <c r="D81" i="66"/>
  <c r="D87" i="66"/>
  <c r="K210" i="65"/>
  <c r="N208" i="65"/>
  <c r="I210" i="65"/>
  <c r="N237" i="65"/>
  <c r="G247" i="65"/>
  <c r="N271" i="65"/>
  <c r="F285" i="65"/>
  <c r="G285" i="65" s="1"/>
  <c r="C98" i="66"/>
  <c r="M303" i="65"/>
  <c r="C105" i="66"/>
  <c r="N310" i="65"/>
  <c r="C117" i="66"/>
  <c r="J326" i="65"/>
  <c r="C124" i="66"/>
  <c r="F124" i="66" s="1"/>
  <c r="N360" i="65"/>
  <c r="B135" i="66"/>
  <c r="E156" i="66"/>
  <c r="E165" i="66"/>
  <c r="F165" i="66" s="1"/>
  <c r="M452" i="65"/>
  <c r="N452" i="65" s="1"/>
  <c r="L456" i="65"/>
  <c r="N576" i="65"/>
  <c r="C23" i="66"/>
  <c r="C32" i="66"/>
  <c r="N110" i="66"/>
  <c r="J218" i="66"/>
  <c r="D14" i="66"/>
  <c r="L220" i="66"/>
  <c r="E15" i="66"/>
  <c r="B20" i="66"/>
  <c r="J226" i="66"/>
  <c r="D22" i="66"/>
  <c r="L228" i="66"/>
  <c r="E23" i="66"/>
  <c r="I233" i="66"/>
  <c r="B28" i="66"/>
  <c r="J234" i="66"/>
  <c r="C29" i="66"/>
  <c r="D30" i="66"/>
  <c r="K235" i="66"/>
  <c r="E31" i="66"/>
  <c r="I241" i="66"/>
  <c r="B36" i="66"/>
  <c r="C37" i="66"/>
  <c r="D38" i="66"/>
  <c r="I249" i="66"/>
  <c r="J250" i="66"/>
  <c r="C45" i="66"/>
  <c r="N190" i="65"/>
  <c r="M197" i="65"/>
  <c r="K293" i="65"/>
  <c r="M313" i="65"/>
  <c r="C122" i="66"/>
  <c r="N343" i="65"/>
  <c r="N347" i="65"/>
  <c r="L416" i="65"/>
  <c r="N395" i="65"/>
  <c r="M431" i="65"/>
  <c r="C161" i="66"/>
  <c r="M448" i="65"/>
  <c r="K550" i="65"/>
  <c r="C194" i="66"/>
  <c r="E206" i="66"/>
  <c r="M575" i="65"/>
  <c r="I216" i="66"/>
  <c r="K218" i="66"/>
  <c r="L219" i="66"/>
  <c r="B19" i="66"/>
  <c r="C20" i="66"/>
  <c r="K226" i="66"/>
  <c r="D21" i="66"/>
  <c r="L227" i="66"/>
  <c r="I232" i="66"/>
  <c r="B27" i="66"/>
  <c r="D29" i="66"/>
  <c r="F29" i="66" s="1"/>
  <c r="L235" i="66"/>
  <c r="E30" i="66"/>
  <c r="C36" i="66"/>
  <c r="D37" i="66"/>
  <c r="L243" i="66"/>
  <c r="E38" i="66"/>
  <c r="F38" i="66" s="1"/>
  <c r="B43" i="66"/>
  <c r="D45" i="66"/>
  <c r="G78" i="66"/>
  <c r="J252" i="65"/>
  <c r="C293" i="65"/>
  <c r="G283" i="65"/>
  <c r="N292" i="65"/>
  <c r="M292" i="65"/>
  <c r="E115" i="66"/>
  <c r="D122" i="66"/>
  <c r="D128" i="66"/>
  <c r="K333" i="65"/>
  <c r="G396" i="65"/>
  <c r="G406" i="65"/>
  <c r="B145" i="66"/>
  <c r="F145" i="66"/>
  <c r="G145" i="66" s="1"/>
  <c r="M432" i="65"/>
  <c r="N432" i="65"/>
  <c r="B151" i="66"/>
  <c r="C154" i="66"/>
  <c r="M441" i="65"/>
  <c r="N441" i="65" s="1"/>
  <c r="E163" i="66"/>
  <c r="E169" i="66"/>
  <c r="N477" i="65"/>
  <c r="M516" i="65"/>
  <c r="C180" i="66"/>
  <c r="E11" i="66"/>
  <c r="N57" i="66"/>
  <c r="M57" i="66"/>
  <c r="M97" i="66"/>
  <c r="M101" i="66"/>
  <c r="N101" i="66" s="1"/>
  <c r="E12" i="66"/>
  <c r="C18" i="66"/>
  <c r="D19" i="66"/>
  <c r="B25" i="66"/>
  <c r="J231" i="66"/>
  <c r="C26" i="66"/>
  <c r="K232" i="66"/>
  <c r="E28" i="66"/>
  <c r="C34" i="66"/>
  <c r="K240" i="66"/>
  <c r="D35" i="66"/>
  <c r="L241" i="66"/>
  <c r="E36" i="66"/>
  <c r="I246" i="66"/>
  <c r="B41" i="66"/>
  <c r="C42" i="66"/>
  <c r="K248" i="66"/>
  <c r="D43" i="66"/>
  <c r="E44" i="66"/>
  <c r="G287" i="65"/>
  <c r="B113" i="66"/>
  <c r="N367" i="65"/>
  <c r="C136" i="66"/>
  <c r="C141" i="66"/>
  <c r="J434" i="65"/>
  <c r="B153" i="66"/>
  <c r="F153" i="66"/>
  <c r="M440" i="65"/>
  <c r="C164" i="66"/>
  <c r="N451" i="65"/>
  <c r="M451" i="65"/>
  <c r="N471" i="65"/>
  <c r="G533" i="65"/>
  <c r="E184" i="66"/>
  <c r="B190" i="66"/>
  <c r="M94" i="65"/>
  <c r="B16" i="66"/>
  <c r="K223" i="66"/>
  <c r="D18" i="66"/>
  <c r="L224" i="66"/>
  <c r="C25" i="66"/>
  <c r="K231" i="66"/>
  <c r="D26" i="66"/>
  <c r="L232" i="66"/>
  <c r="E27" i="66"/>
  <c r="I237" i="66"/>
  <c r="B32" i="66"/>
  <c r="J238" i="66"/>
  <c r="C33" i="66"/>
  <c r="D34" i="66"/>
  <c r="L240" i="66"/>
  <c r="E35" i="66"/>
  <c r="B40" i="66"/>
  <c r="J246" i="66"/>
  <c r="C41" i="66"/>
  <c r="L248" i="66"/>
  <c r="E43" i="66"/>
  <c r="F43" i="66" s="1"/>
  <c r="M185" i="65"/>
  <c r="G95" i="66"/>
  <c r="I375" i="65"/>
  <c r="M375" i="65"/>
  <c r="M345" i="65"/>
  <c r="N359" i="65"/>
  <c r="F367" i="65"/>
  <c r="G367" i="65" s="1"/>
  <c r="E139" i="66"/>
  <c r="E168" i="66"/>
  <c r="G510" i="65"/>
  <c r="G521" i="65"/>
  <c r="E177" i="66"/>
  <c r="F177" i="66"/>
  <c r="G177" i="66" s="1"/>
  <c r="M546" i="65"/>
  <c r="C183" i="66"/>
  <c r="E205" i="66"/>
  <c r="M574" i="65"/>
  <c r="M41" i="66"/>
  <c r="N41" i="66" s="1"/>
  <c r="N69" i="66"/>
  <c r="N117" i="66"/>
  <c r="G127" i="66"/>
  <c r="C163" i="66"/>
  <c r="E498" i="65"/>
  <c r="G525" i="65"/>
  <c r="G537" i="65"/>
  <c r="B179" i="66"/>
  <c r="F179" i="66"/>
  <c r="M548" i="65"/>
  <c r="N548" i="65" s="1"/>
  <c r="B193" i="66"/>
  <c r="M562" i="65"/>
  <c r="C196" i="66"/>
  <c r="M565" i="65"/>
  <c r="J39" i="66"/>
  <c r="M33" i="66"/>
  <c r="J46" i="66"/>
  <c r="M94" i="66"/>
  <c r="I99" i="66"/>
  <c r="M103" i="66"/>
  <c r="N120" i="66"/>
  <c r="M120" i="66"/>
  <c r="M155" i="66"/>
  <c r="L162" i="66"/>
  <c r="M164" i="66"/>
  <c r="N164" i="66" s="1"/>
  <c r="F149" i="66"/>
  <c r="D163" i="66"/>
  <c r="D169" i="66" s="1"/>
  <c r="K456" i="65"/>
  <c r="N465" i="65"/>
  <c r="G477" i="65"/>
  <c r="N485" i="65"/>
  <c r="N516" i="65"/>
  <c r="F198" i="66"/>
  <c r="F202" i="66"/>
  <c r="K46" i="66"/>
  <c r="M40" i="66"/>
  <c r="N40" i="66" s="1"/>
  <c r="K80" i="66"/>
  <c r="M115" i="66"/>
  <c r="D175" i="66"/>
  <c r="K539" i="65"/>
  <c r="G517" i="65"/>
  <c r="F538" i="65"/>
  <c r="E189" i="66"/>
  <c r="C204" i="66"/>
  <c r="M573" i="65"/>
  <c r="N573" i="65" s="1"/>
  <c r="N12" i="66"/>
  <c r="M12" i="66"/>
  <c r="M19" i="66"/>
  <c r="N19" i="66" s="1"/>
  <c r="M44" i="66"/>
  <c r="N77" i="66"/>
  <c r="M82" i="66"/>
  <c r="N82" i="66" s="1"/>
  <c r="L99" i="66"/>
  <c r="I140" i="66"/>
  <c r="M134" i="66"/>
  <c r="N300" i="65"/>
  <c r="F98" i="66"/>
  <c r="D106" i="66"/>
  <c r="N308" i="65"/>
  <c r="N316" i="65"/>
  <c r="M323" i="65"/>
  <c r="F122" i="66"/>
  <c r="N332" i="65"/>
  <c r="M429" i="65"/>
  <c r="M437" i="65"/>
  <c r="N437" i="65" s="1"/>
  <c r="F154" i="66"/>
  <c r="M445" i="65"/>
  <c r="N445" i="65" s="1"/>
  <c r="M454" i="65"/>
  <c r="G481" i="65"/>
  <c r="N487" i="65"/>
  <c r="C539" i="65"/>
  <c r="M555" i="65"/>
  <c r="J557" i="65"/>
  <c r="M558" i="65"/>
  <c r="B201" i="66"/>
  <c r="M570" i="65"/>
  <c r="D204" i="66"/>
  <c r="K579" i="65"/>
  <c r="I579" i="65"/>
  <c r="J24" i="66"/>
  <c r="N37" i="66"/>
  <c r="M114" i="66"/>
  <c r="I128" i="66"/>
  <c r="J140" i="66"/>
  <c r="N134" i="66"/>
  <c r="J162" i="66"/>
  <c r="M156" i="66"/>
  <c r="F168" i="66"/>
  <c r="G168" i="66" s="1"/>
  <c r="F200" i="66"/>
  <c r="F208" i="66"/>
  <c r="G208" i="66" s="1"/>
  <c r="N14" i="66"/>
  <c r="M23" i="66"/>
  <c r="N23" i="66" s="1"/>
  <c r="L39" i="66"/>
  <c r="N68" i="66"/>
  <c r="M70" i="66"/>
  <c r="M71" i="66"/>
  <c r="M78" i="66"/>
  <c r="M79" i="66"/>
  <c r="M125" i="66"/>
  <c r="N126" i="66"/>
  <c r="M149" i="66"/>
  <c r="N149" i="66" s="1"/>
  <c r="N151" i="66"/>
  <c r="K181" i="66"/>
  <c r="G176" i="66"/>
  <c r="G200" i="66"/>
  <c r="F207" i="66"/>
  <c r="L17" i="66"/>
  <c r="M31" i="66"/>
  <c r="N70" i="66"/>
  <c r="N108" i="66"/>
  <c r="M139" i="66"/>
  <c r="M148" i="66"/>
  <c r="N167" i="66"/>
  <c r="K65" i="66"/>
  <c r="N96" i="66"/>
  <c r="M98" i="66"/>
  <c r="I106" i="66"/>
  <c r="J128" i="66"/>
  <c r="N122" i="66"/>
  <c r="N123" i="66"/>
  <c r="M123" i="66"/>
  <c r="N125" i="66"/>
  <c r="M153" i="66"/>
  <c r="K162" i="66"/>
  <c r="M455" i="65"/>
  <c r="N455" i="65" s="1"/>
  <c r="G509" i="65"/>
  <c r="M545" i="65"/>
  <c r="M553" i="65"/>
  <c r="N553" i="65" s="1"/>
  <c r="N554" i="65"/>
  <c r="M561" i="65"/>
  <c r="N562" i="65"/>
  <c r="F196" i="66"/>
  <c r="M569" i="65"/>
  <c r="N570" i="65"/>
  <c r="M577" i="65"/>
  <c r="N577" i="65" s="1"/>
  <c r="N578" i="65"/>
  <c r="J58" i="66"/>
  <c r="M66" i="66"/>
  <c r="M67" i="66"/>
  <c r="I80" i="66"/>
  <c r="M74" i="66"/>
  <c r="M75" i="66"/>
  <c r="N98" i="66"/>
  <c r="N206" i="66"/>
  <c r="J210" i="66"/>
  <c r="M105" i="66"/>
  <c r="N105" i="66" s="1"/>
  <c r="K128" i="66"/>
  <c r="L140" i="66"/>
  <c r="M146" i="66"/>
  <c r="M168" i="66"/>
  <c r="N168" i="66" s="1"/>
  <c r="N111" i="66"/>
  <c r="M111" i="66"/>
  <c r="M135" i="66"/>
  <c r="N135" i="66" s="1"/>
  <c r="M145" i="66"/>
  <c r="J169" i="66"/>
  <c r="N178" i="66"/>
  <c r="M109" i="66"/>
  <c r="N119" i="66"/>
  <c r="M119" i="66"/>
  <c r="N127" i="66"/>
  <c r="M127" i="66"/>
  <c r="L147" i="66"/>
  <c r="N184" i="66"/>
  <c r="M137" i="66"/>
  <c r="M154" i="66"/>
  <c r="N160" i="66"/>
  <c r="M163" i="66"/>
  <c r="N196" i="66"/>
  <c r="I210" i="66"/>
  <c r="M210" i="66" s="1"/>
  <c r="N210" i="66" s="1"/>
  <c r="M158" i="66"/>
  <c r="N158" i="66" s="1"/>
  <c r="M166" i="66"/>
  <c r="M187" i="66"/>
  <c r="M193" i="66"/>
  <c r="N193" i="66" s="1"/>
  <c r="N194" i="66"/>
  <c r="I169" i="66"/>
  <c r="J188" i="66"/>
  <c r="N197" i="66"/>
  <c r="N195" i="66"/>
  <c r="N208" i="66"/>
  <c r="N144" i="66"/>
  <c r="M144" i="66"/>
  <c r="M152" i="66"/>
  <c r="I162" i="66"/>
  <c r="L169" i="66"/>
  <c r="M182" i="66"/>
  <c r="M185" i="66"/>
  <c r="N202" i="66"/>
  <c r="K210" i="66"/>
  <c r="M207" i="66"/>
  <c r="N207" i="66" s="1"/>
  <c r="I181" i="66"/>
  <c r="N185" i="66"/>
  <c r="N187" i="66"/>
  <c r="J203" i="66"/>
  <c r="M179" i="66"/>
  <c r="N179" i="66" s="1"/>
  <c r="M189" i="66"/>
  <c r="N189" i="66" s="1"/>
  <c r="M191" i="66"/>
  <c r="M197" i="66"/>
  <c r="M199" i="66"/>
  <c r="M209" i="66"/>
  <c r="M183" i="66"/>
  <c r="M201" i="66"/>
  <c r="N201" i="66" s="1"/>
  <c r="M177" i="66"/>
  <c r="N177" i="66" s="1"/>
  <c r="N183" i="66"/>
  <c r="N198" i="66"/>
  <c r="M175" i="66"/>
  <c r="E65" i="66"/>
  <c r="N29" i="66"/>
  <c r="G158" i="66"/>
  <c r="N431" i="65"/>
  <c r="F197" i="66"/>
  <c r="N209" i="66"/>
  <c r="N199" i="66"/>
  <c r="N146" i="66"/>
  <c r="N109" i="66"/>
  <c r="N66" i="66"/>
  <c r="N97" i="66"/>
  <c r="N75" i="66"/>
  <c r="N454" i="65"/>
  <c r="N574" i="65"/>
  <c r="N546" i="65"/>
  <c r="N561" i="65"/>
  <c r="N139" i="66"/>
  <c r="N440" i="65"/>
  <c r="N575" i="65"/>
  <c r="N313" i="65"/>
  <c r="N137" i="66"/>
  <c r="N555" i="65"/>
  <c r="N112" i="66"/>
  <c r="G153" i="66"/>
  <c r="G165" i="66"/>
  <c r="G207" i="66"/>
  <c r="N44" i="66"/>
  <c r="D210" i="66"/>
  <c r="N15" i="66"/>
  <c r="N103" i="66"/>
  <c r="N448" i="65"/>
  <c r="K47" i="66"/>
  <c r="G56" i="66"/>
  <c r="F56" i="66"/>
  <c r="E140" i="66"/>
  <c r="G169" i="65"/>
  <c r="N39" i="65"/>
  <c r="N569" i="65"/>
  <c r="N67" i="66"/>
  <c r="N429" i="65"/>
  <c r="C147" i="66"/>
  <c r="G154" i="66"/>
  <c r="N327" i="65"/>
  <c r="N100" i="65"/>
  <c r="N436" i="65"/>
  <c r="N447" i="65"/>
  <c r="N303" i="65"/>
  <c r="N324" i="65"/>
  <c r="G65" i="65"/>
  <c r="I211" i="66"/>
  <c r="N145" i="66"/>
  <c r="N16" i="66"/>
  <c r="N114" i="65"/>
  <c r="N317" i="65"/>
  <c r="N85" i="66"/>
  <c r="G64" i="66"/>
  <c r="N433" i="65"/>
  <c r="G209" i="66"/>
  <c r="G196" i="66"/>
  <c r="G179" i="66"/>
  <c r="N323" i="65"/>
  <c r="N185" i="65"/>
  <c r="F32" i="66"/>
  <c r="G32" i="66" s="1"/>
  <c r="F184" i="66"/>
  <c r="F164" i="66"/>
  <c r="G164" i="66" s="1"/>
  <c r="N105" i="65"/>
  <c r="N97" i="65"/>
  <c r="G202" i="66"/>
  <c r="M228" i="66"/>
  <c r="N556" i="65"/>
  <c r="G98" i="66"/>
  <c r="G149" i="66"/>
  <c r="G244" i="65"/>
  <c r="G146" i="66"/>
  <c r="G122" i="66"/>
  <c r="F28" i="66"/>
  <c r="G124" i="66"/>
  <c r="N118" i="65"/>
  <c r="N110" i="65"/>
  <c r="F163" i="66"/>
  <c r="M218" i="66"/>
  <c r="G74" i="66"/>
  <c r="G184" i="66"/>
  <c r="G28" i="66"/>
  <c r="G29" i="66"/>
  <c r="G197" i="66"/>
  <c r="G43" i="66"/>
  <c r="N175" i="66" l="1"/>
  <c r="C71" i="66"/>
  <c r="M194" i="65"/>
  <c r="J235" i="66"/>
  <c r="C151" i="66"/>
  <c r="N438" i="65"/>
  <c r="M438" i="65"/>
  <c r="J233" i="66"/>
  <c r="N148" i="66"/>
  <c r="N33" i="66"/>
  <c r="G71" i="65"/>
  <c r="M140" i="65"/>
  <c r="I170" i="65"/>
  <c r="M170" i="65" s="1"/>
  <c r="N397" i="65"/>
  <c r="E190" i="66"/>
  <c r="L231" i="66"/>
  <c r="M559" i="65"/>
  <c r="N228" i="66"/>
  <c r="G12" i="66"/>
  <c r="G34" i="66"/>
  <c r="E39" i="66"/>
  <c r="B273" i="69"/>
  <c r="U235" i="69" a="1"/>
  <c r="N270" i="69"/>
  <c r="N273" i="69" s="1"/>
  <c r="N218" i="66"/>
  <c r="G18" i="66"/>
  <c r="E24" i="66"/>
  <c r="N115" i="66"/>
  <c r="O345" i="65"/>
  <c r="N345" i="65"/>
  <c r="M426" i="65"/>
  <c r="B139" i="66"/>
  <c r="F139" i="66" s="1"/>
  <c r="L129" i="66"/>
  <c r="O343" i="65"/>
  <c r="O363" i="65"/>
  <c r="O352" i="65"/>
  <c r="O347" i="65"/>
  <c r="N375" i="65"/>
  <c r="O341" i="65"/>
  <c r="O351" i="65"/>
  <c r="O367" i="65"/>
  <c r="O342" i="65"/>
  <c r="O344" i="65"/>
  <c r="O356" i="65"/>
  <c r="O371" i="65"/>
  <c r="O368" i="65"/>
  <c r="O359" i="65"/>
  <c r="O358" i="65"/>
  <c r="O353" i="65"/>
  <c r="O361" i="65"/>
  <c r="O364" i="65"/>
  <c r="O354" i="65"/>
  <c r="O365" i="65"/>
  <c r="O375" i="65"/>
  <c r="O374" i="65"/>
  <c r="O357" i="65"/>
  <c r="O366" i="65"/>
  <c r="O349" i="65"/>
  <c r="O360" i="65"/>
  <c r="O369" i="65"/>
  <c r="O348" i="65"/>
  <c r="O362" i="65"/>
  <c r="O339" i="65"/>
  <c r="O372" i="65"/>
  <c r="N27" i="65"/>
  <c r="O147" i="65"/>
  <c r="G400" i="65"/>
  <c r="D183" i="66"/>
  <c r="D188" i="66" s="1"/>
  <c r="K557" i="65"/>
  <c r="K580" i="65" s="1"/>
  <c r="M552" i="65"/>
  <c r="F194" i="66"/>
  <c r="G194" i="66"/>
  <c r="N53" i="66"/>
  <c r="N61" i="66"/>
  <c r="M61" i="66"/>
  <c r="L121" i="66"/>
  <c r="L170" i="66"/>
  <c r="N25" i="66"/>
  <c r="N314" i="65"/>
  <c r="M425" i="65"/>
  <c r="I427" i="65"/>
  <c r="B138" i="66"/>
  <c r="F138" i="66" s="1"/>
  <c r="D181" i="66"/>
  <c r="F176" i="66"/>
  <c r="J363" i="69"/>
  <c r="J366" i="69" s="1"/>
  <c r="O340" i="65"/>
  <c r="N94" i="65"/>
  <c r="F36" i="66"/>
  <c r="C39" i="66"/>
  <c r="F20" i="66"/>
  <c r="F114" i="66"/>
  <c r="G114" i="66"/>
  <c r="J188" i="65"/>
  <c r="C59" i="66"/>
  <c r="N182" i="65"/>
  <c r="J223" i="66"/>
  <c r="M182" i="65"/>
  <c r="I243" i="66"/>
  <c r="M243" i="66" s="1"/>
  <c r="M202" i="65"/>
  <c r="I203" i="65"/>
  <c r="B79" i="66"/>
  <c r="F79" i="66" s="1"/>
  <c r="M93" i="66"/>
  <c r="J99" i="66"/>
  <c r="N93" i="66"/>
  <c r="N71" i="66"/>
  <c r="K58" i="66"/>
  <c r="K88" i="66" s="1"/>
  <c r="M56" i="66"/>
  <c r="N100" i="66"/>
  <c r="N113" i="66"/>
  <c r="M65" i="65"/>
  <c r="K88" i="65"/>
  <c r="G277" i="65"/>
  <c r="G103" i="66"/>
  <c r="N365" i="69"/>
  <c r="O370" i="65"/>
  <c r="N203" i="66"/>
  <c r="M203" i="66"/>
  <c r="N182" i="66"/>
  <c r="N154" i="66"/>
  <c r="G38" i="66"/>
  <c r="N152" i="65"/>
  <c r="O152" i="65"/>
  <c r="M184" i="65"/>
  <c r="N184" i="65" s="1"/>
  <c r="B61" i="66"/>
  <c r="F61" i="66" s="1"/>
  <c r="I225" i="66"/>
  <c r="F81" i="66"/>
  <c r="N114" i="66"/>
  <c r="F26" i="66"/>
  <c r="G68" i="65"/>
  <c r="F185" i="66"/>
  <c r="C188" i="66"/>
  <c r="F192" i="66"/>
  <c r="G192" i="66"/>
  <c r="J106" i="66"/>
  <c r="M104" i="66"/>
  <c r="M169" i="66"/>
  <c r="N169" i="66"/>
  <c r="K216" i="66"/>
  <c r="M216" i="66" s="1"/>
  <c r="M93" i="65"/>
  <c r="K99" i="65"/>
  <c r="D11" i="66"/>
  <c r="G505" i="65"/>
  <c r="H505" i="65"/>
  <c r="E180" i="66"/>
  <c r="M549" i="65"/>
  <c r="L221" i="66"/>
  <c r="L550" i="65"/>
  <c r="G205" i="66"/>
  <c r="C210" i="66"/>
  <c r="N104" i="66"/>
  <c r="N31" i="66"/>
  <c r="M27" i="66"/>
  <c r="G198" i="66"/>
  <c r="G163" i="66"/>
  <c r="C169" i="66"/>
  <c r="M231" i="66"/>
  <c r="N35" i="66"/>
  <c r="G140" i="65"/>
  <c r="F147" i="65"/>
  <c r="C170" i="65"/>
  <c r="G147" i="65"/>
  <c r="E83" i="66"/>
  <c r="M206" i="65"/>
  <c r="N206" i="65"/>
  <c r="G229" i="65"/>
  <c r="C128" i="66"/>
  <c r="G363" i="65"/>
  <c r="H380" i="65"/>
  <c r="G382" i="65"/>
  <c r="H385" i="65"/>
  <c r="G390" i="65"/>
  <c r="C99" i="66"/>
  <c r="F93" i="66"/>
  <c r="K236" i="66"/>
  <c r="M113" i="65"/>
  <c r="K121" i="65"/>
  <c r="K238" i="66"/>
  <c r="D33" i="66"/>
  <c r="D39" i="66" s="1"/>
  <c r="M119" i="65"/>
  <c r="K242" i="66"/>
  <c r="D40" i="66"/>
  <c r="M122" i="65"/>
  <c r="K245" i="66"/>
  <c r="K251" i="66" s="1"/>
  <c r="D42" i="66"/>
  <c r="M124" i="65"/>
  <c r="K247" i="66"/>
  <c r="D60" i="66"/>
  <c r="F60" i="66" s="1"/>
  <c r="M183" i="65"/>
  <c r="K224" i="66"/>
  <c r="K188" i="65"/>
  <c r="K229" i="66" s="1"/>
  <c r="D63" i="66"/>
  <c r="K227" i="66"/>
  <c r="B66" i="66"/>
  <c r="F66" i="66" s="1"/>
  <c r="M189" i="65"/>
  <c r="I230" i="66"/>
  <c r="F67" i="66"/>
  <c r="G67" i="66"/>
  <c r="J245" i="66"/>
  <c r="N204" i="65"/>
  <c r="J210" i="65"/>
  <c r="N234" i="65"/>
  <c r="E94" i="66"/>
  <c r="M299" i="65"/>
  <c r="L304" i="65"/>
  <c r="L334" i="65" s="1"/>
  <c r="L217" i="66"/>
  <c r="G101" i="66"/>
  <c r="C113" i="66"/>
  <c r="M318" i="65"/>
  <c r="J236" i="66"/>
  <c r="N74" i="66"/>
  <c r="G25" i="66"/>
  <c r="F206" i="66"/>
  <c r="E210" i="66"/>
  <c r="G206" i="66"/>
  <c r="G16" i="66"/>
  <c r="N13" i="65"/>
  <c r="D16" i="66"/>
  <c r="F16" i="66" s="1"/>
  <c r="M98" i="65"/>
  <c r="K221" i="66"/>
  <c r="N444" i="65"/>
  <c r="J239" i="66"/>
  <c r="C157" i="66"/>
  <c r="J449" i="65"/>
  <c r="I65" i="66"/>
  <c r="M59" i="66"/>
  <c r="N60" i="66"/>
  <c r="M118" i="66"/>
  <c r="I121" i="66"/>
  <c r="K147" i="66"/>
  <c r="M141" i="66"/>
  <c r="N143" i="66"/>
  <c r="J147" i="66"/>
  <c r="J181" i="66"/>
  <c r="K188" i="66"/>
  <c r="M188" i="66" s="1"/>
  <c r="M186" i="66"/>
  <c r="D180" i="69"/>
  <c r="R165" i="69" a="1"/>
  <c r="N163" i="66"/>
  <c r="N156" i="66"/>
  <c r="N94" i="66"/>
  <c r="F178" i="66"/>
  <c r="B181" i="66"/>
  <c r="F24" i="65"/>
  <c r="G24" i="65"/>
  <c r="C47" i="65"/>
  <c r="G25" i="65"/>
  <c r="L88" i="65"/>
  <c r="M88" i="65" s="1"/>
  <c r="O216" i="65"/>
  <c r="M222" i="65"/>
  <c r="E416" i="65"/>
  <c r="F415" i="65"/>
  <c r="H415" i="65" s="1"/>
  <c r="C189" i="66"/>
  <c r="N558" i="65"/>
  <c r="J230" i="66"/>
  <c r="C191" i="66"/>
  <c r="G193" i="66"/>
  <c r="M564" i="65"/>
  <c r="B195" i="66"/>
  <c r="F195" i="66" s="1"/>
  <c r="L46" i="66"/>
  <c r="M43" i="66"/>
  <c r="N43" i="66"/>
  <c r="N152" i="66"/>
  <c r="G81" i="66"/>
  <c r="B24" i="66"/>
  <c r="F18" i="66"/>
  <c r="G148" i="65"/>
  <c r="L239" i="66"/>
  <c r="E116" i="66"/>
  <c r="L326" i="65"/>
  <c r="N326" i="65" s="1"/>
  <c r="E126" i="66"/>
  <c r="L333" i="65"/>
  <c r="N331" i="65"/>
  <c r="L249" i="66"/>
  <c r="M249" i="66" s="1"/>
  <c r="M331" i="65"/>
  <c r="N346" i="65"/>
  <c r="O346" i="65"/>
  <c r="N373" i="65"/>
  <c r="O373" i="65"/>
  <c r="H392" i="65"/>
  <c r="G395" i="65"/>
  <c r="H395" i="65"/>
  <c r="H414" i="65"/>
  <c r="G42" i="66"/>
  <c r="F37" i="66"/>
  <c r="F34" i="66"/>
  <c r="F94" i="66"/>
  <c r="L99" i="65"/>
  <c r="E14" i="66"/>
  <c r="F251" i="65"/>
  <c r="G251" i="65"/>
  <c r="G257" i="65"/>
  <c r="N270" i="65"/>
  <c r="J293" i="65"/>
  <c r="M270" i="65"/>
  <c r="G275" i="65"/>
  <c r="G345" i="65"/>
  <c r="C375" i="65"/>
  <c r="F345" i="65"/>
  <c r="N350" i="65"/>
  <c r="O350" i="65"/>
  <c r="F416" i="65"/>
  <c r="H390" i="65" s="1"/>
  <c r="D134" i="66"/>
  <c r="K427" i="65"/>
  <c r="K457" i="65" s="1"/>
  <c r="M421" i="65"/>
  <c r="F148" i="66"/>
  <c r="F156" i="66"/>
  <c r="D161" i="66"/>
  <c r="K449" i="65"/>
  <c r="M568" i="65"/>
  <c r="B199" i="66"/>
  <c r="I572" i="65"/>
  <c r="M572" i="65" s="1"/>
  <c r="N118" i="66"/>
  <c r="J121" i="66"/>
  <c r="M165" i="66"/>
  <c r="N165" i="66"/>
  <c r="I129" i="66"/>
  <c r="F19" i="66"/>
  <c r="F74" i="66"/>
  <c r="F46" i="65"/>
  <c r="G46" i="65" s="1"/>
  <c r="F58" i="65"/>
  <c r="C88" i="65"/>
  <c r="F12" i="66"/>
  <c r="D55" i="66"/>
  <c r="F55" i="66" s="1"/>
  <c r="M178" i="65"/>
  <c r="K219" i="66"/>
  <c r="D65" i="66"/>
  <c r="C61" i="66"/>
  <c r="J225" i="66"/>
  <c r="C73" i="66"/>
  <c r="M196" i="65"/>
  <c r="J237" i="66"/>
  <c r="F75" i="66"/>
  <c r="B80" i="66"/>
  <c r="N202" i="65"/>
  <c r="C79" i="66"/>
  <c r="G79" i="66" s="1"/>
  <c r="J243" i="66"/>
  <c r="J203" i="65"/>
  <c r="L210" i="65"/>
  <c r="F119" i="66"/>
  <c r="M325" i="65"/>
  <c r="C120" i="66"/>
  <c r="J248" i="66"/>
  <c r="N355" i="65"/>
  <c r="O355" i="65"/>
  <c r="F374" i="65"/>
  <c r="G374" i="65"/>
  <c r="I416" i="65"/>
  <c r="M416" i="65" s="1"/>
  <c r="O393" i="65" s="1"/>
  <c r="M386" i="65"/>
  <c r="B143" i="66"/>
  <c r="M430" i="65"/>
  <c r="G155" i="66"/>
  <c r="K498" i="65"/>
  <c r="M468" i="65"/>
  <c r="M490" i="65"/>
  <c r="M544" i="65"/>
  <c r="N544" i="65" s="1"/>
  <c r="J550" i="65"/>
  <c r="C175" i="66"/>
  <c r="C178" i="66"/>
  <c r="M547" i="65"/>
  <c r="G195" i="66"/>
  <c r="B204" i="66"/>
  <c r="I245" i="66"/>
  <c r="L24" i="66"/>
  <c r="N20" i="66"/>
  <c r="N153" i="66"/>
  <c r="N155" i="66"/>
  <c r="M157" i="66"/>
  <c r="V105" i="69"/>
  <c r="V102" i="69"/>
  <c r="V106" i="69"/>
  <c r="V95" i="69"/>
  <c r="V104" i="69"/>
  <c r="V99" i="69"/>
  <c r="V96" i="69"/>
  <c r="V100" i="69"/>
  <c r="Y100" i="69" s="1"/>
  <c r="V101" i="69"/>
  <c r="W101" i="69" s="1"/>
  <c r="V103" i="69"/>
  <c r="V98" i="69"/>
  <c r="V97" i="69"/>
  <c r="M162" i="66"/>
  <c r="N162" i="66" s="1"/>
  <c r="F41" i="66"/>
  <c r="N19" i="65"/>
  <c r="O19" i="65"/>
  <c r="I121" i="65"/>
  <c r="M115" i="65"/>
  <c r="B33" i="66"/>
  <c r="I238" i="66"/>
  <c r="I240" i="66"/>
  <c r="M117" i="65"/>
  <c r="B35" i="66"/>
  <c r="F35" i="66" s="1"/>
  <c r="B44" i="66"/>
  <c r="F44" i="66" s="1"/>
  <c r="I128" i="65"/>
  <c r="M126" i="65"/>
  <c r="E45" i="66"/>
  <c r="L250" i="66"/>
  <c r="M127" i="65"/>
  <c r="L128" i="65"/>
  <c r="C70" i="66"/>
  <c r="M193" i="65"/>
  <c r="E76" i="66"/>
  <c r="G76" i="66" s="1"/>
  <c r="M199" i="65"/>
  <c r="E93" i="66"/>
  <c r="C102" i="66"/>
  <c r="N307" i="65"/>
  <c r="J311" i="65"/>
  <c r="M307" i="65"/>
  <c r="M314" i="65"/>
  <c r="B109" i="66"/>
  <c r="F109" i="66" s="1"/>
  <c r="D110" i="66"/>
  <c r="F110" i="66" s="1"/>
  <c r="M315" i="65"/>
  <c r="M322" i="65"/>
  <c r="D117" i="66"/>
  <c r="F117" i="66" s="1"/>
  <c r="D120" i="66"/>
  <c r="K243" i="66"/>
  <c r="M328" i="65"/>
  <c r="I333" i="65"/>
  <c r="J247" i="66"/>
  <c r="M329" i="65"/>
  <c r="J333" i="65"/>
  <c r="G538" i="65"/>
  <c r="N78" i="66"/>
  <c r="D24" i="66"/>
  <c r="J47" i="65"/>
  <c r="M17" i="65"/>
  <c r="N17" i="65"/>
  <c r="C19" i="66"/>
  <c r="J106" i="65"/>
  <c r="J224" i="66"/>
  <c r="M101" i="65"/>
  <c r="N101" i="65"/>
  <c r="L106" i="65"/>
  <c r="L225" i="66"/>
  <c r="M102" i="65"/>
  <c r="E20" i="66"/>
  <c r="N102" i="65"/>
  <c r="M104" i="65"/>
  <c r="E22" i="66"/>
  <c r="K230" i="66"/>
  <c r="M107" i="65"/>
  <c r="M109" i="65"/>
  <c r="D27" i="66"/>
  <c r="F27" i="66" s="1"/>
  <c r="K234" i="66"/>
  <c r="M234" i="66" s="1"/>
  <c r="M111" i="65"/>
  <c r="J249" i="66"/>
  <c r="C44" i="66"/>
  <c r="N126" i="65"/>
  <c r="J128" i="65"/>
  <c r="M180" i="65"/>
  <c r="B57" i="66"/>
  <c r="I221" i="66"/>
  <c r="F263" i="65"/>
  <c r="G264" i="65"/>
  <c r="G291" i="65"/>
  <c r="M302" i="65"/>
  <c r="B97" i="66"/>
  <c r="F97" i="66" s="1"/>
  <c r="I304" i="65"/>
  <c r="G109" i="66"/>
  <c r="E110" i="66"/>
  <c r="L233" i="66"/>
  <c r="F112" i="66"/>
  <c r="M321" i="65"/>
  <c r="D143" i="66"/>
  <c r="D147" i="66" s="1"/>
  <c r="K434" i="65"/>
  <c r="K225" i="66"/>
  <c r="E155" i="66"/>
  <c r="L237" i="66"/>
  <c r="M497" i="65"/>
  <c r="I498" i="65"/>
  <c r="M498" i="65" s="1"/>
  <c r="N191" i="66"/>
  <c r="G22" i="65"/>
  <c r="E72" i="66"/>
  <c r="L236" i="66"/>
  <c r="F76" i="66"/>
  <c r="L246" i="66"/>
  <c r="N205" i="65"/>
  <c r="E82" i="66"/>
  <c r="E87" i="66" s="1"/>
  <c r="M205" i="65"/>
  <c r="F85" i="66"/>
  <c r="B86" i="66"/>
  <c r="F86" i="66" s="1"/>
  <c r="M209" i="65"/>
  <c r="B252" i="65"/>
  <c r="F229" i="65"/>
  <c r="D93" i="66"/>
  <c r="D99" i="66" s="1"/>
  <c r="K304" i="65"/>
  <c r="K334" i="65" s="1"/>
  <c r="M298" i="65"/>
  <c r="B107" i="66"/>
  <c r="F107" i="66" s="1"/>
  <c r="M312" i="65"/>
  <c r="G111" i="66"/>
  <c r="C115" i="66"/>
  <c r="F115" i="66" s="1"/>
  <c r="M320" i="65"/>
  <c r="N320" i="65"/>
  <c r="D118" i="66"/>
  <c r="K241" i="66"/>
  <c r="D137" i="66"/>
  <c r="F137" i="66" s="1"/>
  <c r="M424" i="65"/>
  <c r="I434" i="65"/>
  <c r="B141" i="66"/>
  <c r="B157" i="66"/>
  <c r="I449" i="65"/>
  <c r="M444" i="65"/>
  <c r="E159" i="66"/>
  <c r="E162" i="66" s="1"/>
  <c r="L449" i="65"/>
  <c r="C199" i="66"/>
  <c r="J572" i="65"/>
  <c r="M22" i="66"/>
  <c r="N36" i="66"/>
  <c r="M38" i="66"/>
  <c r="I39" i="66"/>
  <c r="M39" i="66" s="1"/>
  <c r="J65" i="66"/>
  <c r="M116" i="66"/>
  <c r="M138" i="66"/>
  <c r="M143" i="66"/>
  <c r="U101" i="69"/>
  <c r="U104" i="69"/>
  <c r="U106" i="69"/>
  <c r="U103" i="69"/>
  <c r="U100" i="69"/>
  <c r="U98" i="69"/>
  <c r="U95" i="69"/>
  <c r="U97" i="69"/>
  <c r="U99" i="69"/>
  <c r="U105" i="69"/>
  <c r="U102" i="69"/>
  <c r="M237" i="66"/>
  <c r="F190" i="66"/>
  <c r="F25" i="66"/>
  <c r="I220" i="66"/>
  <c r="M220" i="66" s="1"/>
  <c r="B15" i="66"/>
  <c r="N103" i="65"/>
  <c r="C21" i="66"/>
  <c r="B30" i="66"/>
  <c r="F30" i="66" s="1"/>
  <c r="M112" i="65"/>
  <c r="N117" i="65"/>
  <c r="E40" i="66"/>
  <c r="L245" i="66"/>
  <c r="L251" i="66" s="1"/>
  <c r="L247" i="66"/>
  <c r="E52" i="66"/>
  <c r="G52" i="66" s="1"/>
  <c r="L181" i="65"/>
  <c r="C54" i="66"/>
  <c r="C58" i="66" s="1"/>
  <c r="N177" i="65"/>
  <c r="M177" i="65"/>
  <c r="C57" i="66"/>
  <c r="C75" i="66"/>
  <c r="N198" i="65"/>
  <c r="B77" i="66"/>
  <c r="F77" i="66" s="1"/>
  <c r="M200" i="65"/>
  <c r="E293" i="65"/>
  <c r="B101" i="66"/>
  <c r="F101" i="66" s="1"/>
  <c r="M306" i="65"/>
  <c r="I224" i="66"/>
  <c r="F108" i="66"/>
  <c r="C119" i="66"/>
  <c r="J242" i="66"/>
  <c r="D136" i="66"/>
  <c r="F136" i="66" s="1"/>
  <c r="M423" i="65"/>
  <c r="J232" i="66"/>
  <c r="C150" i="66"/>
  <c r="M21" i="66"/>
  <c r="I24" i="66"/>
  <c r="M24" i="66" s="1"/>
  <c r="M42" i="66"/>
  <c r="I46" i="66"/>
  <c r="I58" i="66"/>
  <c r="M52" i="66"/>
  <c r="Y238" i="69"/>
  <c r="Y173" i="69"/>
  <c r="C226" i="69"/>
  <c r="F42" i="66"/>
  <c r="F39" i="65"/>
  <c r="B47" i="65"/>
  <c r="M46" i="65"/>
  <c r="I47" i="65"/>
  <c r="M47" i="65" s="1"/>
  <c r="O27" i="65" s="1"/>
  <c r="M95" i="65"/>
  <c r="C13" i="66"/>
  <c r="M116" i="65"/>
  <c r="I239" i="66"/>
  <c r="M239" i="66" s="1"/>
  <c r="M176" i="65"/>
  <c r="B53" i="66"/>
  <c r="F53" i="66" s="1"/>
  <c r="D58" i="66"/>
  <c r="B68" i="66"/>
  <c r="F68" i="66" s="1"/>
  <c r="M191" i="65"/>
  <c r="B72" i="66"/>
  <c r="M195" i="65"/>
  <c r="I236" i="66"/>
  <c r="G77" i="66"/>
  <c r="M251" i="65"/>
  <c r="I252" i="65"/>
  <c r="M252" i="65" s="1"/>
  <c r="O234" i="65" s="1"/>
  <c r="M301" i="65"/>
  <c r="I219" i="66"/>
  <c r="M219" i="66" s="1"/>
  <c r="B96" i="66"/>
  <c r="F103" i="66"/>
  <c r="D116" i="66"/>
  <c r="D121" i="66" s="1"/>
  <c r="K239" i="66"/>
  <c r="B183" i="66"/>
  <c r="I557" i="65"/>
  <c r="E201" i="66"/>
  <c r="L242" i="66"/>
  <c r="I87" i="66"/>
  <c r="M87" i="66" s="1"/>
  <c r="M124" i="66"/>
  <c r="K140" i="66"/>
  <c r="N190" i="66"/>
  <c r="U96" i="69"/>
  <c r="Y314" i="69"/>
  <c r="N37" i="69"/>
  <c r="N40" i="69" s="1"/>
  <c r="R95" i="69" a="1"/>
  <c r="N107" i="69"/>
  <c r="N110" i="69" s="1"/>
  <c r="C110" i="69"/>
  <c r="B153" i="69"/>
  <c r="N153" i="69" s="1"/>
  <c r="N156" i="69" s="1"/>
  <c r="E121" i="66"/>
  <c r="F152" i="66"/>
  <c r="L47" i="65"/>
  <c r="N24" i="65"/>
  <c r="G39" i="65"/>
  <c r="I217" i="66"/>
  <c r="M217" i="66" s="1"/>
  <c r="C63" i="66"/>
  <c r="J227" i="66"/>
  <c r="M186" i="65"/>
  <c r="K233" i="66"/>
  <c r="D69" i="66"/>
  <c r="F69" i="66" s="1"/>
  <c r="N229" i="65"/>
  <c r="M305" i="65"/>
  <c r="B100" i="66"/>
  <c r="I311" i="65"/>
  <c r="M311" i="65" s="1"/>
  <c r="E375" i="65"/>
  <c r="N415" i="65"/>
  <c r="C135" i="66"/>
  <c r="J217" i="66"/>
  <c r="M422" i="65"/>
  <c r="J427" i="65"/>
  <c r="M428" i="65"/>
  <c r="E144" i="66"/>
  <c r="L226" i="66"/>
  <c r="L434" i="65"/>
  <c r="N435" i="65"/>
  <c r="F155" i="66"/>
  <c r="J241" i="66"/>
  <c r="C159" i="66"/>
  <c r="N450" i="65"/>
  <c r="J456" i="65"/>
  <c r="B166" i="66"/>
  <c r="I248" i="66"/>
  <c r="M248" i="66" s="1"/>
  <c r="N565" i="65"/>
  <c r="M81" i="66"/>
  <c r="M58" i="65"/>
  <c r="N58" i="65" s="1"/>
  <c r="M87" i="65"/>
  <c r="N87" i="65" s="1"/>
  <c r="L216" i="66"/>
  <c r="N98" i="65"/>
  <c r="J240" i="66"/>
  <c r="E252" i="65"/>
  <c r="E104" i="66"/>
  <c r="G104" i="66" s="1"/>
  <c r="N309" i="65"/>
  <c r="M330" i="65"/>
  <c r="N330" i="65" s="1"/>
  <c r="B125" i="66"/>
  <c r="D375" i="65"/>
  <c r="C498" i="65"/>
  <c r="G468" i="65"/>
  <c r="F475" i="65"/>
  <c r="M531" i="65"/>
  <c r="F31" i="66"/>
  <c r="Y166" i="69"/>
  <c r="D203" i="66"/>
  <c r="F17" i="65"/>
  <c r="M123" i="65"/>
  <c r="N175" i="65"/>
  <c r="N209" i="65"/>
  <c r="N263" i="65"/>
  <c r="M263" i="65"/>
  <c r="F292" i="65"/>
  <c r="M300" i="65"/>
  <c r="K326" i="65"/>
  <c r="B118" i="66"/>
  <c r="F118" i="66" s="1"/>
  <c r="I326" i="65"/>
  <c r="M326" i="65" s="1"/>
  <c r="N352" i="65"/>
  <c r="N443" i="65"/>
  <c r="L539" i="65"/>
  <c r="M567" i="65"/>
  <c r="M11" i="66"/>
  <c r="N42" i="66"/>
  <c r="Y33" i="69"/>
  <c r="C293" i="69"/>
  <c r="C296" i="69" s="1"/>
  <c r="K293" i="69"/>
  <c r="K296" i="69" s="1"/>
  <c r="F343" i="69"/>
  <c r="U305" i="69" a="1"/>
  <c r="N364" i="69"/>
  <c r="B363" i="69"/>
  <c r="G87" i="65"/>
  <c r="M96" i="65"/>
  <c r="N96" i="65"/>
  <c r="N123" i="65"/>
  <c r="D170" i="65"/>
  <c r="M192" i="65"/>
  <c r="E75" i="66"/>
  <c r="E80" i="66" s="1"/>
  <c r="L203" i="65"/>
  <c r="F270" i="65"/>
  <c r="N285" i="65"/>
  <c r="F186" i="66"/>
  <c r="J17" i="66"/>
  <c r="M30" i="66"/>
  <c r="M72" i="66"/>
  <c r="M176" i="66"/>
  <c r="B63" i="69"/>
  <c r="U25" i="69" a="1"/>
  <c r="N60" i="69"/>
  <c r="N63" i="69" s="1"/>
  <c r="Y97" i="69"/>
  <c r="E320" i="69"/>
  <c r="N317" i="69"/>
  <c r="N320" i="69" s="1"/>
  <c r="M24" i="65"/>
  <c r="N80" i="65"/>
  <c r="B59" i="66"/>
  <c r="I188" i="65"/>
  <c r="I223" i="66"/>
  <c r="M223" i="66" s="1"/>
  <c r="F222" i="65"/>
  <c r="C252" i="65"/>
  <c r="B293" i="65"/>
  <c r="N319" i="65"/>
  <c r="F408" i="65"/>
  <c r="M442" i="65"/>
  <c r="E182" i="66"/>
  <c r="L557" i="65"/>
  <c r="M34" i="66"/>
  <c r="M62" i="66"/>
  <c r="M293" i="69"/>
  <c r="M296" i="69" s="1"/>
  <c r="K181" i="65"/>
  <c r="J498" i="65"/>
  <c r="B539" i="65"/>
  <c r="F539" i="65" s="1"/>
  <c r="M560" i="65"/>
  <c r="B191" i="66"/>
  <c r="J579" i="65"/>
  <c r="M32" i="66"/>
  <c r="N32" i="66" s="1"/>
  <c r="M64" i="66"/>
  <c r="C84" i="66"/>
  <c r="G84" i="66" s="1"/>
  <c r="N107" i="66"/>
  <c r="L181" i="66"/>
  <c r="L211" i="66" s="1"/>
  <c r="Y35" i="69"/>
  <c r="N200" i="69"/>
  <c r="U165" i="69" a="1"/>
  <c r="B170" i="65"/>
  <c r="F170" i="65" s="1"/>
  <c r="H140" i="65" s="1"/>
  <c r="B116" i="66"/>
  <c r="F386" i="65"/>
  <c r="M475" i="65"/>
  <c r="M45" i="66"/>
  <c r="L128" i="66"/>
  <c r="M161" i="66"/>
  <c r="E366" i="69"/>
  <c r="B86" i="69"/>
  <c r="N85" i="69"/>
  <c r="M153" i="69"/>
  <c r="M156" i="69" s="1"/>
  <c r="S307" i="69"/>
  <c r="S306" i="69"/>
  <c r="S311" i="69"/>
  <c r="S310" i="69"/>
  <c r="S315" i="69"/>
  <c r="S312" i="69"/>
  <c r="S313" i="69"/>
  <c r="N45" i="66"/>
  <c r="M54" i="66"/>
  <c r="N83" i="66"/>
  <c r="M102" i="66"/>
  <c r="Y102" i="69"/>
  <c r="N224" i="69"/>
  <c r="C223" i="69"/>
  <c r="N223" i="69" s="1"/>
  <c r="V311" i="69"/>
  <c r="V316" i="69"/>
  <c r="Y316" i="69" s="1"/>
  <c r="V314" i="69"/>
  <c r="V309" i="69"/>
  <c r="V307" i="69"/>
  <c r="V313" i="69"/>
  <c r="V305" i="69"/>
  <c r="V310" i="69"/>
  <c r="V306" i="69"/>
  <c r="I539" i="65"/>
  <c r="M539" i="65" s="1"/>
  <c r="M509" i="65"/>
  <c r="M20" i="66"/>
  <c r="N26" i="66"/>
  <c r="L80" i="66"/>
  <c r="L88" i="66" s="1"/>
  <c r="K106" i="66"/>
  <c r="K129" i="66" s="1"/>
  <c r="I147" i="66"/>
  <c r="M192" i="66"/>
  <c r="V308" i="69"/>
  <c r="Y308" i="69" s="1"/>
  <c r="N84" i="69"/>
  <c r="B83" i="69"/>
  <c r="H83" i="69"/>
  <c r="H86" i="69" s="1"/>
  <c r="Y172" i="69"/>
  <c r="N247" i="69"/>
  <c r="N250" i="69" s="1"/>
  <c r="M190" i="66"/>
  <c r="S29" i="69"/>
  <c r="S32" i="69"/>
  <c r="S34" i="69"/>
  <c r="S30" i="69"/>
  <c r="S27" i="69"/>
  <c r="S36" i="69"/>
  <c r="S26" i="69"/>
  <c r="M204" i="66"/>
  <c r="V34" i="69"/>
  <c r="V27" i="69"/>
  <c r="V30" i="69"/>
  <c r="V31" i="69"/>
  <c r="Y31" i="69" s="1"/>
  <c r="V28" i="69"/>
  <c r="V32" i="69"/>
  <c r="V25" i="69"/>
  <c r="V29" i="69"/>
  <c r="L86" i="69"/>
  <c r="N154" i="69"/>
  <c r="J153" i="69"/>
  <c r="J156" i="69" s="1"/>
  <c r="D156" i="69"/>
  <c r="V165" i="69"/>
  <c r="Y165" i="69" s="1"/>
  <c r="V171" i="69"/>
  <c r="V173" i="69"/>
  <c r="V169" i="69"/>
  <c r="V168" i="69"/>
  <c r="V174" i="69"/>
  <c r="V170" i="69"/>
  <c r="V175" i="69"/>
  <c r="V167" i="69"/>
  <c r="V176" i="69"/>
  <c r="S235" i="69"/>
  <c r="S236" i="69"/>
  <c r="S237" i="69"/>
  <c r="S240" i="69"/>
  <c r="S242" i="69"/>
  <c r="S245" i="69"/>
  <c r="S241" i="69"/>
  <c r="S244" i="69"/>
  <c r="C250" i="69"/>
  <c r="R235" i="69" a="1"/>
  <c r="C363" i="69"/>
  <c r="C366" i="69" s="1"/>
  <c r="V33" i="69"/>
  <c r="V36" i="69"/>
  <c r="B296" i="69"/>
  <c r="G86" i="69"/>
  <c r="D153" i="69"/>
  <c r="V172" i="69"/>
  <c r="N294" i="69"/>
  <c r="F363" i="69"/>
  <c r="F366" i="69"/>
  <c r="C86" i="69"/>
  <c r="C156" i="69"/>
  <c r="K226" i="69"/>
  <c r="Y174" i="69"/>
  <c r="Y103" i="69"/>
  <c r="S168" i="69"/>
  <c r="S169" i="69"/>
  <c r="S171" i="69"/>
  <c r="H293" i="69"/>
  <c r="H296" i="69" s="1"/>
  <c r="N295" i="69"/>
  <c r="K363" i="69"/>
  <c r="K366" i="69" s="1"/>
  <c r="R25" i="69" a="1"/>
  <c r="N130" i="69"/>
  <c r="N133" i="69"/>
  <c r="S167" i="69"/>
  <c r="N203" i="69"/>
  <c r="N225" i="69"/>
  <c r="N226" i="69" s="1"/>
  <c r="R305" i="69" a="1"/>
  <c r="N340" i="69"/>
  <c r="N343" i="69" s="1"/>
  <c r="M366" i="69"/>
  <c r="V242" i="69"/>
  <c r="O59" i="65" l="1"/>
  <c r="O57" i="65"/>
  <c r="O60" i="65"/>
  <c r="O74" i="65"/>
  <c r="O75" i="65"/>
  <c r="O85" i="65"/>
  <c r="O84" i="65"/>
  <c r="O73" i="65"/>
  <c r="O55" i="65"/>
  <c r="O82" i="65"/>
  <c r="O54" i="65"/>
  <c r="O71" i="65"/>
  <c r="O79" i="65"/>
  <c r="O64" i="65"/>
  <c r="O69" i="65"/>
  <c r="O56" i="65"/>
  <c r="O72" i="65"/>
  <c r="O66" i="65"/>
  <c r="O67" i="65"/>
  <c r="O62" i="65"/>
  <c r="O53" i="65"/>
  <c r="O86" i="65"/>
  <c r="O77" i="65"/>
  <c r="O78" i="65"/>
  <c r="O76" i="65"/>
  <c r="O52" i="65"/>
  <c r="O81" i="65"/>
  <c r="O83" i="65"/>
  <c r="O88" i="65"/>
  <c r="O63" i="65"/>
  <c r="O61" i="65"/>
  <c r="O68" i="65"/>
  <c r="O70" i="65"/>
  <c r="O80" i="65"/>
  <c r="G137" i="66"/>
  <c r="G136" i="66"/>
  <c r="N234" i="66"/>
  <c r="W167" i="69"/>
  <c r="O523" i="65"/>
  <c r="O533" i="65"/>
  <c r="O529" i="65"/>
  <c r="O514" i="65"/>
  <c r="O534" i="65"/>
  <c r="O525" i="65"/>
  <c r="O512" i="65"/>
  <c r="O505" i="65"/>
  <c r="O539" i="65"/>
  <c r="O526" i="65"/>
  <c r="O521" i="65"/>
  <c r="O515" i="65"/>
  <c r="O530" i="65"/>
  <c r="O522" i="65"/>
  <c r="O535" i="65"/>
  <c r="O510" i="65"/>
  <c r="O513" i="65"/>
  <c r="O507" i="65"/>
  <c r="O517" i="65"/>
  <c r="O528" i="65"/>
  <c r="O527" i="65"/>
  <c r="O519" i="65"/>
  <c r="O524" i="65"/>
  <c r="O538" i="65"/>
  <c r="O516" i="65"/>
  <c r="O532" i="65"/>
  <c r="O520" i="65"/>
  <c r="O518" i="65"/>
  <c r="O503" i="65"/>
  <c r="O508" i="65"/>
  <c r="O511" i="65"/>
  <c r="O537" i="65"/>
  <c r="O536" i="65"/>
  <c r="N557" i="65"/>
  <c r="J47" i="66"/>
  <c r="M557" i="65"/>
  <c r="I580" i="65"/>
  <c r="N95" i="65"/>
  <c r="N423" i="65"/>
  <c r="N302" i="65"/>
  <c r="F102" i="66"/>
  <c r="G102" i="66"/>
  <c r="C106" i="66"/>
  <c r="B210" i="66"/>
  <c r="F210" i="66" s="1"/>
  <c r="F204" i="66"/>
  <c r="O386" i="65"/>
  <c r="N386" i="65"/>
  <c r="F24" i="66"/>
  <c r="F181" i="66"/>
  <c r="B211" i="66"/>
  <c r="N552" i="65"/>
  <c r="G190" i="66"/>
  <c r="U172" i="69"/>
  <c r="U174" i="69"/>
  <c r="W174" i="69" s="1"/>
  <c r="U168" i="69"/>
  <c r="W168" i="69" s="1"/>
  <c r="U173" i="69"/>
  <c r="U175" i="69"/>
  <c r="U167" i="69"/>
  <c r="U171" i="69"/>
  <c r="U170" i="69"/>
  <c r="U169" i="69"/>
  <c r="U176" i="69"/>
  <c r="W176" i="69" s="1"/>
  <c r="U166" i="69"/>
  <c r="W166" i="69" s="1"/>
  <c r="U165" i="69"/>
  <c r="U312" i="69"/>
  <c r="W312" i="69" s="1"/>
  <c r="U313" i="69"/>
  <c r="U309" i="69"/>
  <c r="U311" i="69"/>
  <c r="U314" i="69"/>
  <c r="U307" i="69"/>
  <c r="U316" i="69"/>
  <c r="W316" i="69" s="1"/>
  <c r="U315" i="69"/>
  <c r="W315" i="69" s="1"/>
  <c r="U305" i="69"/>
  <c r="U308" i="69"/>
  <c r="U310" i="69"/>
  <c r="U306" i="69"/>
  <c r="N434" i="65"/>
  <c r="N301" i="65"/>
  <c r="M58" i="66"/>
  <c r="I88" i="66"/>
  <c r="N112" i="65"/>
  <c r="N329" i="65"/>
  <c r="G35" i="66"/>
  <c r="B87" i="66"/>
  <c r="F87" i="66" s="1"/>
  <c r="F180" i="66"/>
  <c r="G180" i="66" s="1"/>
  <c r="Y169" i="69"/>
  <c r="R237" i="69"/>
  <c r="X237" i="69" s="1"/>
  <c r="R244" i="69"/>
  <c r="X244" i="69" s="1"/>
  <c r="R236" i="69"/>
  <c r="X236" i="69" s="1"/>
  <c r="R241" i="69"/>
  <c r="R239" i="69"/>
  <c r="R235" i="69"/>
  <c r="R243" i="69"/>
  <c r="R238" i="69"/>
  <c r="R242" i="69"/>
  <c r="R245" i="69"/>
  <c r="X245" i="69" s="1"/>
  <c r="R240" i="69"/>
  <c r="X240" i="69" s="1"/>
  <c r="R246" i="69"/>
  <c r="Y312" i="69"/>
  <c r="N475" i="65"/>
  <c r="O475" i="65"/>
  <c r="H292" i="65"/>
  <c r="N107" i="65"/>
  <c r="G159" i="66"/>
  <c r="F100" i="66"/>
  <c r="B106" i="66"/>
  <c r="G63" i="66"/>
  <c r="F63" i="66"/>
  <c r="Y101" i="69"/>
  <c r="N21" i="66"/>
  <c r="N22" i="66"/>
  <c r="N246" i="66"/>
  <c r="G263" i="65"/>
  <c r="H263" i="65"/>
  <c r="N111" i="65"/>
  <c r="J129" i="65"/>
  <c r="M106" i="65"/>
  <c r="J229" i="66"/>
  <c r="N193" i="65"/>
  <c r="F33" i="66"/>
  <c r="B39" i="66"/>
  <c r="F39" i="66" s="1"/>
  <c r="Y95" i="69"/>
  <c r="W95" i="69"/>
  <c r="N243" i="66"/>
  <c r="F88" i="65"/>
  <c r="H58" i="65" s="1"/>
  <c r="G88" i="65"/>
  <c r="F161" i="66"/>
  <c r="D162" i="66"/>
  <c r="M293" i="65"/>
  <c r="N293" i="65" s="1"/>
  <c r="H148" i="65"/>
  <c r="O13" i="65"/>
  <c r="G66" i="66"/>
  <c r="G31" i="66"/>
  <c r="I47" i="66"/>
  <c r="J211" i="65"/>
  <c r="G138" i="66"/>
  <c r="Y235" i="69"/>
  <c r="T235" i="69"/>
  <c r="W25" i="69"/>
  <c r="T29" i="69"/>
  <c r="Y29" i="69"/>
  <c r="W309" i="69"/>
  <c r="Y25" i="69"/>
  <c r="Y315" i="69"/>
  <c r="G386" i="65"/>
  <c r="H386" i="65"/>
  <c r="H504" i="65"/>
  <c r="H526" i="65"/>
  <c r="H531" i="65"/>
  <c r="H533" i="65"/>
  <c r="H515" i="65"/>
  <c r="H514" i="65"/>
  <c r="H510" i="65"/>
  <c r="H527" i="65"/>
  <c r="H516" i="65"/>
  <c r="H512" i="65"/>
  <c r="H528" i="65"/>
  <c r="H521" i="65"/>
  <c r="H536" i="65"/>
  <c r="H522" i="65"/>
  <c r="H511" i="65"/>
  <c r="H517" i="65"/>
  <c r="H530" i="65"/>
  <c r="H532" i="65"/>
  <c r="H529" i="65"/>
  <c r="H520" i="65"/>
  <c r="H503" i="65"/>
  <c r="H523" i="65"/>
  <c r="H518" i="65"/>
  <c r="H538" i="65"/>
  <c r="H539" i="65"/>
  <c r="H508" i="65"/>
  <c r="H519" i="65"/>
  <c r="H506" i="65"/>
  <c r="H535" i="65"/>
  <c r="H507" i="65"/>
  <c r="H534" i="65"/>
  <c r="H509" i="65"/>
  <c r="H513" i="65"/>
  <c r="H524" i="65"/>
  <c r="H525" i="65"/>
  <c r="H537" i="65"/>
  <c r="N62" i="66"/>
  <c r="G252" i="65"/>
  <c r="N72" i="66"/>
  <c r="N192" i="65"/>
  <c r="N539" i="65"/>
  <c r="O263" i="65"/>
  <c r="Y309" i="69"/>
  <c r="M241" i="66"/>
  <c r="N422" i="65"/>
  <c r="N305" i="65"/>
  <c r="N116" i="65"/>
  <c r="F150" i="66"/>
  <c r="G150" i="66"/>
  <c r="N306" i="65"/>
  <c r="G40" i="66"/>
  <c r="E46" i="66"/>
  <c r="N220" i="66"/>
  <c r="N572" i="65"/>
  <c r="M434" i="65"/>
  <c r="F252" i="65"/>
  <c r="I222" i="66"/>
  <c r="I334" i="65"/>
  <c r="M334" i="65" s="1"/>
  <c r="O306" i="65" s="1"/>
  <c r="M304" i="65"/>
  <c r="M221" i="66"/>
  <c r="G20" i="66"/>
  <c r="C24" i="66"/>
  <c r="G19" i="66"/>
  <c r="N311" i="65"/>
  <c r="F70" i="66"/>
  <c r="G70" i="66"/>
  <c r="N115" i="65"/>
  <c r="W98" i="69"/>
  <c r="Y98" i="69"/>
  <c r="Y106" i="69"/>
  <c r="W106" i="69"/>
  <c r="L47" i="66"/>
  <c r="N24" i="66"/>
  <c r="F175" i="66"/>
  <c r="C181" i="66"/>
  <c r="N430" i="65"/>
  <c r="G58" i="65"/>
  <c r="C162" i="66"/>
  <c r="J211" i="66"/>
  <c r="M181" i="66"/>
  <c r="N210" i="65"/>
  <c r="M210" i="65"/>
  <c r="K244" i="66"/>
  <c r="H382" i="65"/>
  <c r="G170" i="65"/>
  <c r="N549" i="65"/>
  <c r="D17" i="66"/>
  <c r="D47" i="66" s="1"/>
  <c r="F11" i="66"/>
  <c r="N27" i="66"/>
  <c r="M17" i="66"/>
  <c r="M203" i="65"/>
  <c r="I457" i="65"/>
  <c r="M427" i="65"/>
  <c r="U245" i="69"/>
  <c r="W245" i="69" s="1"/>
  <c r="U239" i="69"/>
  <c r="W239" i="69" s="1"/>
  <c r="U236" i="69"/>
  <c r="W236" i="69" s="1"/>
  <c r="U243" i="69"/>
  <c r="W243" i="69" s="1"/>
  <c r="U240" i="69"/>
  <c r="W240" i="69" s="1"/>
  <c r="U244" i="69"/>
  <c r="W244" i="69" s="1"/>
  <c r="U246" i="69"/>
  <c r="W246" i="69" s="1"/>
  <c r="U242" i="69"/>
  <c r="W242" i="69" s="1"/>
  <c r="U237" i="69"/>
  <c r="W237" i="69" s="1"/>
  <c r="U235" i="69"/>
  <c r="W235" i="69" s="1"/>
  <c r="U241" i="69"/>
  <c r="W241" i="69" s="1"/>
  <c r="U238" i="69"/>
  <c r="W238" i="69" s="1"/>
  <c r="N559" i="65"/>
  <c r="F151" i="66"/>
  <c r="G151" i="66"/>
  <c r="G293" i="65"/>
  <c r="N180" i="65"/>
  <c r="N333" i="65"/>
  <c r="N116" i="66"/>
  <c r="W306" i="69"/>
  <c r="G68" i="66"/>
  <c r="O497" i="65"/>
  <c r="N497" i="65"/>
  <c r="O17" i="65"/>
  <c r="O315" i="65"/>
  <c r="N315" i="65"/>
  <c r="N325" i="65"/>
  <c r="N421" i="65"/>
  <c r="O299" i="65"/>
  <c r="G39" i="66"/>
  <c r="R31" i="69"/>
  <c r="R28" i="69"/>
  <c r="R35" i="69"/>
  <c r="R27" i="69"/>
  <c r="R25" i="69"/>
  <c r="R36" i="69"/>
  <c r="X36" i="69" s="1"/>
  <c r="R30" i="69"/>
  <c r="X30" i="69" s="1"/>
  <c r="R29" i="69"/>
  <c r="R26" i="69"/>
  <c r="X26" i="69" s="1"/>
  <c r="R34" i="69"/>
  <c r="R32" i="69"/>
  <c r="R33" i="69"/>
  <c r="W172" i="69"/>
  <c r="Y236" i="69"/>
  <c r="Z236" i="69" s="1"/>
  <c r="W169" i="69"/>
  <c r="N204" i="66"/>
  <c r="Y32" i="69"/>
  <c r="T32" i="69"/>
  <c r="W307" i="69"/>
  <c r="F293" i="65"/>
  <c r="O32" i="65"/>
  <c r="N567" i="65"/>
  <c r="J457" i="65"/>
  <c r="M236" i="66"/>
  <c r="M224" i="66"/>
  <c r="F15" i="66"/>
  <c r="B17" i="66"/>
  <c r="F141" i="66"/>
  <c r="B147" i="66"/>
  <c r="G115" i="66"/>
  <c r="C121" i="66"/>
  <c r="H229" i="65"/>
  <c r="E106" i="66"/>
  <c r="F45" i="66"/>
  <c r="W97" i="69"/>
  <c r="N188" i="66"/>
  <c r="F84" i="66"/>
  <c r="L580" i="65"/>
  <c r="K211" i="66"/>
  <c r="W173" i="69"/>
  <c r="R307" i="69"/>
  <c r="R310" i="69"/>
  <c r="X310" i="69" s="1"/>
  <c r="R316" i="69"/>
  <c r="R314" i="69"/>
  <c r="R311" i="69"/>
  <c r="X311" i="69" s="1"/>
  <c r="R305" i="69"/>
  <c r="R315" i="69"/>
  <c r="X315" i="69" s="1"/>
  <c r="R313" i="69"/>
  <c r="X313" i="69" s="1"/>
  <c r="R312" i="69"/>
  <c r="X312" i="69" s="1"/>
  <c r="R306" i="69"/>
  <c r="X306" i="69" s="1"/>
  <c r="R309" i="69"/>
  <c r="R308" i="69"/>
  <c r="N296" i="69"/>
  <c r="Y244" i="69"/>
  <c r="W171" i="69"/>
  <c r="W32" i="69"/>
  <c r="O509" i="65"/>
  <c r="W314" i="69"/>
  <c r="N102" i="66"/>
  <c r="Y310" i="69"/>
  <c r="N86" i="69"/>
  <c r="F116" i="66"/>
  <c r="N498" i="65"/>
  <c r="N34" i="66"/>
  <c r="G222" i="65"/>
  <c r="H222" i="65"/>
  <c r="N30" i="66"/>
  <c r="N363" i="69"/>
  <c r="N366" i="69" s="1"/>
  <c r="B366" i="69"/>
  <c r="F125" i="66"/>
  <c r="B128" i="66"/>
  <c r="N216" i="66"/>
  <c r="N81" i="66"/>
  <c r="N217" i="66"/>
  <c r="N88" i="65"/>
  <c r="Y176" i="69"/>
  <c r="F201" i="66"/>
  <c r="G201" i="66"/>
  <c r="E203" i="66"/>
  <c r="B99" i="66"/>
  <c r="F96" i="66"/>
  <c r="F72" i="66"/>
  <c r="C17" i="66"/>
  <c r="F13" i="66"/>
  <c r="B140" i="66"/>
  <c r="N122" i="65"/>
  <c r="N138" i="66"/>
  <c r="C203" i="66"/>
  <c r="N424" i="65"/>
  <c r="N312" i="65"/>
  <c r="N195" i="65"/>
  <c r="O506" i="65"/>
  <c r="G97" i="66"/>
  <c r="F57" i="66"/>
  <c r="G27" i="66"/>
  <c r="B46" i="66"/>
  <c r="L457" i="65"/>
  <c r="G117" i="66"/>
  <c r="M128" i="65"/>
  <c r="M121" i="65"/>
  <c r="I129" i="65"/>
  <c r="I244" i="66"/>
  <c r="M244" i="66" s="1"/>
  <c r="W103" i="69"/>
  <c r="W102" i="69"/>
  <c r="M245" i="66"/>
  <c r="I251" i="66"/>
  <c r="J580" i="65"/>
  <c r="M550" i="65"/>
  <c r="N550" i="65"/>
  <c r="F143" i="66"/>
  <c r="N248" i="66"/>
  <c r="G61" i="66"/>
  <c r="G156" i="66"/>
  <c r="H345" i="65"/>
  <c r="O222" i="65"/>
  <c r="N222" i="65"/>
  <c r="N176" i="66"/>
  <c r="N239" i="66"/>
  <c r="N299" i="65"/>
  <c r="N113" i="65"/>
  <c r="B121" i="66"/>
  <c r="F121" i="66" s="1"/>
  <c r="H147" i="65"/>
  <c r="K129" i="65"/>
  <c r="M99" i="65"/>
  <c r="K222" i="66"/>
  <c r="K252" i="66" s="1"/>
  <c r="M225" i="66"/>
  <c r="F498" i="65"/>
  <c r="M246" i="66"/>
  <c r="N425" i="65"/>
  <c r="N231" i="66"/>
  <c r="M235" i="66"/>
  <c r="Y241" i="69"/>
  <c r="T241" i="69"/>
  <c r="Y28" i="69"/>
  <c r="W308" i="69"/>
  <c r="Y311" i="69"/>
  <c r="T311" i="69"/>
  <c r="O87" i="65"/>
  <c r="G107" i="66"/>
  <c r="N109" i="65"/>
  <c r="W105" i="69"/>
  <c r="Y105" i="69"/>
  <c r="Z105" i="69" s="1"/>
  <c r="H46" i="65"/>
  <c r="G148" i="66"/>
  <c r="G37" i="66"/>
  <c r="E128" i="66"/>
  <c r="F189" i="66"/>
  <c r="G189" i="66"/>
  <c r="J170" i="66"/>
  <c r="N293" i="69"/>
  <c r="W175" i="69"/>
  <c r="Y175" i="69"/>
  <c r="Y36" i="69"/>
  <c r="Z36" i="69" s="1"/>
  <c r="N192" i="66"/>
  <c r="N54" i="66"/>
  <c r="O28" i="65"/>
  <c r="O11" i="65"/>
  <c r="O12" i="65"/>
  <c r="O40" i="65"/>
  <c r="O47" i="65"/>
  <c r="O41" i="65"/>
  <c r="O30" i="65"/>
  <c r="O16" i="65"/>
  <c r="O23" i="65"/>
  <c r="O43" i="65"/>
  <c r="O42" i="65"/>
  <c r="O25" i="65"/>
  <c r="O39" i="65"/>
  <c r="O15" i="65"/>
  <c r="O37" i="65"/>
  <c r="O26" i="65"/>
  <c r="O38" i="65"/>
  <c r="O34" i="65"/>
  <c r="O33" i="65"/>
  <c r="O20" i="65"/>
  <c r="O31" i="65"/>
  <c r="O35" i="65"/>
  <c r="O29" i="65"/>
  <c r="O36" i="65"/>
  <c r="O22" i="65"/>
  <c r="O21" i="65"/>
  <c r="O44" i="65"/>
  <c r="O14" i="65"/>
  <c r="N128" i="65"/>
  <c r="O401" i="65"/>
  <c r="O416" i="65"/>
  <c r="O399" i="65"/>
  <c r="O381" i="65"/>
  <c r="O388" i="65"/>
  <c r="O403" i="65"/>
  <c r="O406" i="65"/>
  <c r="O408" i="65"/>
  <c r="O390" i="65"/>
  <c r="O413" i="65"/>
  <c r="O395" i="65"/>
  <c r="O400" i="65"/>
  <c r="O405" i="65"/>
  <c r="O394" i="65"/>
  <c r="O384" i="65"/>
  <c r="O382" i="65"/>
  <c r="O391" i="65"/>
  <c r="O402" i="65"/>
  <c r="O398" i="65"/>
  <c r="O396" i="65"/>
  <c r="O389" i="65"/>
  <c r="O392" i="65"/>
  <c r="O415" i="65"/>
  <c r="O387" i="65"/>
  <c r="N416" i="65"/>
  <c r="N321" i="65"/>
  <c r="M106" i="66"/>
  <c r="O397" i="65"/>
  <c r="Y242" i="69"/>
  <c r="T242" i="69"/>
  <c r="W310" i="69"/>
  <c r="N161" i="66"/>
  <c r="B65" i="66"/>
  <c r="F59" i="66"/>
  <c r="G118" i="66"/>
  <c r="O531" i="65"/>
  <c r="O18" i="65"/>
  <c r="M226" i="66"/>
  <c r="F159" i="66"/>
  <c r="D88" i="66"/>
  <c r="M242" i="66"/>
  <c r="N242" i="66" s="1"/>
  <c r="E58" i="66"/>
  <c r="E88" i="66" s="1"/>
  <c r="F52" i="66"/>
  <c r="N39" i="66"/>
  <c r="N157" i="66"/>
  <c r="N547" i="65"/>
  <c r="H251" i="65"/>
  <c r="N564" i="65"/>
  <c r="N183" i="65"/>
  <c r="C129" i="66"/>
  <c r="N304" i="65"/>
  <c r="N56" i="66"/>
  <c r="Y240" i="69"/>
  <c r="W27" i="69"/>
  <c r="Y30" i="69"/>
  <c r="Z30" i="69" s="1"/>
  <c r="N83" i="69"/>
  <c r="W305" i="69"/>
  <c r="N531" i="65"/>
  <c r="H408" i="65"/>
  <c r="G408" i="65"/>
  <c r="H270" i="65"/>
  <c r="G270" i="65"/>
  <c r="H475" i="65"/>
  <c r="F104" i="66"/>
  <c r="N456" i="65"/>
  <c r="M456" i="65"/>
  <c r="F144" i="66"/>
  <c r="G144" i="66"/>
  <c r="F126" i="66"/>
  <c r="R103" i="69"/>
  <c r="R105" i="69"/>
  <c r="X105" i="69" s="1"/>
  <c r="R106" i="69"/>
  <c r="R95" i="69"/>
  <c r="R99" i="69"/>
  <c r="R97" i="69"/>
  <c r="R96" i="69"/>
  <c r="R101" i="69"/>
  <c r="R102" i="69"/>
  <c r="R98" i="69"/>
  <c r="R104" i="69"/>
  <c r="R100" i="69"/>
  <c r="M140" i="66"/>
  <c r="K170" i="66"/>
  <c r="E147" i="66"/>
  <c r="O251" i="65"/>
  <c r="F47" i="65"/>
  <c r="G119" i="66"/>
  <c r="F21" i="66"/>
  <c r="G21" i="66"/>
  <c r="N38" i="66"/>
  <c r="M449" i="65"/>
  <c r="D129" i="66"/>
  <c r="G82" i="66"/>
  <c r="F82" i="66"/>
  <c r="N442" i="65"/>
  <c r="G110" i="66"/>
  <c r="C46" i="66"/>
  <c r="G44" i="66"/>
  <c r="F22" i="66"/>
  <c r="M333" i="65"/>
  <c r="N127" i="65"/>
  <c r="M240" i="66"/>
  <c r="G41" i="66"/>
  <c r="W99" i="69"/>
  <c r="Y99" i="69"/>
  <c r="G178" i="66"/>
  <c r="O468" i="65"/>
  <c r="N468" i="65"/>
  <c r="N196" i="65"/>
  <c r="M579" i="65"/>
  <c r="N579" i="65" s="1"/>
  <c r="N568" i="65"/>
  <c r="D140" i="66"/>
  <c r="D170" i="66" s="1"/>
  <c r="F134" i="66"/>
  <c r="F14" i="66"/>
  <c r="E17" i="66"/>
  <c r="B58" i="66"/>
  <c r="G415" i="65"/>
  <c r="N87" i="66"/>
  <c r="M65" i="66"/>
  <c r="N65" i="66" s="1"/>
  <c r="N318" i="65"/>
  <c r="M230" i="66"/>
  <c r="N230" i="66" s="1"/>
  <c r="G60" i="66"/>
  <c r="N119" i="65"/>
  <c r="J334" i="65"/>
  <c r="G210" i="66"/>
  <c r="M128" i="66"/>
  <c r="N128" i="66" s="1"/>
  <c r="J129" i="66"/>
  <c r="M99" i="66"/>
  <c r="N99" i="66" s="1"/>
  <c r="G36" i="66"/>
  <c r="D211" i="66"/>
  <c r="N426" i="65"/>
  <c r="O149" i="65"/>
  <c r="O167" i="65"/>
  <c r="O146" i="65"/>
  <c r="O158" i="65"/>
  <c r="O145" i="65"/>
  <c r="O143" i="65"/>
  <c r="O134" i="65"/>
  <c r="O141" i="65"/>
  <c r="O136" i="65"/>
  <c r="O150" i="65"/>
  <c r="O138" i="65"/>
  <c r="N170" i="65"/>
  <c r="O157" i="65"/>
  <c r="O156" i="65"/>
  <c r="O139" i="65"/>
  <c r="O159" i="65"/>
  <c r="O169" i="65"/>
  <c r="O165" i="65"/>
  <c r="O160" i="65"/>
  <c r="O161" i="65"/>
  <c r="O148" i="65"/>
  <c r="O168" i="65"/>
  <c r="O151" i="65"/>
  <c r="O162" i="65"/>
  <c r="O137" i="65"/>
  <c r="O170" i="65"/>
  <c r="O154" i="65"/>
  <c r="O166" i="65"/>
  <c r="O164" i="65"/>
  <c r="O155" i="65"/>
  <c r="O142" i="65"/>
  <c r="O153" i="65"/>
  <c r="M233" i="66"/>
  <c r="N233" i="66"/>
  <c r="W165" i="69"/>
  <c r="T26" i="69"/>
  <c r="Y26" i="69"/>
  <c r="H164" i="65"/>
  <c r="H138" i="65"/>
  <c r="H154" i="65"/>
  <c r="H143" i="65"/>
  <c r="H139" i="65"/>
  <c r="H162" i="65"/>
  <c r="H150" i="65"/>
  <c r="H170" i="65"/>
  <c r="H141" i="65"/>
  <c r="H149" i="65"/>
  <c r="H145" i="65"/>
  <c r="H136" i="65"/>
  <c r="H158" i="65"/>
  <c r="H151" i="65"/>
  <c r="H152" i="65"/>
  <c r="H161" i="65"/>
  <c r="H165" i="65"/>
  <c r="H169" i="65"/>
  <c r="H146" i="65"/>
  <c r="H159" i="65"/>
  <c r="H156" i="65"/>
  <c r="H163" i="65"/>
  <c r="H166" i="65"/>
  <c r="H157" i="65"/>
  <c r="H160" i="65"/>
  <c r="H153" i="65"/>
  <c r="H144" i="65"/>
  <c r="H168" i="65"/>
  <c r="H155" i="65"/>
  <c r="H167" i="65"/>
  <c r="H135" i="65"/>
  <c r="H137" i="65"/>
  <c r="H134" i="65"/>
  <c r="H142" i="65"/>
  <c r="K211" i="65"/>
  <c r="M181" i="65"/>
  <c r="F135" i="66"/>
  <c r="G135" i="66" s="1"/>
  <c r="C140" i="66"/>
  <c r="N191" i="65"/>
  <c r="G54" i="66"/>
  <c r="F54" i="66"/>
  <c r="O480" i="65"/>
  <c r="O472" i="65"/>
  <c r="O481" i="65"/>
  <c r="O483" i="65"/>
  <c r="O469" i="65"/>
  <c r="O470" i="65"/>
  <c r="O488" i="65"/>
  <c r="O493" i="65"/>
  <c r="O471" i="65"/>
  <c r="O496" i="65"/>
  <c r="O467" i="65"/>
  <c r="O485" i="65"/>
  <c r="O492" i="65"/>
  <c r="O466" i="65"/>
  <c r="O498" i="65"/>
  <c r="O479" i="65"/>
  <c r="O495" i="65"/>
  <c r="O494" i="65"/>
  <c r="O491" i="65"/>
  <c r="O486" i="65"/>
  <c r="O473" i="65"/>
  <c r="O476" i="65"/>
  <c r="O474" i="65"/>
  <c r="O465" i="65"/>
  <c r="O484" i="65"/>
  <c r="O463" i="65"/>
  <c r="O487" i="65"/>
  <c r="O489" i="65"/>
  <c r="O477" i="65"/>
  <c r="O478" i="65"/>
  <c r="O464" i="65"/>
  <c r="O482" i="65"/>
  <c r="N322" i="65"/>
  <c r="O322" i="65"/>
  <c r="F120" i="66"/>
  <c r="G120" i="66"/>
  <c r="F375" i="65"/>
  <c r="H374" i="65" s="1"/>
  <c r="G375" i="65"/>
  <c r="N219" i="66"/>
  <c r="J251" i="66"/>
  <c r="N245" i="66"/>
  <c r="N93" i="65"/>
  <c r="Y171" i="69"/>
  <c r="Y245" i="69"/>
  <c r="W311" i="69"/>
  <c r="Y306" i="69"/>
  <c r="N64" i="66"/>
  <c r="F182" i="66"/>
  <c r="E188" i="66"/>
  <c r="G188" i="66" s="1"/>
  <c r="G182" i="66"/>
  <c r="M188" i="65"/>
  <c r="N188" i="65" s="1"/>
  <c r="I229" i="66"/>
  <c r="O58" i="65"/>
  <c r="G69" i="66"/>
  <c r="F183" i="66"/>
  <c r="B188" i="66"/>
  <c r="F188" i="66" s="1"/>
  <c r="N181" i="65"/>
  <c r="L211" i="65"/>
  <c r="J88" i="66"/>
  <c r="L229" i="66"/>
  <c r="N298" i="65"/>
  <c r="W100" i="69"/>
  <c r="O490" i="65"/>
  <c r="G186" i="66"/>
  <c r="F40" i="66"/>
  <c r="D46" i="66"/>
  <c r="N194" i="65"/>
  <c r="Y167" i="69"/>
  <c r="W36" i="69"/>
  <c r="W170" i="69"/>
  <c r="Y170" i="69"/>
  <c r="Y27" i="69"/>
  <c r="T27" i="69"/>
  <c r="I170" i="66"/>
  <c r="M147" i="66"/>
  <c r="N147" i="66" s="1"/>
  <c r="T307" i="69"/>
  <c r="Y307" i="69"/>
  <c r="U25" i="69"/>
  <c r="U36" i="69"/>
  <c r="U26" i="69"/>
  <c r="W26" i="69" s="1"/>
  <c r="U30" i="69"/>
  <c r="W30" i="69" s="1"/>
  <c r="U33" i="69"/>
  <c r="W33" i="69" s="1"/>
  <c r="U29" i="69"/>
  <c r="W29" i="69" s="1"/>
  <c r="U32" i="69"/>
  <c r="U31" i="69"/>
  <c r="W31" i="69" s="1"/>
  <c r="U34" i="69"/>
  <c r="U35" i="69"/>
  <c r="W35" i="69" s="1"/>
  <c r="U27" i="69"/>
  <c r="U28" i="69"/>
  <c r="W28" i="69" s="1"/>
  <c r="F166" i="66"/>
  <c r="B169" i="66"/>
  <c r="F169" i="66" s="1"/>
  <c r="O226" i="65"/>
  <c r="O232" i="65"/>
  <c r="O221" i="65"/>
  <c r="O243" i="65"/>
  <c r="O238" i="65"/>
  <c r="O230" i="65"/>
  <c r="O229" i="65"/>
  <c r="O237" i="65"/>
  <c r="O248" i="65"/>
  <c r="O220" i="65"/>
  <c r="O217" i="65"/>
  <c r="O245" i="65"/>
  <c r="O224" i="65"/>
  <c r="O247" i="65"/>
  <c r="O252" i="65"/>
  <c r="O244" i="65"/>
  <c r="O236" i="65"/>
  <c r="O231" i="65"/>
  <c r="O240" i="65"/>
  <c r="O225" i="65"/>
  <c r="O219" i="65"/>
  <c r="O250" i="65"/>
  <c r="O241" i="65"/>
  <c r="O249" i="65"/>
  <c r="O223" i="65"/>
  <c r="N252" i="65"/>
  <c r="O246" i="65"/>
  <c r="O227" i="65"/>
  <c r="O235" i="65"/>
  <c r="O239" i="65"/>
  <c r="O228" i="65"/>
  <c r="O218" i="65"/>
  <c r="O242" i="65"/>
  <c r="O233" i="65"/>
  <c r="O46" i="65"/>
  <c r="M46" i="66"/>
  <c r="N46" i="66" s="1"/>
  <c r="G30" i="66"/>
  <c r="N47" i="65"/>
  <c r="M247" i="66"/>
  <c r="N247" i="66"/>
  <c r="E99" i="66"/>
  <c r="E129" i="66" s="1"/>
  <c r="G93" i="66"/>
  <c r="Y96" i="69"/>
  <c r="W96" i="69"/>
  <c r="N490" i="65"/>
  <c r="N237" i="66"/>
  <c r="B203" i="66"/>
  <c r="F203" i="66" s="1"/>
  <c r="F199" i="66"/>
  <c r="C87" i="66"/>
  <c r="R166" i="69"/>
  <c r="R168" i="69"/>
  <c r="R169" i="69"/>
  <c r="T169" i="69" s="1"/>
  <c r="R171" i="69"/>
  <c r="X171" i="69" s="1"/>
  <c r="R175" i="69"/>
  <c r="R170" i="69"/>
  <c r="R167" i="69"/>
  <c r="X167" i="69" s="1"/>
  <c r="R165" i="69"/>
  <c r="R174" i="69"/>
  <c r="R173" i="69"/>
  <c r="R176" i="69"/>
  <c r="R172" i="69"/>
  <c r="N141" i="66"/>
  <c r="N59" i="66"/>
  <c r="G94" i="66"/>
  <c r="G26" i="66"/>
  <c r="N223" i="66"/>
  <c r="G139" i="66"/>
  <c r="T168" i="69"/>
  <c r="Y168" i="69"/>
  <c r="Y237" i="69"/>
  <c r="W34" i="69"/>
  <c r="Y34" i="69"/>
  <c r="T34" i="69"/>
  <c r="N80" i="66"/>
  <c r="W313" i="69"/>
  <c r="T313" i="69"/>
  <c r="Y313" i="69"/>
  <c r="Z313" i="69" s="1"/>
  <c r="Y305" i="69"/>
  <c r="F191" i="66"/>
  <c r="O24" i="65"/>
  <c r="L244" i="66"/>
  <c r="N46" i="65"/>
  <c r="N11" i="66"/>
  <c r="H17" i="65"/>
  <c r="G17" i="65"/>
  <c r="N240" i="66"/>
  <c r="F71" i="66"/>
  <c r="N428" i="65"/>
  <c r="M227" i="66"/>
  <c r="N227" i="66"/>
  <c r="G152" i="66"/>
  <c r="H39" i="65"/>
  <c r="B156" i="69"/>
  <c r="G108" i="66"/>
  <c r="G75" i="66"/>
  <c r="C80" i="66"/>
  <c r="G80" i="66" s="1"/>
  <c r="N124" i="65"/>
  <c r="B162" i="66"/>
  <c r="F157" i="66"/>
  <c r="G157" i="66" s="1"/>
  <c r="G292" i="65"/>
  <c r="N249" i="66"/>
  <c r="N104" i="65"/>
  <c r="N224" i="66"/>
  <c r="I211" i="65"/>
  <c r="N328" i="65"/>
  <c r="N250" i="66"/>
  <c r="M250" i="66"/>
  <c r="M238" i="66"/>
  <c r="Y104" i="69"/>
  <c r="W104" i="69"/>
  <c r="E181" i="66"/>
  <c r="E211" i="66" s="1"/>
  <c r="J244" i="66"/>
  <c r="N203" i="65"/>
  <c r="F73" i="66"/>
  <c r="H387" i="65"/>
  <c r="H399" i="65"/>
  <c r="H393" i="65"/>
  <c r="H391" i="65"/>
  <c r="H388" i="65"/>
  <c r="H411" i="65"/>
  <c r="H406" i="65"/>
  <c r="H416" i="65"/>
  <c r="H381" i="65"/>
  <c r="H397" i="65"/>
  <c r="H404" i="65"/>
  <c r="H389" i="65"/>
  <c r="H410" i="65"/>
  <c r="H407" i="65"/>
  <c r="H383" i="65"/>
  <c r="H398" i="65"/>
  <c r="H401" i="65"/>
  <c r="H405" i="65"/>
  <c r="H402" i="65"/>
  <c r="H412" i="65"/>
  <c r="H394" i="65"/>
  <c r="H413" i="65"/>
  <c r="H384" i="65"/>
  <c r="H403" i="65"/>
  <c r="H409" i="65"/>
  <c r="H396" i="65"/>
  <c r="O270" i="65"/>
  <c r="L129" i="65"/>
  <c r="L222" i="66"/>
  <c r="N99" i="65"/>
  <c r="N560" i="65"/>
  <c r="G416" i="65"/>
  <c r="N186" i="66"/>
  <c r="M121" i="66"/>
  <c r="O462" i="65"/>
  <c r="G113" i="66"/>
  <c r="F113" i="66"/>
  <c r="N189" i="65"/>
  <c r="F83" i="66"/>
  <c r="J222" i="66"/>
  <c r="G112" i="66"/>
  <c r="M80" i="66"/>
  <c r="G185" i="66"/>
  <c r="O65" i="65"/>
  <c r="N65" i="65"/>
  <c r="O45" i="65"/>
  <c r="G59" i="66"/>
  <c r="C65" i="66"/>
  <c r="C88" i="66" s="1"/>
  <c r="G539" i="65"/>
  <c r="H400" i="65"/>
  <c r="O140" i="65"/>
  <c r="M232" i="66"/>
  <c r="G143" i="66" l="1"/>
  <c r="O314" i="65"/>
  <c r="N129" i="66"/>
  <c r="H83" i="66"/>
  <c r="H73" i="66"/>
  <c r="N238" i="66"/>
  <c r="T174" i="69"/>
  <c r="X174" i="69"/>
  <c r="Z174" i="69" s="1"/>
  <c r="X166" i="69"/>
  <c r="Z166" i="69" s="1"/>
  <c r="T166" i="69"/>
  <c r="Z170" i="69"/>
  <c r="T306" i="69"/>
  <c r="O318" i="65"/>
  <c r="E47" i="66"/>
  <c r="H22" i="66"/>
  <c r="O449" i="65"/>
  <c r="X102" i="69"/>
  <c r="Z102" i="69" s="1"/>
  <c r="T102" i="69"/>
  <c r="T103" i="69"/>
  <c r="X103" i="69"/>
  <c r="Z103" i="69" s="1"/>
  <c r="G71" i="66"/>
  <c r="O106" i="66"/>
  <c r="H491" i="65"/>
  <c r="H485" i="65"/>
  <c r="H472" i="65"/>
  <c r="H497" i="65"/>
  <c r="H477" i="65"/>
  <c r="H498" i="65"/>
  <c r="H464" i="65"/>
  <c r="H481" i="65"/>
  <c r="H480" i="65"/>
  <c r="H476" i="65"/>
  <c r="H471" i="65"/>
  <c r="H479" i="65"/>
  <c r="H468" i="65"/>
  <c r="H488" i="65"/>
  <c r="H495" i="65"/>
  <c r="H490" i="65"/>
  <c r="H478" i="65"/>
  <c r="H462" i="65"/>
  <c r="H483" i="65"/>
  <c r="H482" i="65"/>
  <c r="G203" i="66"/>
  <c r="H13" i="66"/>
  <c r="G125" i="66"/>
  <c r="F147" i="66"/>
  <c r="X31" i="69"/>
  <c r="Z31" i="69" s="1"/>
  <c r="T31" i="69"/>
  <c r="G33" i="66"/>
  <c r="X239" i="69"/>
  <c r="Z239" i="69" s="1"/>
  <c r="T239" i="69"/>
  <c r="N58" i="66"/>
  <c r="G83" i="66"/>
  <c r="L252" i="66"/>
  <c r="G73" i="66"/>
  <c r="X165" i="69"/>
  <c r="Z165" i="69" s="1"/>
  <c r="T165" i="69"/>
  <c r="G87" i="66"/>
  <c r="G166" i="66"/>
  <c r="Z307" i="69"/>
  <c r="M229" i="66"/>
  <c r="Z306" i="69"/>
  <c r="C170" i="66"/>
  <c r="G140" i="66"/>
  <c r="Z26" i="69"/>
  <c r="N334" i="65"/>
  <c r="G14" i="66"/>
  <c r="X101" i="69"/>
  <c r="Z101" i="69" s="1"/>
  <c r="T101" i="69"/>
  <c r="H52" i="66"/>
  <c r="N226" i="66"/>
  <c r="T36" i="69"/>
  <c r="O321" i="65"/>
  <c r="Z311" i="69"/>
  <c r="F46" i="66"/>
  <c r="H46" i="66" s="1"/>
  <c r="G17" i="66"/>
  <c r="C47" i="66"/>
  <c r="X308" i="69"/>
  <c r="Z308" i="69" s="1"/>
  <c r="T308" i="69"/>
  <c r="X314" i="69"/>
  <c r="Z314" i="69" s="1"/>
  <c r="T314" i="69"/>
  <c r="G141" i="66"/>
  <c r="H283" i="65"/>
  <c r="H290" i="65"/>
  <c r="H276" i="65"/>
  <c r="H262" i="65"/>
  <c r="H278" i="65"/>
  <c r="H274" i="65"/>
  <c r="H288" i="65"/>
  <c r="H272" i="65"/>
  <c r="H266" i="65"/>
  <c r="H286" i="65"/>
  <c r="H273" i="65"/>
  <c r="H287" i="65"/>
  <c r="H269" i="65"/>
  <c r="H289" i="65"/>
  <c r="H282" i="65"/>
  <c r="H265" i="65"/>
  <c r="H280" i="65"/>
  <c r="H271" i="65"/>
  <c r="H293" i="65"/>
  <c r="H258" i="65"/>
  <c r="H260" i="65"/>
  <c r="H281" i="65"/>
  <c r="H279" i="65"/>
  <c r="H285" i="65"/>
  <c r="H267" i="65"/>
  <c r="H268" i="65"/>
  <c r="H261" i="65"/>
  <c r="H275" i="65"/>
  <c r="H264" i="65"/>
  <c r="H257" i="65"/>
  <c r="H277" i="65"/>
  <c r="H291" i="65"/>
  <c r="H284" i="65"/>
  <c r="H259" i="65"/>
  <c r="T236" i="69"/>
  <c r="X29" i="69"/>
  <c r="G11" i="66"/>
  <c r="O304" i="65"/>
  <c r="Z29" i="69"/>
  <c r="G161" i="66"/>
  <c r="X246" i="69"/>
  <c r="Z246" i="69" s="1"/>
  <c r="T246" i="69"/>
  <c r="X241" i="69"/>
  <c r="O329" i="65"/>
  <c r="O301" i="65"/>
  <c r="Z168" i="69"/>
  <c r="G134" i="66"/>
  <c r="T96" i="69"/>
  <c r="X96" i="69"/>
  <c r="Z96" i="69" s="1"/>
  <c r="B47" i="66"/>
  <c r="F47" i="66" s="1"/>
  <c r="H33" i="66" s="1"/>
  <c r="F17" i="66"/>
  <c r="H17" i="66" s="1"/>
  <c r="O326" i="65"/>
  <c r="M457" i="65"/>
  <c r="N225" i="66"/>
  <c r="M47" i="66"/>
  <c r="Z167" i="69"/>
  <c r="Z245" i="69"/>
  <c r="O181" i="65"/>
  <c r="N140" i="66"/>
  <c r="O312" i="65"/>
  <c r="N449" i="65"/>
  <c r="G498" i="65"/>
  <c r="X25" i="69"/>
  <c r="Z25" i="69" s="1"/>
  <c r="T25" i="69"/>
  <c r="O203" i="65"/>
  <c r="N229" i="66"/>
  <c r="O311" i="65"/>
  <c r="T237" i="69"/>
  <c r="X172" i="69"/>
  <c r="Z172" i="69" s="1"/>
  <c r="T172" i="69"/>
  <c r="G183" i="66"/>
  <c r="T245" i="69"/>
  <c r="O333" i="65"/>
  <c r="X100" i="69"/>
  <c r="Z100" i="69" s="1"/>
  <c r="T100" i="69"/>
  <c r="X95" i="69"/>
  <c r="Z95" i="69" s="1"/>
  <c r="T95" i="69"/>
  <c r="O456" i="65"/>
  <c r="O298" i="65"/>
  <c r="G126" i="66"/>
  <c r="H57" i="66"/>
  <c r="N232" i="66"/>
  <c r="T310" i="69"/>
  <c r="G57" i="66"/>
  <c r="X33" i="69"/>
  <c r="Z33" i="69" s="1"/>
  <c r="T33" i="69"/>
  <c r="X27" i="69"/>
  <c r="Z27" i="69" s="1"/>
  <c r="O17" i="66"/>
  <c r="H247" i="65"/>
  <c r="H228" i="65"/>
  <c r="H238" i="65"/>
  <c r="H236" i="65"/>
  <c r="H224" i="65"/>
  <c r="H249" i="65"/>
  <c r="H240" i="65"/>
  <c r="H234" i="65"/>
  <c r="H250" i="65"/>
  <c r="H230" i="65"/>
  <c r="H221" i="65"/>
  <c r="H246" i="65"/>
  <c r="H220" i="65"/>
  <c r="H223" i="65"/>
  <c r="H239" i="65"/>
  <c r="H242" i="65"/>
  <c r="H241" i="65"/>
  <c r="H226" i="65"/>
  <c r="H233" i="65"/>
  <c r="H244" i="65"/>
  <c r="H237" i="65"/>
  <c r="H248" i="65"/>
  <c r="H216" i="65"/>
  <c r="H235" i="65"/>
  <c r="H218" i="65"/>
  <c r="H232" i="65"/>
  <c r="H217" i="65"/>
  <c r="H231" i="65"/>
  <c r="H245" i="65"/>
  <c r="H225" i="65"/>
  <c r="H219" i="65"/>
  <c r="H252" i="65"/>
  <c r="H243" i="65"/>
  <c r="H227" i="65"/>
  <c r="T315" i="69"/>
  <c r="Z235" i="69"/>
  <c r="T312" i="69"/>
  <c r="X238" i="69"/>
  <c r="Z238" i="69" s="1"/>
  <c r="T238" i="69"/>
  <c r="O302" i="65"/>
  <c r="O99" i="66"/>
  <c r="X309" i="69"/>
  <c r="Z309" i="69" s="1"/>
  <c r="T309" i="69"/>
  <c r="X316" i="69"/>
  <c r="Z316" i="69" s="1"/>
  <c r="T316" i="69"/>
  <c r="X170" i="69"/>
  <c r="T170" i="69"/>
  <c r="T167" i="69"/>
  <c r="O330" i="65"/>
  <c r="Z175" i="69"/>
  <c r="F80" i="66"/>
  <c r="G96" i="66"/>
  <c r="H84" i="66"/>
  <c r="N427" i="65"/>
  <c r="I252" i="66"/>
  <c r="M222" i="66"/>
  <c r="O328" i="65"/>
  <c r="O320" i="65"/>
  <c r="O300" i="65"/>
  <c r="X175" i="69"/>
  <c r="T175" i="69"/>
  <c r="O46" i="66"/>
  <c r="N121" i="65"/>
  <c r="B129" i="66"/>
  <c r="F129" i="66" s="1"/>
  <c r="H125" i="66" s="1"/>
  <c r="F99" i="66"/>
  <c r="Z310" i="69"/>
  <c r="X307" i="69"/>
  <c r="G15" i="66"/>
  <c r="Z106" i="69"/>
  <c r="H63" i="66"/>
  <c r="X242" i="69"/>
  <c r="Z242" i="69" s="1"/>
  <c r="H24" i="66"/>
  <c r="M129" i="66"/>
  <c r="O121" i="66" s="1"/>
  <c r="M211" i="65"/>
  <c r="N211" i="65" s="1"/>
  <c r="F162" i="66"/>
  <c r="Z237" i="69"/>
  <c r="X176" i="69"/>
  <c r="Z176" i="69" s="1"/>
  <c r="T176" i="69"/>
  <c r="X169" i="69"/>
  <c r="Z169" i="69" s="1"/>
  <c r="T171" i="69"/>
  <c r="B88" i="66"/>
  <c r="F88" i="66" s="1"/>
  <c r="F58" i="66"/>
  <c r="H58" i="66" s="1"/>
  <c r="X104" i="69"/>
  <c r="Z104" i="69" s="1"/>
  <c r="T104" i="69"/>
  <c r="T106" i="69"/>
  <c r="X106" i="69"/>
  <c r="Z240" i="69"/>
  <c r="H59" i="66"/>
  <c r="Z241" i="69"/>
  <c r="N221" i="66"/>
  <c r="M251" i="66"/>
  <c r="B170" i="66"/>
  <c r="F140" i="66"/>
  <c r="T244" i="69"/>
  <c r="G121" i="66"/>
  <c r="X32" i="69"/>
  <c r="Z32" i="69" s="1"/>
  <c r="X35" i="69"/>
  <c r="Z35" i="69" s="1"/>
  <c r="T35" i="69"/>
  <c r="G175" i="66"/>
  <c r="G24" i="66"/>
  <c r="O434" i="65"/>
  <c r="Z315" i="69"/>
  <c r="N106" i="65"/>
  <c r="F106" i="66"/>
  <c r="G106" i="66" s="1"/>
  <c r="Z312" i="69"/>
  <c r="X243" i="69"/>
  <c r="Z243" i="69" s="1"/>
  <c r="T243" i="69"/>
  <c r="N47" i="66"/>
  <c r="G147" i="66"/>
  <c r="E170" i="66"/>
  <c r="H116" i="66"/>
  <c r="O309" i="65"/>
  <c r="O316" i="65"/>
  <c r="O332" i="65"/>
  <c r="O313" i="65"/>
  <c r="O310" i="65"/>
  <c r="O308" i="65"/>
  <c r="O324" i="65"/>
  <c r="O319" i="65"/>
  <c r="O327" i="65"/>
  <c r="O303" i="65"/>
  <c r="O334" i="65"/>
  <c r="O323" i="65"/>
  <c r="O317" i="65"/>
  <c r="N244" i="66"/>
  <c r="O147" i="66"/>
  <c r="X97" i="69"/>
  <c r="Z97" i="69" s="1"/>
  <c r="T97" i="69"/>
  <c r="T30" i="69"/>
  <c r="M129" i="65"/>
  <c r="O128" i="65" s="1"/>
  <c r="G45" i="66"/>
  <c r="N181" i="66"/>
  <c r="H76" i="65"/>
  <c r="H83" i="65"/>
  <c r="H82" i="65"/>
  <c r="H80" i="65"/>
  <c r="H72" i="65"/>
  <c r="H61" i="65"/>
  <c r="H56" i="65"/>
  <c r="H54" i="65"/>
  <c r="H85" i="65"/>
  <c r="H63" i="65"/>
  <c r="H57" i="65"/>
  <c r="H55" i="65"/>
  <c r="H62" i="65"/>
  <c r="H69" i="65"/>
  <c r="H60" i="65"/>
  <c r="H66" i="65"/>
  <c r="H86" i="65"/>
  <c r="H53" i="65"/>
  <c r="H75" i="65"/>
  <c r="H81" i="65"/>
  <c r="H84" i="65"/>
  <c r="H87" i="65"/>
  <c r="H77" i="65"/>
  <c r="H74" i="65"/>
  <c r="H52" i="65"/>
  <c r="H79" i="65"/>
  <c r="H67" i="65"/>
  <c r="H70" i="65"/>
  <c r="H73" i="65"/>
  <c r="H65" i="65"/>
  <c r="H59" i="65"/>
  <c r="H88" i="65"/>
  <c r="H64" i="65"/>
  <c r="H78" i="65"/>
  <c r="H68" i="65"/>
  <c r="H71" i="65"/>
  <c r="O307" i="65"/>
  <c r="M580" i="65"/>
  <c r="O557" i="65" s="1"/>
  <c r="M170" i="66"/>
  <c r="H54" i="66"/>
  <c r="T99" i="69"/>
  <c r="X99" i="69"/>
  <c r="Z99" i="69" s="1"/>
  <c r="N236" i="66"/>
  <c r="M211" i="66"/>
  <c r="O181" i="66" s="1"/>
  <c r="N211" i="66"/>
  <c r="N241" i="66"/>
  <c r="G191" i="66"/>
  <c r="J252" i="66"/>
  <c r="O331" i="65"/>
  <c r="X173" i="69"/>
  <c r="Z173" i="69" s="1"/>
  <c r="T173" i="69"/>
  <c r="X168" i="69"/>
  <c r="G169" i="66"/>
  <c r="Z171" i="69"/>
  <c r="H367" i="65"/>
  <c r="H341" i="65"/>
  <c r="H360" i="65"/>
  <c r="H358" i="65"/>
  <c r="H347" i="65"/>
  <c r="H375" i="65"/>
  <c r="H342" i="65"/>
  <c r="H354" i="65"/>
  <c r="H369" i="65"/>
  <c r="H355" i="65"/>
  <c r="H350" i="65"/>
  <c r="H359" i="65"/>
  <c r="H343" i="65"/>
  <c r="H356" i="65"/>
  <c r="H344" i="65"/>
  <c r="H373" i="65"/>
  <c r="H364" i="65"/>
  <c r="H371" i="65"/>
  <c r="H366" i="65"/>
  <c r="H372" i="65"/>
  <c r="H361" i="65"/>
  <c r="H352" i="65"/>
  <c r="H357" i="65"/>
  <c r="H362" i="65"/>
  <c r="H346" i="65"/>
  <c r="H339" i="65"/>
  <c r="H370" i="65"/>
  <c r="H368" i="65"/>
  <c r="H365" i="65"/>
  <c r="H353" i="65"/>
  <c r="H349" i="65"/>
  <c r="H363" i="65"/>
  <c r="O128" i="66"/>
  <c r="G116" i="66"/>
  <c r="G22" i="66"/>
  <c r="H23" i="65"/>
  <c r="H33" i="65"/>
  <c r="H37" i="65"/>
  <c r="H26" i="65"/>
  <c r="H30" i="65"/>
  <c r="H45" i="65"/>
  <c r="H34" i="65"/>
  <c r="H20" i="65"/>
  <c r="H31" i="65"/>
  <c r="H18" i="65"/>
  <c r="H11" i="65"/>
  <c r="H16" i="65"/>
  <c r="H13" i="65"/>
  <c r="H38" i="65"/>
  <c r="H40" i="65"/>
  <c r="H47" i="65"/>
  <c r="H35" i="65"/>
  <c r="H44" i="65"/>
  <c r="H12" i="65"/>
  <c r="H29" i="65"/>
  <c r="H27" i="65"/>
  <c r="H21" i="65"/>
  <c r="H41" i="65"/>
  <c r="H42" i="65"/>
  <c r="H19" i="65"/>
  <c r="H28" i="65"/>
  <c r="H32" i="65"/>
  <c r="H36" i="65"/>
  <c r="H14" i="65"/>
  <c r="H25" i="65"/>
  <c r="H22" i="65"/>
  <c r="H15" i="65"/>
  <c r="H43" i="65"/>
  <c r="X98" i="69"/>
  <c r="Z98" i="69" s="1"/>
  <c r="T98" i="69"/>
  <c r="T240" i="69"/>
  <c r="G99" i="66"/>
  <c r="F65" i="66"/>
  <c r="H65" i="66" s="1"/>
  <c r="N106" i="66"/>
  <c r="N235" i="66"/>
  <c r="H24" i="65"/>
  <c r="N121" i="66"/>
  <c r="G199" i="66"/>
  <c r="G13" i="66"/>
  <c r="F128" i="66"/>
  <c r="Z244" i="69"/>
  <c r="X305" i="69"/>
  <c r="Z305" i="69" s="1"/>
  <c r="T305" i="69"/>
  <c r="G47" i="65"/>
  <c r="X34" i="69"/>
  <c r="Z34" i="69" s="1"/>
  <c r="X28" i="69"/>
  <c r="Z28" i="69" s="1"/>
  <c r="T28" i="69"/>
  <c r="O325" i="65"/>
  <c r="O210" i="65"/>
  <c r="C211" i="66"/>
  <c r="G181" i="66"/>
  <c r="O305" i="65"/>
  <c r="O266" i="65"/>
  <c r="O259" i="65"/>
  <c r="O268" i="65"/>
  <c r="O288" i="65"/>
  <c r="O265" i="65"/>
  <c r="O291" i="65"/>
  <c r="O257" i="65"/>
  <c r="O286" i="65"/>
  <c r="O277" i="65"/>
  <c r="O275" i="65"/>
  <c r="O264" i="65"/>
  <c r="O269" i="65"/>
  <c r="O273" i="65"/>
  <c r="O289" i="65"/>
  <c r="O276" i="65"/>
  <c r="O287" i="65"/>
  <c r="O280" i="65"/>
  <c r="O285" i="65"/>
  <c r="O292" i="65"/>
  <c r="O290" i="65"/>
  <c r="O267" i="65"/>
  <c r="O282" i="65"/>
  <c r="O271" i="65"/>
  <c r="O293" i="65"/>
  <c r="O284" i="65"/>
  <c r="O261" i="65"/>
  <c r="O283" i="65"/>
  <c r="O262" i="65"/>
  <c r="O281" i="65"/>
  <c r="O274" i="65"/>
  <c r="O278" i="65"/>
  <c r="O279" i="65"/>
  <c r="O272" i="65"/>
  <c r="N129" i="65"/>
  <c r="G100" i="66"/>
  <c r="X235" i="69"/>
  <c r="M88" i="66"/>
  <c r="O58" i="66" s="1"/>
  <c r="G204" i="66"/>
  <c r="N17" i="66"/>
  <c r="G72" i="66"/>
  <c r="H39" i="66" l="1"/>
  <c r="H128" i="66"/>
  <c r="G128" i="66"/>
  <c r="O145" i="66"/>
  <c r="O146" i="66"/>
  <c r="O170" i="66"/>
  <c r="O164" i="66"/>
  <c r="O149" i="66"/>
  <c r="O151" i="66"/>
  <c r="O166" i="66"/>
  <c r="O142" i="66"/>
  <c r="O144" i="66"/>
  <c r="O153" i="66"/>
  <c r="O134" i="66"/>
  <c r="O159" i="66"/>
  <c r="O139" i="66"/>
  <c r="O160" i="66"/>
  <c r="O167" i="66"/>
  <c r="O168" i="66"/>
  <c r="O135" i="66"/>
  <c r="O155" i="66"/>
  <c r="O136" i="66"/>
  <c r="O150" i="66"/>
  <c r="O158" i="66"/>
  <c r="O137" i="66"/>
  <c r="O152" i="66"/>
  <c r="O163" i="66"/>
  <c r="O154" i="66"/>
  <c r="O148" i="66"/>
  <c r="O156" i="66"/>
  <c r="O162" i="66"/>
  <c r="O143" i="66"/>
  <c r="O141" i="66"/>
  <c r="O161" i="66"/>
  <c r="O138" i="66"/>
  <c r="O165" i="66"/>
  <c r="O169" i="66"/>
  <c r="O157" i="66"/>
  <c r="H45" i="66"/>
  <c r="F170" i="66"/>
  <c r="H99" i="66"/>
  <c r="M252" i="66"/>
  <c r="O65" i="66"/>
  <c r="O140" i="66"/>
  <c r="O447" i="65"/>
  <c r="O435" i="65"/>
  <c r="O448" i="65"/>
  <c r="O443" i="65"/>
  <c r="O440" i="65"/>
  <c r="O432" i="65"/>
  <c r="O451" i="65"/>
  <c r="O452" i="65"/>
  <c r="O439" i="65"/>
  <c r="O429" i="65"/>
  <c r="O457" i="65"/>
  <c r="O453" i="65"/>
  <c r="O436" i="65"/>
  <c r="O441" i="65"/>
  <c r="O445" i="65"/>
  <c r="O431" i="65"/>
  <c r="O450" i="65"/>
  <c r="O446" i="65"/>
  <c r="O437" i="65"/>
  <c r="O454" i="65"/>
  <c r="O433" i="65"/>
  <c r="O455" i="65"/>
  <c r="O423" i="65"/>
  <c r="O425" i="65"/>
  <c r="O426" i="65"/>
  <c r="O428" i="65"/>
  <c r="O424" i="65"/>
  <c r="O430" i="65"/>
  <c r="O421" i="65"/>
  <c r="O422" i="65"/>
  <c r="O442" i="65"/>
  <c r="O444" i="65"/>
  <c r="O438" i="65"/>
  <c r="N457" i="65"/>
  <c r="G47" i="66"/>
  <c r="H124" i="66"/>
  <c r="H105" i="66"/>
  <c r="H129" i="66"/>
  <c r="H122" i="66"/>
  <c r="H98" i="66"/>
  <c r="H95" i="66"/>
  <c r="H123" i="66"/>
  <c r="H111" i="66"/>
  <c r="H127" i="66"/>
  <c r="H101" i="66"/>
  <c r="H118" i="66"/>
  <c r="H93" i="66"/>
  <c r="H97" i="66"/>
  <c r="H117" i="66"/>
  <c r="H110" i="66"/>
  <c r="H112" i="66"/>
  <c r="H108" i="66"/>
  <c r="H103" i="66"/>
  <c r="H114" i="66"/>
  <c r="H115" i="66"/>
  <c r="H109" i="66"/>
  <c r="H119" i="66"/>
  <c r="H94" i="66"/>
  <c r="H107" i="66"/>
  <c r="H113" i="66"/>
  <c r="G170" i="66"/>
  <c r="H126" i="66"/>
  <c r="H162" i="66"/>
  <c r="H28" i="66"/>
  <c r="H47" i="66"/>
  <c r="H23" i="66"/>
  <c r="H29" i="66"/>
  <c r="H43" i="66"/>
  <c r="H32" i="66"/>
  <c r="H38" i="66"/>
  <c r="H35" i="66"/>
  <c r="H42" i="66"/>
  <c r="H37" i="66"/>
  <c r="H20" i="66"/>
  <c r="H12" i="66"/>
  <c r="H27" i="66"/>
  <c r="H19" i="66"/>
  <c r="H25" i="66"/>
  <c r="H34" i="66"/>
  <c r="H44" i="66"/>
  <c r="H18" i="66"/>
  <c r="H31" i="66"/>
  <c r="H36" i="66"/>
  <c r="H30" i="66"/>
  <c r="H26" i="66"/>
  <c r="H41" i="66"/>
  <c r="H16" i="66"/>
  <c r="N252" i="66"/>
  <c r="H56" i="66"/>
  <c r="H88" i="66"/>
  <c r="H64" i="66"/>
  <c r="H78" i="66"/>
  <c r="H62" i="66"/>
  <c r="H79" i="66"/>
  <c r="H75" i="66"/>
  <c r="H86" i="66"/>
  <c r="H85" i="66"/>
  <c r="H69" i="66"/>
  <c r="H76" i="66"/>
  <c r="H81" i="66"/>
  <c r="H74" i="66"/>
  <c r="H60" i="66"/>
  <c r="H67" i="66"/>
  <c r="H55" i="66"/>
  <c r="H61" i="66"/>
  <c r="H66" i="66"/>
  <c r="H68" i="66"/>
  <c r="H53" i="66"/>
  <c r="H77" i="66"/>
  <c r="O201" i="65"/>
  <c r="O211" i="65"/>
  <c r="O208" i="65"/>
  <c r="O197" i="65"/>
  <c r="O204" i="65"/>
  <c r="O185" i="65"/>
  <c r="O198" i="65"/>
  <c r="O207" i="65"/>
  <c r="O179" i="65"/>
  <c r="O190" i="65"/>
  <c r="O187" i="65"/>
  <c r="O175" i="65"/>
  <c r="O182" i="65"/>
  <c r="O205" i="65"/>
  <c r="O176" i="65"/>
  <c r="O180" i="65"/>
  <c r="O202" i="65"/>
  <c r="O194" i="65"/>
  <c r="O200" i="65"/>
  <c r="O191" i="65"/>
  <c r="O184" i="65"/>
  <c r="O199" i="65"/>
  <c r="O209" i="65"/>
  <c r="O177" i="65"/>
  <c r="O195" i="65"/>
  <c r="O193" i="65"/>
  <c r="O183" i="65"/>
  <c r="O186" i="65"/>
  <c r="O192" i="65"/>
  <c r="O178" i="65"/>
  <c r="O196" i="65"/>
  <c r="O189" i="65"/>
  <c r="O206" i="65"/>
  <c r="H15" i="66"/>
  <c r="H96" i="66"/>
  <c r="H82" i="66"/>
  <c r="H102" i="66"/>
  <c r="H11" i="66"/>
  <c r="O548" i="65"/>
  <c r="O555" i="65"/>
  <c r="O545" i="65"/>
  <c r="O561" i="65"/>
  <c r="O565" i="65"/>
  <c r="O575" i="65"/>
  <c r="O577" i="65"/>
  <c r="O556" i="65"/>
  <c r="O574" i="65"/>
  <c r="O554" i="65"/>
  <c r="O570" i="65"/>
  <c r="O562" i="65"/>
  <c r="O546" i="65"/>
  <c r="O566" i="65"/>
  <c r="O553" i="65"/>
  <c r="O578" i="65"/>
  <c r="O551" i="65"/>
  <c r="O563" i="65"/>
  <c r="O576" i="65"/>
  <c r="O569" i="65"/>
  <c r="O571" i="65"/>
  <c r="O573" i="65"/>
  <c r="O580" i="65"/>
  <c r="O558" i="65"/>
  <c r="O544" i="65"/>
  <c r="O547" i="65"/>
  <c r="O552" i="65"/>
  <c r="O559" i="65"/>
  <c r="O560" i="65"/>
  <c r="O567" i="65"/>
  <c r="O564" i="65"/>
  <c r="O568" i="65"/>
  <c r="O572" i="65"/>
  <c r="O549" i="65"/>
  <c r="O579" i="65"/>
  <c r="O121" i="65"/>
  <c r="O106" i="65"/>
  <c r="O79" i="66"/>
  <c r="O57" i="66"/>
  <c r="O86" i="66"/>
  <c r="O68" i="66"/>
  <c r="O67" i="66"/>
  <c r="O85" i="66"/>
  <c r="O55" i="66"/>
  <c r="O75" i="66"/>
  <c r="O82" i="66"/>
  <c r="O70" i="66"/>
  <c r="O84" i="66"/>
  <c r="O66" i="66"/>
  <c r="O76" i="66"/>
  <c r="O83" i="66"/>
  <c r="O69" i="66"/>
  <c r="O73" i="66"/>
  <c r="O63" i="66"/>
  <c r="O88" i="66"/>
  <c r="O53" i="66"/>
  <c r="O78" i="66"/>
  <c r="O60" i="66"/>
  <c r="O74" i="66"/>
  <c r="O77" i="66"/>
  <c r="O71" i="66"/>
  <c r="O59" i="66"/>
  <c r="O62" i="66"/>
  <c r="O64" i="66"/>
  <c r="O52" i="66"/>
  <c r="O56" i="66"/>
  <c r="O72" i="66"/>
  <c r="O54" i="66"/>
  <c r="O81" i="66"/>
  <c r="O87" i="66"/>
  <c r="O61" i="66"/>
  <c r="N580" i="65"/>
  <c r="H121" i="66"/>
  <c r="H120" i="66"/>
  <c r="G46" i="66"/>
  <c r="N222" i="66"/>
  <c r="H87" i="66"/>
  <c r="O550" i="65"/>
  <c r="O37" i="66"/>
  <c r="O13" i="66"/>
  <c r="O15" i="66"/>
  <c r="O19" i="66"/>
  <c r="O40" i="66"/>
  <c r="O41" i="66"/>
  <c r="O26" i="66"/>
  <c r="O44" i="66"/>
  <c r="O16" i="66"/>
  <c r="O28" i="66"/>
  <c r="O36" i="66"/>
  <c r="O23" i="66"/>
  <c r="O14" i="66"/>
  <c r="O18" i="66"/>
  <c r="O12" i="66"/>
  <c r="O47" i="66"/>
  <c r="O25" i="66"/>
  <c r="O29" i="66"/>
  <c r="O33" i="66"/>
  <c r="O35" i="66"/>
  <c r="O31" i="66"/>
  <c r="O21" i="66"/>
  <c r="O34" i="66"/>
  <c r="O39" i="66"/>
  <c r="O30" i="66"/>
  <c r="O27" i="66"/>
  <c r="O42" i="66"/>
  <c r="O43" i="66"/>
  <c r="O22" i="66"/>
  <c r="O20" i="66"/>
  <c r="O11" i="66"/>
  <c r="O45" i="66"/>
  <c r="O24" i="66"/>
  <c r="O38" i="66"/>
  <c r="O32" i="66"/>
  <c r="O229" i="66"/>
  <c r="O427" i="65"/>
  <c r="O209" i="66"/>
  <c r="O180" i="66"/>
  <c r="O184" i="66"/>
  <c r="O196" i="66"/>
  <c r="O183" i="66"/>
  <c r="O195" i="66"/>
  <c r="O202" i="66"/>
  <c r="O197" i="66"/>
  <c r="O199" i="66"/>
  <c r="O187" i="66"/>
  <c r="O206" i="66"/>
  <c r="O205" i="66"/>
  <c r="O179" i="66"/>
  <c r="O191" i="66"/>
  <c r="O177" i="66"/>
  <c r="O208" i="66"/>
  <c r="O210" i="66"/>
  <c r="O198" i="66"/>
  <c r="O211" i="66"/>
  <c r="O194" i="66"/>
  <c r="O201" i="66"/>
  <c r="O200" i="66"/>
  <c r="O178" i="66"/>
  <c r="O185" i="66"/>
  <c r="O207" i="66"/>
  <c r="O189" i="66"/>
  <c r="O193" i="66"/>
  <c r="O182" i="66"/>
  <c r="O175" i="66"/>
  <c r="O204" i="66"/>
  <c r="O192" i="66"/>
  <c r="O188" i="66"/>
  <c r="O186" i="66"/>
  <c r="O190" i="66"/>
  <c r="O203" i="66"/>
  <c r="O176" i="66"/>
  <c r="O100" i="65"/>
  <c r="O120" i="65"/>
  <c r="O103" i="65"/>
  <c r="O105" i="65"/>
  <c r="O97" i="65"/>
  <c r="O125" i="65"/>
  <c r="O108" i="65"/>
  <c r="O114" i="65"/>
  <c r="O129" i="65"/>
  <c r="O118" i="65"/>
  <c r="O94" i="65"/>
  <c r="O110" i="65"/>
  <c r="O124" i="65"/>
  <c r="O115" i="65"/>
  <c r="O109" i="65"/>
  <c r="O116" i="65"/>
  <c r="O101" i="65"/>
  <c r="O107" i="65"/>
  <c r="O113" i="65"/>
  <c r="O96" i="65"/>
  <c r="O112" i="65"/>
  <c r="O127" i="65"/>
  <c r="O119" i="65"/>
  <c r="O102" i="65"/>
  <c r="O98" i="65"/>
  <c r="O123" i="65"/>
  <c r="O95" i="65"/>
  <c r="O126" i="65"/>
  <c r="O122" i="65"/>
  <c r="O117" i="65"/>
  <c r="O104" i="65"/>
  <c r="O111" i="65"/>
  <c r="O93" i="65"/>
  <c r="H106" i="66"/>
  <c r="N251" i="66"/>
  <c r="O80" i="66"/>
  <c r="G129" i="66"/>
  <c r="H100" i="66"/>
  <c r="G162" i="66"/>
  <c r="H104" i="66"/>
  <c r="G65" i="66"/>
  <c r="H21" i="66"/>
  <c r="O110" i="66"/>
  <c r="O129" i="66"/>
  <c r="O112" i="66"/>
  <c r="O125" i="66"/>
  <c r="O111" i="66"/>
  <c r="O103" i="66"/>
  <c r="O96" i="66"/>
  <c r="O97" i="66"/>
  <c r="O126" i="66"/>
  <c r="O101" i="66"/>
  <c r="O108" i="66"/>
  <c r="O123" i="66"/>
  <c r="O122" i="66"/>
  <c r="O98" i="66"/>
  <c r="O105" i="66"/>
  <c r="O127" i="66"/>
  <c r="O120" i="66"/>
  <c r="O109" i="66"/>
  <c r="O95" i="66"/>
  <c r="O119" i="66"/>
  <c r="O117" i="66"/>
  <c r="O107" i="66"/>
  <c r="O100" i="66"/>
  <c r="O115" i="66"/>
  <c r="O113" i="66"/>
  <c r="O114" i="66"/>
  <c r="O94" i="66"/>
  <c r="O116" i="66"/>
  <c r="O102" i="66"/>
  <c r="O118" i="66"/>
  <c r="O104" i="66"/>
  <c r="O124" i="66"/>
  <c r="O93" i="66"/>
  <c r="H80" i="66"/>
  <c r="F211" i="66"/>
  <c r="O99" i="65"/>
  <c r="H70" i="66"/>
  <c r="G58" i="66"/>
  <c r="O188" i="65"/>
  <c r="N170" i="66"/>
  <c r="H14" i="66"/>
  <c r="H40" i="66"/>
  <c r="H147" i="66"/>
  <c r="N88" i="66"/>
  <c r="H71" i="66"/>
  <c r="H72" i="66"/>
  <c r="G88" i="66"/>
  <c r="H179" i="66" l="1"/>
  <c r="H200" i="66"/>
  <c r="H209" i="66"/>
  <c r="H187" i="66"/>
  <c r="H197" i="66"/>
  <c r="H196" i="66"/>
  <c r="H202" i="66"/>
  <c r="H208" i="66"/>
  <c r="H207" i="66"/>
  <c r="H193" i="66"/>
  <c r="H211" i="66"/>
  <c r="H177" i="66"/>
  <c r="H205" i="66"/>
  <c r="H198" i="66"/>
  <c r="H184" i="66"/>
  <c r="H185" i="66"/>
  <c r="H206" i="66"/>
  <c r="H186" i="66"/>
  <c r="H176" i="66"/>
  <c r="H190" i="66"/>
  <c r="H195" i="66"/>
  <c r="H192" i="66"/>
  <c r="H194" i="66"/>
  <c r="H178" i="66"/>
  <c r="H210" i="66"/>
  <c r="H201" i="66"/>
  <c r="H204" i="66"/>
  <c r="H203" i="66"/>
  <c r="H188" i="66"/>
  <c r="H183" i="66"/>
  <c r="H191" i="66"/>
  <c r="H189" i="66"/>
  <c r="H199" i="66"/>
  <c r="H181" i="66"/>
  <c r="H175" i="66"/>
  <c r="H182" i="66"/>
  <c r="H180" i="66"/>
  <c r="G211" i="66"/>
  <c r="O218" i="66"/>
  <c r="O252" i="66"/>
  <c r="O228" i="66"/>
  <c r="O243" i="66"/>
  <c r="O237" i="66"/>
  <c r="O231" i="66"/>
  <c r="O223" i="66"/>
  <c r="O239" i="66"/>
  <c r="O216" i="66"/>
  <c r="O217" i="66"/>
  <c r="O219" i="66"/>
  <c r="O249" i="66"/>
  <c r="O220" i="66"/>
  <c r="O234" i="66"/>
  <c r="O248" i="66"/>
  <c r="O241" i="66"/>
  <c r="O242" i="66"/>
  <c r="O232" i="66"/>
  <c r="O236" i="66"/>
  <c r="O250" i="66"/>
  <c r="O226" i="66"/>
  <c r="O227" i="66"/>
  <c r="O240" i="66"/>
  <c r="O247" i="66"/>
  <c r="O224" i="66"/>
  <c r="O230" i="66"/>
  <c r="O245" i="66"/>
  <c r="O244" i="66"/>
  <c r="O235" i="66"/>
  <c r="O238" i="66"/>
  <c r="O233" i="66"/>
  <c r="O246" i="66"/>
  <c r="O225" i="66"/>
  <c r="O221" i="66"/>
  <c r="O251" i="66"/>
  <c r="H154" i="66"/>
  <c r="H170" i="66"/>
  <c r="H153" i="66"/>
  <c r="H160" i="66"/>
  <c r="H167" i="66"/>
  <c r="H158" i="66"/>
  <c r="H165" i="66"/>
  <c r="H168" i="66"/>
  <c r="H145" i="66"/>
  <c r="H146" i="66"/>
  <c r="H142" i="66"/>
  <c r="H149" i="66"/>
  <c r="H164" i="66"/>
  <c r="H163" i="66"/>
  <c r="H137" i="66"/>
  <c r="H139" i="66"/>
  <c r="H156" i="66"/>
  <c r="H155" i="66"/>
  <c r="H136" i="66"/>
  <c r="H152" i="66"/>
  <c r="H138" i="66"/>
  <c r="H148" i="66"/>
  <c r="H161" i="66"/>
  <c r="H135" i="66"/>
  <c r="H134" i="66"/>
  <c r="H141" i="66"/>
  <c r="H150" i="66"/>
  <c r="H157" i="66"/>
  <c r="H144" i="66"/>
  <c r="H151" i="66"/>
  <c r="H159" i="66"/>
  <c r="H169" i="66"/>
  <c r="H166" i="66"/>
  <c r="H143" i="66"/>
  <c r="O222" i="66"/>
  <c r="H140" i="66"/>
</calcChain>
</file>

<file path=xl/sharedStrings.xml><?xml version="1.0" encoding="utf-8"?>
<sst xmlns="http://schemas.openxmlformats.org/spreadsheetml/2006/main" count="1202" uniqueCount="104">
  <si>
    <t>方向</t>
  </si>
  <si>
    <t xml:space="preserve">        種別時間帯</t>
  </si>
  <si>
    <t>乗用車(台)</t>
  </si>
  <si>
    <t>バ  ス(台)</t>
  </si>
  <si>
    <t>小　型貨物車(台)</t>
  </si>
  <si>
    <t>大　型貨物車(台)</t>
  </si>
  <si>
    <t>合　計(台)</t>
  </si>
  <si>
    <t>大型車混入率(％)</t>
  </si>
  <si>
    <t>時　間係　数(％)</t>
  </si>
  <si>
    <t xml:space="preserve"> 7:00- 7:10</t>
  </si>
  <si>
    <t xml:space="preserve"> 7:10- 7:20</t>
  </si>
  <si>
    <t xml:space="preserve"> 7:20- 7:30</t>
  </si>
  <si>
    <t xml:space="preserve"> 7:30- 7:40</t>
  </si>
  <si>
    <t xml:space="preserve"> 7:40- 7:50</t>
  </si>
  <si>
    <t xml:space="preserve"> 7:50- 8:00</t>
  </si>
  <si>
    <t>１時間計</t>
  </si>
  <si>
    <t xml:space="preserve"> 8:00- 8:10</t>
  </si>
  <si>
    <t xml:space="preserve"> 8:10- 8:20</t>
  </si>
  <si>
    <t xml:space="preserve"> 8:20- 8:30</t>
  </si>
  <si>
    <t xml:space="preserve"> 8:30- 8:40</t>
  </si>
  <si>
    <t xml:space="preserve"> 8:40- 8:50</t>
  </si>
  <si>
    <t xml:space="preserve"> 8:50- 9:00</t>
  </si>
  <si>
    <t xml:space="preserve"> 9:00-10:00</t>
  </si>
  <si>
    <t>10:00-11:00</t>
  </si>
  <si>
    <t>11:00-12:00</t>
  </si>
  <si>
    <t>12:00-13:00</t>
  </si>
  <si>
    <t>13:00-14:00</t>
  </si>
  <si>
    <t>14:00-15:00</t>
  </si>
  <si>
    <t>15:00-16:00</t>
  </si>
  <si>
    <t>17:00-17:10</t>
  </si>
  <si>
    <t>17:10-17:20</t>
  </si>
  <si>
    <t>17:20-17:30</t>
  </si>
  <si>
    <t>17:30-17:40</t>
  </si>
  <si>
    <t>17:40-17:50</t>
  </si>
  <si>
    <t>17:50-18:00</t>
  </si>
  <si>
    <t>18:00-18:10</t>
  </si>
  <si>
    <t>18:10-18:20</t>
  </si>
  <si>
    <t>18:20-18:30</t>
  </si>
  <si>
    <t>18:30-18:40</t>
  </si>
  <si>
    <t>18:40-18:50</t>
  </si>
  <si>
    <t>18:50-19:00</t>
  </si>
  <si>
    <t>全時間合計</t>
  </si>
  <si>
    <t>自 動 車 交 通 量 時 間 変 動 図</t>
  </si>
  <si>
    <t>凡　例</t>
  </si>
  <si>
    <t>小型車</t>
  </si>
  <si>
    <t>大型車</t>
  </si>
  <si>
    <t>大型車混入率</t>
  </si>
  <si>
    <t>時間帯</t>
  </si>
  <si>
    <t>計</t>
  </si>
  <si>
    <t>全車合計</t>
  </si>
  <si>
    <t>自　動　車　交　通　流　動　図</t>
    <rPh sb="0" eb="1">
      <t>ジ</t>
    </rPh>
    <rPh sb="2" eb="3">
      <t>ドウ</t>
    </rPh>
    <rPh sb="4" eb="5">
      <t>クルマ</t>
    </rPh>
    <rPh sb="6" eb="7">
      <t>コウ</t>
    </rPh>
    <rPh sb="8" eb="9">
      <t>ツウ</t>
    </rPh>
    <rPh sb="10" eb="11">
      <t>リュウ</t>
    </rPh>
    <rPh sb="12" eb="13">
      <t>ドウ</t>
    </rPh>
    <rPh sb="14" eb="15">
      <t>ズ</t>
    </rPh>
    <phoneticPr fontId="1"/>
  </si>
  <si>
    <t>調査年月日</t>
    <rPh sb="0" eb="2">
      <t>チョウサ</t>
    </rPh>
    <rPh sb="2" eb="5">
      <t>ネンガッピ</t>
    </rPh>
    <phoneticPr fontId="1"/>
  </si>
  <si>
    <t>調査時間</t>
    <rPh sb="0" eb="2">
      <t>チョウサ</t>
    </rPh>
    <rPh sb="2" eb="4">
      <t>ジカン</t>
    </rPh>
    <phoneticPr fontId="1"/>
  </si>
  <si>
    <t>調査地点名</t>
    <rPh sb="0" eb="2">
      <t>チョウサ</t>
    </rPh>
    <rPh sb="2" eb="4">
      <t>チテン</t>
    </rPh>
    <rPh sb="4" eb="5">
      <t>メイ</t>
    </rPh>
    <phoneticPr fontId="1"/>
  </si>
  <si>
    <t>［12時間合計（7：00～19：00）］</t>
    <rPh sb="3" eb="5">
      <t>ジカン</t>
    </rPh>
    <rPh sb="5" eb="7">
      <t>ゴウケイ</t>
    </rPh>
    <phoneticPr fontId="1"/>
  </si>
  <si>
    <t>［ピーク時（8：00～9：00）］</t>
    <rPh sb="4" eb="5">
      <t>ジ</t>
    </rPh>
    <phoneticPr fontId="1"/>
  </si>
  <si>
    <t>調査時間　:  7時～19時</t>
    <rPh sb="9" eb="10">
      <t>ジ</t>
    </rPh>
    <rPh sb="13" eb="14">
      <t>ジ</t>
    </rPh>
    <phoneticPr fontId="1"/>
  </si>
  <si>
    <t>天　候　　:　晴れ</t>
    <rPh sb="7" eb="8">
      <t>ハ</t>
    </rPh>
    <phoneticPr fontId="1"/>
  </si>
  <si>
    <t xml:space="preserve"> 平成28年12月6日（火）　天候：晴れ</t>
    <rPh sb="1" eb="3">
      <t>ヘイセイ</t>
    </rPh>
    <rPh sb="5" eb="6">
      <t>ネン</t>
    </rPh>
    <rPh sb="8" eb="9">
      <t>ガツ</t>
    </rPh>
    <rPh sb="10" eb="11">
      <t>ニチ</t>
    </rPh>
    <rPh sb="12" eb="13">
      <t>カ</t>
    </rPh>
    <rPh sb="15" eb="17">
      <t>テンコウ</t>
    </rPh>
    <rPh sb="18" eb="19">
      <t>ハ</t>
    </rPh>
    <phoneticPr fontId="1"/>
  </si>
  <si>
    <t>調査年月日：平成28年12月6日(火)</t>
    <rPh sb="17" eb="18">
      <t>カ</t>
    </rPh>
    <phoneticPr fontId="15"/>
  </si>
  <si>
    <t>16:00-17:00</t>
  </si>
  <si>
    <t>調査年月日：平成28年12月6日(火) 天候:晴れ</t>
    <rPh sb="17" eb="18">
      <t>カ</t>
    </rPh>
    <rPh sb="23" eb="24">
      <t>ハ</t>
    </rPh>
    <phoneticPr fontId="15"/>
  </si>
  <si>
    <t>自動車類交通量集計表</t>
    <phoneticPr fontId="15"/>
  </si>
  <si>
    <t>調査方向案内図</t>
    <phoneticPr fontId="15"/>
  </si>
  <si>
    <t>調査地点　：№３ 検見川陸橋入口</t>
    <rPh sb="9" eb="12">
      <t>ケミガワ</t>
    </rPh>
    <rPh sb="12" eb="14">
      <t>リッキョウ</t>
    </rPh>
    <rPh sb="14" eb="16">
      <t>イリグチ</t>
    </rPh>
    <phoneticPr fontId="15"/>
  </si>
  <si>
    <t>A立体部 合計 ( 1+ 2+ 3+ 4)</t>
    <rPh sb="1" eb="3">
      <t>リッタイ</t>
    </rPh>
    <rPh sb="3" eb="4">
      <t>ブ</t>
    </rPh>
    <phoneticPr fontId="15"/>
  </si>
  <si>
    <t>A側道部 合計 ( 5+ 6)</t>
    <rPh sb="1" eb="2">
      <t>ソク</t>
    </rPh>
    <rPh sb="2" eb="3">
      <t>ドウ</t>
    </rPh>
    <rPh sb="3" eb="4">
      <t>ブ</t>
    </rPh>
    <phoneticPr fontId="15"/>
  </si>
  <si>
    <t>B 合計 ( 7+ 8+ 9+10)</t>
    <phoneticPr fontId="15"/>
  </si>
  <si>
    <t>C 合計 (11+12+13+14)</t>
    <phoneticPr fontId="15"/>
  </si>
  <si>
    <t>D 合計 (15+16+17+18)</t>
    <phoneticPr fontId="15"/>
  </si>
  <si>
    <t>自動車類交通量集計表</t>
    <phoneticPr fontId="15"/>
  </si>
  <si>
    <t>調査方向案内図</t>
    <phoneticPr fontId="15"/>
  </si>
  <si>
    <t>A立体部 流入部 ( 1+ 2+ 3+ 4)</t>
    <rPh sb="1" eb="3">
      <t>リッタイ</t>
    </rPh>
    <rPh sb="3" eb="4">
      <t>ブ</t>
    </rPh>
    <rPh sb="5" eb="7">
      <t>リュウニュウ</t>
    </rPh>
    <rPh sb="7" eb="8">
      <t>ブ</t>
    </rPh>
    <phoneticPr fontId="15"/>
  </si>
  <si>
    <t>A立体部 流出部 ( 7+12+17)</t>
    <rPh sb="1" eb="3">
      <t>リッタイ</t>
    </rPh>
    <rPh sb="3" eb="4">
      <t>ブ</t>
    </rPh>
    <rPh sb="5" eb="7">
      <t>リュウシュツ</t>
    </rPh>
    <rPh sb="7" eb="8">
      <t>ブ</t>
    </rPh>
    <phoneticPr fontId="15"/>
  </si>
  <si>
    <t>A側道部 流入部(5+ 6)</t>
    <rPh sb="1" eb="2">
      <t>ソク</t>
    </rPh>
    <rPh sb="2" eb="3">
      <t>ドウ</t>
    </rPh>
    <rPh sb="3" eb="4">
      <t>ブ</t>
    </rPh>
    <phoneticPr fontId="15"/>
  </si>
  <si>
    <t>A側道部 流出部(1+ 8+13+18)</t>
    <rPh sb="1" eb="2">
      <t>ソク</t>
    </rPh>
    <rPh sb="2" eb="3">
      <t>ドウ</t>
    </rPh>
    <rPh sb="3" eb="4">
      <t>ブ</t>
    </rPh>
    <phoneticPr fontId="15"/>
  </si>
  <si>
    <t>B 流入部(7+ 8+ 9+10)</t>
    <phoneticPr fontId="15"/>
  </si>
  <si>
    <t>B 流出部(4+ 6+11+16)</t>
    <phoneticPr fontId="15"/>
  </si>
  <si>
    <t>C 流入部(11+12+13+14)</t>
    <phoneticPr fontId="15"/>
  </si>
  <si>
    <t>C 流出部(3+ 5+10+15)</t>
    <phoneticPr fontId="15"/>
  </si>
  <si>
    <t>D 流入部(15+16+17+18)</t>
    <phoneticPr fontId="15"/>
  </si>
  <si>
    <t>D 流出部(2+ 9+14)</t>
    <phoneticPr fontId="15"/>
  </si>
  <si>
    <t>合計</t>
    <phoneticPr fontId="15"/>
  </si>
  <si>
    <t>　7:00～19:00（12時間）</t>
    <phoneticPr fontId="1"/>
  </si>
  <si>
    <t>№３　検見川陸橋入口</t>
    <rPh sb="3" eb="6">
      <t>ケミガワ</t>
    </rPh>
    <rPh sb="6" eb="8">
      <t>リッキョウ</t>
    </rPh>
    <rPh sb="8" eb="10">
      <t>イリグチ</t>
    </rPh>
    <phoneticPr fontId="1"/>
  </si>
  <si>
    <t xml:space="preserve">調査地点：№３ 検見川陸橋入口 </t>
    <rPh sb="8" eb="11">
      <t>ケミガワ</t>
    </rPh>
    <rPh sb="11" eb="13">
      <t>リッキョウ</t>
    </rPh>
    <rPh sb="13" eb="15">
      <t>イリグチ</t>
    </rPh>
    <phoneticPr fontId="15"/>
  </si>
  <si>
    <t>A立体部 流入部 ( 1+ 2+ 3+ 4)</t>
    <rPh sb="1" eb="3">
      <t>リッタイ</t>
    </rPh>
    <rPh sb="3" eb="4">
      <t>ブ</t>
    </rPh>
    <rPh sb="5" eb="7">
      <t>リュウニュウ</t>
    </rPh>
    <rPh sb="7" eb="8">
      <t>ブ</t>
    </rPh>
    <phoneticPr fontId="3"/>
  </si>
  <si>
    <t>A立体部 流出部 ( 7+12+17)</t>
    <rPh sb="1" eb="3">
      <t>リッタイ</t>
    </rPh>
    <rPh sb="3" eb="4">
      <t>ブ</t>
    </rPh>
    <rPh sb="5" eb="7">
      <t>リュウシュツ</t>
    </rPh>
    <rPh sb="7" eb="8">
      <t>ブ</t>
    </rPh>
    <phoneticPr fontId="3"/>
  </si>
  <si>
    <t>A立体部 合計 ( 1+ 2+ 3+ 4+ 7+12+17)</t>
    <rPh sb="1" eb="3">
      <t>リッタイ</t>
    </rPh>
    <rPh sb="3" eb="4">
      <t>ブ</t>
    </rPh>
    <phoneticPr fontId="3"/>
  </si>
  <si>
    <t>A側道部 流入部(5+ 6)</t>
    <rPh sb="1" eb="2">
      <t>ソク</t>
    </rPh>
    <rPh sb="2" eb="3">
      <t>ドウ</t>
    </rPh>
    <rPh sb="3" eb="4">
      <t>ブ</t>
    </rPh>
    <phoneticPr fontId="12"/>
  </si>
  <si>
    <t>A側道部 流出部(1+ 8+13+18)</t>
    <rPh sb="1" eb="2">
      <t>ソク</t>
    </rPh>
    <rPh sb="2" eb="3">
      <t>ドウ</t>
    </rPh>
    <rPh sb="3" eb="4">
      <t>ブ</t>
    </rPh>
    <phoneticPr fontId="12"/>
  </si>
  <si>
    <t>A側道部 合計 ( 1+ 5+ 6+ 8+13+18)</t>
    <rPh sb="1" eb="2">
      <t>ソク</t>
    </rPh>
    <rPh sb="2" eb="3">
      <t>ドウ</t>
    </rPh>
    <rPh sb="3" eb="4">
      <t>ブ</t>
    </rPh>
    <phoneticPr fontId="3"/>
  </si>
  <si>
    <t>B 流入部(7+ 8+ 9+10)</t>
  </si>
  <si>
    <t>B 流出部(4+ 6+11+16)</t>
  </si>
  <si>
    <t>B 合計 ( 4+ 6+ 7+ 8+ 9+10+11+16)</t>
  </si>
  <si>
    <t>C 流入部(11+12+13+14)</t>
  </si>
  <si>
    <t>C 流出部(3+ 5+10+15)</t>
  </si>
  <si>
    <t>C 合計 ( 3+ 5+10+11+12+13+14+15)</t>
  </si>
  <si>
    <t>D 流入部(15+16+17+18)</t>
  </si>
  <si>
    <t>D 流出部(2+ 9+14)</t>
  </si>
  <si>
    <t>D 合計 ( 2+ 9+14+15+16+17+18)</t>
  </si>
  <si>
    <t>調査年月日：平成28年12月6日(火)</t>
  </si>
  <si>
    <t>天　候　　:　晴れ</t>
  </si>
  <si>
    <t>調査地点　：№３ 検見川陸橋入口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</si>
</sst>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"/>
    <numFmt numFmtId="177" formatCode="0.0___;"/>
    <numFmt numFmtId="178" formatCode="0____;"/>
  </numFmts>
  <fonts count="19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9"/>
      <name val="ＭＳ 明朝"/>
      <family val="1"/>
      <charset val="128"/>
    </font>
    <font>
      <sz val="7"/>
      <name val="ＭＳ 明朝"/>
      <family val="1"/>
      <charset val="128"/>
    </font>
    <font>
      <sz val="11"/>
      <name val="ＭＳ ゴシック"/>
      <family val="3"/>
      <charset val="128"/>
    </font>
    <font>
      <sz val="11"/>
      <name val="明朝"/>
      <family val="1"/>
      <charset val="128"/>
    </font>
    <font>
      <sz val="22"/>
      <name val="ＭＳ 明朝"/>
      <family val="1"/>
      <charset val="128"/>
    </font>
    <font>
      <sz val="18"/>
      <name val="ＭＳ 明朝"/>
      <family val="1"/>
      <charset val="128"/>
    </font>
    <font>
      <sz val="15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u/>
      <sz val="11"/>
      <name val="ＭＳ 明朝"/>
      <family val="1"/>
      <charset val="128"/>
    </font>
    <font>
      <sz val="8"/>
      <name val="ＭＳ 明朝"/>
      <family val="1"/>
      <charset val="128"/>
    </font>
    <font>
      <sz val="20"/>
      <name val="ＭＳ ゴシック"/>
      <family val="3"/>
      <charset val="128"/>
    </font>
    <font>
      <sz val="6"/>
      <name val="明朝"/>
      <family val="1"/>
      <charset val="128"/>
    </font>
    <font>
      <sz val="12"/>
      <name val="ＭＳ 明朝"/>
      <family val="1"/>
      <charset val="128"/>
    </font>
    <font>
      <sz val="9.5"/>
      <name val="ＭＳ 明朝"/>
      <family val="1"/>
      <charset val="128"/>
    </font>
    <font>
      <sz val="12"/>
      <name val="明朝"/>
      <family val="1"/>
      <charset val="128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18" fillId="0" borderId="0"/>
  </cellStyleXfs>
  <cellXfs count="147">
    <xf numFmtId="0" fontId="0" fillId="0" borderId="0" xfId="0"/>
    <xf numFmtId="0" fontId="7" fillId="0" borderId="0" xfId="1" applyFont="1" applyAlignment="1">
      <alignment horizontal="centerContinuous" vertical="top"/>
    </xf>
    <xf numFmtId="0" fontId="8" fillId="0" borderId="0" xfId="1" applyFont="1" applyAlignment="1">
      <alignment vertical="top"/>
    </xf>
    <xf numFmtId="49" fontId="6" fillId="0" borderId="0" xfId="1" applyNumberFormat="1"/>
    <xf numFmtId="0" fontId="6" fillId="0" borderId="0" xfId="1"/>
    <xf numFmtId="0" fontId="9" fillId="0" borderId="0" xfId="1" applyFont="1" applyAlignment="1">
      <alignment vertical="center"/>
    </xf>
    <xf numFmtId="0" fontId="11" fillId="0" borderId="0" xfId="1" applyFont="1" applyAlignment="1">
      <alignment vertical="center"/>
    </xf>
    <xf numFmtId="0" fontId="12" fillId="0" borderId="0" xfId="1" quotePrefix="1" applyFont="1" applyAlignment="1">
      <alignment horizontal="left" vertical="center"/>
    </xf>
    <xf numFmtId="0" fontId="11" fillId="0" borderId="0" xfId="1" applyFont="1" applyBorder="1" applyAlignment="1">
      <alignment horizontal="centerContinuous" vertical="center"/>
    </xf>
    <xf numFmtId="0" fontId="11" fillId="0" borderId="0" xfId="1" applyFont="1" applyBorder="1" applyAlignment="1">
      <alignment vertical="center"/>
    </xf>
    <xf numFmtId="0" fontId="11" fillId="0" borderId="0" xfId="1" applyFont="1" applyBorder="1" applyAlignment="1">
      <alignment horizontal="left" vertical="center"/>
    </xf>
    <xf numFmtId="0" fontId="3" fillId="0" borderId="0" xfId="1" applyFont="1" applyAlignment="1">
      <alignment vertical="center"/>
    </xf>
    <xf numFmtId="177" fontId="3" fillId="0" borderId="0" xfId="1" applyNumberFormat="1" applyFont="1" applyAlignment="1">
      <alignment vertical="center"/>
    </xf>
    <xf numFmtId="177" fontId="3" fillId="0" borderId="0" xfId="1" applyNumberFormat="1" applyFont="1" applyAlignment="1">
      <alignment horizontal="right" vertical="center"/>
    </xf>
    <xf numFmtId="0" fontId="11" fillId="0" borderId="0" xfId="1" applyNumberFormat="1" applyFont="1" applyAlignment="1">
      <alignment vertical="center"/>
    </xf>
    <xf numFmtId="0" fontId="3" fillId="0" borderId="0" xfId="1" applyNumberFormat="1" applyFont="1" applyBorder="1" applyAlignment="1">
      <alignment vertical="center"/>
    </xf>
    <xf numFmtId="0" fontId="3" fillId="0" borderId="0" xfId="1" applyNumberFormat="1" applyFont="1" applyBorder="1" applyAlignment="1">
      <alignment horizontal="right" vertical="center"/>
    </xf>
    <xf numFmtId="0" fontId="3" fillId="0" borderId="0" xfId="1" applyNumberFormat="1" applyFont="1" applyAlignment="1">
      <alignment vertical="center"/>
    </xf>
    <xf numFmtId="0" fontId="13" fillId="0" borderId="1" xfId="1" applyNumberFormat="1" applyFont="1" applyBorder="1" applyAlignment="1">
      <alignment horizontal="distributed" vertical="center"/>
    </xf>
    <xf numFmtId="0" fontId="11" fillId="0" borderId="0" xfId="1" applyNumberFormat="1" applyFont="1"/>
    <xf numFmtId="0" fontId="11" fillId="0" borderId="0" xfId="1" applyFont="1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 shrinkToFit="1"/>
    </xf>
    <xf numFmtId="0" fontId="2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2" applyNumberFormat="1" applyFont="1" applyAlignment="1">
      <alignment horizontal="right"/>
    </xf>
    <xf numFmtId="0" fontId="4" fillId="0" borderId="0" xfId="2" applyNumberFormat="1" applyFont="1" applyAlignment="1">
      <alignment horizontal="right"/>
    </xf>
    <xf numFmtId="0" fontId="13" fillId="0" borderId="0" xfId="2" applyNumberFormat="1" applyFont="1" applyAlignment="1">
      <alignment horizontal="right"/>
    </xf>
    <xf numFmtId="0" fontId="13" fillId="0" borderId="0" xfId="2" applyNumberFormat="1" applyFont="1" applyAlignment="1">
      <alignment horizontal="right" vertical="center"/>
    </xf>
    <xf numFmtId="0" fontId="13" fillId="0" borderId="0" xfId="2" applyNumberFormat="1" applyFont="1"/>
    <xf numFmtId="0" fontId="13" fillId="0" borderId="0" xfId="2" applyNumberFormat="1" applyFont="1" applyAlignment="1">
      <alignment horizontal="center" wrapText="1"/>
    </xf>
    <xf numFmtId="176" fontId="13" fillId="0" borderId="18" xfId="2" applyNumberFormat="1" applyFont="1" applyBorder="1" applyAlignment="1">
      <alignment horizontal="right" vertical="center"/>
    </xf>
    <xf numFmtId="176" fontId="13" fillId="0" borderId="19" xfId="2" applyNumberFormat="1" applyFont="1" applyBorder="1" applyAlignment="1">
      <alignment horizontal="right" vertical="center"/>
    </xf>
    <xf numFmtId="0" fontId="13" fillId="0" borderId="19" xfId="2" applyNumberFormat="1" applyFont="1" applyBorder="1" applyAlignment="1">
      <alignment horizontal="right" vertical="center"/>
    </xf>
    <xf numFmtId="0" fontId="13" fillId="0" borderId="20" xfId="2" applyNumberFormat="1" applyFont="1" applyBorder="1" applyAlignment="1">
      <alignment horizontal="right" vertical="center"/>
    </xf>
    <xf numFmtId="176" fontId="13" fillId="0" borderId="21" xfId="2" applyNumberFormat="1" applyFont="1" applyBorder="1" applyAlignment="1">
      <alignment horizontal="right" vertical="center"/>
    </xf>
    <xf numFmtId="176" fontId="13" fillId="0" borderId="22" xfId="2" applyNumberFormat="1" applyFont="1" applyBorder="1" applyAlignment="1">
      <alignment horizontal="right" vertical="center"/>
    </xf>
    <xf numFmtId="0" fontId="13" fillId="0" borderId="22" xfId="2" applyNumberFormat="1" applyFont="1" applyBorder="1" applyAlignment="1">
      <alignment horizontal="right" vertical="center"/>
    </xf>
    <xf numFmtId="0" fontId="13" fillId="0" borderId="23" xfId="2" applyNumberFormat="1" applyFont="1" applyBorder="1" applyAlignment="1">
      <alignment horizontal="right" vertical="center"/>
    </xf>
    <xf numFmtId="176" fontId="13" fillId="0" borderId="24" xfId="2" applyNumberFormat="1" applyFont="1" applyBorder="1" applyAlignment="1">
      <alignment horizontal="right" vertical="center"/>
    </xf>
    <xf numFmtId="176" fontId="13" fillId="0" borderId="25" xfId="2" applyNumberFormat="1" applyFont="1" applyBorder="1" applyAlignment="1">
      <alignment horizontal="right" vertical="center"/>
    </xf>
    <xf numFmtId="0" fontId="13" fillId="0" borderId="25" xfId="2" applyNumberFormat="1" applyFont="1" applyBorder="1" applyAlignment="1">
      <alignment horizontal="right" vertical="center"/>
    </xf>
    <xf numFmtId="0" fontId="13" fillId="0" borderId="26" xfId="2" applyNumberFormat="1" applyFont="1" applyBorder="1" applyAlignment="1">
      <alignment horizontal="right" vertical="center"/>
    </xf>
    <xf numFmtId="0" fontId="13" fillId="0" borderId="0" xfId="2" applyNumberFormat="1" applyFont="1" applyBorder="1" applyAlignment="1">
      <alignment horizontal="center" wrapText="1"/>
    </xf>
    <xf numFmtId="0" fontId="13" fillId="0" borderId="18" xfId="2" applyNumberFormat="1" applyFont="1" applyBorder="1" applyAlignment="1">
      <alignment horizontal="center" wrapText="1"/>
    </xf>
    <xf numFmtId="0" fontId="13" fillId="0" borderId="19" xfId="2" applyNumberFormat="1" applyFont="1" applyBorder="1" applyAlignment="1">
      <alignment horizontal="center" wrapText="1"/>
    </xf>
    <xf numFmtId="0" fontId="13" fillId="0" borderId="19" xfId="2" quotePrefix="1" applyNumberFormat="1" applyFont="1" applyBorder="1" applyAlignment="1">
      <alignment horizontal="center" wrapText="1"/>
    </xf>
    <xf numFmtId="0" fontId="13" fillId="0" borderId="27" xfId="2" quotePrefix="1" applyNumberFormat="1" applyFont="1" applyBorder="1" applyAlignment="1">
      <alignment horizontal="center" wrapText="1"/>
    </xf>
    <xf numFmtId="0" fontId="13" fillId="0" borderId="18" xfId="2" quotePrefix="1" applyNumberFormat="1" applyFont="1" applyBorder="1" applyAlignment="1">
      <alignment horizontal="center" wrapText="1"/>
    </xf>
    <xf numFmtId="0" fontId="13" fillId="0" borderId="28" xfId="2" quotePrefix="1" applyNumberFormat="1" applyFont="1" applyBorder="1" applyAlignment="1">
      <alignment wrapText="1"/>
    </xf>
    <xf numFmtId="0" fontId="13" fillId="0" borderId="0" xfId="2" applyFont="1"/>
    <xf numFmtId="0" fontId="13" fillId="0" borderId="29" xfId="2" applyFont="1" applyBorder="1" applyAlignment="1">
      <alignment horizontal="centerContinuous" vertical="center"/>
    </xf>
    <xf numFmtId="0" fontId="13" fillId="0" borderId="30" xfId="2" applyFont="1" applyBorder="1" applyAlignment="1">
      <alignment horizontal="centerContinuous" vertical="center"/>
    </xf>
    <xf numFmtId="0" fontId="13" fillId="0" borderId="31" xfId="2" applyFont="1" applyBorder="1" applyAlignment="1">
      <alignment horizontal="centerContinuous" vertical="center"/>
    </xf>
    <xf numFmtId="0" fontId="13" fillId="0" borderId="32" xfId="2" applyNumberFormat="1" applyFont="1" applyBorder="1" applyAlignment="1">
      <alignment horizontal="right" vertical="center"/>
    </xf>
    <xf numFmtId="0" fontId="13" fillId="0" borderId="33" xfId="2" applyNumberFormat="1" applyFont="1" applyBorder="1" applyAlignment="1">
      <alignment horizontal="right"/>
    </xf>
    <xf numFmtId="0" fontId="13" fillId="0" borderId="13" xfId="2" applyNumberFormat="1" applyFont="1" applyBorder="1" applyAlignment="1">
      <alignment horizontal="right"/>
    </xf>
    <xf numFmtId="0" fontId="13" fillId="0" borderId="34" xfId="2" applyNumberFormat="1" applyFont="1" applyBorder="1" applyAlignment="1">
      <alignment horizontal="right"/>
    </xf>
    <xf numFmtId="0" fontId="13" fillId="0" borderId="35" xfId="2" applyNumberFormat="1" applyFont="1" applyBorder="1" applyAlignment="1">
      <alignment horizontal="right"/>
    </xf>
    <xf numFmtId="0" fontId="13" fillId="0" borderId="0" xfId="2" applyNumberFormat="1" applyFont="1" applyBorder="1" applyAlignment="1">
      <alignment horizontal="right"/>
    </xf>
    <xf numFmtId="0" fontId="13" fillId="0" borderId="36" xfId="2" applyNumberFormat="1" applyFont="1" applyBorder="1" applyAlignment="1">
      <alignment horizontal="right"/>
    </xf>
    <xf numFmtId="0" fontId="13" fillId="0" borderId="0" xfId="2" applyNumberFormat="1" applyFont="1" applyAlignment="1">
      <alignment horizontal="left"/>
    </xf>
    <xf numFmtId="0" fontId="13" fillId="0" borderId="35" xfId="2" applyNumberFormat="1" applyFont="1" applyBorder="1" applyAlignment="1">
      <alignment horizontal="left"/>
    </xf>
    <xf numFmtId="0" fontId="13" fillId="0" borderId="0" xfId="2" applyNumberFormat="1" applyFont="1" applyBorder="1" applyAlignment="1">
      <alignment horizontal="left"/>
    </xf>
    <xf numFmtId="0" fontId="13" fillId="0" borderId="36" xfId="2" applyNumberFormat="1" applyFont="1" applyBorder="1" applyAlignment="1">
      <alignment horizontal="left"/>
    </xf>
    <xf numFmtId="0" fontId="17" fillId="0" borderId="0" xfId="2" applyNumberFormat="1" applyFont="1" applyAlignment="1">
      <alignment vertical="center"/>
    </xf>
    <xf numFmtId="0" fontId="17" fillId="0" borderId="35" xfId="2" applyNumberFormat="1" applyFont="1" applyBorder="1" applyAlignment="1">
      <alignment vertical="center"/>
    </xf>
    <xf numFmtId="0" fontId="17" fillId="0" borderId="0" xfId="2" applyNumberFormat="1" applyFont="1" applyBorder="1" applyAlignment="1">
      <alignment vertical="center"/>
    </xf>
    <xf numFmtId="0" fontId="17" fillId="0" borderId="36" xfId="2" applyNumberFormat="1" applyFont="1" applyBorder="1" applyAlignment="1">
      <alignment vertical="center"/>
    </xf>
    <xf numFmtId="0" fontId="17" fillId="0" borderId="37" xfId="2" applyNumberFormat="1" applyFont="1" applyBorder="1" applyAlignment="1">
      <alignment vertical="center"/>
    </xf>
    <xf numFmtId="0" fontId="17" fillId="0" borderId="38" xfId="2" applyNumberFormat="1" applyFont="1" applyBorder="1" applyAlignment="1">
      <alignment vertical="center"/>
    </xf>
    <xf numFmtId="0" fontId="17" fillId="0" borderId="39" xfId="2" applyNumberFormat="1" applyFont="1" applyBorder="1" applyAlignment="1">
      <alignment vertical="center"/>
    </xf>
    <xf numFmtId="0" fontId="3" fillId="0" borderId="0" xfId="2" applyNumberFormat="1" applyFont="1" applyAlignment="1">
      <alignment vertical="center"/>
    </xf>
    <xf numFmtId="0" fontId="16" fillId="0" borderId="0" xfId="2" applyNumberFormat="1" applyFont="1" applyAlignment="1">
      <alignment vertical="center"/>
    </xf>
    <xf numFmtId="0" fontId="13" fillId="0" borderId="0" xfId="2" applyNumberFormat="1" applyFont="1" applyAlignment="1">
      <alignment vertical="center"/>
    </xf>
    <xf numFmtId="177" fontId="3" fillId="0" borderId="40" xfId="1" applyNumberFormat="1" applyFont="1" applyBorder="1" applyAlignment="1">
      <alignment vertical="center"/>
    </xf>
    <xf numFmtId="177" fontId="3" fillId="0" borderId="41" xfId="1" applyNumberFormat="1" applyFont="1" applyBorder="1" applyAlignment="1">
      <alignment vertical="center"/>
    </xf>
    <xf numFmtId="177" fontId="3" fillId="0" borderId="1" xfId="1" applyNumberFormat="1" applyFont="1" applyBorder="1" applyAlignment="1">
      <alignment vertical="center"/>
    </xf>
    <xf numFmtId="178" fontId="3" fillId="0" borderId="21" xfId="1" applyNumberFormat="1" applyFont="1" applyBorder="1" applyAlignment="1">
      <alignment vertical="center"/>
    </xf>
    <xf numFmtId="178" fontId="3" fillId="0" borderId="22" xfId="1" applyNumberFormat="1" applyFont="1" applyBorder="1" applyAlignment="1">
      <alignment vertical="center"/>
    </xf>
    <xf numFmtId="178" fontId="3" fillId="0" borderId="42" xfId="1" applyNumberFormat="1" applyFont="1" applyBorder="1" applyAlignment="1">
      <alignment vertical="center"/>
    </xf>
    <xf numFmtId="0" fontId="13" fillId="0" borderId="42" xfId="1" applyNumberFormat="1" applyFont="1" applyBorder="1" applyAlignment="1">
      <alignment horizontal="distributed" vertical="center"/>
    </xf>
    <xf numFmtId="0" fontId="3" fillId="0" borderId="0" xfId="1" applyNumberFormat="1" applyFont="1" applyBorder="1" applyAlignment="1">
      <alignment horizontal="center" vertical="center"/>
    </xf>
    <xf numFmtId="0" fontId="3" fillId="0" borderId="18" xfId="1" applyNumberFormat="1" applyFont="1" applyBorder="1" applyAlignment="1">
      <alignment horizontal="center" vertical="center"/>
    </xf>
    <xf numFmtId="0" fontId="3" fillId="0" borderId="19" xfId="1" applyNumberFormat="1" applyFont="1" applyBorder="1" applyAlignment="1">
      <alignment horizontal="center" vertical="center"/>
    </xf>
    <xf numFmtId="0" fontId="3" fillId="0" borderId="27" xfId="1" applyNumberFormat="1" applyFont="1" applyBorder="1" applyAlignment="1">
      <alignment horizontal="center" vertical="center"/>
    </xf>
    <xf numFmtId="0" fontId="13" fillId="0" borderId="27" xfId="1" applyNumberFormat="1" applyFont="1" applyBorder="1" applyAlignment="1">
      <alignment horizontal="distributed" vertical="center"/>
    </xf>
    <xf numFmtId="0" fontId="3" fillId="0" borderId="17" xfId="1" applyFont="1" applyBorder="1" applyAlignment="1">
      <alignment vertical="center"/>
    </xf>
    <xf numFmtId="0" fontId="3" fillId="0" borderId="16" xfId="1" applyFont="1" applyBorder="1" applyAlignment="1">
      <alignment vertical="center"/>
    </xf>
    <xf numFmtId="0" fontId="3" fillId="0" borderId="15" xfId="1" applyFont="1" applyBorder="1" applyAlignment="1">
      <alignment vertical="center"/>
    </xf>
    <xf numFmtId="0" fontId="11" fillId="0" borderId="11" xfId="1" applyFont="1" applyBorder="1" applyAlignment="1">
      <alignment vertical="center"/>
    </xf>
    <xf numFmtId="0" fontId="11" fillId="0" borderId="10" xfId="1" applyFont="1" applyBorder="1" applyAlignment="1">
      <alignment vertical="center"/>
    </xf>
    <xf numFmtId="176" fontId="6" fillId="0" borderId="0" xfId="1" applyNumberFormat="1"/>
    <xf numFmtId="0" fontId="11" fillId="0" borderId="0" xfId="1" applyFont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9" fillId="0" borderId="9" xfId="1" applyFont="1" applyBorder="1" applyAlignment="1">
      <alignment horizontal="right" vertical="center"/>
    </xf>
    <xf numFmtId="0" fontId="9" fillId="0" borderId="8" xfId="1" applyFont="1" applyBorder="1" applyAlignment="1">
      <alignment horizontal="right" vertical="center"/>
    </xf>
    <xf numFmtId="0" fontId="9" fillId="0" borderId="7" xfId="1" applyFont="1" applyBorder="1" applyAlignment="1">
      <alignment vertical="center"/>
    </xf>
    <xf numFmtId="0" fontId="7" fillId="0" borderId="0" xfId="1" applyFont="1" applyAlignment="1">
      <alignment vertical="top"/>
    </xf>
    <xf numFmtId="0" fontId="9" fillId="0" borderId="0" xfId="1" applyFont="1" applyAlignment="1">
      <alignment horizontal="right" vertical="center"/>
    </xf>
    <xf numFmtId="176" fontId="3" fillId="0" borderId="0" xfId="1" applyNumberFormat="1" applyFont="1" applyAlignment="1">
      <alignment vertical="center"/>
    </xf>
    <xf numFmtId="1" fontId="3" fillId="0" borderId="0" xfId="1" applyNumberFormat="1" applyFont="1" applyBorder="1" applyAlignment="1">
      <alignment vertical="center"/>
    </xf>
    <xf numFmtId="176" fontId="3" fillId="0" borderId="0" xfId="1" applyNumberFormat="1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8" fillId="0" borderId="0" xfId="2" applyNumberFormat="1" applyFont="1" applyAlignment="1">
      <alignment horizontal="center" vertical="center"/>
    </xf>
    <xf numFmtId="0" fontId="11" fillId="0" borderId="39" xfId="2" applyNumberFormat="1" applyFont="1" applyBorder="1" applyAlignment="1">
      <alignment horizontal="left" vertical="center"/>
    </xf>
    <xf numFmtId="0" fontId="11" fillId="0" borderId="38" xfId="2" applyNumberFormat="1" applyFont="1" applyBorder="1" applyAlignment="1">
      <alignment horizontal="left" vertical="center"/>
    </xf>
    <xf numFmtId="0" fontId="11" fillId="0" borderId="37" xfId="2" applyNumberFormat="1" applyFont="1" applyBorder="1" applyAlignment="1">
      <alignment horizontal="left" vertical="center"/>
    </xf>
    <xf numFmtId="0" fontId="11" fillId="0" borderId="34" xfId="2" applyNumberFormat="1" applyFont="1" applyBorder="1" applyAlignment="1">
      <alignment horizontal="left" vertical="center"/>
    </xf>
    <xf numFmtId="0" fontId="11" fillId="0" borderId="13" xfId="2" applyNumberFormat="1" applyFont="1" applyBorder="1" applyAlignment="1">
      <alignment horizontal="left" vertical="center"/>
    </xf>
    <xf numFmtId="0" fontId="11" fillId="0" borderId="33" xfId="2" applyNumberFormat="1" applyFont="1" applyBorder="1" applyAlignment="1">
      <alignment horizontal="left" vertical="center"/>
    </xf>
    <xf numFmtId="0" fontId="11" fillId="0" borderId="32" xfId="2" applyNumberFormat="1" applyFont="1" applyBorder="1" applyAlignment="1">
      <alignment vertical="center" textRotation="255"/>
    </xf>
    <xf numFmtId="0" fontId="11" fillId="0" borderId="43" xfId="2" applyNumberFormat="1" applyFont="1" applyBorder="1" applyAlignment="1">
      <alignment vertical="center" textRotation="255"/>
    </xf>
    <xf numFmtId="0" fontId="11" fillId="0" borderId="44" xfId="2" applyNumberFormat="1" applyFont="1" applyBorder="1" applyAlignment="1">
      <alignment vertical="center" textRotation="255"/>
    </xf>
    <xf numFmtId="0" fontId="11" fillId="0" borderId="31" xfId="2" applyNumberFormat="1" applyFont="1" applyBorder="1" applyAlignment="1">
      <alignment horizontal="left" vertical="center"/>
    </xf>
    <xf numFmtId="0" fontId="11" fillId="0" borderId="30" xfId="2" applyNumberFormat="1" applyFont="1" applyBorder="1" applyAlignment="1">
      <alignment horizontal="left" vertical="center"/>
    </xf>
    <xf numFmtId="0" fontId="11" fillId="0" borderId="29" xfId="2" applyNumberFormat="1" applyFont="1" applyBorder="1" applyAlignment="1">
      <alignment horizontal="left" vertical="center"/>
    </xf>
    <xf numFmtId="0" fontId="11" fillId="0" borderId="31" xfId="2" quotePrefix="1" applyNumberFormat="1" applyFont="1" applyBorder="1" applyAlignment="1">
      <alignment horizontal="left" vertical="center"/>
    </xf>
    <xf numFmtId="0" fontId="11" fillId="0" borderId="30" xfId="2" quotePrefix="1" applyNumberFormat="1" applyFont="1" applyBorder="1" applyAlignment="1">
      <alignment horizontal="left" vertical="center"/>
    </xf>
    <xf numFmtId="0" fontId="11" fillId="0" borderId="29" xfId="2" quotePrefix="1" applyNumberFormat="1" applyFont="1" applyBorder="1" applyAlignment="1">
      <alignment horizontal="left" vertical="center"/>
    </xf>
    <xf numFmtId="0" fontId="11" fillId="0" borderId="39" xfId="2" applyNumberFormat="1" applyFont="1" applyBorder="1" applyAlignment="1">
      <alignment vertical="center"/>
    </xf>
    <xf numFmtId="0" fontId="11" fillId="0" borderId="38" xfId="2" applyNumberFormat="1" applyFont="1" applyBorder="1" applyAlignment="1">
      <alignment vertical="center"/>
    </xf>
    <xf numFmtId="0" fontId="11" fillId="0" borderId="37" xfId="2" applyNumberFormat="1" applyFont="1" applyBorder="1" applyAlignment="1">
      <alignment vertical="center"/>
    </xf>
    <xf numFmtId="0" fontId="11" fillId="0" borderId="34" xfId="2" applyNumberFormat="1" applyFont="1" applyBorder="1" applyAlignment="1">
      <alignment vertical="center"/>
    </xf>
    <xf numFmtId="0" fontId="11" fillId="0" borderId="13" xfId="2" applyNumberFormat="1" applyFont="1" applyBorder="1" applyAlignment="1">
      <alignment vertical="center"/>
    </xf>
    <xf numFmtId="0" fontId="11" fillId="0" borderId="33" xfId="2" applyNumberFormat="1" applyFont="1" applyBorder="1" applyAlignment="1">
      <alignment vertical="center"/>
    </xf>
    <xf numFmtId="0" fontId="17" fillId="0" borderId="32" xfId="2" applyNumberFormat="1" applyFont="1" applyBorder="1" applyAlignment="1">
      <alignment vertical="center" textRotation="255"/>
    </xf>
    <xf numFmtId="0" fontId="17" fillId="0" borderId="43" xfId="2" applyNumberFormat="1" applyFont="1" applyBorder="1" applyAlignment="1">
      <alignment vertical="center" textRotation="255"/>
    </xf>
    <xf numFmtId="0" fontId="17" fillId="0" borderId="44" xfId="2" applyNumberFormat="1" applyFont="1" applyBorder="1" applyAlignment="1">
      <alignment vertical="center" textRotation="255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変動図!$R$24</c:f>
          <c:strCache>
            <c:ptCount val="1"/>
            <c:pt idx="0">
              <c:v>A立体部 流入部 ( 1+ 2+ 3+ 4)</c:v>
            </c:pt>
          </c:strCache>
        </c:strRef>
      </c:tx>
      <c:layout>
        <c:manualLayout>
          <c:xMode val="edge"/>
          <c:yMode val="edge"/>
          <c:x val="0.43978102189781021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0909090909090912E-2"/>
          <c:w val="0.83667883211678828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変動図!$Q$25:$Q$36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変動図!$R$25:$R$36</c:f>
              <c:numCache>
                <c:formatCode>General</c:formatCode>
                <c:ptCount val="12"/>
                <c:pt idx="0">
                  <c:v>883</c:v>
                </c:pt>
                <c:pt idx="1">
                  <c:v>876</c:v>
                </c:pt>
                <c:pt idx="2">
                  <c:v>657</c:v>
                </c:pt>
                <c:pt idx="3">
                  <c:v>542</c:v>
                </c:pt>
                <c:pt idx="4">
                  <c:v>498</c:v>
                </c:pt>
                <c:pt idx="5">
                  <c:v>414</c:v>
                </c:pt>
                <c:pt idx="6">
                  <c:v>491</c:v>
                </c:pt>
                <c:pt idx="7">
                  <c:v>453</c:v>
                </c:pt>
                <c:pt idx="8">
                  <c:v>466</c:v>
                </c:pt>
                <c:pt idx="9">
                  <c:v>526</c:v>
                </c:pt>
                <c:pt idx="10">
                  <c:v>522</c:v>
                </c:pt>
                <c:pt idx="11">
                  <c:v>422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変動図!$Q$25:$Q$36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変動図!$S$25:$S$36</c:f>
              <c:numCache>
                <c:formatCode>General</c:formatCode>
                <c:ptCount val="12"/>
                <c:pt idx="0">
                  <c:v>41</c:v>
                </c:pt>
                <c:pt idx="1">
                  <c:v>52</c:v>
                </c:pt>
                <c:pt idx="2">
                  <c:v>44</c:v>
                </c:pt>
                <c:pt idx="3">
                  <c:v>31</c:v>
                </c:pt>
                <c:pt idx="4">
                  <c:v>28</c:v>
                </c:pt>
                <c:pt idx="5">
                  <c:v>21</c:v>
                </c:pt>
                <c:pt idx="6">
                  <c:v>42</c:v>
                </c:pt>
                <c:pt idx="7">
                  <c:v>34</c:v>
                </c:pt>
                <c:pt idx="8">
                  <c:v>27</c:v>
                </c:pt>
                <c:pt idx="9">
                  <c:v>34</c:v>
                </c:pt>
                <c:pt idx="10">
                  <c:v>27</c:v>
                </c:pt>
                <c:pt idx="11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74582152"/>
        <c:axId val="245741056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変動図!$Q$25:$Q$36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変動図!$T$25:$T$36</c:f>
              <c:numCache>
                <c:formatCode>0.0</c:formatCode>
                <c:ptCount val="12"/>
                <c:pt idx="0">
                  <c:v>4.4372294372294379</c:v>
                </c:pt>
                <c:pt idx="1">
                  <c:v>5.6034482758620694</c:v>
                </c:pt>
                <c:pt idx="2">
                  <c:v>6.2767475035663338</c:v>
                </c:pt>
                <c:pt idx="3">
                  <c:v>5.4101221640488655</c:v>
                </c:pt>
                <c:pt idx="4">
                  <c:v>5.3231939163498092</c:v>
                </c:pt>
                <c:pt idx="5">
                  <c:v>4.8275862068965516</c:v>
                </c:pt>
                <c:pt idx="6">
                  <c:v>7.879924953095685</c:v>
                </c:pt>
                <c:pt idx="7">
                  <c:v>6.9815195071868574</c:v>
                </c:pt>
                <c:pt idx="8">
                  <c:v>5.4766734279918863</c:v>
                </c:pt>
                <c:pt idx="9">
                  <c:v>6.0714285714285712</c:v>
                </c:pt>
                <c:pt idx="10">
                  <c:v>4.918032786885246</c:v>
                </c:pt>
                <c:pt idx="11">
                  <c:v>4.5248868778280542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698312"/>
        <c:axId val="104631976"/>
      </c:lineChart>
      <c:catAx>
        <c:axId val="1745821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4452554745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5741056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5741056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08029197078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4582152"/>
        <c:crosses val="autoZero"/>
        <c:crossBetween val="between"/>
        <c:majorUnit val="100"/>
      </c:valAx>
      <c:catAx>
        <c:axId val="1046983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4631976"/>
        <c:crosses val="autoZero"/>
        <c:auto val="0"/>
        <c:lblAlgn val="ctr"/>
        <c:lblOffset val="100"/>
        <c:noMultiLvlLbl val="0"/>
      </c:catAx>
      <c:valAx>
        <c:axId val="104631976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5401459854014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469831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変動図!$R$234</c:f>
          <c:strCache>
            <c:ptCount val="1"/>
            <c:pt idx="0">
              <c:v>C 流入部(11+12+13+14)</c:v>
            </c:pt>
          </c:strCache>
        </c:strRef>
      </c:tx>
      <c:layout>
        <c:manualLayout>
          <c:xMode val="edge"/>
          <c:yMode val="edge"/>
          <c:x val="0.4397809806313166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0909090909090912E-2"/>
          <c:w val="0.83667883211678828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変動図!$Q$235:$Q$246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変動図!$R$235:$R$246</c:f>
              <c:numCache>
                <c:formatCode>General</c:formatCode>
                <c:ptCount val="12"/>
                <c:pt idx="0">
                  <c:v>334</c:v>
                </c:pt>
                <c:pt idx="1">
                  <c:v>342</c:v>
                </c:pt>
                <c:pt idx="2">
                  <c:v>404</c:v>
                </c:pt>
                <c:pt idx="3">
                  <c:v>393</c:v>
                </c:pt>
                <c:pt idx="4">
                  <c:v>357</c:v>
                </c:pt>
                <c:pt idx="5">
                  <c:v>345</c:v>
                </c:pt>
                <c:pt idx="6">
                  <c:v>361</c:v>
                </c:pt>
                <c:pt idx="7">
                  <c:v>361</c:v>
                </c:pt>
                <c:pt idx="8">
                  <c:v>377</c:v>
                </c:pt>
                <c:pt idx="9">
                  <c:v>453</c:v>
                </c:pt>
                <c:pt idx="10">
                  <c:v>573</c:v>
                </c:pt>
                <c:pt idx="11">
                  <c:v>467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変動図!$Q$235:$Q$246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変動図!$S$235:$S$246</c:f>
              <c:numCache>
                <c:formatCode>General</c:formatCode>
                <c:ptCount val="12"/>
                <c:pt idx="0">
                  <c:v>27</c:v>
                </c:pt>
                <c:pt idx="1">
                  <c:v>23</c:v>
                </c:pt>
                <c:pt idx="2">
                  <c:v>31</c:v>
                </c:pt>
                <c:pt idx="3">
                  <c:v>33</c:v>
                </c:pt>
                <c:pt idx="4">
                  <c:v>22</c:v>
                </c:pt>
                <c:pt idx="5">
                  <c:v>13</c:v>
                </c:pt>
                <c:pt idx="6">
                  <c:v>29</c:v>
                </c:pt>
                <c:pt idx="7">
                  <c:v>23</c:v>
                </c:pt>
                <c:pt idx="8">
                  <c:v>37</c:v>
                </c:pt>
                <c:pt idx="9">
                  <c:v>17</c:v>
                </c:pt>
                <c:pt idx="10">
                  <c:v>25</c:v>
                </c:pt>
                <c:pt idx="11">
                  <c:v>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8749952"/>
        <c:axId val="24875034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変動図!$Q$235:$Q$246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変動図!$T$235:$T$246</c:f>
              <c:numCache>
                <c:formatCode>0.0</c:formatCode>
                <c:ptCount val="12"/>
                <c:pt idx="0">
                  <c:v>7.4792243767313016</c:v>
                </c:pt>
                <c:pt idx="1">
                  <c:v>6.3013698630136989</c:v>
                </c:pt>
                <c:pt idx="2">
                  <c:v>7.1264367816091951</c:v>
                </c:pt>
                <c:pt idx="3">
                  <c:v>7.7464788732394361</c:v>
                </c:pt>
                <c:pt idx="4">
                  <c:v>5.8047493403693933</c:v>
                </c:pt>
                <c:pt idx="5">
                  <c:v>3.6312849162011176</c:v>
                </c:pt>
                <c:pt idx="6">
                  <c:v>7.4358974358974361</c:v>
                </c:pt>
                <c:pt idx="7">
                  <c:v>5.9895833333333339</c:v>
                </c:pt>
                <c:pt idx="8">
                  <c:v>8.9371980676328491</c:v>
                </c:pt>
                <c:pt idx="9">
                  <c:v>3.6170212765957444</c:v>
                </c:pt>
                <c:pt idx="10">
                  <c:v>4.1806020066889635</c:v>
                </c:pt>
                <c:pt idx="11">
                  <c:v>3.5123966942148761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8751576"/>
        <c:axId val="248751968"/>
      </c:lineChart>
      <c:catAx>
        <c:axId val="248749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5034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8750344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49952"/>
        <c:crosses val="autoZero"/>
        <c:crossBetween val="between"/>
        <c:majorUnit val="100"/>
      </c:valAx>
      <c:catAx>
        <c:axId val="248751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8751968"/>
        <c:crosses val="autoZero"/>
        <c:auto val="0"/>
        <c:lblAlgn val="ctr"/>
        <c:lblOffset val="100"/>
        <c:noMultiLvlLbl val="0"/>
      </c:catAx>
      <c:valAx>
        <c:axId val="24875196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5157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変動図!$U$234</c:f>
          <c:strCache>
            <c:ptCount val="1"/>
            <c:pt idx="0">
              <c:v>C 流出部(3+ 5+10+15)</c:v>
            </c:pt>
          </c:strCache>
        </c:strRef>
      </c:tx>
      <c:layout>
        <c:manualLayout>
          <c:xMode val="edge"/>
          <c:yMode val="edge"/>
          <c:x val="0.44018261937441311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712328767123292E-2"/>
          <c:y val="9.1463414634146339E-2"/>
          <c:w val="0.8383561643835616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変動図!$Q$235:$Q$246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変動図!$U$235:$U$246</c:f>
              <c:numCache>
                <c:formatCode>General</c:formatCode>
                <c:ptCount val="12"/>
                <c:pt idx="0">
                  <c:v>371</c:v>
                </c:pt>
                <c:pt idx="1">
                  <c:v>393</c:v>
                </c:pt>
                <c:pt idx="2">
                  <c:v>320</c:v>
                </c:pt>
                <c:pt idx="3">
                  <c:v>287</c:v>
                </c:pt>
                <c:pt idx="4">
                  <c:v>290</c:v>
                </c:pt>
                <c:pt idx="5">
                  <c:v>261</c:v>
                </c:pt>
                <c:pt idx="6">
                  <c:v>317</c:v>
                </c:pt>
                <c:pt idx="7">
                  <c:v>267</c:v>
                </c:pt>
                <c:pt idx="8">
                  <c:v>310</c:v>
                </c:pt>
                <c:pt idx="9">
                  <c:v>331</c:v>
                </c:pt>
                <c:pt idx="10">
                  <c:v>289</c:v>
                </c:pt>
                <c:pt idx="11">
                  <c:v>274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変動図!$Q$235:$Q$246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変動図!$V$235:$V$246</c:f>
              <c:numCache>
                <c:formatCode>General</c:formatCode>
                <c:ptCount val="12"/>
                <c:pt idx="0">
                  <c:v>14</c:v>
                </c:pt>
                <c:pt idx="1">
                  <c:v>23</c:v>
                </c:pt>
                <c:pt idx="2">
                  <c:v>23</c:v>
                </c:pt>
                <c:pt idx="3">
                  <c:v>21</c:v>
                </c:pt>
                <c:pt idx="4">
                  <c:v>17</c:v>
                </c:pt>
                <c:pt idx="5">
                  <c:v>13</c:v>
                </c:pt>
                <c:pt idx="6">
                  <c:v>20</c:v>
                </c:pt>
                <c:pt idx="7">
                  <c:v>20</c:v>
                </c:pt>
                <c:pt idx="8">
                  <c:v>13</c:v>
                </c:pt>
                <c:pt idx="9">
                  <c:v>12</c:v>
                </c:pt>
                <c:pt idx="10">
                  <c:v>14</c:v>
                </c:pt>
                <c:pt idx="11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8752752"/>
        <c:axId val="24875314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変動図!$Q$235:$Q$246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変動図!$W$235:$W$246</c:f>
              <c:numCache>
                <c:formatCode>0.0</c:formatCode>
                <c:ptCount val="12"/>
                <c:pt idx="0">
                  <c:v>3.6363636363636362</c:v>
                </c:pt>
                <c:pt idx="1">
                  <c:v>5.5288461538461533</c:v>
                </c:pt>
                <c:pt idx="2">
                  <c:v>6.7055393586005829</c:v>
                </c:pt>
                <c:pt idx="3">
                  <c:v>6.8181818181818175</c:v>
                </c:pt>
                <c:pt idx="4">
                  <c:v>5.5374592833876219</c:v>
                </c:pt>
                <c:pt idx="5">
                  <c:v>4.7445255474452548</c:v>
                </c:pt>
                <c:pt idx="6">
                  <c:v>5.9347181008902083</c:v>
                </c:pt>
                <c:pt idx="7">
                  <c:v>6.968641114982578</c:v>
                </c:pt>
                <c:pt idx="8">
                  <c:v>4.0247678018575854</c:v>
                </c:pt>
                <c:pt idx="9">
                  <c:v>3.4985422740524781</c:v>
                </c:pt>
                <c:pt idx="10">
                  <c:v>4.6204620462046204</c:v>
                </c:pt>
                <c:pt idx="11">
                  <c:v>2.8368794326241136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8753536"/>
        <c:axId val="248753928"/>
      </c:lineChart>
      <c:catAx>
        <c:axId val="248752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159816032170286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5314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8753144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67998266271764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52752"/>
        <c:crosses val="autoZero"/>
        <c:crossBetween val="between"/>
        <c:majorUnit val="100"/>
      </c:valAx>
      <c:catAx>
        <c:axId val="2487535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8753928"/>
        <c:crosses val="autoZero"/>
        <c:auto val="0"/>
        <c:lblAlgn val="ctr"/>
        <c:lblOffset val="100"/>
        <c:noMultiLvlLbl val="0"/>
      </c:catAx>
      <c:valAx>
        <c:axId val="24875392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3302752293578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5353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変動図!$X$234</c:f>
          <c:strCache>
            <c:ptCount val="1"/>
            <c:pt idx="0">
              <c:v>C 合計 ( 3+ 5+10+11+12+13+14+15)</c:v>
            </c:pt>
          </c:strCache>
        </c:strRef>
      </c:tx>
      <c:layout>
        <c:manualLayout>
          <c:xMode val="edge"/>
          <c:yMode val="edge"/>
          <c:x val="0.39781019123297029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1185410334346503E-2"/>
          <c:w val="0.83667883211678828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変動図!$Q$235:$Q$246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変動図!$X$235:$X$246</c:f>
              <c:numCache>
                <c:formatCode>General</c:formatCode>
                <c:ptCount val="12"/>
                <c:pt idx="0">
                  <c:v>705</c:v>
                </c:pt>
                <c:pt idx="1">
                  <c:v>735</c:v>
                </c:pt>
                <c:pt idx="2">
                  <c:v>724</c:v>
                </c:pt>
                <c:pt idx="3">
                  <c:v>680</c:v>
                </c:pt>
                <c:pt idx="4">
                  <c:v>647</c:v>
                </c:pt>
                <c:pt idx="5">
                  <c:v>606</c:v>
                </c:pt>
                <c:pt idx="6">
                  <c:v>678</c:v>
                </c:pt>
                <c:pt idx="7">
                  <c:v>628</c:v>
                </c:pt>
                <c:pt idx="8">
                  <c:v>687</c:v>
                </c:pt>
                <c:pt idx="9">
                  <c:v>784</c:v>
                </c:pt>
                <c:pt idx="10">
                  <c:v>862</c:v>
                </c:pt>
                <c:pt idx="11">
                  <c:v>741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変動図!$Q$235:$Q$246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変動図!$Y$235:$Y$246</c:f>
              <c:numCache>
                <c:formatCode>General</c:formatCode>
                <c:ptCount val="12"/>
                <c:pt idx="0">
                  <c:v>41</c:v>
                </c:pt>
                <c:pt idx="1">
                  <c:v>46</c:v>
                </c:pt>
                <c:pt idx="2">
                  <c:v>54</c:v>
                </c:pt>
                <c:pt idx="3">
                  <c:v>54</c:v>
                </c:pt>
                <c:pt idx="4">
                  <c:v>39</c:v>
                </c:pt>
                <c:pt idx="5">
                  <c:v>26</c:v>
                </c:pt>
                <c:pt idx="6">
                  <c:v>49</c:v>
                </c:pt>
                <c:pt idx="7">
                  <c:v>43</c:v>
                </c:pt>
                <c:pt idx="8">
                  <c:v>50</c:v>
                </c:pt>
                <c:pt idx="9">
                  <c:v>29</c:v>
                </c:pt>
                <c:pt idx="10">
                  <c:v>39</c:v>
                </c:pt>
                <c:pt idx="11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8754712"/>
        <c:axId val="24875510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変動図!$Q$235:$Q$246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変動図!$Z$235:$Z$246</c:f>
              <c:numCache>
                <c:formatCode>0.0</c:formatCode>
                <c:ptCount val="12"/>
                <c:pt idx="0">
                  <c:v>5.4959785522788209</c:v>
                </c:pt>
                <c:pt idx="1">
                  <c:v>5.8898847631241997</c:v>
                </c:pt>
                <c:pt idx="2">
                  <c:v>6.9408740359897179</c:v>
                </c:pt>
                <c:pt idx="3">
                  <c:v>7.3569482288828345</c:v>
                </c:pt>
                <c:pt idx="4">
                  <c:v>5.685131195335277</c:v>
                </c:pt>
                <c:pt idx="5">
                  <c:v>4.1139240506329111</c:v>
                </c:pt>
                <c:pt idx="6">
                  <c:v>6.7400275103163683</c:v>
                </c:pt>
                <c:pt idx="7">
                  <c:v>6.4083457526080485</c:v>
                </c:pt>
                <c:pt idx="8">
                  <c:v>6.7842605156037985</c:v>
                </c:pt>
                <c:pt idx="9">
                  <c:v>3.5670356703567037</c:v>
                </c:pt>
                <c:pt idx="10">
                  <c:v>4.328523862375139</c:v>
                </c:pt>
                <c:pt idx="11">
                  <c:v>3.2637075718015671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8755496"/>
        <c:axId val="248755888"/>
      </c:lineChart>
      <c:catAx>
        <c:axId val="2487547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5510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8755104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54712"/>
        <c:crosses val="autoZero"/>
        <c:crossBetween val="between"/>
        <c:majorUnit val="200"/>
      </c:valAx>
      <c:catAx>
        <c:axId val="2487554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8755888"/>
        <c:crosses val="autoZero"/>
        <c:auto val="0"/>
        <c:lblAlgn val="ctr"/>
        <c:lblOffset val="100"/>
        <c:noMultiLvlLbl val="0"/>
      </c:catAx>
      <c:valAx>
        <c:axId val="24875588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5549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変動図!$R$304</c:f>
          <c:strCache>
            <c:ptCount val="1"/>
            <c:pt idx="0">
              <c:v>D 流入部(15+16+17+18)</c:v>
            </c:pt>
          </c:strCache>
        </c:strRef>
      </c:tx>
      <c:layout>
        <c:manualLayout>
          <c:xMode val="edge"/>
          <c:yMode val="edge"/>
          <c:x val="0.43613136350623449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0909090909090912E-2"/>
          <c:w val="0.83667883211678828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変動図!$Q$305:$Q$316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変動図!$R$305:$R$316</c:f>
              <c:numCache>
                <c:formatCode>General</c:formatCode>
                <c:ptCount val="12"/>
                <c:pt idx="0">
                  <c:v>168</c:v>
                </c:pt>
                <c:pt idx="1">
                  <c:v>189</c:v>
                </c:pt>
                <c:pt idx="2">
                  <c:v>134</c:v>
                </c:pt>
                <c:pt idx="3">
                  <c:v>161</c:v>
                </c:pt>
                <c:pt idx="4">
                  <c:v>169</c:v>
                </c:pt>
                <c:pt idx="5">
                  <c:v>133</c:v>
                </c:pt>
                <c:pt idx="6">
                  <c:v>118</c:v>
                </c:pt>
                <c:pt idx="7">
                  <c:v>170</c:v>
                </c:pt>
                <c:pt idx="8">
                  <c:v>166</c:v>
                </c:pt>
                <c:pt idx="9">
                  <c:v>224</c:v>
                </c:pt>
                <c:pt idx="10">
                  <c:v>274</c:v>
                </c:pt>
                <c:pt idx="11">
                  <c:v>178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変動図!$Q$305:$Q$316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変動図!$S$305:$S$316</c:f>
              <c:numCache>
                <c:formatCode>General</c:formatCode>
                <c:ptCount val="12"/>
                <c:pt idx="0">
                  <c:v>7</c:v>
                </c:pt>
                <c:pt idx="1">
                  <c:v>22</c:v>
                </c:pt>
                <c:pt idx="2">
                  <c:v>8</c:v>
                </c:pt>
                <c:pt idx="3">
                  <c:v>12</c:v>
                </c:pt>
                <c:pt idx="4">
                  <c:v>15</c:v>
                </c:pt>
                <c:pt idx="5">
                  <c:v>8</c:v>
                </c:pt>
                <c:pt idx="6">
                  <c:v>10</c:v>
                </c:pt>
                <c:pt idx="7">
                  <c:v>9</c:v>
                </c:pt>
                <c:pt idx="8">
                  <c:v>8</c:v>
                </c:pt>
                <c:pt idx="9">
                  <c:v>15</c:v>
                </c:pt>
                <c:pt idx="10">
                  <c:v>8</c:v>
                </c:pt>
                <c:pt idx="11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8756672"/>
        <c:axId val="24875706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変動図!$Q$305:$Q$316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変動図!$T$305:$T$316</c:f>
              <c:numCache>
                <c:formatCode>0.0</c:formatCode>
                <c:ptCount val="12"/>
                <c:pt idx="0">
                  <c:v>4</c:v>
                </c:pt>
                <c:pt idx="1">
                  <c:v>10.42654028436019</c:v>
                </c:pt>
                <c:pt idx="2">
                  <c:v>5.6338028169014089</c:v>
                </c:pt>
                <c:pt idx="3">
                  <c:v>6.9364161849710975</c:v>
                </c:pt>
                <c:pt idx="4">
                  <c:v>8.1521739130434785</c:v>
                </c:pt>
                <c:pt idx="5">
                  <c:v>5.6737588652482271</c:v>
                </c:pt>
                <c:pt idx="6">
                  <c:v>7.8125</c:v>
                </c:pt>
                <c:pt idx="7">
                  <c:v>5.027932960893855</c:v>
                </c:pt>
                <c:pt idx="8">
                  <c:v>4.5977011494252871</c:v>
                </c:pt>
                <c:pt idx="9">
                  <c:v>6.2761506276150625</c:v>
                </c:pt>
                <c:pt idx="10">
                  <c:v>2.8368794326241136</c:v>
                </c:pt>
                <c:pt idx="11">
                  <c:v>4.8128342245989302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8757456"/>
        <c:axId val="248757848"/>
      </c:lineChart>
      <c:catAx>
        <c:axId val="248756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5706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8757064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56672"/>
        <c:crosses val="autoZero"/>
        <c:crossBetween val="between"/>
        <c:majorUnit val="100"/>
      </c:valAx>
      <c:catAx>
        <c:axId val="2487574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8757848"/>
        <c:crosses val="autoZero"/>
        <c:auto val="0"/>
        <c:lblAlgn val="ctr"/>
        <c:lblOffset val="100"/>
        <c:noMultiLvlLbl val="0"/>
      </c:catAx>
      <c:valAx>
        <c:axId val="24875784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5745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変動図!$U$304</c:f>
          <c:strCache>
            <c:ptCount val="1"/>
            <c:pt idx="0">
              <c:v>D 流出部(2+ 9+14)</c:v>
            </c:pt>
          </c:strCache>
        </c:strRef>
      </c:tx>
      <c:layout>
        <c:manualLayout>
          <c:xMode val="edge"/>
          <c:yMode val="edge"/>
          <c:x val="0.44018261937441311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712328767123292E-2"/>
          <c:y val="9.1463414634146339E-2"/>
          <c:w val="0.8383561643835616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変動図!$Q$305:$Q$316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変動図!$U$305:$U$316</c:f>
              <c:numCache>
                <c:formatCode>General</c:formatCode>
                <c:ptCount val="12"/>
                <c:pt idx="0">
                  <c:v>288</c:v>
                </c:pt>
                <c:pt idx="1">
                  <c:v>369</c:v>
                </c:pt>
                <c:pt idx="2">
                  <c:v>229</c:v>
                </c:pt>
                <c:pt idx="3">
                  <c:v>167</c:v>
                </c:pt>
                <c:pt idx="4">
                  <c:v>138</c:v>
                </c:pt>
                <c:pt idx="5">
                  <c:v>144</c:v>
                </c:pt>
                <c:pt idx="6">
                  <c:v>153</c:v>
                </c:pt>
                <c:pt idx="7">
                  <c:v>157</c:v>
                </c:pt>
                <c:pt idx="8">
                  <c:v>161</c:v>
                </c:pt>
                <c:pt idx="9">
                  <c:v>198</c:v>
                </c:pt>
                <c:pt idx="10">
                  <c:v>199</c:v>
                </c:pt>
                <c:pt idx="11">
                  <c:v>152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変動図!$Q$305:$Q$316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変動図!$V$305:$V$316</c:f>
              <c:numCache>
                <c:formatCode>General</c:formatCode>
                <c:ptCount val="12"/>
                <c:pt idx="0">
                  <c:v>17</c:v>
                </c:pt>
                <c:pt idx="1">
                  <c:v>21</c:v>
                </c:pt>
                <c:pt idx="2">
                  <c:v>24</c:v>
                </c:pt>
                <c:pt idx="3">
                  <c:v>11</c:v>
                </c:pt>
                <c:pt idx="4">
                  <c:v>13</c:v>
                </c:pt>
                <c:pt idx="5">
                  <c:v>12</c:v>
                </c:pt>
                <c:pt idx="6">
                  <c:v>11</c:v>
                </c:pt>
                <c:pt idx="7">
                  <c:v>15</c:v>
                </c:pt>
                <c:pt idx="8">
                  <c:v>15</c:v>
                </c:pt>
                <c:pt idx="9">
                  <c:v>22</c:v>
                </c:pt>
                <c:pt idx="10">
                  <c:v>22</c:v>
                </c:pt>
                <c:pt idx="11">
                  <c:v>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8758632"/>
        <c:axId val="24875902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変動図!$Q$305:$Q$316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変動図!$W$305:$W$316</c:f>
              <c:numCache>
                <c:formatCode>0.0</c:formatCode>
                <c:ptCount val="12"/>
                <c:pt idx="0">
                  <c:v>5.5737704918032787</c:v>
                </c:pt>
                <c:pt idx="1">
                  <c:v>5.384615384615385</c:v>
                </c:pt>
                <c:pt idx="2">
                  <c:v>9.4861660079051369</c:v>
                </c:pt>
                <c:pt idx="3">
                  <c:v>6.179775280898876</c:v>
                </c:pt>
                <c:pt idx="4">
                  <c:v>8.6092715231788084</c:v>
                </c:pt>
                <c:pt idx="5">
                  <c:v>7.6923076923076925</c:v>
                </c:pt>
                <c:pt idx="6">
                  <c:v>6.7073170731707323</c:v>
                </c:pt>
                <c:pt idx="7">
                  <c:v>8.720930232558139</c:v>
                </c:pt>
                <c:pt idx="8">
                  <c:v>8.5227272727272716</c:v>
                </c:pt>
                <c:pt idx="9">
                  <c:v>10</c:v>
                </c:pt>
                <c:pt idx="10">
                  <c:v>9.9547511312217196</c:v>
                </c:pt>
                <c:pt idx="11">
                  <c:v>6.1728395061728394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147208"/>
        <c:axId val="249147600"/>
      </c:lineChart>
      <c:catAx>
        <c:axId val="248758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159816032170286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5902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8759024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67998266271764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58632"/>
        <c:crosses val="autoZero"/>
        <c:crossBetween val="between"/>
        <c:majorUnit val="100"/>
      </c:valAx>
      <c:catAx>
        <c:axId val="2491472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9147600"/>
        <c:crosses val="autoZero"/>
        <c:auto val="0"/>
        <c:lblAlgn val="ctr"/>
        <c:lblOffset val="100"/>
        <c:noMultiLvlLbl val="0"/>
      </c:catAx>
      <c:valAx>
        <c:axId val="24914760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3302752293578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9147208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変動図!$X$304</c:f>
          <c:strCache>
            <c:ptCount val="1"/>
            <c:pt idx="0">
              <c:v>D 合計 ( 2+ 9+14+15+16+17+18)</c:v>
            </c:pt>
          </c:strCache>
        </c:strRef>
      </c:tx>
      <c:layout>
        <c:manualLayout>
          <c:xMode val="edge"/>
          <c:yMode val="edge"/>
          <c:x val="0.39781019123297029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1185410334346503E-2"/>
          <c:w val="0.83667883211678828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変動図!$Q$305:$Q$316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変動図!$X$305:$X$316</c:f>
              <c:numCache>
                <c:formatCode>General</c:formatCode>
                <c:ptCount val="12"/>
                <c:pt idx="0">
                  <c:v>456</c:v>
                </c:pt>
                <c:pt idx="1">
                  <c:v>558</c:v>
                </c:pt>
                <c:pt idx="2">
                  <c:v>363</c:v>
                </c:pt>
                <c:pt idx="3">
                  <c:v>328</c:v>
                </c:pt>
                <c:pt idx="4">
                  <c:v>307</c:v>
                </c:pt>
                <c:pt idx="5">
                  <c:v>277</c:v>
                </c:pt>
                <c:pt idx="6">
                  <c:v>271</c:v>
                </c:pt>
                <c:pt idx="7">
                  <c:v>327</c:v>
                </c:pt>
                <c:pt idx="8">
                  <c:v>327</c:v>
                </c:pt>
                <c:pt idx="9">
                  <c:v>422</c:v>
                </c:pt>
                <c:pt idx="10">
                  <c:v>473</c:v>
                </c:pt>
                <c:pt idx="11">
                  <c:v>330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変動図!$Q$305:$Q$316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変動図!$Y$305:$Y$316</c:f>
              <c:numCache>
                <c:formatCode>General</c:formatCode>
                <c:ptCount val="12"/>
                <c:pt idx="0">
                  <c:v>24</c:v>
                </c:pt>
                <c:pt idx="1">
                  <c:v>43</c:v>
                </c:pt>
                <c:pt idx="2">
                  <c:v>32</c:v>
                </c:pt>
                <c:pt idx="3">
                  <c:v>23</c:v>
                </c:pt>
                <c:pt idx="4">
                  <c:v>28</c:v>
                </c:pt>
                <c:pt idx="5">
                  <c:v>20</c:v>
                </c:pt>
                <c:pt idx="6">
                  <c:v>21</c:v>
                </c:pt>
                <c:pt idx="7">
                  <c:v>24</c:v>
                </c:pt>
                <c:pt idx="8">
                  <c:v>23</c:v>
                </c:pt>
                <c:pt idx="9">
                  <c:v>37</c:v>
                </c:pt>
                <c:pt idx="10">
                  <c:v>30</c:v>
                </c:pt>
                <c:pt idx="11">
                  <c:v>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9148384"/>
        <c:axId val="249148776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変動図!$Q$305:$Q$316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変動図!$Z$305:$Z$316</c:f>
              <c:numCache>
                <c:formatCode>0.0</c:formatCode>
                <c:ptCount val="12"/>
                <c:pt idx="0">
                  <c:v>5</c:v>
                </c:pt>
                <c:pt idx="1">
                  <c:v>7.1547420965058244</c:v>
                </c:pt>
                <c:pt idx="2">
                  <c:v>8.1012658227848107</c:v>
                </c:pt>
                <c:pt idx="3">
                  <c:v>6.5527065527065522</c:v>
                </c:pt>
                <c:pt idx="4">
                  <c:v>8.3582089552238816</c:v>
                </c:pt>
                <c:pt idx="5">
                  <c:v>6.7340067340067336</c:v>
                </c:pt>
                <c:pt idx="6">
                  <c:v>7.1917808219178081</c:v>
                </c:pt>
                <c:pt idx="7">
                  <c:v>6.8376068376068382</c:v>
                </c:pt>
                <c:pt idx="8">
                  <c:v>6.5714285714285712</c:v>
                </c:pt>
                <c:pt idx="9">
                  <c:v>8.0610021786492378</c:v>
                </c:pt>
                <c:pt idx="10">
                  <c:v>5.964214711729622</c:v>
                </c:pt>
                <c:pt idx="11">
                  <c:v>5.444126074498568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149168"/>
        <c:axId val="249149560"/>
      </c:lineChart>
      <c:catAx>
        <c:axId val="2491483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9148776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9148776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9148384"/>
        <c:crosses val="autoZero"/>
        <c:crossBetween val="between"/>
        <c:majorUnit val="200"/>
      </c:valAx>
      <c:catAx>
        <c:axId val="2491491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9149560"/>
        <c:crosses val="autoZero"/>
        <c:auto val="0"/>
        <c:lblAlgn val="ctr"/>
        <c:lblOffset val="100"/>
        <c:noMultiLvlLbl val="0"/>
      </c:catAx>
      <c:valAx>
        <c:axId val="24914956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9149168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変動図!$U$24</c:f>
          <c:strCache>
            <c:ptCount val="1"/>
            <c:pt idx="0">
              <c:v>A立体部 流出部 ( 7+12+17)</c:v>
            </c:pt>
          </c:strCache>
        </c:strRef>
      </c:tx>
      <c:layout>
        <c:manualLayout>
          <c:xMode val="edge"/>
          <c:yMode val="edge"/>
          <c:x val="0.44018264840182647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712328767123292E-2"/>
          <c:y val="9.1463414634146339E-2"/>
          <c:w val="0.8383561643835616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変動図!$Q$25:$Q$36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変動図!$U$25:$U$36</c:f>
              <c:numCache>
                <c:formatCode>General</c:formatCode>
                <c:ptCount val="12"/>
                <c:pt idx="0">
                  <c:v>388</c:v>
                </c:pt>
                <c:pt idx="1">
                  <c:v>396</c:v>
                </c:pt>
                <c:pt idx="2">
                  <c:v>351</c:v>
                </c:pt>
                <c:pt idx="3">
                  <c:v>315</c:v>
                </c:pt>
                <c:pt idx="4">
                  <c:v>342</c:v>
                </c:pt>
                <c:pt idx="5">
                  <c:v>344</c:v>
                </c:pt>
                <c:pt idx="6">
                  <c:v>321</c:v>
                </c:pt>
                <c:pt idx="7">
                  <c:v>338</c:v>
                </c:pt>
                <c:pt idx="8">
                  <c:v>370</c:v>
                </c:pt>
                <c:pt idx="9">
                  <c:v>499</c:v>
                </c:pt>
                <c:pt idx="10">
                  <c:v>653</c:v>
                </c:pt>
                <c:pt idx="11">
                  <c:v>560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変動図!$Q$25:$Q$36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変動図!$V$25:$V$36</c:f>
              <c:numCache>
                <c:formatCode>General</c:formatCode>
                <c:ptCount val="12"/>
                <c:pt idx="0">
                  <c:v>33</c:v>
                </c:pt>
                <c:pt idx="1">
                  <c:v>33</c:v>
                </c:pt>
                <c:pt idx="2">
                  <c:v>32</c:v>
                </c:pt>
                <c:pt idx="3">
                  <c:v>20</c:v>
                </c:pt>
                <c:pt idx="4">
                  <c:v>26</c:v>
                </c:pt>
                <c:pt idx="5">
                  <c:v>19</c:v>
                </c:pt>
                <c:pt idx="6">
                  <c:v>27</c:v>
                </c:pt>
                <c:pt idx="7">
                  <c:v>22</c:v>
                </c:pt>
                <c:pt idx="8">
                  <c:v>29</c:v>
                </c:pt>
                <c:pt idx="9">
                  <c:v>27</c:v>
                </c:pt>
                <c:pt idx="10">
                  <c:v>25</c:v>
                </c:pt>
                <c:pt idx="11">
                  <c:v>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5803360"/>
        <c:axId val="24802668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変動図!$Q$25:$Q$36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変動図!$W$25:$W$36</c:f>
              <c:numCache>
                <c:formatCode>0.0</c:formatCode>
                <c:ptCount val="12"/>
                <c:pt idx="0">
                  <c:v>7.8384798099762465</c:v>
                </c:pt>
                <c:pt idx="1">
                  <c:v>7.6923076923076925</c:v>
                </c:pt>
                <c:pt idx="2">
                  <c:v>8.3550913838120113</c:v>
                </c:pt>
                <c:pt idx="3">
                  <c:v>5.9701492537313428</c:v>
                </c:pt>
                <c:pt idx="4">
                  <c:v>7.0652173913043477</c:v>
                </c:pt>
                <c:pt idx="5">
                  <c:v>5.2341597796143251</c:v>
                </c:pt>
                <c:pt idx="6">
                  <c:v>7.7586206896551726</c:v>
                </c:pt>
                <c:pt idx="7">
                  <c:v>6.1111111111111107</c:v>
                </c:pt>
                <c:pt idx="8">
                  <c:v>7.2681704260651623</c:v>
                </c:pt>
                <c:pt idx="9">
                  <c:v>5.1330798479087454</c:v>
                </c:pt>
                <c:pt idx="10">
                  <c:v>3.6873156342182889</c:v>
                </c:pt>
                <c:pt idx="11">
                  <c:v>4.4368600682593859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8027064"/>
        <c:axId val="248027448"/>
      </c:lineChart>
      <c:catAx>
        <c:axId val="245803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159817351598175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02668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8026680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68036529680365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5803360"/>
        <c:crosses val="autoZero"/>
        <c:crossBetween val="between"/>
        <c:majorUnit val="100"/>
      </c:valAx>
      <c:catAx>
        <c:axId val="2480270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8027448"/>
        <c:crosses val="autoZero"/>
        <c:auto val="0"/>
        <c:lblAlgn val="ctr"/>
        <c:lblOffset val="100"/>
        <c:noMultiLvlLbl val="0"/>
      </c:catAx>
      <c:valAx>
        <c:axId val="24802744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173515981735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027064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変動図!$X$24</c:f>
          <c:strCache>
            <c:ptCount val="1"/>
            <c:pt idx="0">
              <c:v>A立体部 合計 ( 1+ 2+ 3+ 4+ 7+12+17)</c:v>
            </c:pt>
          </c:strCache>
        </c:strRef>
      </c:tx>
      <c:layout>
        <c:manualLayout>
          <c:xMode val="edge"/>
          <c:yMode val="edge"/>
          <c:x val="0.3978102189781022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1185410334346503E-2"/>
          <c:w val="0.83667883211678828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変動図!$Q$25:$Q$36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変動図!$X$25:$X$36</c:f>
              <c:numCache>
                <c:formatCode>General</c:formatCode>
                <c:ptCount val="12"/>
                <c:pt idx="0">
                  <c:v>1271</c:v>
                </c:pt>
                <c:pt idx="1">
                  <c:v>1272</c:v>
                </c:pt>
                <c:pt idx="2">
                  <c:v>1008</c:v>
                </c:pt>
                <c:pt idx="3">
                  <c:v>857</c:v>
                </c:pt>
                <c:pt idx="4">
                  <c:v>840</c:v>
                </c:pt>
                <c:pt idx="5">
                  <c:v>758</c:v>
                </c:pt>
                <c:pt idx="6">
                  <c:v>812</c:v>
                </c:pt>
                <c:pt idx="7">
                  <c:v>791</c:v>
                </c:pt>
                <c:pt idx="8">
                  <c:v>836</c:v>
                </c:pt>
                <c:pt idx="9">
                  <c:v>1025</c:v>
                </c:pt>
                <c:pt idx="10">
                  <c:v>1175</c:v>
                </c:pt>
                <c:pt idx="11">
                  <c:v>982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変動図!$Q$25:$Q$36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変動図!$Y$25:$Y$36</c:f>
              <c:numCache>
                <c:formatCode>General</c:formatCode>
                <c:ptCount val="12"/>
                <c:pt idx="0">
                  <c:v>74</c:v>
                </c:pt>
                <c:pt idx="1">
                  <c:v>85</c:v>
                </c:pt>
                <c:pt idx="2">
                  <c:v>76</c:v>
                </c:pt>
                <c:pt idx="3">
                  <c:v>51</c:v>
                </c:pt>
                <c:pt idx="4">
                  <c:v>54</c:v>
                </c:pt>
                <c:pt idx="5">
                  <c:v>40</c:v>
                </c:pt>
                <c:pt idx="6">
                  <c:v>69</c:v>
                </c:pt>
                <c:pt idx="7">
                  <c:v>56</c:v>
                </c:pt>
                <c:pt idx="8">
                  <c:v>56</c:v>
                </c:pt>
                <c:pt idx="9">
                  <c:v>61</c:v>
                </c:pt>
                <c:pt idx="10">
                  <c:v>52</c:v>
                </c:pt>
                <c:pt idx="11">
                  <c:v>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8126576"/>
        <c:axId val="24812696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変動図!$Q$25:$Q$36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変動図!$Z$25:$Z$36</c:f>
              <c:numCache>
                <c:formatCode>0.0</c:formatCode>
                <c:ptCount val="12"/>
                <c:pt idx="0">
                  <c:v>5.5018587360594795</c:v>
                </c:pt>
                <c:pt idx="1">
                  <c:v>6.2638172439204123</c:v>
                </c:pt>
                <c:pt idx="2">
                  <c:v>7.0110701107011062</c:v>
                </c:pt>
                <c:pt idx="3">
                  <c:v>5.6167400881057272</c:v>
                </c:pt>
                <c:pt idx="4">
                  <c:v>6.0402684563758395</c:v>
                </c:pt>
                <c:pt idx="5">
                  <c:v>5.0125313283208017</c:v>
                </c:pt>
                <c:pt idx="6">
                  <c:v>7.8320090805902378</c:v>
                </c:pt>
                <c:pt idx="7">
                  <c:v>6.6115702479338845</c:v>
                </c:pt>
                <c:pt idx="8">
                  <c:v>6.2780269058295968</c:v>
                </c:pt>
                <c:pt idx="9">
                  <c:v>5.6169429097605894</c:v>
                </c:pt>
                <c:pt idx="10">
                  <c:v>4.2379788101059495</c:v>
                </c:pt>
                <c:pt idx="11">
                  <c:v>4.4747081712062258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8114280"/>
        <c:axId val="248114664"/>
      </c:lineChart>
      <c:catAx>
        <c:axId val="248126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4452554745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12696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8126960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08029197078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126576"/>
        <c:crosses val="autoZero"/>
        <c:crossBetween val="between"/>
        <c:majorUnit val="200"/>
      </c:valAx>
      <c:catAx>
        <c:axId val="2481142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8114664"/>
        <c:crosses val="autoZero"/>
        <c:auto val="0"/>
        <c:lblAlgn val="ctr"/>
        <c:lblOffset val="100"/>
        <c:noMultiLvlLbl val="0"/>
      </c:catAx>
      <c:valAx>
        <c:axId val="24811466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5401459854014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11428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変動図!$R$94</c:f>
          <c:strCache>
            <c:ptCount val="1"/>
            <c:pt idx="0">
              <c:v>A側道部 流入部(5+ 6)</c:v>
            </c:pt>
          </c:strCache>
        </c:strRef>
      </c:tx>
      <c:layout>
        <c:manualLayout>
          <c:xMode val="edge"/>
          <c:yMode val="edge"/>
          <c:x val="0.4397809806313166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0909090909090912E-2"/>
          <c:w val="0.83667883211678828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変動図!$Q$95:$Q$106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変動図!$R$95:$R$106</c:f>
              <c:numCache>
                <c:formatCode>General</c:formatCode>
                <c:ptCount val="12"/>
                <c:pt idx="0">
                  <c:v>47</c:v>
                </c:pt>
                <c:pt idx="1">
                  <c:v>89</c:v>
                </c:pt>
                <c:pt idx="2">
                  <c:v>68</c:v>
                </c:pt>
                <c:pt idx="3">
                  <c:v>80</c:v>
                </c:pt>
                <c:pt idx="4">
                  <c:v>72</c:v>
                </c:pt>
                <c:pt idx="5">
                  <c:v>75</c:v>
                </c:pt>
                <c:pt idx="6">
                  <c:v>90</c:v>
                </c:pt>
                <c:pt idx="7">
                  <c:v>74</c:v>
                </c:pt>
                <c:pt idx="8">
                  <c:v>86</c:v>
                </c:pt>
                <c:pt idx="9">
                  <c:v>85</c:v>
                </c:pt>
                <c:pt idx="10">
                  <c:v>68</c:v>
                </c:pt>
                <c:pt idx="11">
                  <c:v>79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変動図!$Q$95:$Q$106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変動図!$S$95:$S$106</c:f>
              <c:numCache>
                <c:formatCode>General</c:formatCode>
                <c:ptCount val="12"/>
                <c:pt idx="0">
                  <c:v>1</c:v>
                </c:pt>
                <c:pt idx="1">
                  <c:v>3</c:v>
                </c:pt>
                <c:pt idx="2">
                  <c:v>4</c:v>
                </c:pt>
                <c:pt idx="3">
                  <c:v>4</c:v>
                </c:pt>
                <c:pt idx="4">
                  <c:v>3</c:v>
                </c:pt>
                <c:pt idx="5">
                  <c:v>3</c:v>
                </c:pt>
                <c:pt idx="6">
                  <c:v>5</c:v>
                </c:pt>
                <c:pt idx="7">
                  <c:v>6</c:v>
                </c:pt>
                <c:pt idx="8">
                  <c:v>5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74087328"/>
        <c:axId val="17408772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変動図!$Q$95:$Q$106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変動図!$T$95:$T$106</c:f>
              <c:numCache>
                <c:formatCode>0.0</c:formatCode>
                <c:ptCount val="12"/>
                <c:pt idx="0">
                  <c:v>2.083333333333333</c:v>
                </c:pt>
                <c:pt idx="1">
                  <c:v>3.2608695652173911</c:v>
                </c:pt>
                <c:pt idx="2">
                  <c:v>5.5555555555555554</c:v>
                </c:pt>
                <c:pt idx="3">
                  <c:v>4.7619047619047619</c:v>
                </c:pt>
                <c:pt idx="4">
                  <c:v>4</c:v>
                </c:pt>
                <c:pt idx="5">
                  <c:v>3.8461538461538463</c:v>
                </c:pt>
                <c:pt idx="6">
                  <c:v>5.2631578947368416</c:v>
                </c:pt>
                <c:pt idx="7">
                  <c:v>7.5</c:v>
                </c:pt>
                <c:pt idx="8">
                  <c:v>5.4945054945054945</c:v>
                </c:pt>
                <c:pt idx="9">
                  <c:v>1.1627906976744187</c:v>
                </c:pt>
                <c:pt idx="10">
                  <c:v>0</c:v>
                </c:pt>
                <c:pt idx="11">
                  <c:v>1.25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088112"/>
        <c:axId val="174088504"/>
      </c:lineChart>
      <c:catAx>
        <c:axId val="174087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408772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74087720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4087328"/>
        <c:crosses val="autoZero"/>
        <c:crossBetween val="between"/>
        <c:majorUnit val="100"/>
      </c:valAx>
      <c:catAx>
        <c:axId val="1740881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4088504"/>
        <c:crosses val="autoZero"/>
        <c:auto val="0"/>
        <c:lblAlgn val="ctr"/>
        <c:lblOffset val="100"/>
        <c:noMultiLvlLbl val="0"/>
      </c:catAx>
      <c:valAx>
        <c:axId val="17408850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408811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変動図!$U$94</c:f>
          <c:strCache>
            <c:ptCount val="1"/>
            <c:pt idx="0">
              <c:v>A側道部 流出部(1+ 8+13+18)</c:v>
            </c:pt>
          </c:strCache>
        </c:strRef>
      </c:tx>
      <c:layout>
        <c:manualLayout>
          <c:xMode val="edge"/>
          <c:yMode val="edge"/>
          <c:x val="0.44018261937441311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712328767123292E-2"/>
          <c:y val="9.1463414634146339E-2"/>
          <c:w val="0.8383561643835616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変動図!$Q$95:$Q$106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変動図!$U$95:$U$106</c:f>
              <c:numCache>
                <c:formatCode>General</c:formatCode>
                <c:ptCount val="12"/>
                <c:pt idx="0">
                  <c:v>327</c:v>
                </c:pt>
                <c:pt idx="1">
                  <c:v>344</c:v>
                </c:pt>
                <c:pt idx="2">
                  <c:v>316</c:v>
                </c:pt>
                <c:pt idx="3">
                  <c:v>356</c:v>
                </c:pt>
                <c:pt idx="4">
                  <c:v>275</c:v>
                </c:pt>
                <c:pt idx="5">
                  <c:v>240</c:v>
                </c:pt>
                <c:pt idx="6">
                  <c:v>257</c:v>
                </c:pt>
                <c:pt idx="7">
                  <c:v>251</c:v>
                </c:pt>
                <c:pt idx="8">
                  <c:v>243</c:v>
                </c:pt>
                <c:pt idx="9">
                  <c:v>264</c:v>
                </c:pt>
                <c:pt idx="10">
                  <c:v>285</c:v>
                </c:pt>
                <c:pt idx="11">
                  <c:v>218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変動図!$Q$95:$Q$106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変動図!$V$95:$V$106</c:f>
              <c:numCache>
                <c:formatCode>General</c:formatCode>
                <c:ptCount val="12"/>
                <c:pt idx="0">
                  <c:v>12</c:v>
                </c:pt>
                <c:pt idx="1">
                  <c:v>12</c:v>
                </c:pt>
                <c:pt idx="2">
                  <c:v>8</c:v>
                </c:pt>
                <c:pt idx="3">
                  <c:v>28</c:v>
                </c:pt>
                <c:pt idx="4">
                  <c:v>14</c:v>
                </c:pt>
                <c:pt idx="5">
                  <c:v>9</c:v>
                </c:pt>
                <c:pt idx="6">
                  <c:v>20</c:v>
                </c:pt>
                <c:pt idx="7">
                  <c:v>17</c:v>
                </c:pt>
                <c:pt idx="8">
                  <c:v>26</c:v>
                </c:pt>
                <c:pt idx="9">
                  <c:v>12</c:v>
                </c:pt>
                <c:pt idx="10">
                  <c:v>9</c:v>
                </c:pt>
                <c:pt idx="11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74090856"/>
        <c:axId val="17409124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変動図!$Q$95:$Q$106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変動図!$W$95:$W$106</c:f>
              <c:numCache>
                <c:formatCode>0.0</c:formatCode>
                <c:ptCount val="12"/>
                <c:pt idx="0">
                  <c:v>3.5398230088495577</c:v>
                </c:pt>
                <c:pt idx="1">
                  <c:v>3.3707865168539324</c:v>
                </c:pt>
                <c:pt idx="2">
                  <c:v>2.4691358024691357</c:v>
                </c:pt>
                <c:pt idx="3">
                  <c:v>7.291666666666667</c:v>
                </c:pt>
                <c:pt idx="4">
                  <c:v>4.844290657439446</c:v>
                </c:pt>
                <c:pt idx="5">
                  <c:v>3.6144578313253009</c:v>
                </c:pt>
                <c:pt idx="6">
                  <c:v>7.2202166064981945</c:v>
                </c:pt>
                <c:pt idx="7">
                  <c:v>6.3432835820895521</c:v>
                </c:pt>
                <c:pt idx="8">
                  <c:v>9.6654275092936803</c:v>
                </c:pt>
                <c:pt idx="9">
                  <c:v>4.3478260869565215</c:v>
                </c:pt>
                <c:pt idx="10">
                  <c:v>3.0612244897959182</c:v>
                </c:pt>
                <c:pt idx="11">
                  <c:v>2.2421524663677128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091640"/>
        <c:axId val="248742896"/>
      </c:lineChart>
      <c:catAx>
        <c:axId val="174090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159816032170286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409124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74091248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67998266271764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4090856"/>
        <c:crosses val="autoZero"/>
        <c:crossBetween val="between"/>
        <c:majorUnit val="100"/>
      </c:valAx>
      <c:catAx>
        <c:axId val="1740916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8742896"/>
        <c:crosses val="autoZero"/>
        <c:auto val="0"/>
        <c:lblAlgn val="ctr"/>
        <c:lblOffset val="100"/>
        <c:noMultiLvlLbl val="0"/>
      </c:catAx>
      <c:valAx>
        <c:axId val="248742896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3302752293578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409164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変動図!$X$94</c:f>
          <c:strCache>
            <c:ptCount val="1"/>
            <c:pt idx="0">
              <c:v>A側道部 合計 ( 1+ 5+ 6+ 8+13+18)</c:v>
            </c:pt>
          </c:strCache>
        </c:strRef>
      </c:tx>
      <c:layout>
        <c:manualLayout>
          <c:xMode val="edge"/>
          <c:yMode val="edge"/>
          <c:x val="0.39781019123297029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1185410334346503E-2"/>
          <c:w val="0.83667883211678828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変動図!$Q$95:$Q$106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変動図!$X$95:$X$106</c:f>
              <c:numCache>
                <c:formatCode>General</c:formatCode>
                <c:ptCount val="12"/>
                <c:pt idx="0">
                  <c:v>374</c:v>
                </c:pt>
                <c:pt idx="1">
                  <c:v>433</c:v>
                </c:pt>
                <c:pt idx="2">
                  <c:v>384</c:v>
                </c:pt>
                <c:pt idx="3">
                  <c:v>436</c:v>
                </c:pt>
                <c:pt idx="4">
                  <c:v>347</c:v>
                </c:pt>
                <c:pt idx="5">
                  <c:v>315</c:v>
                </c:pt>
                <c:pt idx="6">
                  <c:v>347</c:v>
                </c:pt>
                <c:pt idx="7">
                  <c:v>325</c:v>
                </c:pt>
                <c:pt idx="8">
                  <c:v>329</c:v>
                </c:pt>
                <c:pt idx="9">
                  <c:v>349</c:v>
                </c:pt>
                <c:pt idx="10">
                  <c:v>353</c:v>
                </c:pt>
                <c:pt idx="11">
                  <c:v>297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変動図!$Q$95:$Q$106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変動図!$Y$95:$Y$106</c:f>
              <c:numCache>
                <c:formatCode>General</c:formatCode>
                <c:ptCount val="12"/>
                <c:pt idx="0">
                  <c:v>13</c:v>
                </c:pt>
                <c:pt idx="1">
                  <c:v>15</c:v>
                </c:pt>
                <c:pt idx="2">
                  <c:v>12</c:v>
                </c:pt>
                <c:pt idx="3">
                  <c:v>32</c:v>
                </c:pt>
                <c:pt idx="4">
                  <c:v>17</c:v>
                </c:pt>
                <c:pt idx="5">
                  <c:v>12</c:v>
                </c:pt>
                <c:pt idx="6">
                  <c:v>25</c:v>
                </c:pt>
                <c:pt idx="7">
                  <c:v>23</c:v>
                </c:pt>
                <c:pt idx="8">
                  <c:v>31</c:v>
                </c:pt>
                <c:pt idx="9">
                  <c:v>13</c:v>
                </c:pt>
                <c:pt idx="10">
                  <c:v>9</c:v>
                </c:pt>
                <c:pt idx="11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8744072"/>
        <c:axId val="24874446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変動図!$Q$95:$Q$106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変動図!$Z$95:$Z$106</c:f>
              <c:numCache>
                <c:formatCode>0.0</c:formatCode>
                <c:ptCount val="12"/>
                <c:pt idx="0">
                  <c:v>3.3591731266149871</c:v>
                </c:pt>
                <c:pt idx="1">
                  <c:v>3.3482142857142856</c:v>
                </c:pt>
                <c:pt idx="2">
                  <c:v>3.0303030303030303</c:v>
                </c:pt>
                <c:pt idx="3">
                  <c:v>6.8376068376068382</c:v>
                </c:pt>
                <c:pt idx="4">
                  <c:v>4.6703296703296706</c:v>
                </c:pt>
                <c:pt idx="5">
                  <c:v>3.669724770642202</c:v>
                </c:pt>
                <c:pt idx="6">
                  <c:v>6.7204301075268811</c:v>
                </c:pt>
                <c:pt idx="7">
                  <c:v>6.6091954022988508</c:v>
                </c:pt>
                <c:pt idx="8">
                  <c:v>8.6111111111111107</c:v>
                </c:pt>
                <c:pt idx="9">
                  <c:v>3.5911602209944751</c:v>
                </c:pt>
                <c:pt idx="10">
                  <c:v>2.4861878453038675</c:v>
                </c:pt>
                <c:pt idx="11">
                  <c:v>1.9801980198019802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8744856"/>
        <c:axId val="248745248"/>
      </c:lineChart>
      <c:catAx>
        <c:axId val="2487440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4446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8744464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44072"/>
        <c:crosses val="autoZero"/>
        <c:crossBetween val="between"/>
        <c:majorUnit val="200"/>
      </c:valAx>
      <c:catAx>
        <c:axId val="2487448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8745248"/>
        <c:crosses val="autoZero"/>
        <c:auto val="0"/>
        <c:lblAlgn val="ctr"/>
        <c:lblOffset val="100"/>
        <c:noMultiLvlLbl val="0"/>
      </c:catAx>
      <c:valAx>
        <c:axId val="24874524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4485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変動図!$R$164</c:f>
          <c:strCache>
            <c:ptCount val="1"/>
            <c:pt idx="0">
              <c:v>B 流入部(7+ 8+ 9+10)</c:v>
            </c:pt>
          </c:strCache>
        </c:strRef>
      </c:tx>
      <c:layout>
        <c:manualLayout>
          <c:xMode val="edge"/>
          <c:yMode val="edge"/>
          <c:x val="0.4397809806313166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0909090909090912E-2"/>
          <c:w val="0.83667883211678828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変動図!$Q$165:$Q$176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変動図!$R$165:$R$176</c:f>
              <c:numCache>
                <c:formatCode>General</c:formatCode>
                <c:ptCount val="12"/>
                <c:pt idx="0">
                  <c:v>210</c:v>
                </c:pt>
                <c:pt idx="1">
                  <c:v>283</c:v>
                </c:pt>
                <c:pt idx="2">
                  <c:v>236</c:v>
                </c:pt>
                <c:pt idx="3">
                  <c:v>240</c:v>
                </c:pt>
                <c:pt idx="4">
                  <c:v>198</c:v>
                </c:pt>
                <c:pt idx="5">
                  <c:v>212</c:v>
                </c:pt>
                <c:pt idx="6">
                  <c:v>208</c:v>
                </c:pt>
                <c:pt idx="7">
                  <c:v>185</c:v>
                </c:pt>
                <c:pt idx="8">
                  <c:v>218</c:v>
                </c:pt>
                <c:pt idx="9">
                  <c:v>275</c:v>
                </c:pt>
                <c:pt idx="10">
                  <c:v>280</c:v>
                </c:pt>
                <c:pt idx="11">
                  <c:v>243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変動図!$Q$165:$Q$176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変動図!$S$165:$S$176</c:f>
              <c:numCache>
                <c:formatCode>General</c:formatCode>
                <c:ptCount val="12"/>
                <c:pt idx="0">
                  <c:v>13</c:v>
                </c:pt>
                <c:pt idx="1">
                  <c:v>16</c:v>
                </c:pt>
                <c:pt idx="2">
                  <c:v>20</c:v>
                </c:pt>
                <c:pt idx="3">
                  <c:v>15</c:v>
                </c:pt>
                <c:pt idx="4">
                  <c:v>16</c:v>
                </c:pt>
                <c:pt idx="5">
                  <c:v>19</c:v>
                </c:pt>
                <c:pt idx="6">
                  <c:v>11</c:v>
                </c:pt>
                <c:pt idx="7">
                  <c:v>20</c:v>
                </c:pt>
                <c:pt idx="8">
                  <c:v>19</c:v>
                </c:pt>
                <c:pt idx="9">
                  <c:v>13</c:v>
                </c:pt>
                <c:pt idx="10">
                  <c:v>20</c:v>
                </c:pt>
                <c:pt idx="11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74090464"/>
        <c:axId val="174090072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変動図!$Q$165:$Q$176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変動図!$T$165:$T$176</c:f>
              <c:numCache>
                <c:formatCode>0.0</c:formatCode>
                <c:ptCount val="12"/>
                <c:pt idx="0">
                  <c:v>5.8295964125560538</c:v>
                </c:pt>
                <c:pt idx="1">
                  <c:v>5.3511705685618729</c:v>
                </c:pt>
                <c:pt idx="2">
                  <c:v>7.8125</c:v>
                </c:pt>
                <c:pt idx="3">
                  <c:v>5.8823529411764701</c:v>
                </c:pt>
                <c:pt idx="4">
                  <c:v>7.4766355140186906</c:v>
                </c:pt>
                <c:pt idx="5">
                  <c:v>8.2251082251082259</c:v>
                </c:pt>
                <c:pt idx="6">
                  <c:v>5.0228310502283104</c:v>
                </c:pt>
                <c:pt idx="7">
                  <c:v>9.7560975609756095</c:v>
                </c:pt>
                <c:pt idx="8">
                  <c:v>8.0168776371308024</c:v>
                </c:pt>
                <c:pt idx="9">
                  <c:v>4.5138888888888884</c:v>
                </c:pt>
                <c:pt idx="10">
                  <c:v>6.666666666666667</c:v>
                </c:pt>
                <c:pt idx="11">
                  <c:v>3.5714285714285712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089680"/>
        <c:axId val="174089288"/>
      </c:lineChart>
      <c:catAx>
        <c:axId val="1740904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409007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74090072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4090464"/>
        <c:crosses val="autoZero"/>
        <c:crossBetween val="between"/>
        <c:majorUnit val="100"/>
      </c:valAx>
      <c:catAx>
        <c:axId val="1740896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4089288"/>
        <c:crosses val="autoZero"/>
        <c:auto val="0"/>
        <c:lblAlgn val="ctr"/>
        <c:lblOffset val="100"/>
        <c:noMultiLvlLbl val="0"/>
      </c:catAx>
      <c:valAx>
        <c:axId val="17408928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408968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変動図!$U$164</c:f>
          <c:strCache>
            <c:ptCount val="1"/>
            <c:pt idx="0">
              <c:v>B 流出部(4+ 6+11+16)</c:v>
            </c:pt>
          </c:strCache>
        </c:strRef>
      </c:tx>
      <c:layout>
        <c:manualLayout>
          <c:xMode val="edge"/>
          <c:yMode val="edge"/>
          <c:x val="0.44018261937441311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712328767123292E-2"/>
          <c:y val="9.1463414634146339E-2"/>
          <c:w val="0.8383561643835616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変動図!$Q$165:$Q$176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変動図!$U$165:$U$176</c:f>
              <c:numCache>
                <c:formatCode>General</c:formatCode>
                <c:ptCount val="12"/>
                <c:pt idx="0">
                  <c:v>268</c:v>
                </c:pt>
                <c:pt idx="1">
                  <c:v>277</c:v>
                </c:pt>
                <c:pt idx="2">
                  <c:v>283</c:v>
                </c:pt>
                <c:pt idx="3">
                  <c:v>291</c:v>
                </c:pt>
                <c:pt idx="4">
                  <c:v>249</c:v>
                </c:pt>
                <c:pt idx="5">
                  <c:v>190</c:v>
                </c:pt>
                <c:pt idx="6">
                  <c:v>220</c:v>
                </c:pt>
                <c:pt idx="7">
                  <c:v>230</c:v>
                </c:pt>
                <c:pt idx="8">
                  <c:v>229</c:v>
                </c:pt>
                <c:pt idx="9">
                  <c:v>271</c:v>
                </c:pt>
                <c:pt idx="10">
                  <c:v>291</c:v>
                </c:pt>
                <c:pt idx="11">
                  <c:v>185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変動図!$Q$165:$Q$176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変動図!$V$165:$V$176</c:f>
              <c:numCache>
                <c:formatCode>General</c:formatCode>
                <c:ptCount val="12"/>
                <c:pt idx="0">
                  <c:v>13</c:v>
                </c:pt>
                <c:pt idx="1">
                  <c:v>27</c:v>
                </c:pt>
                <c:pt idx="2">
                  <c:v>20</c:v>
                </c:pt>
                <c:pt idx="3">
                  <c:v>15</c:v>
                </c:pt>
                <c:pt idx="4">
                  <c:v>14</c:v>
                </c:pt>
                <c:pt idx="5">
                  <c:v>11</c:v>
                </c:pt>
                <c:pt idx="6">
                  <c:v>19</c:v>
                </c:pt>
                <c:pt idx="7">
                  <c:v>18</c:v>
                </c:pt>
                <c:pt idx="8">
                  <c:v>13</c:v>
                </c:pt>
                <c:pt idx="9">
                  <c:v>7</c:v>
                </c:pt>
                <c:pt idx="10">
                  <c:v>10</c:v>
                </c:pt>
                <c:pt idx="11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8743680"/>
        <c:axId val="24874642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変動図!$Q$165:$Q$176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変動図!$W$165:$W$176</c:f>
              <c:numCache>
                <c:formatCode>0.0</c:formatCode>
                <c:ptCount val="12"/>
                <c:pt idx="0">
                  <c:v>4.6263345195729535</c:v>
                </c:pt>
                <c:pt idx="1">
                  <c:v>8.8815789473684212</c:v>
                </c:pt>
                <c:pt idx="2">
                  <c:v>6.6006600660065997</c:v>
                </c:pt>
                <c:pt idx="3">
                  <c:v>4.9019607843137258</c:v>
                </c:pt>
                <c:pt idx="4">
                  <c:v>5.3231939163498092</c:v>
                </c:pt>
                <c:pt idx="5">
                  <c:v>5.4726368159203984</c:v>
                </c:pt>
                <c:pt idx="6">
                  <c:v>7.9497907949790791</c:v>
                </c:pt>
                <c:pt idx="7">
                  <c:v>7.2580645161290329</c:v>
                </c:pt>
                <c:pt idx="8">
                  <c:v>5.3719008264462813</c:v>
                </c:pt>
                <c:pt idx="9">
                  <c:v>2.5179856115107913</c:v>
                </c:pt>
                <c:pt idx="10">
                  <c:v>3.322259136212625</c:v>
                </c:pt>
                <c:pt idx="11">
                  <c:v>3.6458333333333335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8746816"/>
        <c:axId val="248747208"/>
      </c:lineChart>
      <c:catAx>
        <c:axId val="2487436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159816032170286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4642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8746424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67998266271764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43680"/>
        <c:crosses val="autoZero"/>
        <c:crossBetween val="between"/>
        <c:majorUnit val="100"/>
      </c:valAx>
      <c:catAx>
        <c:axId val="2487468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8747208"/>
        <c:crosses val="autoZero"/>
        <c:auto val="0"/>
        <c:lblAlgn val="ctr"/>
        <c:lblOffset val="100"/>
        <c:noMultiLvlLbl val="0"/>
      </c:catAx>
      <c:valAx>
        <c:axId val="24874720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3302752293578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4681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変動図!$X$164</c:f>
          <c:strCache>
            <c:ptCount val="1"/>
            <c:pt idx="0">
              <c:v>B 合計 ( 4+ 6+ 7+ 8+ 9+10+11+16)</c:v>
            </c:pt>
          </c:strCache>
        </c:strRef>
      </c:tx>
      <c:layout>
        <c:manualLayout>
          <c:xMode val="edge"/>
          <c:yMode val="edge"/>
          <c:x val="0.39781019123297029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1185410334346503E-2"/>
          <c:w val="0.83667883211678828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変動図!$Q$165:$Q$176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変動図!$X$165:$X$176</c:f>
              <c:numCache>
                <c:formatCode>General</c:formatCode>
                <c:ptCount val="12"/>
                <c:pt idx="0">
                  <c:v>478</c:v>
                </c:pt>
                <c:pt idx="1">
                  <c:v>560</c:v>
                </c:pt>
                <c:pt idx="2">
                  <c:v>519</c:v>
                </c:pt>
                <c:pt idx="3">
                  <c:v>531</c:v>
                </c:pt>
                <c:pt idx="4">
                  <c:v>447</c:v>
                </c:pt>
                <c:pt idx="5">
                  <c:v>402</c:v>
                </c:pt>
                <c:pt idx="6">
                  <c:v>428</c:v>
                </c:pt>
                <c:pt idx="7">
                  <c:v>415</c:v>
                </c:pt>
                <c:pt idx="8">
                  <c:v>447</c:v>
                </c:pt>
                <c:pt idx="9">
                  <c:v>546</c:v>
                </c:pt>
                <c:pt idx="10">
                  <c:v>571</c:v>
                </c:pt>
                <c:pt idx="11">
                  <c:v>428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変動図!$Q$165:$Q$176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変動図!$Y$165:$Y$176</c:f>
              <c:numCache>
                <c:formatCode>General</c:formatCode>
                <c:ptCount val="12"/>
                <c:pt idx="0">
                  <c:v>26</c:v>
                </c:pt>
                <c:pt idx="1">
                  <c:v>43</c:v>
                </c:pt>
                <c:pt idx="2">
                  <c:v>40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38</c:v>
                </c:pt>
                <c:pt idx="8">
                  <c:v>32</c:v>
                </c:pt>
                <c:pt idx="9">
                  <c:v>20</c:v>
                </c:pt>
                <c:pt idx="10">
                  <c:v>30</c:v>
                </c:pt>
                <c:pt idx="11">
                  <c:v>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8747992"/>
        <c:axId val="24874838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変動図!$Q$165:$Q$176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変動図!$Z$165:$Z$176</c:f>
              <c:numCache>
                <c:formatCode>0.0</c:formatCode>
                <c:ptCount val="12"/>
                <c:pt idx="0">
                  <c:v>5.1587301587301582</c:v>
                </c:pt>
                <c:pt idx="1">
                  <c:v>7.131011608623548</c:v>
                </c:pt>
                <c:pt idx="2">
                  <c:v>7.1556350626118066</c:v>
                </c:pt>
                <c:pt idx="3">
                  <c:v>5.3475935828877006</c:v>
                </c:pt>
                <c:pt idx="4">
                  <c:v>6.2893081761006293</c:v>
                </c:pt>
                <c:pt idx="5">
                  <c:v>6.9444444444444446</c:v>
                </c:pt>
                <c:pt idx="6">
                  <c:v>6.5502183406113534</c:v>
                </c:pt>
                <c:pt idx="7">
                  <c:v>8.3885209713024285</c:v>
                </c:pt>
                <c:pt idx="8">
                  <c:v>6.6805845511482245</c:v>
                </c:pt>
                <c:pt idx="9">
                  <c:v>3.5335689045936398</c:v>
                </c:pt>
                <c:pt idx="10">
                  <c:v>4.9916805324459235</c:v>
                </c:pt>
                <c:pt idx="11">
                  <c:v>3.6036036036036037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8748776"/>
        <c:axId val="248749168"/>
      </c:lineChart>
      <c:catAx>
        <c:axId val="2487479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4838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8748384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47992"/>
        <c:crosses val="autoZero"/>
        <c:crossBetween val="between"/>
        <c:majorUnit val="200"/>
      </c:valAx>
      <c:catAx>
        <c:axId val="2487487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8749168"/>
        <c:crosses val="autoZero"/>
        <c:auto val="0"/>
        <c:lblAlgn val="ctr"/>
        <c:lblOffset val="100"/>
        <c:noMultiLvlLbl val="0"/>
      </c:catAx>
      <c:valAx>
        <c:axId val="24874916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874877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13" Type="http://schemas.openxmlformats.org/officeDocument/2006/relationships/chart" Target="../charts/chart11.xml"/><Relationship Id="rId3" Type="http://schemas.openxmlformats.org/officeDocument/2006/relationships/chart" Target="../charts/chart2.xml"/><Relationship Id="rId7" Type="http://schemas.openxmlformats.org/officeDocument/2006/relationships/chart" Target="../charts/chart5.xml"/><Relationship Id="rId12" Type="http://schemas.openxmlformats.org/officeDocument/2006/relationships/chart" Target="../charts/chart10.xml"/><Relationship Id="rId17" Type="http://schemas.openxmlformats.org/officeDocument/2006/relationships/chart" Target="../charts/chart15.xml"/><Relationship Id="rId2" Type="http://schemas.openxmlformats.org/officeDocument/2006/relationships/image" Target="../media/image4.png"/><Relationship Id="rId16" Type="http://schemas.openxmlformats.org/officeDocument/2006/relationships/chart" Target="../charts/chart14.xml"/><Relationship Id="rId1" Type="http://schemas.openxmlformats.org/officeDocument/2006/relationships/chart" Target="../charts/chart1.xml"/><Relationship Id="rId6" Type="http://schemas.openxmlformats.org/officeDocument/2006/relationships/chart" Target="../charts/chart4.xml"/><Relationship Id="rId11" Type="http://schemas.openxmlformats.org/officeDocument/2006/relationships/chart" Target="../charts/chart9.xml"/><Relationship Id="rId5" Type="http://schemas.openxmlformats.org/officeDocument/2006/relationships/image" Target="../media/image5.emf"/><Relationship Id="rId15" Type="http://schemas.openxmlformats.org/officeDocument/2006/relationships/chart" Target="../charts/chart13.xml"/><Relationship Id="rId10" Type="http://schemas.openxmlformats.org/officeDocument/2006/relationships/chart" Target="../charts/chart8.xml"/><Relationship Id="rId4" Type="http://schemas.openxmlformats.org/officeDocument/2006/relationships/chart" Target="../charts/chart3.xml"/><Relationship Id="rId9" Type="http://schemas.openxmlformats.org/officeDocument/2006/relationships/chart" Target="../charts/chart7.xml"/><Relationship Id="rId14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3</xdr:row>
      <xdr:rowOff>47625</xdr:rowOff>
    </xdr:from>
    <xdr:to>
      <xdr:col>3</xdr:col>
      <xdr:colOff>1657350</xdr:colOff>
      <xdr:row>27</xdr:row>
      <xdr:rowOff>161925</xdr:rowOff>
    </xdr:to>
    <xdr:pic>
      <xdr:nvPicPr>
        <xdr:cNvPr id="1025" name="図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114425"/>
          <a:ext cx="5295900" cy="422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476250</xdr:colOff>
      <xdr:row>28</xdr:row>
      <xdr:rowOff>38100</xdr:rowOff>
    </xdr:from>
    <xdr:to>
      <xdr:col>3</xdr:col>
      <xdr:colOff>1666875</xdr:colOff>
      <xdr:row>52</xdr:row>
      <xdr:rowOff>142875</xdr:rowOff>
    </xdr:to>
    <xdr:pic>
      <xdr:nvPicPr>
        <xdr:cNvPr id="1026" name="図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5391150"/>
          <a:ext cx="5295900" cy="421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104775</xdr:rowOff>
    </xdr:from>
    <xdr:to>
      <xdr:col>13</xdr:col>
      <xdr:colOff>409575</xdr:colOff>
      <xdr:row>6</xdr:row>
      <xdr:rowOff>85725</xdr:rowOff>
    </xdr:to>
    <xdr:pic>
      <xdr:nvPicPr>
        <xdr:cNvPr id="2049" name="図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752475"/>
          <a:ext cx="2476500" cy="2266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</xdr:colOff>
      <xdr:row>1</xdr:row>
      <xdr:rowOff>104775</xdr:rowOff>
    </xdr:from>
    <xdr:to>
      <xdr:col>14</xdr:col>
      <xdr:colOff>333375</xdr:colOff>
      <xdr:row>6</xdr:row>
      <xdr:rowOff>104775</xdr:rowOff>
    </xdr:to>
    <xdr:grpSp>
      <xdr:nvGrpSpPr>
        <xdr:cNvPr id="3073" name="グループ化 1"/>
        <xdr:cNvGrpSpPr>
          <a:grpSpLocks/>
        </xdr:cNvGrpSpPr>
      </xdr:nvGrpSpPr>
      <xdr:grpSpPr bwMode="auto">
        <a:xfrm>
          <a:off x="3695700" y="752475"/>
          <a:ext cx="2819400" cy="2266950"/>
          <a:chOff x="3295651" y="752475"/>
          <a:chExt cx="2476500" cy="2262599"/>
        </a:xfrm>
      </xdr:grpSpPr>
      <xdr:pic>
        <xdr:nvPicPr>
          <xdr:cNvPr id="3074" name="図 2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295651" y="752475"/>
            <a:ext cx="2476500" cy="226259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cxnSp macro="">
        <xdr:nvCxnSpPr>
          <xdr:cNvPr id="3075" name="直線コネクタ 5"/>
          <xdr:cNvCxnSpPr>
            <a:cxnSpLocks noChangeShapeType="1"/>
          </xdr:cNvCxnSpPr>
        </xdr:nvCxnSpPr>
        <xdr:spPr bwMode="auto">
          <a:xfrm>
            <a:off x="3924300" y="1009650"/>
            <a:ext cx="1209675" cy="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cxnSp macro="">
        <xdr:nvCxnSpPr>
          <xdr:cNvPr id="3076" name="直線コネクタ 10"/>
          <xdr:cNvCxnSpPr>
            <a:cxnSpLocks noChangeShapeType="1"/>
          </xdr:cNvCxnSpPr>
        </xdr:nvCxnSpPr>
        <xdr:spPr bwMode="auto">
          <a:xfrm>
            <a:off x="3609975" y="1466850"/>
            <a:ext cx="0" cy="80010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6" name="テキスト ボックス 5"/>
          <xdr:cNvSpPr txBox="1"/>
        </xdr:nvSpPr>
        <xdr:spPr bwMode="auto">
          <a:xfrm>
            <a:off x="4400036" y="904582"/>
            <a:ext cx="167331" cy="161614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Ａ</a:t>
            </a:r>
          </a:p>
        </xdr:txBody>
      </xdr:sp>
      <xdr:sp macro="" textlink="">
        <xdr:nvSpPr>
          <xdr:cNvPr id="7" name="テキスト ボックス 6"/>
          <xdr:cNvSpPr txBox="1"/>
        </xdr:nvSpPr>
        <xdr:spPr bwMode="auto">
          <a:xfrm>
            <a:off x="3462982" y="1760187"/>
            <a:ext cx="167331" cy="161614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Ｄ</a:t>
            </a:r>
          </a:p>
        </xdr:txBody>
      </xdr:sp>
      <xdr:cxnSp macro="">
        <xdr:nvCxnSpPr>
          <xdr:cNvPr id="3079" name="直線コネクタ 5"/>
          <xdr:cNvCxnSpPr>
            <a:cxnSpLocks noChangeShapeType="1"/>
          </xdr:cNvCxnSpPr>
        </xdr:nvCxnSpPr>
        <xdr:spPr bwMode="auto">
          <a:xfrm>
            <a:off x="3933825" y="2667000"/>
            <a:ext cx="1219200" cy="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9" name="テキスト ボックス 8"/>
          <xdr:cNvSpPr txBox="1"/>
        </xdr:nvSpPr>
        <xdr:spPr bwMode="auto">
          <a:xfrm>
            <a:off x="4400036" y="2558752"/>
            <a:ext cx="167331" cy="161614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Ｃ</a:t>
            </a:r>
          </a:p>
        </xdr:txBody>
      </xdr:sp>
      <xdr:cxnSp macro="">
        <xdr:nvCxnSpPr>
          <xdr:cNvPr id="3081" name="直線コネクタ 10"/>
          <xdr:cNvCxnSpPr>
            <a:cxnSpLocks noChangeShapeType="1"/>
          </xdr:cNvCxnSpPr>
        </xdr:nvCxnSpPr>
        <xdr:spPr bwMode="auto">
          <a:xfrm>
            <a:off x="5457825" y="1485900"/>
            <a:ext cx="0" cy="80010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11" name="テキスト ボックス 10"/>
          <xdr:cNvSpPr txBox="1"/>
        </xdr:nvSpPr>
        <xdr:spPr bwMode="auto">
          <a:xfrm>
            <a:off x="5295257" y="1741174"/>
            <a:ext cx="167331" cy="161614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Ｂ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</xdr:row>
      <xdr:rowOff>9525</xdr:rowOff>
    </xdr:from>
    <xdr:to>
      <xdr:col>14</xdr:col>
      <xdr:colOff>9525</xdr:colOff>
      <xdr:row>34</xdr:row>
      <xdr:rowOff>104775</xdr:rowOff>
    </xdr:to>
    <xdr:graphicFrame macro="">
      <xdr:nvGraphicFramePr>
        <xdr:cNvPr id="4097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228600</xdr:colOff>
      <xdr:row>13</xdr:row>
      <xdr:rowOff>28575</xdr:rowOff>
    </xdr:from>
    <xdr:to>
      <xdr:col>0</xdr:col>
      <xdr:colOff>590550</xdr:colOff>
      <xdr:row>13</xdr:row>
      <xdr:rowOff>180975</xdr:rowOff>
    </xdr:to>
    <xdr:sp macro="" textlink="">
      <xdr:nvSpPr>
        <xdr:cNvPr id="4098" name="Rectangle 28"/>
        <xdr:cNvSpPr>
          <a:spLocks noChangeArrowheads="1"/>
        </xdr:cNvSpPr>
      </xdr:nvSpPr>
      <xdr:spPr bwMode="auto">
        <a:xfrm>
          <a:off x="228600" y="3009900"/>
          <a:ext cx="361950" cy="152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228600</xdr:colOff>
      <xdr:row>14</xdr:row>
      <xdr:rowOff>28575</xdr:rowOff>
    </xdr:from>
    <xdr:to>
      <xdr:col>0</xdr:col>
      <xdr:colOff>590550</xdr:colOff>
      <xdr:row>14</xdr:row>
      <xdr:rowOff>180975</xdr:rowOff>
    </xdr:to>
    <xdr:sp macro="" textlink="">
      <xdr:nvSpPr>
        <xdr:cNvPr id="4099" name="Rectangle 30"/>
        <xdr:cNvSpPr>
          <a:spLocks noChangeArrowheads="1"/>
        </xdr:cNvSpPr>
      </xdr:nvSpPr>
      <xdr:spPr bwMode="auto">
        <a:xfrm>
          <a:off x="228600" y="3219450"/>
          <a:ext cx="361950" cy="152400"/>
        </a:xfrm>
        <a:prstGeom prst="rect">
          <a:avLst/>
        </a:prstGeom>
        <a:blipFill dpi="0" rotWithShape="0">
          <a:blip xmlns:r="http://schemas.openxmlformats.org/officeDocument/2006/relationships" r:embed="rId2"/>
          <a:srcRect/>
          <a:tile tx="0" ty="0" sx="100000" sy="100000" flip="none" algn="tl"/>
        </a:blip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228600</xdr:colOff>
      <xdr:row>15</xdr:row>
      <xdr:rowOff>66675</xdr:rowOff>
    </xdr:from>
    <xdr:to>
      <xdr:col>0</xdr:col>
      <xdr:colOff>590550</xdr:colOff>
      <xdr:row>15</xdr:row>
      <xdr:rowOff>133350</xdr:rowOff>
    </xdr:to>
    <xdr:grpSp>
      <xdr:nvGrpSpPr>
        <xdr:cNvPr id="4100" name="sen"/>
        <xdr:cNvGrpSpPr>
          <a:grpSpLocks/>
        </xdr:cNvGrpSpPr>
      </xdr:nvGrpSpPr>
      <xdr:grpSpPr bwMode="auto">
        <a:xfrm>
          <a:off x="228600" y="3400425"/>
          <a:ext cx="361950" cy="66675"/>
          <a:chOff x="-57" y="-15"/>
          <a:chExt cx="38" cy="7"/>
        </a:xfrm>
      </xdr:grpSpPr>
      <xdr:sp macro="" textlink="">
        <xdr:nvSpPr>
          <xdr:cNvPr id="4116" name="Line 29"/>
          <xdr:cNvSpPr>
            <a:spLocks noChangeShapeType="1"/>
          </xdr:cNvSpPr>
        </xdr:nvSpPr>
        <xdr:spPr bwMode="auto">
          <a:xfrm flipV="1">
            <a:off x="-57" y="-11"/>
            <a:ext cx="38" cy="1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17" name="Oval 33"/>
          <xdr:cNvSpPr>
            <a:spLocks noChangeArrowheads="1"/>
          </xdr:cNvSpPr>
        </xdr:nvSpPr>
        <xdr:spPr bwMode="auto">
          <a:xfrm>
            <a:off x="-42" y="-15"/>
            <a:ext cx="7" cy="7"/>
          </a:xfrm>
          <a:prstGeom prst="ellipse">
            <a:avLst/>
          </a:prstGeom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</xdr:spPr>
      </xdr:sp>
    </xdr:grpSp>
    <xdr:clientData/>
  </xdr:twoCellAnchor>
  <xdr:twoCellAnchor editAs="oneCell">
    <xdr:from>
      <xdr:col>0</xdr:col>
      <xdr:colOff>9525</xdr:colOff>
      <xdr:row>41</xdr:row>
      <xdr:rowOff>28575</xdr:rowOff>
    </xdr:from>
    <xdr:to>
      <xdr:col>14</xdr:col>
      <xdr:colOff>9525</xdr:colOff>
      <xdr:row>57</xdr:row>
      <xdr:rowOff>104775</xdr:rowOff>
    </xdr:to>
    <xdr:graphicFrame macro="">
      <xdr:nvGraphicFramePr>
        <xdr:cNvPr id="4101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 editAs="oneCell">
    <xdr:from>
      <xdr:col>0</xdr:col>
      <xdr:colOff>0</xdr:colOff>
      <xdr:row>64</xdr:row>
      <xdr:rowOff>0</xdr:rowOff>
    </xdr:from>
    <xdr:to>
      <xdr:col>14</xdr:col>
      <xdr:colOff>9525</xdr:colOff>
      <xdr:row>80</xdr:row>
      <xdr:rowOff>85725</xdr:rowOff>
    </xdr:to>
    <xdr:graphicFrame macro="">
      <xdr:nvGraphicFramePr>
        <xdr:cNvPr id="4102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9</xdr:col>
      <xdr:colOff>209550</xdr:colOff>
      <xdr:row>1</xdr:row>
      <xdr:rowOff>142875</xdr:rowOff>
    </xdr:from>
    <xdr:to>
      <xdr:col>13</xdr:col>
      <xdr:colOff>571500</xdr:colOff>
      <xdr:row>16</xdr:row>
      <xdr:rowOff>38100</xdr:rowOff>
    </xdr:to>
    <xdr:pic>
      <xdr:nvPicPr>
        <xdr:cNvPr id="4103" name="図 9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19125"/>
          <a:ext cx="3333750" cy="3028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88</xdr:row>
      <xdr:rowOff>9525</xdr:rowOff>
    </xdr:from>
    <xdr:to>
      <xdr:col>13</xdr:col>
      <xdr:colOff>714375</xdr:colOff>
      <xdr:row>104</xdr:row>
      <xdr:rowOff>104775</xdr:rowOff>
    </xdr:to>
    <xdr:graphicFrame macro="">
      <xdr:nvGraphicFramePr>
        <xdr:cNvPr id="4104" name="グラフ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twoCellAnchor>
  <xdr:twoCellAnchor editAs="oneCell">
    <xdr:from>
      <xdr:col>0</xdr:col>
      <xdr:colOff>9525</xdr:colOff>
      <xdr:row>111</xdr:row>
      <xdr:rowOff>28575</xdr:rowOff>
    </xdr:from>
    <xdr:to>
      <xdr:col>13</xdr:col>
      <xdr:colOff>714375</xdr:colOff>
      <xdr:row>127</xdr:row>
      <xdr:rowOff>104775</xdr:rowOff>
    </xdr:to>
    <xdr:graphicFrame macro="">
      <xdr:nvGraphicFramePr>
        <xdr:cNvPr id="4105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 editAs="oneCell">
    <xdr:from>
      <xdr:col>0</xdr:col>
      <xdr:colOff>0</xdr:colOff>
      <xdr:row>134</xdr:row>
      <xdr:rowOff>0</xdr:rowOff>
    </xdr:from>
    <xdr:to>
      <xdr:col>13</xdr:col>
      <xdr:colOff>714375</xdr:colOff>
      <xdr:row>150</xdr:row>
      <xdr:rowOff>85725</xdr:rowOff>
    </xdr:to>
    <xdr:graphicFrame macro="">
      <xdr:nvGraphicFramePr>
        <xdr:cNvPr id="4106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twoCellAnchor>
  <xdr:twoCellAnchor editAs="oneCell">
    <xdr:from>
      <xdr:col>0</xdr:col>
      <xdr:colOff>0</xdr:colOff>
      <xdr:row>158</xdr:row>
      <xdr:rowOff>9525</xdr:rowOff>
    </xdr:from>
    <xdr:to>
      <xdr:col>13</xdr:col>
      <xdr:colOff>714375</xdr:colOff>
      <xdr:row>174</xdr:row>
      <xdr:rowOff>104775</xdr:rowOff>
    </xdr:to>
    <xdr:graphicFrame macro="">
      <xdr:nvGraphicFramePr>
        <xdr:cNvPr id="4107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twoCellAnchor>
  <xdr:twoCellAnchor editAs="oneCell">
    <xdr:from>
      <xdr:col>0</xdr:col>
      <xdr:colOff>9525</xdr:colOff>
      <xdr:row>181</xdr:row>
      <xdr:rowOff>28575</xdr:rowOff>
    </xdr:from>
    <xdr:to>
      <xdr:col>13</xdr:col>
      <xdr:colOff>714375</xdr:colOff>
      <xdr:row>197</xdr:row>
      <xdr:rowOff>104775</xdr:rowOff>
    </xdr:to>
    <xdr:graphicFrame macro="">
      <xdr:nvGraphicFramePr>
        <xdr:cNvPr id="4108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twoCellAnchor>
  <xdr:twoCellAnchor editAs="oneCell">
    <xdr:from>
      <xdr:col>0</xdr:col>
      <xdr:colOff>0</xdr:colOff>
      <xdr:row>204</xdr:row>
      <xdr:rowOff>0</xdr:rowOff>
    </xdr:from>
    <xdr:to>
      <xdr:col>13</xdr:col>
      <xdr:colOff>714375</xdr:colOff>
      <xdr:row>220</xdr:row>
      <xdr:rowOff>85725</xdr:rowOff>
    </xdr:to>
    <xdr:graphicFrame macro="">
      <xdr:nvGraphicFramePr>
        <xdr:cNvPr id="4109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twoCellAnchor>
  <xdr:twoCellAnchor editAs="oneCell">
    <xdr:from>
      <xdr:col>0</xdr:col>
      <xdr:colOff>0</xdr:colOff>
      <xdr:row>228</xdr:row>
      <xdr:rowOff>9525</xdr:rowOff>
    </xdr:from>
    <xdr:to>
      <xdr:col>13</xdr:col>
      <xdr:colOff>714375</xdr:colOff>
      <xdr:row>244</xdr:row>
      <xdr:rowOff>104775</xdr:rowOff>
    </xdr:to>
    <xdr:graphicFrame macro="">
      <xdr:nvGraphicFramePr>
        <xdr:cNvPr id="4110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 fLocksWithSheet="0"/>
  </xdr:twoCellAnchor>
  <xdr:twoCellAnchor editAs="oneCell">
    <xdr:from>
      <xdr:col>0</xdr:col>
      <xdr:colOff>9525</xdr:colOff>
      <xdr:row>251</xdr:row>
      <xdr:rowOff>28575</xdr:rowOff>
    </xdr:from>
    <xdr:to>
      <xdr:col>13</xdr:col>
      <xdr:colOff>714375</xdr:colOff>
      <xdr:row>267</xdr:row>
      <xdr:rowOff>104775</xdr:rowOff>
    </xdr:to>
    <xdr:graphicFrame macro="">
      <xdr:nvGraphicFramePr>
        <xdr:cNvPr id="4111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 fLocksWithSheet="0"/>
  </xdr:twoCellAnchor>
  <xdr:twoCellAnchor editAs="oneCell">
    <xdr:from>
      <xdr:col>0</xdr:col>
      <xdr:colOff>0</xdr:colOff>
      <xdr:row>274</xdr:row>
      <xdr:rowOff>0</xdr:rowOff>
    </xdr:from>
    <xdr:to>
      <xdr:col>13</xdr:col>
      <xdr:colOff>714375</xdr:colOff>
      <xdr:row>290</xdr:row>
      <xdr:rowOff>85725</xdr:rowOff>
    </xdr:to>
    <xdr:graphicFrame macro="">
      <xdr:nvGraphicFramePr>
        <xdr:cNvPr id="4112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 fLocksWithSheet="0"/>
  </xdr:twoCellAnchor>
  <xdr:twoCellAnchor editAs="oneCell">
    <xdr:from>
      <xdr:col>0</xdr:col>
      <xdr:colOff>0</xdr:colOff>
      <xdr:row>298</xdr:row>
      <xdr:rowOff>9525</xdr:rowOff>
    </xdr:from>
    <xdr:to>
      <xdr:col>13</xdr:col>
      <xdr:colOff>714375</xdr:colOff>
      <xdr:row>314</xdr:row>
      <xdr:rowOff>104775</xdr:rowOff>
    </xdr:to>
    <xdr:graphicFrame macro="">
      <xdr:nvGraphicFramePr>
        <xdr:cNvPr id="4113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 fLocksWithSheet="0"/>
  </xdr:twoCellAnchor>
  <xdr:twoCellAnchor editAs="oneCell">
    <xdr:from>
      <xdr:col>0</xdr:col>
      <xdr:colOff>9525</xdr:colOff>
      <xdr:row>321</xdr:row>
      <xdr:rowOff>28575</xdr:rowOff>
    </xdr:from>
    <xdr:to>
      <xdr:col>13</xdr:col>
      <xdr:colOff>714375</xdr:colOff>
      <xdr:row>337</xdr:row>
      <xdr:rowOff>104775</xdr:rowOff>
    </xdr:to>
    <xdr:graphicFrame macro="">
      <xdr:nvGraphicFramePr>
        <xdr:cNvPr id="4114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 fLocksWithSheet="0"/>
  </xdr:twoCellAnchor>
  <xdr:twoCellAnchor editAs="oneCell">
    <xdr:from>
      <xdr:col>0</xdr:col>
      <xdr:colOff>0</xdr:colOff>
      <xdr:row>344</xdr:row>
      <xdr:rowOff>0</xdr:rowOff>
    </xdr:from>
    <xdr:to>
      <xdr:col>13</xdr:col>
      <xdr:colOff>714375</xdr:colOff>
      <xdr:row>360</xdr:row>
      <xdr:rowOff>85725</xdr:rowOff>
    </xdr:to>
    <xdr:graphicFrame macro="">
      <xdr:nvGraphicFramePr>
        <xdr:cNvPr id="4115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3"/>
  <sheetViews>
    <sheetView showGridLines="0" zoomScaleNormal="100" workbookViewId="0">
      <selection activeCell="O328" sqref="A1:O65536"/>
    </sheetView>
  </sheetViews>
  <sheetFormatPr defaultRowHeight="13.5"/>
  <cols>
    <col min="1" max="1" width="11.125" style="40" customWidth="1"/>
    <col min="2" max="2" width="30.5" style="40" customWidth="1"/>
    <col min="3" max="3" width="12.25" style="40" customWidth="1"/>
    <col min="4" max="4" width="28.125" style="40" customWidth="1"/>
    <col min="5" max="16384" width="9" style="40"/>
  </cols>
  <sheetData>
    <row r="1" spans="1:4" ht="36" customHeight="1" thickBot="1">
      <c r="A1" s="119" t="s">
        <v>50</v>
      </c>
      <c r="B1" s="120"/>
      <c r="C1" s="120"/>
      <c r="D1" s="121"/>
    </row>
    <row r="2" spans="1:4" ht="24" customHeight="1" thickBot="1">
      <c r="A2" s="21" t="s">
        <v>51</v>
      </c>
      <c r="B2" s="22" t="s">
        <v>58</v>
      </c>
      <c r="C2" s="23" t="s">
        <v>52</v>
      </c>
      <c r="D2" s="24" t="s">
        <v>83</v>
      </c>
    </row>
    <row r="3" spans="1:4" ht="24" customHeight="1" thickBot="1">
      <c r="A3" s="21" t="s">
        <v>53</v>
      </c>
      <c r="B3" s="25" t="s">
        <v>84</v>
      </c>
      <c r="C3" s="23"/>
      <c r="D3" s="26"/>
    </row>
    <row r="4" spans="1:4">
      <c r="A4" s="27" t="s">
        <v>54</v>
      </c>
      <c r="B4" s="28"/>
      <c r="C4" s="28"/>
      <c r="D4" s="29"/>
    </row>
    <row r="5" spans="1:4">
      <c r="A5" s="30"/>
      <c r="B5" s="31"/>
      <c r="C5" s="31"/>
      <c r="D5" s="32"/>
    </row>
    <row r="6" spans="1:4">
      <c r="A6" s="30"/>
      <c r="B6" s="31"/>
      <c r="C6" s="31"/>
      <c r="D6" s="32"/>
    </row>
    <row r="7" spans="1:4">
      <c r="A7" s="30"/>
      <c r="B7" s="31"/>
      <c r="C7" s="31"/>
      <c r="D7" s="32"/>
    </row>
    <row r="8" spans="1:4">
      <c r="A8" s="30"/>
      <c r="B8" s="31"/>
      <c r="C8" s="31"/>
      <c r="D8" s="32"/>
    </row>
    <row r="9" spans="1:4">
      <c r="A9" s="30"/>
      <c r="B9" s="31"/>
      <c r="C9" s="31"/>
      <c r="D9" s="32"/>
    </row>
    <row r="10" spans="1:4">
      <c r="A10" s="30"/>
      <c r="B10" s="31"/>
      <c r="C10" s="31"/>
      <c r="D10" s="32"/>
    </row>
    <row r="11" spans="1:4">
      <c r="A11" s="30"/>
      <c r="B11" s="31"/>
      <c r="C11" s="31"/>
      <c r="D11" s="32"/>
    </row>
    <row r="12" spans="1:4">
      <c r="A12" s="30"/>
      <c r="B12" s="31"/>
      <c r="C12" s="31"/>
      <c r="D12" s="32"/>
    </row>
    <row r="13" spans="1:4">
      <c r="A13" s="30"/>
      <c r="B13" s="31"/>
      <c r="C13" s="31"/>
      <c r="D13" s="32"/>
    </row>
    <row r="14" spans="1:4">
      <c r="A14" s="30"/>
      <c r="B14" s="31"/>
      <c r="C14" s="31"/>
      <c r="D14" s="32"/>
    </row>
    <row r="15" spans="1:4">
      <c r="A15" s="30"/>
      <c r="B15" s="31"/>
      <c r="C15" s="31"/>
      <c r="D15" s="32"/>
    </row>
    <row r="16" spans="1:4">
      <c r="A16" s="30"/>
      <c r="B16" s="31"/>
      <c r="C16" s="31"/>
      <c r="D16" s="32"/>
    </row>
    <row r="17" spans="1:4">
      <c r="A17" s="30"/>
      <c r="B17" s="31"/>
      <c r="C17" s="31"/>
      <c r="D17" s="32"/>
    </row>
    <row r="18" spans="1:4">
      <c r="A18" s="30"/>
      <c r="B18" s="31"/>
      <c r="C18" s="31"/>
      <c r="D18" s="32"/>
    </row>
    <row r="19" spans="1:4">
      <c r="A19" s="30"/>
      <c r="B19" s="31"/>
      <c r="C19" s="31"/>
      <c r="D19" s="32"/>
    </row>
    <row r="20" spans="1:4">
      <c r="A20" s="30"/>
      <c r="B20" s="31"/>
      <c r="C20" s="31"/>
      <c r="D20" s="32"/>
    </row>
    <row r="21" spans="1:4">
      <c r="A21" s="30"/>
      <c r="B21" s="31"/>
      <c r="C21" s="31"/>
      <c r="D21" s="32"/>
    </row>
    <row r="22" spans="1:4">
      <c r="A22" s="30"/>
      <c r="B22" s="31"/>
      <c r="C22" s="31"/>
      <c r="D22" s="32"/>
    </row>
    <row r="23" spans="1:4">
      <c r="A23" s="30"/>
      <c r="B23" s="31"/>
      <c r="C23" s="31"/>
      <c r="D23" s="32"/>
    </row>
    <row r="24" spans="1:4">
      <c r="A24" s="30"/>
      <c r="B24" s="31"/>
      <c r="C24" s="31"/>
      <c r="D24" s="32"/>
    </row>
    <row r="25" spans="1:4">
      <c r="A25" s="30"/>
      <c r="B25" s="31"/>
      <c r="C25" s="31"/>
      <c r="D25" s="32"/>
    </row>
    <row r="26" spans="1:4">
      <c r="A26" s="30"/>
      <c r="B26" s="31"/>
      <c r="C26" s="31"/>
      <c r="D26" s="32"/>
    </row>
    <row r="27" spans="1:4">
      <c r="A27" s="30"/>
      <c r="B27" s="31"/>
      <c r="C27" s="31"/>
      <c r="D27" s="32"/>
    </row>
    <row r="28" spans="1:4">
      <c r="A28" s="33"/>
      <c r="B28" s="34"/>
      <c r="C28" s="34"/>
      <c r="D28" s="35"/>
    </row>
    <row r="29" spans="1:4">
      <c r="A29" s="36" t="s">
        <v>55</v>
      </c>
      <c r="B29" s="31"/>
      <c r="C29" s="31"/>
      <c r="D29" s="32"/>
    </row>
    <row r="30" spans="1:4">
      <c r="A30" s="30"/>
      <c r="B30" s="31"/>
      <c r="C30" s="31"/>
      <c r="D30" s="32"/>
    </row>
    <row r="31" spans="1:4">
      <c r="A31" s="30"/>
      <c r="B31" s="31"/>
      <c r="C31" s="31"/>
      <c r="D31" s="32"/>
    </row>
    <row r="32" spans="1:4">
      <c r="A32" s="30"/>
      <c r="B32" s="31"/>
      <c r="C32" s="31"/>
      <c r="D32" s="32"/>
    </row>
    <row r="33" spans="1:4">
      <c r="A33" s="30"/>
      <c r="B33" s="31"/>
      <c r="C33" s="31"/>
      <c r="D33" s="32"/>
    </row>
    <row r="34" spans="1:4">
      <c r="A34" s="30"/>
      <c r="B34" s="31"/>
      <c r="C34" s="31"/>
      <c r="D34" s="32"/>
    </row>
    <row r="35" spans="1:4">
      <c r="A35" s="30"/>
      <c r="B35" s="31"/>
      <c r="C35" s="31"/>
      <c r="D35" s="32"/>
    </row>
    <row r="36" spans="1:4">
      <c r="A36" s="30"/>
      <c r="B36" s="31"/>
      <c r="C36" s="31"/>
      <c r="D36" s="32"/>
    </row>
    <row r="37" spans="1:4">
      <c r="A37" s="30"/>
      <c r="B37" s="31"/>
      <c r="C37" s="31"/>
      <c r="D37" s="32"/>
    </row>
    <row r="38" spans="1:4">
      <c r="A38" s="30"/>
      <c r="B38" s="31"/>
      <c r="C38" s="31"/>
      <c r="D38" s="32"/>
    </row>
    <row r="39" spans="1:4">
      <c r="A39" s="30"/>
      <c r="B39" s="31"/>
      <c r="C39" s="31"/>
      <c r="D39" s="32"/>
    </row>
    <row r="40" spans="1:4">
      <c r="A40" s="30"/>
      <c r="B40" s="31"/>
      <c r="C40" s="31"/>
      <c r="D40" s="32"/>
    </row>
    <row r="41" spans="1:4">
      <c r="A41" s="30"/>
      <c r="B41" s="31"/>
      <c r="C41" s="31"/>
      <c r="D41" s="32"/>
    </row>
    <row r="42" spans="1:4">
      <c r="A42" s="30"/>
      <c r="B42" s="31"/>
      <c r="C42" s="31"/>
      <c r="D42" s="32"/>
    </row>
    <row r="43" spans="1:4">
      <c r="A43" s="30"/>
      <c r="B43" s="31"/>
      <c r="C43" s="31"/>
      <c r="D43" s="32"/>
    </row>
    <row r="44" spans="1:4">
      <c r="A44" s="30"/>
      <c r="B44" s="31"/>
      <c r="C44" s="31"/>
      <c r="D44" s="32"/>
    </row>
    <row r="45" spans="1:4">
      <c r="A45" s="30"/>
      <c r="B45" s="31"/>
      <c r="C45" s="31"/>
      <c r="D45" s="32"/>
    </row>
    <row r="46" spans="1:4">
      <c r="A46" s="30"/>
      <c r="B46" s="31"/>
      <c r="C46" s="31"/>
      <c r="D46" s="32"/>
    </row>
    <row r="47" spans="1:4">
      <c r="A47" s="30"/>
      <c r="B47" s="31"/>
      <c r="C47" s="31"/>
      <c r="D47" s="32"/>
    </row>
    <row r="48" spans="1:4">
      <c r="A48" s="30"/>
      <c r="B48" s="31"/>
      <c r="C48" s="31"/>
      <c r="D48" s="32"/>
    </row>
    <row r="49" spans="1:4">
      <c r="A49" s="30"/>
      <c r="B49" s="31"/>
      <c r="C49" s="31"/>
      <c r="D49" s="32"/>
    </row>
    <row r="50" spans="1:4">
      <c r="A50" s="30"/>
      <c r="B50" s="31"/>
      <c r="C50" s="31"/>
      <c r="D50" s="32"/>
    </row>
    <row r="51" spans="1:4">
      <c r="A51" s="30"/>
      <c r="B51" s="31"/>
      <c r="C51" s="31"/>
      <c r="D51" s="32"/>
    </row>
    <row r="52" spans="1:4">
      <c r="A52" s="30"/>
      <c r="B52" s="31"/>
      <c r="C52" s="31"/>
      <c r="D52" s="32"/>
    </row>
    <row r="53" spans="1:4" ht="14.25" thickBot="1">
      <c r="A53" s="37"/>
      <c r="B53" s="38"/>
      <c r="C53" s="38"/>
      <c r="D53" s="39"/>
    </row>
  </sheetData>
  <mergeCells count="1">
    <mergeCell ref="A1:D1"/>
  </mergeCells>
  <phoneticPr fontId="1"/>
  <printOptions horizontalCentered="1"/>
  <pageMargins left="0.98425196850393704" right="0.78740157480314965" top="0.98425196850393704" bottom="0.59055118110236227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580"/>
  <sheetViews>
    <sheetView showGridLines="0" zoomScaleNormal="100" workbookViewId="0">
      <selection activeCell="O328" sqref="A1:O65536"/>
    </sheetView>
  </sheetViews>
  <sheetFormatPr defaultColWidth="5.125" defaultRowHeight="11.25"/>
  <cols>
    <col min="1" max="1" width="9.625" style="41" customWidth="1"/>
    <col min="2" max="15" width="5.5" style="42" customWidth="1"/>
    <col min="16" max="17" width="4.75" style="42" customWidth="1"/>
    <col min="18" max="52" width="4.75" style="41" customWidth="1"/>
    <col min="53" max="104" width="3.625" style="41" customWidth="1"/>
    <col min="105" max="16384" width="5.125" style="41"/>
  </cols>
  <sheetData>
    <row r="1" spans="1:67" s="88" customFormat="1" ht="51" customHeight="1">
      <c r="A1" s="122" t="s">
        <v>62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90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  <c r="BM1" s="89"/>
      <c r="BN1" s="89"/>
      <c r="BO1" s="89"/>
    </row>
    <row r="2" spans="1:67" s="81" customFormat="1" ht="27" customHeight="1">
      <c r="A2" s="123" t="s">
        <v>59</v>
      </c>
      <c r="B2" s="124"/>
      <c r="C2" s="124"/>
      <c r="D2" s="124"/>
      <c r="E2" s="124"/>
      <c r="F2" s="125"/>
      <c r="G2" s="83"/>
      <c r="H2" s="129" t="s">
        <v>63</v>
      </c>
      <c r="I2" s="87"/>
      <c r="J2" s="86"/>
      <c r="K2" s="86"/>
      <c r="L2" s="86"/>
      <c r="M2" s="86"/>
      <c r="N2" s="86"/>
      <c r="O2" s="85"/>
    </row>
    <row r="3" spans="1:67" s="81" customFormat="1" ht="27" customHeight="1">
      <c r="A3" s="126"/>
      <c r="B3" s="127"/>
      <c r="C3" s="127"/>
      <c r="D3" s="127"/>
      <c r="E3" s="127"/>
      <c r="F3" s="128"/>
      <c r="H3" s="130"/>
      <c r="I3" s="84"/>
      <c r="J3" s="83"/>
      <c r="K3" s="83"/>
      <c r="L3" s="83"/>
      <c r="M3" s="83"/>
      <c r="N3" s="83"/>
      <c r="O3" s="82"/>
    </row>
    <row r="4" spans="1:67" s="43" customFormat="1" ht="45.75" customHeight="1">
      <c r="A4" s="132" t="s">
        <v>56</v>
      </c>
      <c r="B4" s="133"/>
      <c r="C4" s="133"/>
      <c r="D4" s="133"/>
      <c r="E4" s="133"/>
      <c r="F4" s="134"/>
      <c r="H4" s="130"/>
      <c r="I4" s="76"/>
      <c r="J4" s="75"/>
      <c r="K4" s="75"/>
      <c r="L4" s="75"/>
      <c r="M4" s="75"/>
      <c r="N4" s="75"/>
      <c r="O4" s="74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</row>
    <row r="5" spans="1:67" s="77" customFormat="1" ht="45.75" customHeight="1">
      <c r="A5" s="135" t="s">
        <v>57</v>
      </c>
      <c r="B5" s="136"/>
      <c r="C5" s="136"/>
      <c r="D5" s="136"/>
      <c r="E5" s="136"/>
      <c r="F5" s="137"/>
      <c r="H5" s="130"/>
      <c r="I5" s="80"/>
      <c r="J5" s="79"/>
      <c r="K5" s="79"/>
      <c r="L5" s="79"/>
      <c r="M5" s="79"/>
      <c r="N5" s="79"/>
      <c r="O5" s="78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</row>
    <row r="6" spans="1:67" s="43" customFormat="1" ht="35.1" customHeight="1">
      <c r="A6" s="138" t="s">
        <v>64</v>
      </c>
      <c r="B6" s="139"/>
      <c r="C6" s="139"/>
      <c r="D6" s="139"/>
      <c r="E6" s="139"/>
      <c r="F6" s="140"/>
      <c r="H6" s="130"/>
      <c r="I6" s="76"/>
      <c r="J6" s="75"/>
      <c r="K6" s="75"/>
      <c r="L6" s="75"/>
      <c r="M6" s="75"/>
      <c r="N6" s="75"/>
      <c r="O6" s="74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</row>
    <row r="7" spans="1:67" s="43" customFormat="1" ht="14.25" customHeight="1">
      <c r="A7" s="141"/>
      <c r="B7" s="142"/>
      <c r="C7" s="142"/>
      <c r="D7" s="142"/>
      <c r="E7" s="142"/>
      <c r="F7" s="143"/>
      <c r="H7" s="131"/>
      <c r="I7" s="73"/>
      <c r="J7" s="72"/>
      <c r="K7" s="72"/>
      <c r="L7" s="72"/>
      <c r="M7" s="72"/>
      <c r="N7" s="72"/>
      <c r="O7" s="71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</row>
    <row r="8" spans="1:67" s="43" customFormat="1" ht="12" customHeight="1"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</row>
    <row r="9" spans="1:67" s="44" customFormat="1" ht="12" customHeight="1">
      <c r="A9" s="70" t="s">
        <v>0</v>
      </c>
      <c r="B9" s="69">
        <v>1</v>
      </c>
      <c r="C9" s="68"/>
      <c r="D9" s="68"/>
      <c r="E9" s="68"/>
      <c r="F9" s="68"/>
      <c r="G9" s="68"/>
      <c r="H9" s="67"/>
      <c r="I9" s="69">
        <v>2</v>
      </c>
      <c r="J9" s="68"/>
      <c r="K9" s="68"/>
      <c r="L9" s="68"/>
      <c r="M9" s="68"/>
      <c r="N9" s="68"/>
      <c r="O9" s="67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</row>
    <row r="10" spans="1:67" s="46" customFormat="1" ht="39.6" customHeight="1">
      <c r="A10" s="65" t="s">
        <v>1</v>
      </c>
      <c r="B10" s="63" t="s">
        <v>2</v>
      </c>
      <c r="C10" s="62" t="s">
        <v>3</v>
      </c>
      <c r="D10" s="61" t="s">
        <v>4</v>
      </c>
      <c r="E10" s="62" t="s">
        <v>5</v>
      </c>
      <c r="F10" s="61" t="s">
        <v>6</v>
      </c>
      <c r="G10" s="61" t="s">
        <v>7</v>
      </c>
      <c r="H10" s="64" t="s">
        <v>8</v>
      </c>
      <c r="I10" s="63" t="s">
        <v>2</v>
      </c>
      <c r="J10" s="61" t="s">
        <v>3</v>
      </c>
      <c r="K10" s="61" t="s">
        <v>4</v>
      </c>
      <c r="L10" s="62" t="s">
        <v>5</v>
      </c>
      <c r="M10" s="61" t="s">
        <v>6</v>
      </c>
      <c r="N10" s="61" t="s">
        <v>7</v>
      </c>
      <c r="O10" s="60" t="s">
        <v>8</v>
      </c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</row>
    <row r="11" spans="1:67" s="43" customFormat="1" ht="13.5" customHeight="1">
      <c r="A11" s="58" t="s">
        <v>9</v>
      </c>
      <c r="B11" s="57">
        <v>28</v>
      </c>
      <c r="C11" s="57">
        <v>0</v>
      </c>
      <c r="D11" s="57">
        <v>2</v>
      </c>
      <c r="E11" s="57">
        <v>0</v>
      </c>
      <c r="F11" s="57">
        <f>SUM(B11:E11)</f>
        <v>30</v>
      </c>
      <c r="G11" s="56">
        <f>IF(SUM(C11,E11)=0,0,SUM(C11,E11)/F11*100)</f>
        <v>0</v>
      </c>
      <c r="H11" s="55">
        <f>IF(F11=0,0,F11/F$47*100)</f>
        <v>2.640845070422535</v>
      </c>
      <c r="I11" s="57">
        <v>13</v>
      </c>
      <c r="J11" s="57">
        <v>2</v>
      </c>
      <c r="K11" s="57">
        <v>0</v>
      </c>
      <c r="L11" s="57">
        <v>1</v>
      </c>
      <c r="M11" s="57">
        <f>SUM(I11:L11)</f>
        <v>16</v>
      </c>
      <c r="N11" s="56">
        <f>IF(SUM(J11,L11)=0,0,SUM(J11,L11)/M11*100)</f>
        <v>18.75</v>
      </c>
      <c r="O11" s="55">
        <f t="shared" ref="O11:O47" si="0">IF(M11=0,0,M11/M$47*100)</f>
        <v>1.1004126547455295</v>
      </c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</row>
    <row r="12" spans="1:67" s="43" customFormat="1" ht="13.5" customHeight="1">
      <c r="A12" s="54" t="s">
        <v>10</v>
      </c>
      <c r="B12" s="53">
        <v>14</v>
      </c>
      <c r="C12" s="53">
        <v>0</v>
      </c>
      <c r="D12" s="53">
        <v>7</v>
      </c>
      <c r="E12" s="53">
        <v>0</v>
      </c>
      <c r="F12" s="53">
        <f t="shared" ref="F12:F47" si="1">SUM(B12:E12)</f>
        <v>21</v>
      </c>
      <c r="G12" s="52">
        <f t="shared" ref="G12:G47" si="2">IF(SUM(C12,E12)=0,0,SUM(C12,E12)/F12*100)</f>
        <v>0</v>
      </c>
      <c r="H12" s="51">
        <f>IF(F12=0,0,F12/F$47*100)</f>
        <v>1.8485915492957745</v>
      </c>
      <c r="I12" s="53">
        <v>30</v>
      </c>
      <c r="J12" s="53">
        <v>1</v>
      </c>
      <c r="K12" s="53">
        <v>0</v>
      </c>
      <c r="L12" s="53">
        <v>0</v>
      </c>
      <c r="M12" s="53">
        <f t="shared" ref="M12:M47" si="3">SUM(I12:L12)</f>
        <v>31</v>
      </c>
      <c r="N12" s="52">
        <f t="shared" ref="N12:N21" si="4">IF(SUM(J12,L12)=0,0,SUM(J12,L12)/M12*100)</f>
        <v>3.225806451612903</v>
      </c>
      <c r="O12" s="51">
        <f t="shared" si="0"/>
        <v>2.1320495185694637</v>
      </c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</row>
    <row r="13" spans="1:67" s="44" customFormat="1" ht="13.5" customHeight="1">
      <c r="A13" s="54" t="s">
        <v>11</v>
      </c>
      <c r="B13" s="53">
        <v>26</v>
      </c>
      <c r="C13" s="53">
        <v>0</v>
      </c>
      <c r="D13" s="53">
        <v>3</v>
      </c>
      <c r="E13" s="53">
        <v>1</v>
      </c>
      <c r="F13" s="53">
        <f t="shared" si="1"/>
        <v>30</v>
      </c>
      <c r="G13" s="52">
        <f t="shared" si="2"/>
        <v>3.3333333333333335</v>
      </c>
      <c r="H13" s="51">
        <f>IF(F13=0,0,F13/F$47*100)</f>
        <v>2.640845070422535</v>
      </c>
      <c r="I13" s="53">
        <v>29</v>
      </c>
      <c r="J13" s="53">
        <v>0</v>
      </c>
      <c r="K13" s="53">
        <v>2</v>
      </c>
      <c r="L13" s="53">
        <v>1</v>
      </c>
      <c r="M13" s="53">
        <f t="shared" si="3"/>
        <v>32</v>
      </c>
      <c r="N13" s="52">
        <f t="shared" si="4"/>
        <v>3.125</v>
      </c>
      <c r="O13" s="51">
        <f t="shared" si="0"/>
        <v>2.200825309491059</v>
      </c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</row>
    <row r="14" spans="1:67" s="46" customFormat="1" ht="13.5" customHeight="1">
      <c r="A14" s="54" t="s">
        <v>12</v>
      </c>
      <c r="B14" s="53">
        <v>21</v>
      </c>
      <c r="C14" s="53">
        <v>0</v>
      </c>
      <c r="D14" s="53">
        <v>4</v>
      </c>
      <c r="E14" s="53">
        <v>2</v>
      </c>
      <c r="F14" s="53">
        <f t="shared" si="1"/>
        <v>27</v>
      </c>
      <c r="G14" s="52">
        <f t="shared" si="2"/>
        <v>7.4074074074074066</v>
      </c>
      <c r="H14" s="51">
        <f t="shared" ref="H14:H47" si="5">IF(F14=0,0,F14/F$47*100)</f>
        <v>2.3767605633802815</v>
      </c>
      <c r="I14" s="53">
        <v>38</v>
      </c>
      <c r="J14" s="53">
        <v>1</v>
      </c>
      <c r="K14" s="53">
        <v>2</v>
      </c>
      <c r="L14" s="53">
        <v>0</v>
      </c>
      <c r="M14" s="53">
        <f t="shared" si="3"/>
        <v>41</v>
      </c>
      <c r="N14" s="52">
        <f t="shared" si="4"/>
        <v>2.4390243902439024</v>
      </c>
      <c r="O14" s="51">
        <f t="shared" si="0"/>
        <v>2.8198074277854195</v>
      </c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</row>
    <row r="15" spans="1:67" s="44" customFormat="1" ht="13.5" customHeight="1">
      <c r="A15" s="54" t="s">
        <v>13</v>
      </c>
      <c r="B15" s="53">
        <v>27</v>
      </c>
      <c r="C15" s="53">
        <v>0</v>
      </c>
      <c r="D15" s="53">
        <v>6</v>
      </c>
      <c r="E15" s="53">
        <v>0</v>
      </c>
      <c r="F15" s="53">
        <f t="shared" si="1"/>
        <v>33</v>
      </c>
      <c r="G15" s="52">
        <f t="shared" si="2"/>
        <v>0</v>
      </c>
      <c r="H15" s="51">
        <f t="shared" si="5"/>
        <v>2.9049295774647885</v>
      </c>
      <c r="I15" s="53">
        <v>43</v>
      </c>
      <c r="J15" s="53">
        <v>1</v>
      </c>
      <c r="K15" s="53">
        <v>4</v>
      </c>
      <c r="L15" s="53">
        <v>0</v>
      </c>
      <c r="M15" s="53">
        <f t="shared" si="3"/>
        <v>48</v>
      </c>
      <c r="N15" s="52">
        <f t="shared" si="4"/>
        <v>2.083333333333333</v>
      </c>
      <c r="O15" s="51">
        <f t="shared" si="0"/>
        <v>3.3012379642365883</v>
      </c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</row>
    <row r="16" spans="1:67" s="44" customFormat="1" ht="13.5" customHeight="1">
      <c r="A16" s="54" t="s">
        <v>14</v>
      </c>
      <c r="B16" s="53">
        <v>26</v>
      </c>
      <c r="C16" s="53">
        <v>0</v>
      </c>
      <c r="D16" s="53">
        <v>4</v>
      </c>
      <c r="E16" s="53">
        <v>2</v>
      </c>
      <c r="F16" s="53">
        <f t="shared" si="1"/>
        <v>32</v>
      </c>
      <c r="G16" s="52">
        <f t="shared" si="2"/>
        <v>6.25</v>
      </c>
      <c r="H16" s="51">
        <f t="shared" si="5"/>
        <v>2.8169014084507045</v>
      </c>
      <c r="I16" s="53">
        <v>36</v>
      </c>
      <c r="J16" s="53">
        <v>3</v>
      </c>
      <c r="K16" s="53">
        <v>5</v>
      </c>
      <c r="L16" s="53">
        <v>1</v>
      </c>
      <c r="M16" s="53">
        <f t="shared" si="3"/>
        <v>45</v>
      </c>
      <c r="N16" s="52">
        <f t="shared" si="4"/>
        <v>8.8888888888888893</v>
      </c>
      <c r="O16" s="51">
        <f t="shared" si="0"/>
        <v>3.0949105914718018</v>
      </c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</row>
    <row r="17" spans="1:67" s="44" customFormat="1" ht="13.5" customHeight="1">
      <c r="A17" s="50" t="s">
        <v>15</v>
      </c>
      <c r="B17" s="49">
        <f>SUM(B11:B16)</f>
        <v>142</v>
      </c>
      <c r="C17" s="49">
        <f>SUM(C11:C16)</f>
        <v>0</v>
      </c>
      <c r="D17" s="49">
        <f>SUM(D11:D16)</f>
        <v>26</v>
      </c>
      <c r="E17" s="49">
        <f>SUM(E11:E16)</f>
        <v>5</v>
      </c>
      <c r="F17" s="49">
        <f t="shared" si="1"/>
        <v>173</v>
      </c>
      <c r="G17" s="48">
        <f t="shared" si="2"/>
        <v>2.8901734104046244</v>
      </c>
      <c r="H17" s="47">
        <f t="shared" si="5"/>
        <v>15.228873239436618</v>
      </c>
      <c r="I17" s="49">
        <f>SUM(I11:I16)</f>
        <v>189</v>
      </c>
      <c r="J17" s="49">
        <f>SUM(J11:J16)</f>
        <v>8</v>
      </c>
      <c r="K17" s="49">
        <f>SUM(K11:K16)</f>
        <v>13</v>
      </c>
      <c r="L17" s="49">
        <f>SUM(L11:L16)</f>
        <v>3</v>
      </c>
      <c r="M17" s="49">
        <f t="shared" si="3"/>
        <v>213</v>
      </c>
      <c r="N17" s="48">
        <f t="shared" si="4"/>
        <v>5.164319248826291</v>
      </c>
      <c r="O17" s="47">
        <f t="shared" si="0"/>
        <v>14.649243466299863</v>
      </c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</row>
    <row r="18" spans="1:67" s="46" customFormat="1" ht="13.5" customHeight="1">
      <c r="A18" s="58" t="s">
        <v>16</v>
      </c>
      <c r="B18" s="57">
        <v>26</v>
      </c>
      <c r="C18" s="57">
        <v>0</v>
      </c>
      <c r="D18" s="57">
        <v>4</v>
      </c>
      <c r="E18" s="57">
        <v>1</v>
      </c>
      <c r="F18" s="57">
        <f t="shared" si="1"/>
        <v>31</v>
      </c>
      <c r="G18" s="56">
        <f t="shared" si="2"/>
        <v>3.225806451612903</v>
      </c>
      <c r="H18" s="55">
        <f t="shared" si="5"/>
        <v>2.7288732394366195</v>
      </c>
      <c r="I18" s="57">
        <v>41</v>
      </c>
      <c r="J18" s="57">
        <v>0</v>
      </c>
      <c r="K18" s="57">
        <v>2</v>
      </c>
      <c r="L18" s="57">
        <v>0</v>
      </c>
      <c r="M18" s="57">
        <f t="shared" si="3"/>
        <v>43</v>
      </c>
      <c r="N18" s="56">
        <f t="shared" si="4"/>
        <v>0</v>
      </c>
      <c r="O18" s="55">
        <f t="shared" si="0"/>
        <v>2.9573590096286106</v>
      </c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</row>
    <row r="19" spans="1:67" s="46" customFormat="1" ht="13.5" customHeight="1">
      <c r="A19" s="54" t="s">
        <v>17</v>
      </c>
      <c r="B19" s="53">
        <v>30</v>
      </c>
      <c r="C19" s="53">
        <v>0</v>
      </c>
      <c r="D19" s="53">
        <v>4</v>
      </c>
      <c r="E19" s="53">
        <v>1</v>
      </c>
      <c r="F19" s="53">
        <f t="shared" si="1"/>
        <v>35</v>
      </c>
      <c r="G19" s="52">
        <f t="shared" si="2"/>
        <v>2.8571428571428572</v>
      </c>
      <c r="H19" s="51">
        <f t="shared" si="5"/>
        <v>3.080985915492958</v>
      </c>
      <c r="I19" s="53">
        <v>30</v>
      </c>
      <c r="J19" s="53">
        <v>2</v>
      </c>
      <c r="K19" s="53">
        <v>2</v>
      </c>
      <c r="L19" s="53">
        <v>2</v>
      </c>
      <c r="M19" s="53">
        <f t="shared" si="3"/>
        <v>36</v>
      </c>
      <c r="N19" s="52">
        <f t="shared" si="4"/>
        <v>11.111111111111111</v>
      </c>
      <c r="O19" s="51">
        <f t="shared" si="0"/>
        <v>2.4759284731774414</v>
      </c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</row>
    <row r="20" spans="1:67" s="46" customFormat="1" ht="13.5" customHeight="1">
      <c r="A20" s="54" t="s">
        <v>18</v>
      </c>
      <c r="B20" s="53">
        <v>26</v>
      </c>
      <c r="C20" s="53">
        <v>0</v>
      </c>
      <c r="D20" s="53">
        <v>2</v>
      </c>
      <c r="E20" s="53">
        <v>0</v>
      </c>
      <c r="F20" s="53">
        <f t="shared" si="1"/>
        <v>28</v>
      </c>
      <c r="G20" s="52">
        <f t="shared" si="2"/>
        <v>0</v>
      </c>
      <c r="H20" s="51">
        <f t="shared" si="5"/>
        <v>2.464788732394366</v>
      </c>
      <c r="I20" s="53">
        <v>59</v>
      </c>
      <c r="J20" s="53">
        <v>3</v>
      </c>
      <c r="K20" s="53">
        <v>0</v>
      </c>
      <c r="L20" s="53">
        <v>0</v>
      </c>
      <c r="M20" s="53">
        <f t="shared" si="3"/>
        <v>62</v>
      </c>
      <c r="N20" s="52">
        <f t="shared" si="4"/>
        <v>4.838709677419355</v>
      </c>
      <c r="O20" s="51">
        <f t="shared" si="0"/>
        <v>4.2640990371389274</v>
      </c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</row>
    <row r="21" spans="1:67" s="44" customFormat="1" ht="13.5" customHeight="1">
      <c r="A21" s="54" t="s">
        <v>19</v>
      </c>
      <c r="B21" s="53">
        <v>26</v>
      </c>
      <c r="C21" s="53">
        <v>0</v>
      </c>
      <c r="D21" s="53">
        <v>1</v>
      </c>
      <c r="E21" s="53">
        <v>1</v>
      </c>
      <c r="F21" s="53">
        <f t="shared" si="1"/>
        <v>28</v>
      </c>
      <c r="G21" s="52">
        <f t="shared" si="2"/>
        <v>3.5714285714285712</v>
      </c>
      <c r="H21" s="51">
        <f>IF(F21=0,0,F21/F$47*100)</f>
        <v>2.464788732394366</v>
      </c>
      <c r="I21" s="53">
        <v>36</v>
      </c>
      <c r="J21" s="53">
        <v>0</v>
      </c>
      <c r="K21" s="53">
        <v>7</v>
      </c>
      <c r="L21" s="53">
        <v>0</v>
      </c>
      <c r="M21" s="53">
        <f t="shared" si="3"/>
        <v>43</v>
      </c>
      <c r="N21" s="52">
        <f t="shared" si="4"/>
        <v>0</v>
      </c>
      <c r="O21" s="51">
        <f t="shared" si="0"/>
        <v>2.9573590096286106</v>
      </c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</row>
    <row r="22" spans="1:67" s="46" customFormat="1" ht="13.5" customHeight="1">
      <c r="A22" s="54" t="s">
        <v>20</v>
      </c>
      <c r="B22" s="53">
        <v>17</v>
      </c>
      <c r="C22" s="53">
        <v>0</v>
      </c>
      <c r="D22" s="53">
        <v>1</v>
      </c>
      <c r="E22" s="53">
        <v>2</v>
      </c>
      <c r="F22" s="53">
        <f t="shared" si="1"/>
        <v>20</v>
      </c>
      <c r="G22" s="52">
        <f>IF(SUM(C22,E22)=0,0,SUM(C22,E22)/F22*100)</f>
        <v>10</v>
      </c>
      <c r="H22" s="51">
        <f t="shared" si="5"/>
        <v>1.7605633802816902</v>
      </c>
      <c r="I22" s="53">
        <v>39</v>
      </c>
      <c r="J22" s="53">
        <v>2</v>
      </c>
      <c r="K22" s="53">
        <v>7</v>
      </c>
      <c r="L22" s="53">
        <v>2</v>
      </c>
      <c r="M22" s="53">
        <f t="shared" si="3"/>
        <v>50</v>
      </c>
      <c r="N22" s="52">
        <f>IF(SUM(J22,L22)=0,0,SUM(J22,L22)/M22*100)</f>
        <v>8</v>
      </c>
      <c r="O22" s="51">
        <f t="shared" si="0"/>
        <v>3.4387895460797799</v>
      </c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</row>
    <row r="23" spans="1:67" s="44" customFormat="1" ht="13.5" customHeight="1">
      <c r="A23" s="54" t="s">
        <v>21</v>
      </c>
      <c r="B23" s="53">
        <v>15</v>
      </c>
      <c r="C23" s="53">
        <v>0</v>
      </c>
      <c r="D23" s="53">
        <v>0</v>
      </c>
      <c r="E23" s="53">
        <v>0</v>
      </c>
      <c r="F23" s="53">
        <f t="shared" si="1"/>
        <v>15</v>
      </c>
      <c r="G23" s="52">
        <f t="shared" si="2"/>
        <v>0</v>
      </c>
      <c r="H23" s="51">
        <f t="shared" si="5"/>
        <v>1.3204225352112675</v>
      </c>
      <c r="I23" s="53">
        <v>23</v>
      </c>
      <c r="J23" s="53">
        <v>2</v>
      </c>
      <c r="K23" s="53">
        <v>2</v>
      </c>
      <c r="L23" s="53">
        <v>1</v>
      </c>
      <c r="M23" s="53">
        <f t="shared" si="3"/>
        <v>28</v>
      </c>
      <c r="N23" s="52">
        <f>IF(SUM(J23,L23)=0,0,SUM(J23,L23)/M23*100)</f>
        <v>10.714285714285714</v>
      </c>
      <c r="O23" s="51">
        <f t="shared" si="0"/>
        <v>1.9257221458046769</v>
      </c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</row>
    <row r="24" spans="1:67" s="46" customFormat="1" ht="13.5" customHeight="1">
      <c r="A24" s="50" t="s">
        <v>15</v>
      </c>
      <c r="B24" s="49">
        <f>SUM(B18:B23)</f>
        <v>140</v>
      </c>
      <c r="C24" s="49">
        <f>SUM(C18:C23)</f>
        <v>0</v>
      </c>
      <c r="D24" s="49">
        <f>SUM(D18:D23)</f>
        <v>12</v>
      </c>
      <c r="E24" s="49">
        <f>SUM(E18:E23)</f>
        <v>5</v>
      </c>
      <c r="F24" s="49">
        <f t="shared" si="1"/>
        <v>157</v>
      </c>
      <c r="G24" s="48">
        <f>IF(SUM(C24,E24)=0,0,SUM(C24,E24)/F24*100)</f>
        <v>3.1847133757961785</v>
      </c>
      <c r="H24" s="47">
        <f t="shared" si="5"/>
        <v>13.820422535211268</v>
      </c>
      <c r="I24" s="49">
        <f>SUM(I18:I23)</f>
        <v>228</v>
      </c>
      <c r="J24" s="49">
        <f>SUM(J18:J23)</f>
        <v>9</v>
      </c>
      <c r="K24" s="49">
        <f>SUM(K18:K23)</f>
        <v>20</v>
      </c>
      <c r="L24" s="49">
        <f>SUM(L18:L23)</f>
        <v>5</v>
      </c>
      <c r="M24" s="49">
        <f t="shared" si="3"/>
        <v>262</v>
      </c>
      <c r="N24" s="48">
        <f>IF(SUM(J24,L24)=0,0,SUM(J24,L24)/M24*100)</f>
        <v>5.343511450381679</v>
      </c>
      <c r="O24" s="47">
        <f>IF(M24=0,0,M24/M$47*100)</f>
        <v>18.019257221458044</v>
      </c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</row>
    <row r="25" spans="1:67" s="44" customFormat="1" ht="13.5" customHeight="1">
      <c r="A25" s="54" t="s">
        <v>22</v>
      </c>
      <c r="B25" s="53">
        <v>112</v>
      </c>
      <c r="C25" s="53">
        <v>1</v>
      </c>
      <c r="D25" s="53">
        <v>8</v>
      </c>
      <c r="E25" s="53">
        <v>1</v>
      </c>
      <c r="F25" s="53">
        <f t="shared" si="1"/>
        <v>122</v>
      </c>
      <c r="G25" s="52">
        <f t="shared" si="2"/>
        <v>1.639344262295082</v>
      </c>
      <c r="H25" s="51">
        <f t="shared" si="5"/>
        <v>10.73943661971831</v>
      </c>
      <c r="I25" s="53">
        <v>115</v>
      </c>
      <c r="J25" s="53">
        <v>6</v>
      </c>
      <c r="K25" s="53">
        <v>18</v>
      </c>
      <c r="L25" s="53">
        <v>9</v>
      </c>
      <c r="M25" s="53">
        <f t="shared" si="3"/>
        <v>148</v>
      </c>
      <c r="N25" s="52">
        <f t="shared" ref="N25:N47" si="6">IF(SUM(J25,L25)=0,0,SUM(J25,L25)/M25*100)</f>
        <v>10.135135135135135</v>
      </c>
      <c r="O25" s="51">
        <f t="shared" si="0"/>
        <v>10.178817056396149</v>
      </c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</row>
    <row r="26" spans="1:67" s="46" customFormat="1" ht="13.5" customHeight="1">
      <c r="A26" s="54" t="s">
        <v>23</v>
      </c>
      <c r="B26" s="53">
        <v>94</v>
      </c>
      <c r="C26" s="53">
        <v>0</v>
      </c>
      <c r="D26" s="53">
        <v>8</v>
      </c>
      <c r="E26" s="53">
        <v>2</v>
      </c>
      <c r="F26" s="53">
        <f t="shared" si="1"/>
        <v>104</v>
      </c>
      <c r="G26" s="52">
        <f t="shared" si="2"/>
        <v>1.9230769230769231</v>
      </c>
      <c r="H26" s="51">
        <f t="shared" si="5"/>
        <v>9.1549295774647899</v>
      </c>
      <c r="I26" s="53">
        <v>84</v>
      </c>
      <c r="J26" s="53">
        <v>3</v>
      </c>
      <c r="K26" s="53">
        <v>8</v>
      </c>
      <c r="L26" s="53">
        <v>2</v>
      </c>
      <c r="M26" s="53">
        <f>SUM(I26:L26)</f>
        <v>97</v>
      </c>
      <c r="N26" s="52">
        <f t="shared" si="6"/>
        <v>5.1546391752577314</v>
      </c>
      <c r="O26" s="51">
        <f t="shared" si="0"/>
        <v>6.6712517193947729</v>
      </c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</row>
    <row r="27" spans="1:67" s="44" customFormat="1" ht="13.5" customHeight="1">
      <c r="A27" s="54" t="s">
        <v>24</v>
      </c>
      <c r="B27" s="53">
        <v>75</v>
      </c>
      <c r="C27" s="53">
        <v>0</v>
      </c>
      <c r="D27" s="53">
        <v>6</v>
      </c>
      <c r="E27" s="53">
        <v>4</v>
      </c>
      <c r="F27" s="53">
        <f t="shared" si="1"/>
        <v>85</v>
      </c>
      <c r="G27" s="52">
        <f t="shared" si="2"/>
        <v>4.7058823529411766</v>
      </c>
      <c r="H27" s="51">
        <f t="shared" si="5"/>
        <v>7.482394366197183</v>
      </c>
      <c r="I27" s="53">
        <v>71</v>
      </c>
      <c r="J27" s="53">
        <v>5</v>
      </c>
      <c r="K27" s="53">
        <v>6</v>
      </c>
      <c r="L27" s="53">
        <v>3</v>
      </c>
      <c r="M27" s="53">
        <f t="shared" si="3"/>
        <v>85</v>
      </c>
      <c r="N27" s="52">
        <f t="shared" si="6"/>
        <v>9.4117647058823533</v>
      </c>
      <c r="O27" s="51">
        <f t="shared" si="0"/>
        <v>5.8459422283356259</v>
      </c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</row>
    <row r="28" spans="1:67" s="46" customFormat="1" ht="13.5" customHeight="1">
      <c r="A28" s="54" t="s">
        <v>25</v>
      </c>
      <c r="B28" s="53">
        <v>68</v>
      </c>
      <c r="C28" s="53">
        <v>0</v>
      </c>
      <c r="D28" s="53">
        <v>8</v>
      </c>
      <c r="E28" s="53">
        <v>2</v>
      </c>
      <c r="F28" s="53">
        <f t="shared" si="1"/>
        <v>78</v>
      </c>
      <c r="G28" s="52">
        <f t="shared" si="2"/>
        <v>2.5641025641025639</v>
      </c>
      <c r="H28" s="51">
        <f t="shared" si="5"/>
        <v>6.8661971830985919</v>
      </c>
      <c r="I28" s="53">
        <v>64</v>
      </c>
      <c r="J28" s="53">
        <v>2</v>
      </c>
      <c r="K28" s="53">
        <v>4</v>
      </c>
      <c r="L28" s="53">
        <v>2</v>
      </c>
      <c r="M28" s="53">
        <f t="shared" si="3"/>
        <v>72</v>
      </c>
      <c r="N28" s="52">
        <f t="shared" si="6"/>
        <v>5.5555555555555554</v>
      </c>
      <c r="O28" s="51">
        <f t="shared" si="0"/>
        <v>4.9518569463548827</v>
      </c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</row>
    <row r="29" spans="1:67" s="46" customFormat="1" ht="13.5" customHeight="1">
      <c r="A29" s="54" t="s">
        <v>26</v>
      </c>
      <c r="B29" s="53">
        <v>58</v>
      </c>
      <c r="C29" s="53">
        <v>0</v>
      </c>
      <c r="D29" s="53">
        <v>9</v>
      </c>
      <c r="E29" s="53">
        <v>5</v>
      </c>
      <c r="F29" s="53">
        <f t="shared" si="1"/>
        <v>72</v>
      </c>
      <c r="G29" s="52">
        <f t="shared" si="2"/>
        <v>6.9444444444444446</v>
      </c>
      <c r="H29" s="51">
        <f t="shared" si="5"/>
        <v>6.3380281690140841</v>
      </c>
      <c r="I29" s="53">
        <v>60</v>
      </c>
      <c r="J29" s="53">
        <v>5</v>
      </c>
      <c r="K29" s="53">
        <v>18</v>
      </c>
      <c r="L29" s="53">
        <v>3</v>
      </c>
      <c r="M29" s="53">
        <f t="shared" si="3"/>
        <v>86</v>
      </c>
      <c r="N29" s="52">
        <f t="shared" si="6"/>
        <v>9.3023255813953494</v>
      </c>
      <c r="O29" s="51">
        <f t="shared" si="0"/>
        <v>5.9147180192572213</v>
      </c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</row>
    <row r="30" spans="1:67" s="46" customFormat="1" ht="13.5" customHeight="1">
      <c r="A30" s="54" t="s">
        <v>27</v>
      </c>
      <c r="B30" s="53">
        <v>59</v>
      </c>
      <c r="C30" s="53">
        <v>0</v>
      </c>
      <c r="D30" s="53">
        <v>6</v>
      </c>
      <c r="E30" s="53">
        <v>2</v>
      </c>
      <c r="F30" s="53">
        <f t="shared" si="1"/>
        <v>67</v>
      </c>
      <c r="G30" s="52">
        <f t="shared" si="2"/>
        <v>2.9850746268656714</v>
      </c>
      <c r="H30" s="51">
        <f t="shared" si="5"/>
        <v>5.897887323943662</v>
      </c>
      <c r="I30" s="53">
        <v>66</v>
      </c>
      <c r="J30" s="53">
        <v>5</v>
      </c>
      <c r="K30" s="53">
        <v>11</v>
      </c>
      <c r="L30" s="53">
        <v>3</v>
      </c>
      <c r="M30" s="53">
        <f t="shared" si="3"/>
        <v>85</v>
      </c>
      <c r="N30" s="52">
        <f t="shared" si="6"/>
        <v>9.4117647058823533</v>
      </c>
      <c r="O30" s="51">
        <f t="shared" si="0"/>
        <v>5.8459422283356259</v>
      </c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</row>
    <row r="31" spans="1:67" s="44" customFormat="1" ht="13.5" customHeight="1">
      <c r="A31" s="54" t="s">
        <v>28</v>
      </c>
      <c r="B31" s="53">
        <v>49</v>
      </c>
      <c r="C31" s="53">
        <v>0</v>
      </c>
      <c r="D31" s="53">
        <v>7</v>
      </c>
      <c r="E31" s="53">
        <v>4</v>
      </c>
      <c r="F31" s="53">
        <f t="shared" si="1"/>
        <v>60</v>
      </c>
      <c r="G31" s="52">
        <f t="shared" si="2"/>
        <v>6.666666666666667</v>
      </c>
      <c r="H31" s="51">
        <f t="shared" si="5"/>
        <v>5.28169014084507</v>
      </c>
      <c r="I31" s="53">
        <v>78</v>
      </c>
      <c r="J31" s="53">
        <v>4</v>
      </c>
      <c r="K31" s="53">
        <v>7</v>
      </c>
      <c r="L31" s="53">
        <v>4</v>
      </c>
      <c r="M31" s="53">
        <f t="shared" si="3"/>
        <v>93</v>
      </c>
      <c r="N31" s="52">
        <f t="shared" si="6"/>
        <v>8.6021505376344098</v>
      </c>
      <c r="O31" s="51">
        <f t="shared" si="0"/>
        <v>6.3961485557083906</v>
      </c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</row>
    <row r="32" spans="1:67" s="44" customFormat="1" ht="13.5" customHeight="1">
      <c r="A32" s="54" t="s">
        <v>60</v>
      </c>
      <c r="B32" s="53">
        <v>67</v>
      </c>
      <c r="C32" s="53">
        <v>0</v>
      </c>
      <c r="D32" s="53">
        <v>10</v>
      </c>
      <c r="E32" s="53">
        <v>6</v>
      </c>
      <c r="F32" s="53">
        <f t="shared" si="1"/>
        <v>83</v>
      </c>
      <c r="G32" s="52">
        <f t="shared" si="2"/>
        <v>7.2289156626506017</v>
      </c>
      <c r="H32" s="51">
        <f t="shared" si="5"/>
        <v>7.306338028169014</v>
      </c>
      <c r="I32" s="53">
        <v>83</v>
      </c>
      <c r="J32" s="53">
        <v>5</v>
      </c>
      <c r="K32" s="53">
        <v>9</v>
      </c>
      <c r="L32" s="53">
        <v>10</v>
      </c>
      <c r="M32" s="53">
        <f t="shared" si="3"/>
        <v>107</v>
      </c>
      <c r="N32" s="52">
        <f t="shared" si="6"/>
        <v>14.018691588785046</v>
      </c>
      <c r="O32" s="51">
        <f t="shared" si="0"/>
        <v>7.3590096286107283</v>
      </c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</row>
    <row r="33" spans="1:67" s="44" customFormat="1" ht="13.5" customHeight="1">
      <c r="A33" s="58" t="s">
        <v>29</v>
      </c>
      <c r="B33" s="57">
        <v>12</v>
      </c>
      <c r="C33" s="57">
        <v>0</v>
      </c>
      <c r="D33" s="57">
        <v>3</v>
      </c>
      <c r="E33" s="57">
        <v>1</v>
      </c>
      <c r="F33" s="57">
        <f t="shared" si="1"/>
        <v>16</v>
      </c>
      <c r="G33" s="56">
        <f t="shared" si="2"/>
        <v>6.25</v>
      </c>
      <c r="H33" s="55">
        <f t="shared" si="5"/>
        <v>1.4084507042253522</v>
      </c>
      <c r="I33" s="57">
        <v>20</v>
      </c>
      <c r="J33" s="57">
        <v>2</v>
      </c>
      <c r="K33" s="57">
        <v>0</v>
      </c>
      <c r="L33" s="57">
        <v>1</v>
      </c>
      <c r="M33" s="57">
        <f t="shared" si="3"/>
        <v>23</v>
      </c>
      <c r="N33" s="56">
        <f t="shared" si="6"/>
        <v>13.043478260869565</v>
      </c>
      <c r="O33" s="55">
        <f t="shared" si="0"/>
        <v>1.5818431911966988</v>
      </c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</row>
    <row r="34" spans="1:67" s="46" customFormat="1" ht="13.5" customHeight="1">
      <c r="A34" s="54" t="s">
        <v>30</v>
      </c>
      <c r="B34" s="53">
        <v>8</v>
      </c>
      <c r="C34" s="53">
        <v>0</v>
      </c>
      <c r="D34" s="53">
        <v>3</v>
      </c>
      <c r="E34" s="53">
        <v>1</v>
      </c>
      <c r="F34" s="53">
        <f t="shared" si="1"/>
        <v>12</v>
      </c>
      <c r="G34" s="52">
        <f t="shared" si="2"/>
        <v>8.3333333333333321</v>
      </c>
      <c r="H34" s="51">
        <f t="shared" si="5"/>
        <v>1.056338028169014</v>
      </c>
      <c r="I34" s="53">
        <v>18</v>
      </c>
      <c r="J34" s="53">
        <v>0</v>
      </c>
      <c r="K34" s="53">
        <v>1</v>
      </c>
      <c r="L34" s="53">
        <v>0</v>
      </c>
      <c r="M34" s="53">
        <f t="shared" si="3"/>
        <v>19</v>
      </c>
      <c r="N34" s="52">
        <f t="shared" si="6"/>
        <v>0</v>
      </c>
      <c r="O34" s="51">
        <f t="shared" si="0"/>
        <v>1.3067400275103165</v>
      </c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</row>
    <row r="35" spans="1:67" s="46" customFormat="1" ht="13.5" customHeight="1">
      <c r="A35" s="54" t="s">
        <v>31</v>
      </c>
      <c r="B35" s="53">
        <v>14</v>
      </c>
      <c r="C35" s="53">
        <v>0</v>
      </c>
      <c r="D35" s="53">
        <v>1</v>
      </c>
      <c r="E35" s="53">
        <v>0</v>
      </c>
      <c r="F35" s="53">
        <f t="shared" si="1"/>
        <v>15</v>
      </c>
      <c r="G35" s="52">
        <f t="shared" si="2"/>
        <v>0</v>
      </c>
      <c r="H35" s="51">
        <f t="shared" si="5"/>
        <v>1.3204225352112675</v>
      </c>
      <c r="I35" s="53">
        <v>20</v>
      </c>
      <c r="J35" s="53">
        <v>1</v>
      </c>
      <c r="K35" s="53">
        <v>2</v>
      </c>
      <c r="L35" s="53">
        <v>1</v>
      </c>
      <c r="M35" s="53">
        <f t="shared" si="3"/>
        <v>24</v>
      </c>
      <c r="N35" s="52">
        <f t="shared" si="6"/>
        <v>8.3333333333333321</v>
      </c>
      <c r="O35" s="51">
        <f t="shared" si="0"/>
        <v>1.6506189821182942</v>
      </c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</row>
    <row r="36" spans="1:67" s="46" customFormat="1" ht="13.5" customHeight="1">
      <c r="A36" s="54" t="s">
        <v>32</v>
      </c>
      <c r="B36" s="53">
        <v>6</v>
      </c>
      <c r="C36" s="53">
        <v>0</v>
      </c>
      <c r="D36" s="53">
        <v>1</v>
      </c>
      <c r="E36" s="53">
        <v>0</v>
      </c>
      <c r="F36" s="53">
        <f t="shared" si="1"/>
        <v>7</v>
      </c>
      <c r="G36" s="52">
        <f t="shared" si="2"/>
        <v>0</v>
      </c>
      <c r="H36" s="51">
        <f t="shared" si="5"/>
        <v>0.61619718309859151</v>
      </c>
      <c r="I36" s="53">
        <v>14</v>
      </c>
      <c r="J36" s="53">
        <v>1</v>
      </c>
      <c r="K36" s="53">
        <v>0</v>
      </c>
      <c r="L36" s="53">
        <v>0</v>
      </c>
      <c r="M36" s="53">
        <f t="shared" si="3"/>
        <v>15</v>
      </c>
      <c r="N36" s="52">
        <f t="shared" si="6"/>
        <v>6.666666666666667</v>
      </c>
      <c r="O36" s="51">
        <f t="shared" si="0"/>
        <v>1.0316368638239339</v>
      </c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</row>
    <row r="37" spans="1:67" s="44" customFormat="1" ht="13.5" customHeight="1">
      <c r="A37" s="54" t="s">
        <v>33</v>
      </c>
      <c r="B37" s="53">
        <v>10</v>
      </c>
      <c r="C37" s="53">
        <v>0</v>
      </c>
      <c r="D37" s="53">
        <v>3</v>
      </c>
      <c r="E37" s="53">
        <v>0</v>
      </c>
      <c r="F37" s="53">
        <f t="shared" si="1"/>
        <v>13</v>
      </c>
      <c r="G37" s="52">
        <f t="shared" si="2"/>
        <v>0</v>
      </c>
      <c r="H37" s="51">
        <f t="shared" si="5"/>
        <v>1.1443661971830987</v>
      </c>
      <c r="I37" s="53">
        <v>15</v>
      </c>
      <c r="J37" s="53">
        <v>1</v>
      </c>
      <c r="K37" s="53">
        <v>1</v>
      </c>
      <c r="L37" s="53">
        <v>0</v>
      </c>
      <c r="M37" s="53">
        <f t="shared" si="3"/>
        <v>17</v>
      </c>
      <c r="N37" s="52">
        <f t="shared" si="6"/>
        <v>5.8823529411764701</v>
      </c>
      <c r="O37" s="51">
        <f t="shared" si="0"/>
        <v>1.1691884456671253</v>
      </c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</row>
    <row r="38" spans="1:67" s="46" customFormat="1" ht="13.5" customHeight="1">
      <c r="A38" s="54" t="s">
        <v>34</v>
      </c>
      <c r="B38" s="53">
        <v>6</v>
      </c>
      <c r="C38" s="53">
        <v>0</v>
      </c>
      <c r="D38" s="53">
        <v>0</v>
      </c>
      <c r="E38" s="53">
        <v>0</v>
      </c>
      <c r="F38" s="53">
        <f t="shared" si="1"/>
        <v>6</v>
      </c>
      <c r="G38" s="52">
        <f t="shared" si="2"/>
        <v>0</v>
      </c>
      <c r="H38" s="51">
        <f t="shared" si="5"/>
        <v>0.528169014084507</v>
      </c>
      <c r="I38" s="53">
        <v>8</v>
      </c>
      <c r="J38" s="53">
        <v>1</v>
      </c>
      <c r="K38" s="53">
        <v>2</v>
      </c>
      <c r="L38" s="53">
        <v>0</v>
      </c>
      <c r="M38" s="53">
        <f t="shared" si="3"/>
        <v>11</v>
      </c>
      <c r="N38" s="52">
        <f t="shared" si="6"/>
        <v>9.0909090909090917</v>
      </c>
      <c r="O38" s="51">
        <f t="shared" si="0"/>
        <v>0.75653370013755161</v>
      </c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</row>
    <row r="39" spans="1:67" s="44" customFormat="1" ht="13.5" customHeight="1">
      <c r="A39" s="50" t="s">
        <v>15</v>
      </c>
      <c r="B39" s="49">
        <f>SUM(B33:B38)</f>
        <v>56</v>
      </c>
      <c r="C39" s="49">
        <f>SUM(C33:C38)</f>
        <v>0</v>
      </c>
      <c r="D39" s="49">
        <f>SUM(D33:D38)</f>
        <v>11</v>
      </c>
      <c r="E39" s="49">
        <f>SUM(E33:E38)</f>
        <v>2</v>
      </c>
      <c r="F39" s="49">
        <f t="shared" si="1"/>
        <v>69</v>
      </c>
      <c r="G39" s="48">
        <f t="shared" si="2"/>
        <v>2.8985507246376812</v>
      </c>
      <c r="H39" s="47">
        <f t="shared" si="5"/>
        <v>6.073943661971831</v>
      </c>
      <c r="I39" s="49">
        <f>SUM(I33:I38)</f>
        <v>95</v>
      </c>
      <c r="J39" s="49">
        <f>SUM(J33:J38)</f>
        <v>6</v>
      </c>
      <c r="K39" s="49">
        <f>SUM(K33:K38)</f>
        <v>6</v>
      </c>
      <c r="L39" s="49">
        <f>SUM(L33:L38)</f>
        <v>2</v>
      </c>
      <c r="M39" s="49">
        <f t="shared" si="3"/>
        <v>109</v>
      </c>
      <c r="N39" s="48">
        <f t="shared" si="6"/>
        <v>7.3394495412844041</v>
      </c>
      <c r="O39" s="47">
        <f t="shared" si="0"/>
        <v>7.4965612104539199</v>
      </c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</row>
    <row r="40" spans="1:67" s="44" customFormat="1" ht="13.5" customHeight="1">
      <c r="A40" s="58" t="s">
        <v>35</v>
      </c>
      <c r="B40" s="57">
        <v>9</v>
      </c>
      <c r="C40" s="57">
        <v>0</v>
      </c>
      <c r="D40" s="57">
        <v>0</v>
      </c>
      <c r="E40" s="57">
        <v>1</v>
      </c>
      <c r="F40" s="57">
        <f t="shared" si="1"/>
        <v>10</v>
      </c>
      <c r="G40" s="56">
        <f t="shared" si="2"/>
        <v>10</v>
      </c>
      <c r="H40" s="55">
        <f t="shared" si="5"/>
        <v>0.88028169014084512</v>
      </c>
      <c r="I40" s="57">
        <v>12</v>
      </c>
      <c r="J40" s="57">
        <v>1</v>
      </c>
      <c r="K40" s="57">
        <v>2</v>
      </c>
      <c r="L40" s="57">
        <v>0</v>
      </c>
      <c r="M40" s="57">
        <f t="shared" si="3"/>
        <v>15</v>
      </c>
      <c r="N40" s="56">
        <f t="shared" si="6"/>
        <v>6.666666666666667</v>
      </c>
      <c r="O40" s="55">
        <f t="shared" si="0"/>
        <v>1.0316368638239339</v>
      </c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</row>
    <row r="41" spans="1:67" s="46" customFormat="1" ht="13.5" customHeight="1">
      <c r="A41" s="54" t="s">
        <v>36</v>
      </c>
      <c r="B41" s="53">
        <v>9</v>
      </c>
      <c r="C41" s="53">
        <v>0</v>
      </c>
      <c r="D41" s="53">
        <v>0</v>
      </c>
      <c r="E41" s="53">
        <v>1</v>
      </c>
      <c r="F41" s="53">
        <f t="shared" si="1"/>
        <v>10</v>
      </c>
      <c r="G41" s="52">
        <f t="shared" si="2"/>
        <v>10</v>
      </c>
      <c r="H41" s="51">
        <f t="shared" si="5"/>
        <v>0.88028169014084512</v>
      </c>
      <c r="I41" s="53">
        <v>14</v>
      </c>
      <c r="J41" s="53">
        <v>2</v>
      </c>
      <c r="K41" s="53">
        <v>1</v>
      </c>
      <c r="L41" s="53">
        <v>0</v>
      </c>
      <c r="M41" s="53">
        <f t="shared" si="3"/>
        <v>17</v>
      </c>
      <c r="N41" s="52">
        <f t="shared" si="6"/>
        <v>11.76470588235294</v>
      </c>
      <c r="O41" s="51">
        <f t="shared" si="0"/>
        <v>1.1691884456671253</v>
      </c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</row>
    <row r="42" spans="1:67" s="46" customFormat="1" ht="13.5" customHeight="1">
      <c r="A42" s="54" t="s">
        <v>37</v>
      </c>
      <c r="B42" s="53">
        <v>10</v>
      </c>
      <c r="C42" s="53">
        <v>0</v>
      </c>
      <c r="D42" s="53">
        <v>1</v>
      </c>
      <c r="E42" s="53">
        <v>0</v>
      </c>
      <c r="F42" s="53">
        <f t="shared" si="1"/>
        <v>11</v>
      </c>
      <c r="G42" s="52">
        <f t="shared" si="2"/>
        <v>0</v>
      </c>
      <c r="H42" s="51">
        <f t="shared" si="5"/>
        <v>0.96830985915492951</v>
      </c>
      <c r="I42" s="53">
        <v>18</v>
      </c>
      <c r="J42" s="53">
        <v>0</v>
      </c>
      <c r="K42" s="53">
        <v>2</v>
      </c>
      <c r="L42" s="53">
        <v>0</v>
      </c>
      <c r="M42" s="53">
        <f t="shared" si="3"/>
        <v>20</v>
      </c>
      <c r="N42" s="52">
        <f t="shared" si="6"/>
        <v>0</v>
      </c>
      <c r="O42" s="51">
        <f t="shared" si="0"/>
        <v>1.3755158184319118</v>
      </c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</row>
    <row r="43" spans="1:67" s="43" customFormat="1" ht="13.5" customHeight="1">
      <c r="A43" s="54" t="s">
        <v>38</v>
      </c>
      <c r="B43" s="53">
        <v>14</v>
      </c>
      <c r="C43" s="53">
        <v>0</v>
      </c>
      <c r="D43" s="53">
        <v>1</v>
      </c>
      <c r="E43" s="53">
        <v>0</v>
      </c>
      <c r="F43" s="53">
        <f t="shared" si="1"/>
        <v>15</v>
      </c>
      <c r="G43" s="52">
        <f t="shared" si="2"/>
        <v>0</v>
      </c>
      <c r="H43" s="51">
        <f t="shared" si="5"/>
        <v>1.3204225352112675</v>
      </c>
      <c r="I43" s="53">
        <v>20</v>
      </c>
      <c r="J43" s="53">
        <v>2</v>
      </c>
      <c r="K43" s="53">
        <v>0</v>
      </c>
      <c r="L43" s="53">
        <v>0</v>
      </c>
      <c r="M43" s="53">
        <f t="shared" si="3"/>
        <v>22</v>
      </c>
      <c r="N43" s="52">
        <f t="shared" si="6"/>
        <v>9.0909090909090917</v>
      </c>
      <c r="O43" s="51">
        <f t="shared" si="0"/>
        <v>1.5130674002751032</v>
      </c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</row>
    <row r="44" spans="1:67" s="43" customFormat="1" ht="13.5" customHeight="1">
      <c r="A44" s="54" t="s">
        <v>39</v>
      </c>
      <c r="B44" s="53">
        <v>11</v>
      </c>
      <c r="C44" s="53">
        <v>0</v>
      </c>
      <c r="D44" s="53">
        <v>2</v>
      </c>
      <c r="E44" s="53">
        <v>0</v>
      </c>
      <c r="F44" s="53">
        <f t="shared" si="1"/>
        <v>13</v>
      </c>
      <c r="G44" s="52">
        <f t="shared" si="2"/>
        <v>0</v>
      </c>
      <c r="H44" s="51">
        <f t="shared" si="5"/>
        <v>1.1443661971830987</v>
      </c>
      <c r="I44" s="53">
        <v>10</v>
      </c>
      <c r="J44" s="53">
        <v>1</v>
      </c>
      <c r="K44" s="53">
        <v>1</v>
      </c>
      <c r="L44" s="53">
        <v>0</v>
      </c>
      <c r="M44" s="53">
        <f t="shared" si="3"/>
        <v>12</v>
      </c>
      <c r="N44" s="52">
        <f t="shared" si="6"/>
        <v>8.3333333333333321</v>
      </c>
      <c r="O44" s="51">
        <f t="shared" si="0"/>
        <v>0.82530949105914708</v>
      </c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</row>
    <row r="45" spans="1:67" s="44" customFormat="1" ht="13.5" customHeight="1">
      <c r="A45" s="54" t="s">
        <v>40</v>
      </c>
      <c r="B45" s="53">
        <v>4</v>
      </c>
      <c r="C45" s="53">
        <v>0</v>
      </c>
      <c r="D45" s="53">
        <v>2</v>
      </c>
      <c r="E45" s="53">
        <v>1</v>
      </c>
      <c r="F45" s="53">
        <f t="shared" si="1"/>
        <v>7</v>
      </c>
      <c r="G45" s="52">
        <f t="shared" si="2"/>
        <v>14.285714285714285</v>
      </c>
      <c r="H45" s="51">
        <f t="shared" si="5"/>
        <v>0.61619718309859151</v>
      </c>
      <c r="I45" s="53">
        <v>10</v>
      </c>
      <c r="J45" s="53">
        <v>0</v>
      </c>
      <c r="K45" s="53">
        <v>1</v>
      </c>
      <c r="L45" s="53">
        <v>0</v>
      </c>
      <c r="M45" s="53">
        <f t="shared" si="3"/>
        <v>11</v>
      </c>
      <c r="N45" s="52">
        <f t="shared" si="6"/>
        <v>0</v>
      </c>
      <c r="O45" s="51">
        <f t="shared" si="0"/>
        <v>0.75653370013755161</v>
      </c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</row>
    <row r="46" spans="1:67" s="46" customFormat="1" ht="13.5" customHeight="1">
      <c r="A46" s="50" t="s">
        <v>15</v>
      </c>
      <c r="B46" s="49">
        <f>SUM(B40:B45)</f>
        <v>57</v>
      </c>
      <c r="C46" s="49">
        <f>SUM(C40:C45)</f>
        <v>0</v>
      </c>
      <c r="D46" s="49">
        <f>SUM(D40:D45)</f>
        <v>6</v>
      </c>
      <c r="E46" s="49">
        <f>SUM(E40:E45)</f>
        <v>3</v>
      </c>
      <c r="F46" s="49">
        <f t="shared" si="1"/>
        <v>66</v>
      </c>
      <c r="G46" s="48">
        <f t="shared" si="2"/>
        <v>4.5454545454545459</v>
      </c>
      <c r="H46" s="47">
        <f t="shared" si="5"/>
        <v>5.8098591549295771</v>
      </c>
      <c r="I46" s="49">
        <f>SUM(I40:I45)</f>
        <v>84</v>
      </c>
      <c r="J46" s="49">
        <f>SUM(J40:J45)</f>
        <v>6</v>
      </c>
      <c r="K46" s="49">
        <f>SUM(K40:K45)</f>
        <v>7</v>
      </c>
      <c r="L46" s="49">
        <f>SUM(L40:L45)</f>
        <v>0</v>
      </c>
      <c r="M46" s="49">
        <f t="shared" si="3"/>
        <v>97</v>
      </c>
      <c r="N46" s="48">
        <f t="shared" si="6"/>
        <v>6.1855670103092786</v>
      </c>
      <c r="O46" s="47">
        <f t="shared" si="0"/>
        <v>6.6712517193947729</v>
      </c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</row>
    <row r="47" spans="1:67" s="43" customFormat="1" ht="13.5" customHeight="1">
      <c r="A47" s="50" t="s">
        <v>41</v>
      </c>
      <c r="B47" s="49">
        <f>SUM(B17,B24:B32,B39,B46)</f>
        <v>977</v>
      </c>
      <c r="C47" s="49">
        <f>SUM(C17,C24:C32,C39,C46)</f>
        <v>1</v>
      </c>
      <c r="D47" s="49">
        <f>SUM(D17,D24:D32,D39,D46)</f>
        <v>117</v>
      </c>
      <c r="E47" s="49">
        <f>SUM(E17,E24:E32,E39,E46)</f>
        <v>41</v>
      </c>
      <c r="F47" s="49">
        <f t="shared" si="1"/>
        <v>1136</v>
      </c>
      <c r="G47" s="48">
        <f t="shared" si="2"/>
        <v>3.697183098591549</v>
      </c>
      <c r="H47" s="47">
        <f t="shared" si="5"/>
        <v>100</v>
      </c>
      <c r="I47" s="49">
        <f>SUM(I17,I24:I32,I39,I46)</f>
        <v>1217</v>
      </c>
      <c r="J47" s="49">
        <f>SUM(J17,J24:J32,J39,J46)</f>
        <v>64</v>
      </c>
      <c r="K47" s="49">
        <f>SUM(K17,K24:K32,K39,K46)</f>
        <v>127</v>
      </c>
      <c r="L47" s="49">
        <f>SUM(L17,L24:L32,L39,L46)</f>
        <v>46</v>
      </c>
      <c r="M47" s="49">
        <f t="shared" si="3"/>
        <v>1454</v>
      </c>
      <c r="N47" s="48">
        <f t="shared" si="6"/>
        <v>7.5653370013755161</v>
      </c>
      <c r="O47" s="47">
        <f t="shared" si="0"/>
        <v>100</v>
      </c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</row>
    <row r="48" spans="1:67" s="43" customFormat="1" ht="13.5" customHeight="1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</row>
    <row r="49" spans="1:67" s="44" customFormat="1" ht="13.5" customHeight="1"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</row>
    <row r="50" spans="1:67" s="44" customFormat="1" ht="12" customHeight="1">
      <c r="A50" s="70" t="s">
        <v>0</v>
      </c>
      <c r="B50" s="69">
        <v>3</v>
      </c>
      <c r="C50" s="68"/>
      <c r="D50" s="68"/>
      <c r="E50" s="68"/>
      <c r="F50" s="68"/>
      <c r="G50" s="68"/>
      <c r="H50" s="67"/>
      <c r="I50" s="69">
        <v>4</v>
      </c>
      <c r="J50" s="68"/>
      <c r="K50" s="68"/>
      <c r="L50" s="68"/>
      <c r="M50" s="68"/>
      <c r="N50" s="68"/>
      <c r="O50" s="67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</row>
    <row r="51" spans="1:67" s="46" customFormat="1" ht="39.6" customHeight="1">
      <c r="A51" s="65" t="s">
        <v>1</v>
      </c>
      <c r="B51" s="63" t="s">
        <v>2</v>
      </c>
      <c r="C51" s="62" t="s">
        <v>3</v>
      </c>
      <c r="D51" s="61" t="s">
        <v>4</v>
      </c>
      <c r="E51" s="62" t="s">
        <v>5</v>
      </c>
      <c r="F51" s="61" t="s">
        <v>6</v>
      </c>
      <c r="G51" s="61" t="s">
        <v>7</v>
      </c>
      <c r="H51" s="64" t="s">
        <v>8</v>
      </c>
      <c r="I51" s="63" t="s">
        <v>2</v>
      </c>
      <c r="J51" s="61" t="s">
        <v>3</v>
      </c>
      <c r="K51" s="61" t="s">
        <v>4</v>
      </c>
      <c r="L51" s="62" t="s">
        <v>5</v>
      </c>
      <c r="M51" s="61" t="s">
        <v>6</v>
      </c>
      <c r="N51" s="61" t="s">
        <v>7</v>
      </c>
      <c r="O51" s="60" t="s">
        <v>8</v>
      </c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</row>
    <row r="52" spans="1:67" s="43" customFormat="1" ht="13.5" customHeight="1">
      <c r="A52" s="58" t="s">
        <v>9</v>
      </c>
      <c r="B52" s="57">
        <v>35</v>
      </c>
      <c r="C52" s="57">
        <v>1</v>
      </c>
      <c r="D52" s="57">
        <v>4</v>
      </c>
      <c r="E52" s="57">
        <v>0</v>
      </c>
      <c r="F52" s="57">
        <f t="shared" ref="F52:F88" si="7">SUM(B52:E52)</f>
        <v>40</v>
      </c>
      <c r="G52" s="56">
        <f t="shared" ref="G52:G88" si="8">IF(SUM(C52,E52)=0,0,SUM(C52,E52)/F52*100)</f>
        <v>2.5</v>
      </c>
      <c r="H52" s="55">
        <f t="shared" ref="H52:H88" si="9">IF(F52=0,0,F52/F$88*100)</f>
        <v>1.4619883040935671</v>
      </c>
      <c r="I52" s="57">
        <v>22</v>
      </c>
      <c r="J52" s="57">
        <v>1</v>
      </c>
      <c r="K52" s="57">
        <v>1</v>
      </c>
      <c r="L52" s="57">
        <v>1</v>
      </c>
      <c r="M52" s="57">
        <f t="shared" ref="M52:M88" si="10">SUM(I52:L52)</f>
        <v>25</v>
      </c>
      <c r="N52" s="56">
        <f t="shared" ref="N52:N88" si="11">IF(SUM(J52,L52)=0,0,SUM(J52,L52)/M52*100)</f>
        <v>8</v>
      </c>
      <c r="O52" s="55">
        <f t="shared" ref="O52:O88" si="12">IF(M52=0,0,M52/M$88*100)</f>
        <v>1.75561797752809</v>
      </c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</row>
    <row r="53" spans="1:67" s="43" customFormat="1" ht="13.5" customHeight="1">
      <c r="A53" s="54" t="s">
        <v>10</v>
      </c>
      <c r="B53" s="53">
        <v>37</v>
      </c>
      <c r="C53" s="53">
        <v>1</v>
      </c>
      <c r="D53" s="53">
        <v>5</v>
      </c>
      <c r="E53" s="53">
        <v>0</v>
      </c>
      <c r="F53" s="53">
        <f t="shared" si="7"/>
        <v>43</v>
      </c>
      <c r="G53" s="52">
        <f t="shared" si="8"/>
        <v>2.3255813953488373</v>
      </c>
      <c r="H53" s="51">
        <f t="shared" si="9"/>
        <v>1.5716374269005846</v>
      </c>
      <c r="I53" s="53">
        <v>24</v>
      </c>
      <c r="J53" s="53">
        <v>0</v>
      </c>
      <c r="K53" s="53">
        <v>3</v>
      </c>
      <c r="L53" s="53">
        <v>3</v>
      </c>
      <c r="M53" s="53">
        <f t="shared" si="10"/>
        <v>30</v>
      </c>
      <c r="N53" s="52">
        <f t="shared" si="11"/>
        <v>10</v>
      </c>
      <c r="O53" s="51">
        <f t="shared" si="12"/>
        <v>2.106741573033708</v>
      </c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</row>
    <row r="54" spans="1:67" s="44" customFormat="1" ht="13.5" customHeight="1">
      <c r="A54" s="54" t="s">
        <v>11</v>
      </c>
      <c r="B54" s="53">
        <v>46</v>
      </c>
      <c r="C54" s="53">
        <v>2</v>
      </c>
      <c r="D54" s="53">
        <v>5</v>
      </c>
      <c r="E54" s="53">
        <v>0</v>
      </c>
      <c r="F54" s="53">
        <f t="shared" si="7"/>
        <v>53</v>
      </c>
      <c r="G54" s="52">
        <f t="shared" si="8"/>
        <v>3.7735849056603774</v>
      </c>
      <c r="H54" s="51">
        <f t="shared" si="9"/>
        <v>1.9371345029239766</v>
      </c>
      <c r="I54" s="53">
        <v>33</v>
      </c>
      <c r="J54" s="53">
        <v>1</v>
      </c>
      <c r="K54" s="53">
        <v>3</v>
      </c>
      <c r="L54" s="53">
        <v>0</v>
      </c>
      <c r="M54" s="53">
        <f t="shared" si="10"/>
        <v>37</v>
      </c>
      <c r="N54" s="52">
        <f t="shared" si="11"/>
        <v>2.7027027027027026</v>
      </c>
      <c r="O54" s="51">
        <f t="shared" si="12"/>
        <v>2.5983146067415732</v>
      </c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</row>
    <row r="55" spans="1:67" s="46" customFormat="1" ht="13.5" customHeight="1">
      <c r="A55" s="54" t="s">
        <v>12</v>
      </c>
      <c r="B55" s="53">
        <v>49</v>
      </c>
      <c r="C55" s="53">
        <v>1</v>
      </c>
      <c r="D55" s="53">
        <v>5</v>
      </c>
      <c r="E55" s="53">
        <v>0</v>
      </c>
      <c r="F55" s="53">
        <f t="shared" si="7"/>
        <v>55</v>
      </c>
      <c r="G55" s="52">
        <f t="shared" si="8"/>
        <v>1.8181818181818181</v>
      </c>
      <c r="H55" s="51">
        <f t="shared" si="9"/>
        <v>2.0102339181286548</v>
      </c>
      <c r="I55" s="53">
        <v>22</v>
      </c>
      <c r="J55" s="53">
        <v>0</v>
      </c>
      <c r="K55" s="53">
        <v>1</v>
      </c>
      <c r="L55" s="53">
        <v>1</v>
      </c>
      <c r="M55" s="53">
        <f t="shared" si="10"/>
        <v>24</v>
      </c>
      <c r="N55" s="52">
        <f t="shared" si="11"/>
        <v>4.1666666666666661</v>
      </c>
      <c r="O55" s="51">
        <f t="shared" si="12"/>
        <v>1.6853932584269662</v>
      </c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</row>
    <row r="56" spans="1:67" s="44" customFormat="1" ht="13.5" customHeight="1">
      <c r="A56" s="54" t="s">
        <v>13</v>
      </c>
      <c r="B56" s="53">
        <v>45</v>
      </c>
      <c r="C56" s="53">
        <v>4</v>
      </c>
      <c r="D56" s="53">
        <v>5</v>
      </c>
      <c r="E56" s="53">
        <v>0</v>
      </c>
      <c r="F56" s="53">
        <f t="shared" si="7"/>
        <v>54</v>
      </c>
      <c r="G56" s="52">
        <f t="shared" si="8"/>
        <v>7.4074074074074066</v>
      </c>
      <c r="H56" s="51">
        <f t="shared" si="9"/>
        <v>1.9736842105263157</v>
      </c>
      <c r="I56" s="53">
        <v>32</v>
      </c>
      <c r="J56" s="53">
        <v>2</v>
      </c>
      <c r="K56" s="53">
        <v>4</v>
      </c>
      <c r="L56" s="53">
        <v>0</v>
      </c>
      <c r="M56" s="53">
        <f t="shared" si="10"/>
        <v>38</v>
      </c>
      <c r="N56" s="52">
        <f t="shared" si="11"/>
        <v>5.2631578947368416</v>
      </c>
      <c r="O56" s="51">
        <f t="shared" si="12"/>
        <v>2.6685393258426964</v>
      </c>
      <c r="BA56" s="45"/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</row>
    <row r="57" spans="1:67" s="44" customFormat="1" ht="13.5" customHeight="1">
      <c r="A57" s="54" t="s">
        <v>14</v>
      </c>
      <c r="B57" s="53">
        <v>60</v>
      </c>
      <c r="C57" s="53">
        <v>3</v>
      </c>
      <c r="D57" s="53">
        <v>9</v>
      </c>
      <c r="E57" s="53">
        <v>1</v>
      </c>
      <c r="F57" s="53">
        <f t="shared" si="7"/>
        <v>73</v>
      </c>
      <c r="G57" s="52">
        <f t="shared" si="8"/>
        <v>5.4794520547945202</v>
      </c>
      <c r="H57" s="51">
        <f t="shared" si="9"/>
        <v>2.6681286549707601</v>
      </c>
      <c r="I57" s="53">
        <v>20</v>
      </c>
      <c r="J57" s="53">
        <v>0</v>
      </c>
      <c r="K57" s="53">
        <v>2</v>
      </c>
      <c r="L57" s="53">
        <v>3</v>
      </c>
      <c r="M57" s="53">
        <f t="shared" si="10"/>
        <v>25</v>
      </c>
      <c r="N57" s="52">
        <f t="shared" si="11"/>
        <v>12</v>
      </c>
      <c r="O57" s="51">
        <f t="shared" si="12"/>
        <v>1.75561797752809</v>
      </c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</row>
    <row r="58" spans="1:67" s="44" customFormat="1" ht="13.5" customHeight="1">
      <c r="A58" s="50" t="s">
        <v>15</v>
      </c>
      <c r="B58" s="49">
        <f>SUM(B52:B57)</f>
        <v>272</v>
      </c>
      <c r="C58" s="49">
        <f>SUM(C52:C57)</f>
        <v>12</v>
      </c>
      <c r="D58" s="49">
        <f>SUM(D52:D57)</f>
        <v>33</v>
      </c>
      <c r="E58" s="49">
        <f>SUM(E52:E57)</f>
        <v>1</v>
      </c>
      <c r="F58" s="49">
        <f t="shared" si="7"/>
        <v>318</v>
      </c>
      <c r="G58" s="48">
        <f t="shared" si="8"/>
        <v>4.0880503144654083</v>
      </c>
      <c r="H58" s="47">
        <f t="shared" si="9"/>
        <v>11.62280701754386</v>
      </c>
      <c r="I58" s="49">
        <f>SUM(I52:I57)</f>
        <v>153</v>
      </c>
      <c r="J58" s="49">
        <f>SUM(J52:J57)</f>
        <v>4</v>
      </c>
      <c r="K58" s="49">
        <f>SUM(K52:K57)</f>
        <v>14</v>
      </c>
      <c r="L58" s="49">
        <f>SUM(L52:L57)</f>
        <v>8</v>
      </c>
      <c r="M58" s="49">
        <f t="shared" si="10"/>
        <v>179</v>
      </c>
      <c r="N58" s="48">
        <f t="shared" si="11"/>
        <v>6.7039106145251397</v>
      </c>
      <c r="O58" s="47">
        <f t="shared" si="12"/>
        <v>12.570224719101123</v>
      </c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</row>
    <row r="59" spans="1:67" s="46" customFormat="1" ht="13.5" customHeight="1">
      <c r="A59" s="58" t="s">
        <v>16</v>
      </c>
      <c r="B59" s="57">
        <v>49</v>
      </c>
      <c r="C59" s="57">
        <v>1</v>
      </c>
      <c r="D59" s="57">
        <v>1</v>
      </c>
      <c r="E59" s="57">
        <v>2</v>
      </c>
      <c r="F59" s="57">
        <f t="shared" si="7"/>
        <v>53</v>
      </c>
      <c r="G59" s="56">
        <f t="shared" si="8"/>
        <v>5.6603773584905666</v>
      </c>
      <c r="H59" s="55">
        <f t="shared" si="9"/>
        <v>1.9371345029239766</v>
      </c>
      <c r="I59" s="57">
        <v>16</v>
      </c>
      <c r="J59" s="57">
        <v>1</v>
      </c>
      <c r="K59" s="57">
        <v>4</v>
      </c>
      <c r="L59" s="57">
        <v>1</v>
      </c>
      <c r="M59" s="57">
        <f t="shared" si="10"/>
        <v>22</v>
      </c>
      <c r="N59" s="56">
        <f t="shared" si="11"/>
        <v>9.0909090909090917</v>
      </c>
      <c r="O59" s="55">
        <f t="shared" si="12"/>
        <v>1.544943820224719</v>
      </c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</row>
    <row r="60" spans="1:67" s="46" customFormat="1" ht="13.5" customHeight="1">
      <c r="A60" s="54" t="s">
        <v>17</v>
      </c>
      <c r="B60" s="53">
        <v>49</v>
      </c>
      <c r="C60" s="53">
        <v>2</v>
      </c>
      <c r="D60" s="53">
        <v>4</v>
      </c>
      <c r="E60" s="53">
        <v>1</v>
      </c>
      <c r="F60" s="53">
        <f t="shared" si="7"/>
        <v>56</v>
      </c>
      <c r="G60" s="52">
        <f t="shared" si="8"/>
        <v>5.3571428571428568</v>
      </c>
      <c r="H60" s="51">
        <f t="shared" si="9"/>
        <v>2.0467836257309941</v>
      </c>
      <c r="I60" s="53">
        <v>18</v>
      </c>
      <c r="J60" s="53">
        <v>0</v>
      </c>
      <c r="K60" s="53">
        <v>2</v>
      </c>
      <c r="L60" s="53">
        <v>2</v>
      </c>
      <c r="M60" s="53">
        <f t="shared" si="10"/>
        <v>22</v>
      </c>
      <c r="N60" s="52">
        <f t="shared" si="11"/>
        <v>9.0909090909090917</v>
      </c>
      <c r="O60" s="51">
        <f t="shared" si="12"/>
        <v>1.544943820224719</v>
      </c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</row>
    <row r="61" spans="1:67" s="46" customFormat="1" ht="13.5" customHeight="1">
      <c r="A61" s="54" t="s">
        <v>18</v>
      </c>
      <c r="B61" s="53">
        <v>48</v>
      </c>
      <c r="C61" s="53">
        <v>1</v>
      </c>
      <c r="D61" s="53">
        <v>4</v>
      </c>
      <c r="E61" s="53">
        <v>1</v>
      </c>
      <c r="F61" s="53">
        <f t="shared" si="7"/>
        <v>54</v>
      </c>
      <c r="G61" s="52">
        <f t="shared" si="8"/>
        <v>3.7037037037037033</v>
      </c>
      <c r="H61" s="51">
        <f t="shared" si="9"/>
        <v>1.9736842105263157</v>
      </c>
      <c r="I61" s="53">
        <v>31</v>
      </c>
      <c r="J61" s="53">
        <v>2</v>
      </c>
      <c r="K61" s="53">
        <v>2</v>
      </c>
      <c r="L61" s="53">
        <v>0</v>
      </c>
      <c r="M61" s="53">
        <f t="shared" si="10"/>
        <v>35</v>
      </c>
      <c r="N61" s="52">
        <f t="shared" si="11"/>
        <v>5.7142857142857144</v>
      </c>
      <c r="O61" s="51">
        <f t="shared" si="12"/>
        <v>2.457865168539326</v>
      </c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</row>
    <row r="62" spans="1:67" s="44" customFormat="1" ht="13.5" customHeight="1">
      <c r="A62" s="54" t="s">
        <v>19</v>
      </c>
      <c r="B62" s="53">
        <v>42</v>
      </c>
      <c r="C62" s="53">
        <v>1</v>
      </c>
      <c r="D62" s="53">
        <v>5</v>
      </c>
      <c r="E62" s="53">
        <v>4</v>
      </c>
      <c r="F62" s="53">
        <f t="shared" si="7"/>
        <v>52</v>
      </c>
      <c r="G62" s="52">
        <f t="shared" si="8"/>
        <v>9.6153846153846168</v>
      </c>
      <c r="H62" s="51">
        <f t="shared" si="9"/>
        <v>1.9005847953216373</v>
      </c>
      <c r="I62" s="53">
        <v>17</v>
      </c>
      <c r="J62" s="53">
        <v>2</v>
      </c>
      <c r="K62" s="53">
        <v>1</v>
      </c>
      <c r="L62" s="53">
        <v>0</v>
      </c>
      <c r="M62" s="53">
        <f t="shared" si="10"/>
        <v>20</v>
      </c>
      <c r="N62" s="52">
        <f t="shared" si="11"/>
        <v>10</v>
      </c>
      <c r="O62" s="51">
        <f t="shared" si="12"/>
        <v>1.4044943820224718</v>
      </c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5"/>
      <c r="BN62" s="45"/>
      <c r="BO62" s="45"/>
    </row>
    <row r="63" spans="1:67" s="46" customFormat="1" ht="13.5" customHeight="1">
      <c r="A63" s="54" t="s">
        <v>20</v>
      </c>
      <c r="B63" s="53">
        <v>47</v>
      </c>
      <c r="C63" s="53">
        <v>3</v>
      </c>
      <c r="D63" s="53">
        <v>4</v>
      </c>
      <c r="E63" s="53">
        <v>2</v>
      </c>
      <c r="F63" s="53">
        <f t="shared" si="7"/>
        <v>56</v>
      </c>
      <c r="G63" s="52">
        <f t="shared" si="8"/>
        <v>8.9285714285714288</v>
      </c>
      <c r="H63" s="51">
        <f t="shared" si="9"/>
        <v>2.0467836257309941</v>
      </c>
      <c r="I63" s="53">
        <v>21</v>
      </c>
      <c r="J63" s="53">
        <v>1</v>
      </c>
      <c r="K63" s="53">
        <v>2</v>
      </c>
      <c r="L63" s="53">
        <v>3</v>
      </c>
      <c r="M63" s="53">
        <f t="shared" si="10"/>
        <v>27</v>
      </c>
      <c r="N63" s="52">
        <f t="shared" si="11"/>
        <v>14.814814814814813</v>
      </c>
      <c r="O63" s="51">
        <f t="shared" si="12"/>
        <v>1.8960674157303372</v>
      </c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</row>
    <row r="64" spans="1:67" s="44" customFormat="1" ht="13.5" customHeight="1">
      <c r="A64" s="54" t="s">
        <v>21</v>
      </c>
      <c r="B64" s="53">
        <v>26</v>
      </c>
      <c r="C64" s="53">
        <v>1</v>
      </c>
      <c r="D64" s="53">
        <v>3</v>
      </c>
      <c r="E64" s="53">
        <v>1</v>
      </c>
      <c r="F64" s="53">
        <f t="shared" si="7"/>
        <v>31</v>
      </c>
      <c r="G64" s="52">
        <f t="shared" si="8"/>
        <v>6.4516129032258061</v>
      </c>
      <c r="H64" s="51">
        <f t="shared" si="9"/>
        <v>1.1330409356725146</v>
      </c>
      <c r="I64" s="53">
        <v>24</v>
      </c>
      <c r="J64" s="53">
        <v>0</v>
      </c>
      <c r="K64" s="53">
        <v>4</v>
      </c>
      <c r="L64" s="53">
        <v>1</v>
      </c>
      <c r="M64" s="53">
        <f t="shared" si="10"/>
        <v>29</v>
      </c>
      <c r="N64" s="52">
        <f t="shared" si="11"/>
        <v>3.4482758620689653</v>
      </c>
      <c r="O64" s="51">
        <f t="shared" si="12"/>
        <v>2.0365168539325844</v>
      </c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</row>
    <row r="65" spans="1:67" s="46" customFormat="1" ht="13.5" customHeight="1">
      <c r="A65" s="50" t="s">
        <v>15</v>
      </c>
      <c r="B65" s="49">
        <f>SUM(B59:B64)</f>
        <v>261</v>
      </c>
      <c r="C65" s="49">
        <f>SUM(C59:C64)</f>
        <v>9</v>
      </c>
      <c r="D65" s="49">
        <f>SUM(D59:D64)</f>
        <v>21</v>
      </c>
      <c r="E65" s="49">
        <f>SUM(E59:E64)</f>
        <v>11</v>
      </c>
      <c r="F65" s="49">
        <f t="shared" si="7"/>
        <v>302</v>
      </c>
      <c r="G65" s="48">
        <f t="shared" si="8"/>
        <v>6.6225165562913908</v>
      </c>
      <c r="H65" s="47">
        <f t="shared" si="9"/>
        <v>11.038011695906432</v>
      </c>
      <c r="I65" s="49">
        <f>SUM(I59:I64)</f>
        <v>127</v>
      </c>
      <c r="J65" s="49">
        <f>SUM(J59:J64)</f>
        <v>6</v>
      </c>
      <c r="K65" s="49">
        <f>SUM(K59:K64)</f>
        <v>15</v>
      </c>
      <c r="L65" s="49">
        <f>SUM(L59:L64)</f>
        <v>7</v>
      </c>
      <c r="M65" s="49">
        <f t="shared" si="10"/>
        <v>155</v>
      </c>
      <c r="N65" s="48">
        <f t="shared" si="11"/>
        <v>8.3870967741935498</v>
      </c>
      <c r="O65" s="47">
        <f t="shared" si="12"/>
        <v>10.884831460674157</v>
      </c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</row>
    <row r="66" spans="1:67" s="44" customFormat="1" ht="13.5" customHeight="1">
      <c r="A66" s="54" t="s">
        <v>22</v>
      </c>
      <c r="B66" s="53">
        <v>184</v>
      </c>
      <c r="C66" s="53">
        <v>9</v>
      </c>
      <c r="D66" s="53">
        <v>37</v>
      </c>
      <c r="E66" s="53">
        <v>9</v>
      </c>
      <c r="F66" s="53">
        <f t="shared" si="7"/>
        <v>239</v>
      </c>
      <c r="G66" s="52">
        <f t="shared" si="8"/>
        <v>7.5313807531380759</v>
      </c>
      <c r="H66" s="51">
        <f t="shared" si="9"/>
        <v>8.7353801169590639</v>
      </c>
      <c r="I66" s="53">
        <v>122</v>
      </c>
      <c r="J66" s="53">
        <v>2</v>
      </c>
      <c r="K66" s="53">
        <v>17</v>
      </c>
      <c r="L66" s="53">
        <v>7</v>
      </c>
      <c r="M66" s="53">
        <f t="shared" si="10"/>
        <v>148</v>
      </c>
      <c r="N66" s="52">
        <f t="shared" si="11"/>
        <v>6.0810810810810816</v>
      </c>
      <c r="O66" s="51">
        <f t="shared" si="12"/>
        <v>10.393258426966293</v>
      </c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</row>
    <row r="67" spans="1:67" s="46" customFormat="1" ht="13.5" customHeight="1">
      <c r="A67" s="54" t="s">
        <v>23</v>
      </c>
      <c r="B67" s="53">
        <v>157</v>
      </c>
      <c r="C67" s="53">
        <v>7</v>
      </c>
      <c r="D67" s="53">
        <v>39</v>
      </c>
      <c r="E67" s="53">
        <v>10</v>
      </c>
      <c r="F67" s="53">
        <f t="shared" si="7"/>
        <v>213</v>
      </c>
      <c r="G67" s="52">
        <f t="shared" si="8"/>
        <v>7.981220657276995</v>
      </c>
      <c r="H67" s="51">
        <f t="shared" si="9"/>
        <v>7.7850877192982466</v>
      </c>
      <c r="I67" s="53">
        <v>108</v>
      </c>
      <c r="J67" s="53">
        <v>0</v>
      </c>
      <c r="K67" s="53">
        <v>13</v>
      </c>
      <c r="L67" s="53">
        <v>7</v>
      </c>
      <c r="M67" s="53">
        <f t="shared" si="10"/>
        <v>128</v>
      </c>
      <c r="N67" s="52">
        <f t="shared" si="11"/>
        <v>5.46875</v>
      </c>
      <c r="O67" s="51">
        <f t="shared" si="12"/>
        <v>8.9887640449438209</v>
      </c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</row>
    <row r="68" spans="1:67" s="44" customFormat="1" ht="13.5" customHeight="1">
      <c r="A68" s="54" t="s">
        <v>24</v>
      </c>
      <c r="B68" s="53">
        <v>159</v>
      </c>
      <c r="C68" s="53">
        <v>5</v>
      </c>
      <c r="D68" s="53">
        <v>45</v>
      </c>
      <c r="E68" s="53">
        <v>7</v>
      </c>
      <c r="F68" s="53">
        <f t="shared" si="7"/>
        <v>216</v>
      </c>
      <c r="G68" s="52">
        <f t="shared" si="8"/>
        <v>5.5555555555555554</v>
      </c>
      <c r="H68" s="51">
        <f t="shared" si="9"/>
        <v>7.8947368421052628</v>
      </c>
      <c r="I68" s="53">
        <v>90</v>
      </c>
      <c r="J68" s="53">
        <v>2</v>
      </c>
      <c r="K68" s="53">
        <v>18</v>
      </c>
      <c r="L68" s="53">
        <v>2</v>
      </c>
      <c r="M68" s="53">
        <f t="shared" si="10"/>
        <v>112</v>
      </c>
      <c r="N68" s="52">
        <f t="shared" si="11"/>
        <v>3.5714285714285712</v>
      </c>
      <c r="O68" s="51">
        <f t="shared" si="12"/>
        <v>7.8651685393258424</v>
      </c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</row>
    <row r="69" spans="1:67" s="46" customFormat="1" ht="13.5" customHeight="1">
      <c r="A69" s="54" t="s">
        <v>25</v>
      </c>
      <c r="B69" s="53">
        <v>125</v>
      </c>
      <c r="C69" s="53">
        <v>4</v>
      </c>
      <c r="D69" s="53">
        <v>45</v>
      </c>
      <c r="E69" s="53">
        <v>4</v>
      </c>
      <c r="F69" s="53">
        <f t="shared" si="7"/>
        <v>178</v>
      </c>
      <c r="G69" s="52">
        <f t="shared" si="8"/>
        <v>4.4943820224719104</v>
      </c>
      <c r="H69" s="51">
        <f t="shared" si="9"/>
        <v>6.5058479532163744</v>
      </c>
      <c r="I69" s="53">
        <v>64</v>
      </c>
      <c r="J69" s="53">
        <v>2</v>
      </c>
      <c r="K69" s="53">
        <v>15</v>
      </c>
      <c r="L69" s="53">
        <v>5</v>
      </c>
      <c r="M69" s="53">
        <f t="shared" si="10"/>
        <v>86</v>
      </c>
      <c r="N69" s="52">
        <f t="shared" si="11"/>
        <v>8.1395348837209305</v>
      </c>
      <c r="O69" s="51">
        <f t="shared" si="12"/>
        <v>6.0393258426966296</v>
      </c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</row>
    <row r="70" spans="1:67" s="46" customFormat="1" ht="13.5" customHeight="1">
      <c r="A70" s="54" t="s">
        <v>26</v>
      </c>
      <c r="B70" s="53">
        <v>179</v>
      </c>
      <c r="C70" s="53">
        <v>7</v>
      </c>
      <c r="D70" s="53">
        <v>29</v>
      </c>
      <c r="E70" s="53">
        <v>10</v>
      </c>
      <c r="F70" s="53">
        <f t="shared" si="7"/>
        <v>225</v>
      </c>
      <c r="G70" s="52">
        <f t="shared" si="8"/>
        <v>7.5555555555555554</v>
      </c>
      <c r="H70" s="51">
        <f t="shared" si="9"/>
        <v>8.2236842105263168</v>
      </c>
      <c r="I70" s="53">
        <v>73</v>
      </c>
      <c r="J70" s="53">
        <v>3</v>
      </c>
      <c r="K70" s="53">
        <v>23</v>
      </c>
      <c r="L70" s="53">
        <v>9</v>
      </c>
      <c r="M70" s="53">
        <f t="shared" si="10"/>
        <v>108</v>
      </c>
      <c r="N70" s="52">
        <f t="shared" si="11"/>
        <v>11.111111111111111</v>
      </c>
      <c r="O70" s="51">
        <f t="shared" si="12"/>
        <v>7.5842696629213489</v>
      </c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</row>
    <row r="71" spans="1:67" s="46" customFormat="1" ht="13.5" customHeight="1">
      <c r="A71" s="54" t="s">
        <v>27</v>
      </c>
      <c r="B71" s="53">
        <v>161</v>
      </c>
      <c r="C71" s="53">
        <v>6</v>
      </c>
      <c r="D71" s="53">
        <v>21</v>
      </c>
      <c r="E71" s="53">
        <v>9</v>
      </c>
      <c r="F71" s="53">
        <f t="shared" si="7"/>
        <v>197</v>
      </c>
      <c r="G71" s="52">
        <f t="shared" si="8"/>
        <v>7.6142131979695442</v>
      </c>
      <c r="H71" s="51">
        <f t="shared" si="9"/>
        <v>7.2002923976608191</v>
      </c>
      <c r="I71" s="53">
        <v>79</v>
      </c>
      <c r="J71" s="53">
        <v>2</v>
      </c>
      <c r="K71" s="53">
        <v>16</v>
      </c>
      <c r="L71" s="53">
        <v>7</v>
      </c>
      <c r="M71" s="53">
        <f t="shared" si="10"/>
        <v>104</v>
      </c>
      <c r="N71" s="52">
        <f t="shared" si="11"/>
        <v>8.6538461538461533</v>
      </c>
      <c r="O71" s="51">
        <f t="shared" si="12"/>
        <v>7.3033707865168536</v>
      </c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</row>
    <row r="72" spans="1:67" s="44" customFormat="1" ht="13.5" customHeight="1">
      <c r="A72" s="54" t="s">
        <v>28</v>
      </c>
      <c r="B72" s="53">
        <v>178</v>
      </c>
      <c r="C72" s="53">
        <v>8</v>
      </c>
      <c r="D72" s="53">
        <v>28</v>
      </c>
      <c r="E72" s="53">
        <v>3</v>
      </c>
      <c r="F72" s="53">
        <f t="shared" si="7"/>
        <v>217</v>
      </c>
      <c r="G72" s="52">
        <f t="shared" si="8"/>
        <v>5.0691244239631335</v>
      </c>
      <c r="H72" s="51">
        <f t="shared" si="9"/>
        <v>7.9312865497076031</v>
      </c>
      <c r="I72" s="53">
        <v>82</v>
      </c>
      <c r="J72" s="53">
        <v>1</v>
      </c>
      <c r="K72" s="53">
        <v>10</v>
      </c>
      <c r="L72" s="53">
        <v>3</v>
      </c>
      <c r="M72" s="53">
        <f t="shared" si="10"/>
        <v>96</v>
      </c>
      <c r="N72" s="52">
        <f t="shared" si="11"/>
        <v>4.1666666666666661</v>
      </c>
      <c r="O72" s="51">
        <f t="shared" si="12"/>
        <v>6.7415730337078648</v>
      </c>
      <c r="BA72" s="45"/>
      <c r="BB72" s="45"/>
      <c r="BC72" s="45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</row>
    <row r="73" spans="1:67" s="44" customFormat="1" ht="13.5" customHeight="1">
      <c r="A73" s="54" t="s">
        <v>60</v>
      </c>
      <c r="B73" s="53">
        <v>189</v>
      </c>
      <c r="C73" s="53">
        <v>6</v>
      </c>
      <c r="D73" s="53">
        <v>31</v>
      </c>
      <c r="E73" s="53">
        <v>5</v>
      </c>
      <c r="F73" s="53">
        <f t="shared" si="7"/>
        <v>231</v>
      </c>
      <c r="G73" s="52">
        <f t="shared" si="8"/>
        <v>4.7619047619047619</v>
      </c>
      <c r="H73" s="51">
        <f t="shared" si="9"/>
        <v>8.442982456140351</v>
      </c>
      <c r="I73" s="53">
        <v>88</v>
      </c>
      <c r="J73" s="53">
        <v>1</v>
      </c>
      <c r="K73" s="53">
        <v>15</v>
      </c>
      <c r="L73" s="53">
        <v>1</v>
      </c>
      <c r="M73" s="53">
        <f t="shared" si="10"/>
        <v>105</v>
      </c>
      <c r="N73" s="52">
        <f t="shared" si="11"/>
        <v>1.9047619047619049</v>
      </c>
      <c r="O73" s="51">
        <f t="shared" si="12"/>
        <v>7.3735955056179776</v>
      </c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</row>
    <row r="74" spans="1:67" s="44" customFormat="1" ht="13.5" customHeight="1">
      <c r="A74" s="58" t="s">
        <v>29</v>
      </c>
      <c r="B74" s="57">
        <v>25</v>
      </c>
      <c r="C74" s="57">
        <v>5</v>
      </c>
      <c r="D74" s="57">
        <v>10</v>
      </c>
      <c r="E74" s="57">
        <v>0</v>
      </c>
      <c r="F74" s="57">
        <f t="shared" si="7"/>
        <v>40</v>
      </c>
      <c r="G74" s="56">
        <f t="shared" si="8"/>
        <v>12.5</v>
      </c>
      <c r="H74" s="55">
        <f t="shared" si="9"/>
        <v>1.4619883040935671</v>
      </c>
      <c r="I74" s="57">
        <v>25</v>
      </c>
      <c r="J74" s="57">
        <v>1</v>
      </c>
      <c r="K74" s="57">
        <v>3</v>
      </c>
      <c r="L74" s="57">
        <v>0</v>
      </c>
      <c r="M74" s="57">
        <f t="shared" si="10"/>
        <v>29</v>
      </c>
      <c r="N74" s="56">
        <f t="shared" si="11"/>
        <v>3.4482758620689653</v>
      </c>
      <c r="O74" s="55">
        <f t="shared" si="12"/>
        <v>2.0365168539325844</v>
      </c>
      <c r="BA74" s="45"/>
      <c r="BB74" s="45"/>
      <c r="BC74" s="45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</row>
    <row r="75" spans="1:67" s="46" customFormat="1" ht="13.5" customHeight="1">
      <c r="A75" s="54" t="s">
        <v>30</v>
      </c>
      <c r="B75" s="53">
        <v>30</v>
      </c>
      <c r="C75" s="53">
        <v>2</v>
      </c>
      <c r="D75" s="53">
        <v>6</v>
      </c>
      <c r="E75" s="53">
        <v>0</v>
      </c>
      <c r="F75" s="53">
        <f t="shared" si="7"/>
        <v>38</v>
      </c>
      <c r="G75" s="52">
        <f t="shared" si="8"/>
        <v>5.2631578947368416</v>
      </c>
      <c r="H75" s="51">
        <f t="shared" si="9"/>
        <v>1.3888888888888888</v>
      </c>
      <c r="I75" s="53">
        <v>22</v>
      </c>
      <c r="J75" s="53">
        <v>0</v>
      </c>
      <c r="K75" s="53">
        <v>4</v>
      </c>
      <c r="L75" s="53">
        <v>0</v>
      </c>
      <c r="M75" s="53">
        <f t="shared" si="10"/>
        <v>26</v>
      </c>
      <c r="N75" s="52">
        <f t="shared" si="11"/>
        <v>0</v>
      </c>
      <c r="O75" s="51">
        <f t="shared" si="12"/>
        <v>1.8258426966292134</v>
      </c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</row>
    <row r="76" spans="1:67" s="46" customFormat="1" ht="13.5" customHeight="1">
      <c r="A76" s="54" t="s">
        <v>31</v>
      </c>
      <c r="B76" s="53">
        <v>31</v>
      </c>
      <c r="C76" s="53">
        <v>1</v>
      </c>
      <c r="D76" s="53">
        <v>2</v>
      </c>
      <c r="E76" s="53">
        <v>0</v>
      </c>
      <c r="F76" s="53">
        <f t="shared" si="7"/>
        <v>34</v>
      </c>
      <c r="G76" s="52">
        <f t="shared" si="8"/>
        <v>2.9411764705882351</v>
      </c>
      <c r="H76" s="51">
        <f t="shared" si="9"/>
        <v>1.2426900584795322</v>
      </c>
      <c r="I76" s="53">
        <v>21</v>
      </c>
      <c r="J76" s="53">
        <v>1</v>
      </c>
      <c r="K76" s="53">
        <v>0</v>
      </c>
      <c r="L76" s="53">
        <v>1</v>
      </c>
      <c r="M76" s="53">
        <f t="shared" si="10"/>
        <v>23</v>
      </c>
      <c r="N76" s="52">
        <f t="shared" si="11"/>
        <v>8.695652173913043</v>
      </c>
      <c r="O76" s="51">
        <f t="shared" si="12"/>
        <v>1.6151685393258428</v>
      </c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</row>
    <row r="77" spans="1:67" s="46" customFormat="1" ht="13.5" customHeight="1">
      <c r="A77" s="54" t="s">
        <v>32</v>
      </c>
      <c r="B77" s="53">
        <v>32</v>
      </c>
      <c r="C77" s="53">
        <v>1</v>
      </c>
      <c r="D77" s="53">
        <v>5</v>
      </c>
      <c r="E77" s="53">
        <v>1</v>
      </c>
      <c r="F77" s="53">
        <f t="shared" si="7"/>
        <v>39</v>
      </c>
      <c r="G77" s="52">
        <f t="shared" si="8"/>
        <v>5.1282051282051277</v>
      </c>
      <c r="H77" s="51">
        <f t="shared" si="9"/>
        <v>1.4254385964912279</v>
      </c>
      <c r="I77" s="53">
        <v>12</v>
      </c>
      <c r="J77" s="53">
        <v>1</v>
      </c>
      <c r="K77" s="53">
        <v>1</v>
      </c>
      <c r="L77" s="53">
        <v>0</v>
      </c>
      <c r="M77" s="53">
        <f t="shared" si="10"/>
        <v>14</v>
      </c>
      <c r="N77" s="52">
        <f t="shared" si="11"/>
        <v>7.1428571428571423</v>
      </c>
      <c r="O77" s="51">
        <f t="shared" si="12"/>
        <v>0.9831460674157303</v>
      </c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</row>
    <row r="78" spans="1:67" s="44" customFormat="1" ht="13.5" customHeight="1">
      <c r="A78" s="54" t="s">
        <v>33</v>
      </c>
      <c r="B78" s="53">
        <v>25</v>
      </c>
      <c r="C78" s="53">
        <v>0</v>
      </c>
      <c r="D78" s="53">
        <v>4</v>
      </c>
      <c r="E78" s="53">
        <v>0</v>
      </c>
      <c r="F78" s="53">
        <f t="shared" si="7"/>
        <v>29</v>
      </c>
      <c r="G78" s="52">
        <f t="shared" si="8"/>
        <v>0</v>
      </c>
      <c r="H78" s="51">
        <f t="shared" si="9"/>
        <v>1.0599415204678362</v>
      </c>
      <c r="I78" s="53">
        <v>22</v>
      </c>
      <c r="J78" s="53">
        <v>0</v>
      </c>
      <c r="K78" s="53">
        <v>1</v>
      </c>
      <c r="L78" s="53">
        <v>0</v>
      </c>
      <c r="M78" s="53">
        <f t="shared" si="10"/>
        <v>23</v>
      </c>
      <c r="N78" s="52">
        <f t="shared" si="11"/>
        <v>0</v>
      </c>
      <c r="O78" s="51">
        <f t="shared" si="12"/>
        <v>1.6151685393258428</v>
      </c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</row>
    <row r="79" spans="1:67" s="46" customFormat="1" ht="13.5" customHeight="1">
      <c r="A79" s="54" t="s">
        <v>34</v>
      </c>
      <c r="B79" s="53">
        <v>30</v>
      </c>
      <c r="C79" s="53">
        <v>3</v>
      </c>
      <c r="D79" s="53">
        <v>5</v>
      </c>
      <c r="E79" s="53">
        <v>0</v>
      </c>
      <c r="F79" s="53">
        <f t="shared" si="7"/>
        <v>38</v>
      </c>
      <c r="G79" s="52">
        <f t="shared" si="8"/>
        <v>7.8947368421052628</v>
      </c>
      <c r="H79" s="51">
        <f t="shared" si="9"/>
        <v>1.3888888888888888</v>
      </c>
      <c r="I79" s="53">
        <v>11</v>
      </c>
      <c r="J79" s="53">
        <v>0</v>
      </c>
      <c r="K79" s="53">
        <v>0</v>
      </c>
      <c r="L79" s="53">
        <v>0</v>
      </c>
      <c r="M79" s="53">
        <f t="shared" si="10"/>
        <v>11</v>
      </c>
      <c r="N79" s="52">
        <f t="shared" si="11"/>
        <v>0</v>
      </c>
      <c r="O79" s="51">
        <f t="shared" si="12"/>
        <v>0.77247191011235949</v>
      </c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5"/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</row>
    <row r="80" spans="1:67" s="44" customFormat="1" ht="13.5" customHeight="1">
      <c r="A80" s="50" t="s">
        <v>15</v>
      </c>
      <c r="B80" s="49">
        <f>SUM(B74:B79)</f>
        <v>173</v>
      </c>
      <c r="C80" s="49">
        <f>SUM(C74:C79)</f>
        <v>12</v>
      </c>
      <c r="D80" s="49">
        <f>SUM(D74:D79)</f>
        <v>32</v>
      </c>
      <c r="E80" s="49">
        <f>SUM(E74:E79)</f>
        <v>1</v>
      </c>
      <c r="F80" s="49">
        <f t="shared" si="7"/>
        <v>218</v>
      </c>
      <c r="G80" s="48">
        <f t="shared" si="8"/>
        <v>5.9633027522935782</v>
      </c>
      <c r="H80" s="47">
        <f t="shared" si="9"/>
        <v>7.9678362573099415</v>
      </c>
      <c r="I80" s="49">
        <f>SUM(I74:I79)</f>
        <v>113</v>
      </c>
      <c r="J80" s="49">
        <f>SUM(J74:J79)</f>
        <v>3</v>
      </c>
      <c r="K80" s="49">
        <f>SUM(K74:K79)</f>
        <v>9</v>
      </c>
      <c r="L80" s="49">
        <f>SUM(L74:L79)</f>
        <v>1</v>
      </c>
      <c r="M80" s="49">
        <f t="shared" si="10"/>
        <v>126</v>
      </c>
      <c r="N80" s="48">
        <f t="shared" si="11"/>
        <v>3.1746031746031744</v>
      </c>
      <c r="O80" s="47">
        <f t="shared" si="12"/>
        <v>8.8483146067415728</v>
      </c>
      <c r="BA80" s="45"/>
      <c r="BB80" s="45"/>
      <c r="BC80" s="45"/>
      <c r="BD80" s="45"/>
      <c r="BE80" s="45"/>
      <c r="BF80" s="45"/>
      <c r="BG80" s="45"/>
      <c r="BH80" s="45"/>
      <c r="BI80" s="45"/>
      <c r="BJ80" s="45"/>
      <c r="BK80" s="45"/>
      <c r="BL80" s="45"/>
      <c r="BM80" s="45"/>
      <c r="BN80" s="45"/>
      <c r="BO80" s="45"/>
    </row>
    <row r="81" spans="1:67" s="44" customFormat="1" ht="13.5" customHeight="1">
      <c r="A81" s="58" t="s">
        <v>35</v>
      </c>
      <c r="B81" s="57">
        <v>28</v>
      </c>
      <c r="C81" s="57">
        <v>0</v>
      </c>
      <c r="D81" s="57">
        <v>4</v>
      </c>
      <c r="E81" s="57">
        <v>1</v>
      </c>
      <c r="F81" s="57">
        <f t="shared" si="7"/>
        <v>33</v>
      </c>
      <c r="G81" s="56">
        <f t="shared" si="8"/>
        <v>3.0303030303030303</v>
      </c>
      <c r="H81" s="55">
        <f t="shared" si="9"/>
        <v>1.2061403508771928</v>
      </c>
      <c r="I81" s="57">
        <v>13</v>
      </c>
      <c r="J81" s="57">
        <v>0</v>
      </c>
      <c r="K81" s="57">
        <v>2</v>
      </c>
      <c r="L81" s="57">
        <v>1</v>
      </c>
      <c r="M81" s="57">
        <f t="shared" si="10"/>
        <v>16</v>
      </c>
      <c r="N81" s="56">
        <f t="shared" si="11"/>
        <v>6.25</v>
      </c>
      <c r="O81" s="55">
        <f t="shared" si="12"/>
        <v>1.1235955056179776</v>
      </c>
      <c r="BA81" s="45"/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</row>
    <row r="82" spans="1:67" s="46" customFormat="1" ht="13.5" customHeight="1">
      <c r="A82" s="54" t="s">
        <v>36</v>
      </c>
      <c r="B82" s="53">
        <v>24</v>
      </c>
      <c r="C82" s="53">
        <v>2</v>
      </c>
      <c r="D82" s="53">
        <v>2</v>
      </c>
      <c r="E82" s="53">
        <v>0</v>
      </c>
      <c r="F82" s="53">
        <f t="shared" si="7"/>
        <v>28</v>
      </c>
      <c r="G82" s="52">
        <f t="shared" si="8"/>
        <v>7.1428571428571423</v>
      </c>
      <c r="H82" s="51">
        <f t="shared" si="9"/>
        <v>1.0233918128654971</v>
      </c>
      <c r="I82" s="53">
        <v>21</v>
      </c>
      <c r="J82" s="53">
        <v>1</v>
      </c>
      <c r="K82" s="53">
        <v>1</v>
      </c>
      <c r="L82" s="53">
        <v>0</v>
      </c>
      <c r="M82" s="53">
        <f t="shared" si="10"/>
        <v>23</v>
      </c>
      <c r="N82" s="52">
        <f t="shared" si="11"/>
        <v>4.3478260869565215</v>
      </c>
      <c r="O82" s="51">
        <f t="shared" si="12"/>
        <v>1.6151685393258428</v>
      </c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</row>
    <row r="83" spans="1:67" s="46" customFormat="1" ht="13.5" customHeight="1">
      <c r="A83" s="54" t="s">
        <v>37</v>
      </c>
      <c r="B83" s="53">
        <v>24</v>
      </c>
      <c r="C83" s="53">
        <v>1</v>
      </c>
      <c r="D83" s="53">
        <v>0</v>
      </c>
      <c r="E83" s="53">
        <v>0</v>
      </c>
      <c r="F83" s="53">
        <f t="shared" si="7"/>
        <v>25</v>
      </c>
      <c r="G83" s="52">
        <f t="shared" si="8"/>
        <v>4</v>
      </c>
      <c r="H83" s="51">
        <f t="shared" si="9"/>
        <v>0.91374269005847952</v>
      </c>
      <c r="I83" s="53">
        <v>10</v>
      </c>
      <c r="J83" s="53">
        <v>0</v>
      </c>
      <c r="K83" s="53">
        <v>0</v>
      </c>
      <c r="L83" s="53">
        <v>0</v>
      </c>
      <c r="M83" s="53">
        <f t="shared" si="10"/>
        <v>10</v>
      </c>
      <c r="N83" s="52">
        <f t="shared" si="11"/>
        <v>0</v>
      </c>
      <c r="O83" s="51">
        <f t="shared" si="12"/>
        <v>0.70224719101123589</v>
      </c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</row>
    <row r="84" spans="1:67" s="43" customFormat="1" ht="13.5" customHeight="1">
      <c r="A84" s="54" t="s">
        <v>38</v>
      </c>
      <c r="B84" s="53">
        <v>20</v>
      </c>
      <c r="C84" s="53">
        <v>0</v>
      </c>
      <c r="D84" s="53">
        <v>4</v>
      </c>
      <c r="E84" s="53">
        <v>0</v>
      </c>
      <c r="F84" s="53">
        <f t="shared" si="7"/>
        <v>24</v>
      </c>
      <c r="G84" s="52">
        <f t="shared" si="8"/>
        <v>0</v>
      </c>
      <c r="H84" s="51">
        <f t="shared" si="9"/>
        <v>0.8771929824561403</v>
      </c>
      <c r="I84" s="53">
        <v>5</v>
      </c>
      <c r="J84" s="53">
        <v>1</v>
      </c>
      <c r="K84" s="53">
        <v>2</v>
      </c>
      <c r="L84" s="53">
        <v>0</v>
      </c>
      <c r="M84" s="53">
        <f t="shared" si="10"/>
        <v>8</v>
      </c>
      <c r="N84" s="52">
        <f t="shared" si="11"/>
        <v>12.5</v>
      </c>
      <c r="O84" s="51">
        <f t="shared" si="12"/>
        <v>0.5617977528089888</v>
      </c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5"/>
      <c r="BB84" s="45"/>
      <c r="BC84" s="45"/>
      <c r="BD84" s="45"/>
      <c r="BE84" s="45"/>
      <c r="BF84" s="45"/>
      <c r="BG84" s="45"/>
      <c r="BH84" s="45"/>
      <c r="BI84" s="45"/>
      <c r="BJ84" s="45"/>
      <c r="BK84" s="45"/>
      <c r="BL84" s="45"/>
      <c r="BM84" s="45"/>
      <c r="BN84" s="45"/>
      <c r="BO84" s="45"/>
    </row>
    <row r="85" spans="1:67" s="43" customFormat="1" ht="13.5" customHeight="1">
      <c r="A85" s="54" t="s">
        <v>39</v>
      </c>
      <c r="B85" s="53">
        <v>27</v>
      </c>
      <c r="C85" s="53">
        <v>1</v>
      </c>
      <c r="D85" s="53">
        <v>5</v>
      </c>
      <c r="E85" s="53">
        <v>0</v>
      </c>
      <c r="F85" s="53">
        <f t="shared" si="7"/>
        <v>33</v>
      </c>
      <c r="G85" s="52">
        <f t="shared" si="8"/>
        <v>3.0303030303030303</v>
      </c>
      <c r="H85" s="51">
        <f t="shared" si="9"/>
        <v>1.2061403508771928</v>
      </c>
      <c r="I85" s="53">
        <v>8</v>
      </c>
      <c r="J85" s="53">
        <v>0</v>
      </c>
      <c r="K85" s="53">
        <v>0</v>
      </c>
      <c r="L85" s="53">
        <v>0</v>
      </c>
      <c r="M85" s="53">
        <f t="shared" si="10"/>
        <v>8</v>
      </c>
      <c r="N85" s="52">
        <f t="shared" si="11"/>
        <v>0</v>
      </c>
      <c r="O85" s="51">
        <f t="shared" si="12"/>
        <v>0.5617977528089888</v>
      </c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5"/>
      <c r="BB85" s="45"/>
      <c r="BC85" s="45"/>
      <c r="BD85" s="45"/>
      <c r="BE85" s="45"/>
      <c r="BF85" s="45"/>
      <c r="BG85" s="45"/>
      <c r="BH85" s="45"/>
      <c r="BI85" s="45"/>
      <c r="BJ85" s="45"/>
      <c r="BK85" s="45"/>
      <c r="BL85" s="45"/>
      <c r="BM85" s="45"/>
      <c r="BN85" s="45"/>
      <c r="BO85" s="45"/>
    </row>
    <row r="86" spans="1:67" s="44" customFormat="1" ht="13.5" customHeight="1">
      <c r="A86" s="54" t="s">
        <v>40</v>
      </c>
      <c r="B86" s="53">
        <v>36</v>
      </c>
      <c r="C86" s="53">
        <v>2</v>
      </c>
      <c r="D86" s="53">
        <v>1</v>
      </c>
      <c r="E86" s="53">
        <v>0</v>
      </c>
      <c r="F86" s="53">
        <f t="shared" si="7"/>
        <v>39</v>
      </c>
      <c r="G86" s="52">
        <f t="shared" si="8"/>
        <v>5.1282051282051277</v>
      </c>
      <c r="H86" s="51">
        <f t="shared" si="9"/>
        <v>1.4254385964912279</v>
      </c>
      <c r="I86" s="53">
        <v>10</v>
      </c>
      <c r="J86" s="53">
        <v>1</v>
      </c>
      <c r="K86" s="53">
        <v>1</v>
      </c>
      <c r="L86" s="53">
        <v>0</v>
      </c>
      <c r="M86" s="53">
        <f t="shared" si="10"/>
        <v>12</v>
      </c>
      <c r="N86" s="52">
        <f t="shared" si="11"/>
        <v>8.3333333333333321</v>
      </c>
      <c r="O86" s="51">
        <f t="shared" si="12"/>
        <v>0.84269662921348309</v>
      </c>
      <c r="BA86" s="45"/>
      <c r="BB86" s="45"/>
      <c r="BC86" s="45"/>
      <c r="BD86" s="45"/>
      <c r="BE86" s="45"/>
      <c r="BF86" s="45"/>
      <c r="BG86" s="45"/>
      <c r="BH86" s="45"/>
      <c r="BI86" s="45"/>
      <c r="BJ86" s="45"/>
      <c r="BK86" s="45"/>
      <c r="BL86" s="45"/>
      <c r="BM86" s="45"/>
      <c r="BN86" s="45"/>
      <c r="BO86" s="45"/>
    </row>
    <row r="87" spans="1:67" s="46" customFormat="1" ht="13.5" customHeight="1">
      <c r="A87" s="50" t="s">
        <v>15</v>
      </c>
      <c r="B87" s="49">
        <f>SUM(B81:B86)</f>
        <v>159</v>
      </c>
      <c r="C87" s="49">
        <f>SUM(C81:C86)</f>
        <v>6</v>
      </c>
      <c r="D87" s="49">
        <f>SUM(D81:D86)</f>
        <v>16</v>
      </c>
      <c r="E87" s="49">
        <f>SUM(E81:E86)</f>
        <v>1</v>
      </c>
      <c r="F87" s="49">
        <f t="shared" si="7"/>
        <v>182</v>
      </c>
      <c r="G87" s="48">
        <f t="shared" si="8"/>
        <v>3.8461538461538463</v>
      </c>
      <c r="H87" s="47">
        <f t="shared" si="9"/>
        <v>6.6520467836257318</v>
      </c>
      <c r="I87" s="49">
        <f>SUM(I81:I86)</f>
        <v>67</v>
      </c>
      <c r="J87" s="49">
        <f>SUM(J81:J86)</f>
        <v>3</v>
      </c>
      <c r="K87" s="49">
        <f>SUM(K81:K86)</f>
        <v>6</v>
      </c>
      <c r="L87" s="49">
        <f>SUM(L81:L86)</f>
        <v>1</v>
      </c>
      <c r="M87" s="49">
        <f t="shared" si="10"/>
        <v>77</v>
      </c>
      <c r="N87" s="48">
        <f t="shared" si="11"/>
        <v>5.1948051948051948</v>
      </c>
      <c r="O87" s="47">
        <f t="shared" si="12"/>
        <v>5.4073033707865168</v>
      </c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</row>
    <row r="88" spans="1:67" s="43" customFormat="1" ht="13.5" customHeight="1">
      <c r="A88" s="50" t="s">
        <v>41</v>
      </c>
      <c r="B88" s="49">
        <f>SUM(B58,B65:B73,B80,B87)</f>
        <v>2197</v>
      </c>
      <c r="C88" s="49">
        <f>SUM(C58,C65:C73,C80,C87)</f>
        <v>91</v>
      </c>
      <c r="D88" s="49">
        <f>SUM(D58,D65:D73,D80,D87)</f>
        <v>377</v>
      </c>
      <c r="E88" s="49">
        <f>SUM(E58,E65:E73,E80,E87)</f>
        <v>71</v>
      </c>
      <c r="F88" s="49">
        <f t="shared" si="7"/>
        <v>2736</v>
      </c>
      <c r="G88" s="48">
        <f t="shared" si="8"/>
        <v>5.9210526315789469</v>
      </c>
      <c r="H88" s="47">
        <f t="shared" si="9"/>
        <v>100</v>
      </c>
      <c r="I88" s="49">
        <f>SUM(I58,I65:I73,I80,I87)</f>
        <v>1166</v>
      </c>
      <c r="J88" s="49">
        <f>SUM(J58,J65:J73,J80,J87)</f>
        <v>29</v>
      </c>
      <c r="K88" s="49">
        <f>SUM(K58,K65:K73,K80,K87)</f>
        <v>171</v>
      </c>
      <c r="L88" s="49">
        <f>SUM(L58,L65:L73,L80,L87)</f>
        <v>58</v>
      </c>
      <c r="M88" s="49">
        <f t="shared" si="10"/>
        <v>1424</v>
      </c>
      <c r="N88" s="48">
        <f t="shared" si="11"/>
        <v>6.1095505617977528</v>
      </c>
      <c r="O88" s="47">
        <f t="shared" si="12"/>
        <v>100</v>
      </c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5"/>
      <c r="BB88" s="45"/>
      <c r="BC88" s="45"/>
      <c r="BD88" s="45"/>
      <c r="BE88" s="45"/>
      <c r="BF88" s="45"/>
      <c r="BG88" s="45"/>
      <c r="BH88" s="45"/>
      <c r="BI88" s="45"/>
      <c r="BJ88" s="45"/>
      <c r="BK88" s="45"/>
      <c r="BL88" s="45"/>
      <c r="BM88" s="45"/>
      <c r="BN88" s="45"/>
      <c r="BO88" s="45"/>
    </row>
    <row r="89" spans="1:67" s="43" customFormat="1" ht="12" customHeight="1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5"/>
      <c r="BB89" s="45"/>
      <c r="BC89" s="45"/>
      <c r="BD89" s="45"/>
      <c r="BE89" s="45"/>
      <c r="BF89" s="45"/>
      <c r="BG89" s="45"/>
      <c r="BH89" s="45"/>
      <c r="BI89" s="45"/>
      <c r="BJ89" s="45"/>
      <c r="BK89" s="45"/>
      <c r="BL89" s="45"/>
      <c r="BM89" s="45"/>
      <c r="BN89" s="45"/>
      <c r="BO89" s="45"/>
    </row>
    <row r="90" spans="1:67" s="43" customFormat="1" ht="12" customHeight="1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5"/>
      <c r="BB90" s="45"/>
      <c r="BC90" s="45"/>
      <c r="BD90" s="45"/>
      <c r="BE90" s="45"/>
      <c r="BF90" s="45"/>
      <c r="BG90" s="45"/>
      <c r="BH90" s="45"/>
      <c r="BI90" s="45"/>
      <c r="BJ90" s="45"/>
      <c r="BK90" s="45"/>
      <c r="BL90" s="45"/>
      <c r="BM90" s="45"/>
      <c r="BN90" s="45"/>
      <c r="BO90" s="45"/>
    </row>
    <row r="91" spans="1:67" s="44" customFormat="1" ht="12" customHeight="1">
      <c r="A91" s="70" t="s">
        <v>0</v>
      </c>
      <c r="B91" s="69"/>
      <c r="C91" s="68"/>
      <c r="D91" s="68"/>
      <c r="E91" s="68"/>
      <c r="F91" s="68"/>
      <c r="G91" s="68"/>
      <c r="H91" s="67"/>
      <c r="I91" s="69" t="s">
        <v>65</v>
      </c>
      <c r="J91" s="68"/>
      <c r="K91" s="68"/>
      <c r="L91" s="68"/>
      <c r="M91" s="68"/>
      <c r="N91" s="68"/>
      <c r="O91" s="67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66"/>
      <c r="AS91" s="66"/>
      <c r="AT91" s="66"/>
      <c r="AU91" s="66"/>
      <c r="AV91" s="66"/>
      <c r="AW91" s="66"/>
      <c r="AX91" s="66"/>
      <c r="AY91" s="66"/>
      <c r="AZ91" s="66"/>
      <c r="BA91" s="45"/>
      <c r="BB91" s="45"/>
      <c r="BC91" s="45"/>
      <c r="BD91" s="45"/>
      <c r="BE91" s="45"/>
      <c r="BF91" s="45"/>
      <c r="BG91" s="45"/>
      <c r="BH91" s="45"/>
      <c r="BI91" s="45"/>
      <c r="BJ91" s="45"/>
      <c r="BK91" s="45"/>
      <c r="BL91" s="45"/>
      <c r="BM91" s="45"/>
      <c r="BN91" s="45"/>
      <c r="BO91" s="45"/>
    </row>
    <row r="92" spans="1:67" s="46" customFormat="1" ht="39.6" customHeight="1">
      <c r="A92" s="65" t="s">
        <v>1</v>
      </c>
      <c r="B92" s="63"/>
      <c r="C92" s="62"/>
      <c r="D92" s="61"/>
      <c r="E92" s="62"/>
      <c r="F92" s="61"/>
      <c r="G92" s="61"/>
      <c r="H92" s="64"/>
      <c r="I92" s="63" t="s">
        <v>2</v>
      </c>
      <c r="J92" s="61" t="s">
        <v>3</v>
      </c>
      <c r="K92" s="61" t="s">
        <v>4</v>
      </c>
      <c r="L92" s="62" t="s">
        <v>5</v>
      </c>
      <c r="M92" s="61" t="s">
        <v>6</v>
      </c>
      <c r="N92" s="61" t="s">
        <v>7</v>
      </c>
      <c r="O92" s="60" t="s">
        <v>8</v>
      </c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</row>
    <row r="93" spans="1:67" s="43" customFormat="1" ht="13.5" customHeight="1">
      <c r="A93" s="58" t="s">
        <v>9</v>
      </c>
      <c r="B93" s="57"/>
      <c r="C93" s="57"/>
      <c r="D93" s="57"/>
      <c r="E93" s="57"/>
      <c r="F93" s="57"/>
      <c r="G93" s="56"/>
      <c r="H93" s="55"/>
      <c r="I93" s="57">
        <f>SUM(方向別!B11,方向別!I11,方向別!B52,方向別!I52)</f>
        <v>98</v>
      </c>
      <c r="J93" s="57">
        <f>SUM(方向別!C11,方向別!J11,方向別!C52,方向別!J52)</f>
        <v>4</v>
      </c>
      <c r="K93" s="57">
        <f>SUM(方向別!D11,方向別!K11,方向別!D52,方向別!K52)</f>
        <v>7</v>
      </c>
      <c r="L93" s="57">
        <f>SUM(方向別!E11,方向別!L11,方向別!E52,方向別!L52)</f>
        <v>2</v>
      </c>
      <c r="M93" s="57">
        <f t="shared" ref="M93:M129" si="13">SUM(I93:L93)</f>
        <v>111</v>
      </c>
      <c r="N93" s="56">
        <f t="shared" ref="N93:N129" si="14">IF(SUM(J93,L93)=0,0,SUM(J93,L93)/M93*100)</f>
        <v>5.4054054054054053</v>
      </c>
      <c r="O93" s="55">
        <f t="shared" ref="O93:O129" si="15">IF(M93=0,0,M93/M$129*100)</f>
        <v>1.6444444444444446</v>
      </c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5"/>
      <c r="BB93" s="45"/>
      <c r="BC93" s="45"/>
      <c r="BD93" s="45"/>
      <c r="BE93" s="45"/>
      <c r="BF93" s="45"/>
      <c r="BG93" s="45"/>
      <c r="BH93" s="45"/>
      <c r="BI93" s="45"/>
      <c r="BJ93" s="45"/>
      <c r="BK93" s="45"/>
      <c r="BL93" s="45"/>
      <c r="BM93" s="45"/>
      <c r="BN93" s="45"/>
      <c r="BO93" s="45"/>
    </row>
    <row r="94" spans="1:67" s="43" customFormat="1" ht="13.5" customHeight="1">
      <c r="A94" s="54" t="s">
        <v>10</v>
      </c>
      <c r="B94" s="53"/>
      <c r="C94" s="53"/>
      <c r="D94" s="53"/>
      <c r="E94" s="53"/>
      <c r="F94" s="53"/>
      <c r="G94" s="52"/>
      <c r="H94" s="51"/>
      <c r="I94" s="53">
        <f>SUM(方向別!B12,方向別!I12,方向別!B53,方向別!I53)</f>
        <v>105</v>
      </c>
      <c r="J94" s="53">
        <f>SUM(方向別!C12,方向別!J12,方向別!C53,方向別!J53)</f>
        <v>2</v>
      </c>
      <c r="K94" s="53">
        <f>SUM(方向別!D12,方向別!K12,方向別!D53,方向別!K53)</f>
        <v>15</v>
      </c>
      <c r="L94" s="53">
        <f>SUM(方向別!E12,方向別!L12,方向別!E53,方向別!L53)</f>
        <v>3</v>
      </c>
      <c r="M94" s="53">
        <f t="shared" si="13"/>
        <v>125</v>
      </c>
      <c r="N94" s="52">
        <f t="shared" si="14"/>
        <v>4</v>
      </c>
      <c r="O94" s="51">
        <f t="shared" si="15"/>
        <v>1.8518518518518516</v>
      </c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5"/>
      <c r="BB94" s="45"/>
      <c r="BC94" s="45"/>
      <c r="BD94" s="45"/>
      <c r="BE94" s="45"/>
      <c r="BF94" s="45"/>
      <c r="BG94" s="45"/>
      <c r="BH94" s="45"/>
      <c r="BI94" s="45"/>
      <c r="BJ94" s="45"/>
      <c r="BK94" s="45"/>
      <c r="BL94" s="45"/>
      <c r="BM94" s="45"/>
      <c r="BN94" s="45"/>
      <c r="BO94" s="45"/>
    </row>
    <row r="95" spans="1:67" s="44" customFormat="1" ht="13.5" customHeight="1">
      <c r="A95" s="54" t="s">
        <v>11</v>
      </c>
      <c r="B95" s="53"/>
      <c r="C95" s="53"/>
      <c r="D95" s="53"/>
      <c r="E95" s="53"/>
      <c r="F95" s="53"/>
      <c r="G95" s="52"/>
      <c r="H95" s="51"/>
      <c r="I95" s="53">
        <f>SUM(方向別!B13,方向別!I13,方向別!B54,方向別!I54)</f>
        <v>134</v>
      </c>
      <c r="J95" s="53">
        <f>SUM(方向別!C13,方向別!J13,方向別!C54,方向別!J54)</f>
        <v>3</v>
      </c>
      <c r="K95" s="53">
        <f>SUM(方向別!D13,方向別!K13,方向別!D54,方向別!K54)</f>
        <v>13</v>
      </c>
      <c r="L95" s="53">
        <f>SUM(方向別!E13,方向別!L13,方向別!E54,方向別!L54)</f>
        <v>2</v>
      </c>
      <c r="M95" s="53">
        <f t="shared" si="13"/>
        <v>152</v>
      </c>
      <c r="N95" s="52">
        <f t="shared" si="14"/>
        <v>3.2894736842105261</v>
      </c>
      <c r="O95" s="51">
        <f t="shared" si="15"/>
        <v>2.2518518518518515</v>
      </c>
      <c r="BA95" s="45"/>
      <c r="BB95" s="45"/>
      <c r="BC95" s="45"/>
      <c r="BD95" s="45"/>
      <c r="BE95" s="45"/>
      <c r="BF95" s="45"/>
      <c r="BG95" s="45"/>
      <c r="BH95" s="45"/>
      <c r="BI95" s="45"/>
      <c r="BJ95" s="45"/>
      <c r="BK95" s="45"/>
      <c r="BL95" s="45"/>
      <c r="BM95" s="45"/>
      <c r="BN95" s="45"/>
      <c r="BO95" s="45"/>
    </row>
    <row r="96" spans="1:67" s="46" customFormat="1" ht="13.5" customHeight="1">
      <c r="A96" s="54" t="s">
        <v>12</v>
      </c>
      <c r="B96" s="53"/>
      <c r="C96" s="53"/>
      <c r="D96" s="53"/>
      <c r="E96" s="53"/>
      <c r="F96" s="53"/>
      <c r="G96" s="52"/>
      <c r="H96" s="51"/>
      <c r="I96" s="53">
        <f>SUM(方向別!B14,方向別!I14,方向別!B55,方向別!I55)</f>
        <v>130</v>
      </c>
      <c r="J96" s="53">
        <f>SUM(方向別!C14,方向別!J14,方向別!C55,方向別!J55)</f>
        <v>2</v>
      </c>
      <c r="K96" s="53">
        <f>SUM(方向別!D14,方向別!K14,方向別!D55,方向別!K55)</f>
        <v>12</v>
      </c>
      <c r="L96" s="53">
        <f>SUM(方向別!E14,方向別!L14,方向別!E55,方向別!L55)</f>
        <v>3</v>
      </c>
      <c r="M96" s="53">
        <f t="shared" si="13"/>
        <v>147</v>
      </c>
      <c r="N96" s="52">
        <f t="shared" si="14"/>
        <v>3.4013605442176873</v>
      </c>
      <c r="O96" s="51">
        <f t="shared" si="15"/>
        <v>2.1777777777777776</v>
      </c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5"/>
      <c r="BB96" s="45"/>
      <c r="BC96" s="45"/>
      <c r="BD96" s="45"/>
      <c r="BE96" s="45"/>
      <c r="BF96" s="45"/>
      <c r="BG96" s="45"/>
      <c r="BH96" s="45"/>
      <c r="BI96" s="45"/>
      <c r="BJ96" s="45"/>
      <c r="BK96" s="45"/>
      <c r="BL96" s="45"/>
      <c r="BM96" s="45"/>
      <c r="BN96" s="45"/>
      <c r="BO96" s="45"/>
    </row>
    <row r="97" spans="1:67" s="44" customFormat="1" ht="13.5" customHeight="1">
      <c r="A97" s="54" t="s">
        <v>13</v>
      </c>
      <c r="B97" s="53"/>
      <c r="C97" s="53"/>
      <c r="D97" s="53"/>
      <c r="E97" s="53"/>
      <c r="F97" s="53"/>
      <c r="G97" s="52"/>
      <c r="H97" s="51"/>
      <c r="I97" s="53">
        <f>SUM(方向別!B15,方向別!I15,方向別!B56,方向別!I56)</f>
        <v>147</v>
      </c>
      <c r="J97" s="53">
        <f>SUM(方向別!C15,方向別!J15,方向別!C56,方向別!J56)</f>
        <v>7</v>
      </c>
      <c r="K97" s="53">
        <f>SUM(方向別!D15,方向別!K15,方向別!D56,方向別!K56)</f>
        <v>19</v>
      </c>
      <c r="L97" s="53">
        <f>SUM(方向別!E15,方向別!L15,方向別!E56,方向別!L56)</f>
        <v>0</v>
      </c>
      <c r="M97" s="53">
        <f t="shared" si="13"/>
        <v>173</v>
      </c>
      <c r="N97" s="52">
        <f t="shared" si="14"/>
        <v>4.0462427745664744</v>
      </c>
      <c r="O97" s="51">
        <f t="shared" si="15"/>
        <v>2.5629629629629629</v>
      </c>
      <c r="BA97" s="45"/>
      <c r="BB97" s="45"/>
      <c r="BC97" s="45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</row>
    <row r="98" spans="1:67" s="44" customFormat="1" ht="13.5" customHeight="1">
      <c r="A98" s="54" t="s">
        <v>14</v>
      </c>
      <c r="B98" s="53"/>
      <c r="C98" s="53"/>
      <c r="D98" s="53"/>
      <c r="E98" s="53"/>
      <c r="F98" s="53"/>
      <c r="G98" s="52"/>
      <c r="H98" s="51"/>
      <c r="I98" s="53">
        <f>SUM(方向別!B16,方向別!I16,方向別!B57,方向別!I57)</f>
        <v>142</v>
      </c>
      <c r="J98" s="53">
        <f>SUM(方向別!C16,方向別!J16,方向別!C57,方向別!J57)</f>
        <v>6</v>
      </c>
      <c r="K98" s="53">
        <f>SUM(方向別!D16,方向別!K16,方向別!D57,方向別!K57)</f>
        <v>20</v>
      </c>
      <c r="L98" s="53">
        <f>SUM(方向別!E16,方向別!L16,方向別!E57,方向別!L57)</f>
        <v>7</v>
      </c>
      <c r="M98" s="53">
        <f t="shared" si="13"/>
        <v>175</v>
      </c>
      <c r="N98" s="52">
        <f t="shared" si="14"/>
        <v>7.4285714285714288</v>
      </c>
      <c r="O98" s="51">
        <f t="shared" si="15"/>
        <v>2.5925925925925926</v>
      </c>
      <c r="BA98" s="45"/>
      <c r="BB98" s="45"/>
      <c r="BC98" s="45"/>
      <c r="BD98" s="45"/>
      <c r="BE98" s="45"/>
      <c r="BF98" s="45"/>
      <c r="BG98" s="45"/>
      <c r="BH98" s="45"/>
      <c r="BI98" s="45"/>
      <c r="BJ98" s="45"/>
      <c r="BK98" s="45"/>
      <c r="BL98" s="45"/>
      <c r="BM98" s="45"/>
      <c r="BN98" s="45"/>
      <c r="BO98" s="45"/>
    </row>
    <row r="99" spans="1:67" s="44" customFormat="1" ht="13.5" customHeight="1">
      <c r="A99" s="50" t="s">
        <v>15</v>
      </c>
      <c r="B99" s="49"/>
      <c r="C99" s="49"/>
      <c r="D99" s="49"/>
      <c r="E99" s="49"/>
      <c r="F99" s="49"/>
      <c r="G99" s="48"/>
      <c r="H99" s="47"/>
      <c r="I99" s="49">
        <f>SUM(I93:I98)</f>
        <v>756</v>
      </c>
      <c r="J99" s="49">
        <f>SUM(J93:J98)</f>
        <v>24</v>
      </c>
      <c r="K99" s="49">
        <f>SUM(K93:K98)</f>
        <v>86</v>
      </c>
      <c r="L99" s="49">
        <f>SUM(L93:L98)</f>
        <v>17</v>
      </c>
      <c r="M99" s="49">
        <f t="shared" si="13"/>
        <v>883</v>
      </c>
      <c r="N99" s="48">
        <f t="shared" si="14"/>
        <v>4.6432616081540203</v>
      </c>
      <c r="O99" s="47">
        <f t="shared" si="15"/>
        <v>13.081481481481482</v>
      </c>
      <c r="BA99" s="45"/>
      <c r="BB99" s="45"/>
      <c r="BC99" s="45"/>
      <c r="BD99" s="45"/>
      <c r="BE99" s="45"/>
      <c r="BF99" s="45"/>
      <c r="BG99" s="45"/>
      <c r="BH99" s="45"/>
      <c r="BI99" s="45"/>
      <c r="BJ99" s="45"/>
      <c r="BK99" s="45"/>
      <c r="BL99" s="45"/>
      <c r="BM99" s="45"/>
      <c r="BN99" s="45"/>
      <c r="BO99" s="45"/>
    </row>
    <row r="100" spans="1:67" s="46" customFormat="1" ht="13.5" customHeight="1">
      <c r="A100" s="58" t="s">
        <v>16</v>
      </c>
      <c r="B100" s="57"/>
      <c r="C100" s="57"/>
      <c r="D100" s="57"/>
      <c r="E100" s="57"/>
      <c r="F100" s="57"/>
      <c r="G100" s="56"/>
      <c r="H100" s="55"/>
      <c r="I100" s="57">
        <f>SUM(方向別!B18,方向別!I18,方向別!B59,方向別!I59)</f>
        <v>132</v>
      </c>
      <c r="J100" s="57">
        <f>SUM(方向別!C18,方向別!J18,方向別!C59,方向別!J59)</f>
        <v>2</v>
      </c>
      <c r="K100" s="57">
        <f>SUM(方向別!D18,方向別!K18,方向別!D59,方向別!K59)</f>
        <v>11</v>
      </c>
      <c r="L100" s="57">
        <f>SUM(方向別!E18,方向別!L18,方向別!E59,方向別!L59)</f>
        <v>4</v>
      </c>
      <c r="M100" s="57">
        <f t="shared" si="13"/>
        <v>149</v>
      </c>
      <c r="N100" s="56">
        <f t="shared" si="14"/>
        <v>4.0268456375838921</v>
      </c>
      <c r="O100" s="55">
        <f t="shared" si="15"/>
        <v>2.2074074074074073</v>
      </c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</row>
    <row r="101" spans="1:67" s="46" customFormat="1" ht="13.5" customHeight="1">
      <c r="A101" s="54" t="s">
        <v>17</v>
      </c>
      <c r="B101" s="53"/>
      <c r="C101" s="53"/>
      <c r="D101" s="53"/>
      <c r="E101" s="53"/>
      <c r="F101" s="53"/>
      <c r="G101" s="52"/>
      <c r="H101" s="51"/>
      <c r="I101" s="53">
        <f>SUM(方向別!B19,方向別!I19,方向別!B60,方向別!I60)</f>
        <v>127</v>
      </c>
      <c r="J101" s="53">
        <f>SUM(方向別!C19,方向別!J19,方向別!C60,方向別!J60)</f>
        <v>4</v>
      </c>
      <c r="K101" s="53">
        <f>SUM(方向別!D19,方向別!K19,方向別!D60,方向別!K60)</f>
        <v>12</v>
      </c>
      <c r="L101" s="53">
        <f>SUM(方向別!E19,方向別!L19,方向別!E60,方向別!L60)</f>
        <v>6</v>
      </c>
      <c r="M101" s="53">
        <f t="shared" si="13"/>
        <v>149</v>
      </c>
      <c r="N101" s="52">
        <f t="shared" si="14"/>
        <v>6.7114093959731544</v>
      </c>
      <c r="O101" s="51">
        <f t="shared" si="15"/>
        <v>2.2074074074074073</v>
      </c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</row>
    <row r="102" spans="1:67" s="46" customFormat="1" ht="13.5" customHeight="1">
      <c r="A102" s="54" t="s">
        <v>18</v>
      </c>
      <c r="B102" s="53"/>
      <c r="C102" s="53"/>
      <c r="D102" s="53"/>
      <c r="E102" s="53"/>
      <c r="F102" s="53"/>
      <c r="G102" s="52"/>
      <c r="H102" s="51"/>
      <c r="I102" s="53">
        <f>SUM(方向別!B20,方向別!I20,方向別!B61,方向別!I61)</f>
        <v>164</v>
      </c>
      <c r="J102" s="53">
        <f>SUM(方向別!C20,方向別!J20,方向別!C61,方向別!J61)</f>
        <v>6</v>
      </c>
      <c r="K102" s="53">
        <f>SUM(方向別!D20,方向別!K20,方向別!D61,方向別!K61)</f>
        <v>8</v>
      </c>
      <c r="L102" s="53">
        <f>SUM(方向別!E20,方向別!L20,方向別!E61,方向別!L61)</f>
        <v>1</v>
      </c>
      <c r="M102" s="53">
        <f t="shared" si="13"/>
        <v>179</v>
      </c>
      <c r="N102" s="52">
        <f t="shared" si="14"/>
        <v>3.9106145251396649</v>
      </c>
      <c r="O102" s="51">
        <f t="shared" si="15"/>
        <v>2.6518518518518519</v>
      </c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5"/>
      <c r="BB102" s="45"/>
      <c r="BC102" s="45"/>
      <c r="BD102" s="45"/>
      <c r="BE102" s="45"/>
      <c r="BF102" s="45"/>
      <c r="BG102" s="45"/>
      <c r="BH102" s="45"/>
      <c r="BI102" s="45"/>
      <c r="BJ102" s="45"/>
      <c r="BK102" s="45"/>
      <c r="BL102" s="45"/>
      <c r="BM102" s="45"/>
      <c r="BN102" s="45"/>
      <c r="BO102" s="45"/>
    </row>
    <row r="103" spans="1:67" s="44" customFormat="1" ht="13.5" customHeight="1">
      <c r="A103" s="54" t="s">
        <v>19</v>
      </c>
      <c r="B103" s="53"/>
      <c r="C103" s="53"/>
      <c r="D103" s="53"/>
      <c r="E103" s="53"/>
      <c r="F103" s="53"/>
      <c r="G103" s="52"/>
      <c r="H103" s="51"/>
      <c r="I103" s="53">
        <f>SUM(方向別!B21,方向別!I21,方向別!B62,方向別!I62)</f>
        <v>121</v>
      </c>
      <c r="J103" s="53">
        <f>SUM(方向別!C21,方向別!J21,方向別!C62,方向別!J62)</f>
        <v>3</v>
      </c>
      <c r="K103" s="53">
        <f>SUM(方向別!D21,方向別!K21,方向別!D62,方向別!K62)</f>
        <v>14</v>
      </c>
      <c r="L103" s="53">
        <f>SUM(方向別!E21,方向別!L21,方向別!E62,方向別!L62)</f>
        <v>5</v>
      </c>
      <c r="M103" s="53">
        <f t="shared" si="13"/>
        <v>143</v>
      </c>
      <c r="N103" s="52">
        <f t="shared" si="14"/>
        <v>5.5944055944055942</v>
      </c>
      <c r="O103" s="51">
        <f t="shared" si="15"/>
        <v>2.1185185185185187</v>
      </c>
      <c r="BA103" s="45"/>
      <c r="BB103" s="45"/>
      <c r="BC103" s="45"/>
      <c r="BD103" s="45"/>
      <c r="BE103" s="45"/>
      <c r="BF103" s="45"/>
      <c r="BG103" s="45"/>
      <c r="BH103" s="45"/>
      <c r="BI103" s="45"/>
      <c r="BJ103" s="45"/>
      <c r="BK103" s="45"/>
      <c r="BL103" s="45"/>
      <c r="BM103" s="45"/>
      <c r="BN103" s="45"/>
      <c r="BO103" s="45"/>
    </row>
    <row r="104" spans="1:67" s="46" customFormat="1" ht="13.5" customHeight="1">
      <c r="A104" s="54" t="s">
        <v>20</v>
      </c>
      <c r="B104" s="53"/>
      <c r="C104" s="53"/>
      <c r="D104" s="53"/>
      <c r="E104" s="53"/>
      <c r="F104" s="53"/>
      <c r="G104" s="52"/>
      <c r="H104" s="51"/>
      <c r="I104" s="53">
        <f>SUM(方向別!B22,方向別!I22,方向別!B63,方向別!I63)</f>
        <v>124</v>
      </c>
      <c r="J104" s="53">
        <f>SUM(方向別!C22,方向別!J22,方向別!C63,方向別!J63)</f>
        <v>6</v>
      </c>
      <c r="K104" s="53">
        <f>SUM(方向別!D22,方向別!K22,方向別!D63,方向別!K63)</f>
        <v>14</v>
      </c>
      <c r="L104" s="53">
        <f>SUM(方向別!E22,方向別!L22,方向別!E63,方向別!L63)</f>
        <v>9</v>
      </c>
      <c r="M104" s="53">
        <f t="shared" si="13"/>
        <v>153</v>
      </c>
      <c r="N104" s="52">
        <f t="shared" si="14"/>
        <v>9.8039215686274517</v>
      </c>
      <c r="O104" s="51">
        <f t="shared" si="15"/>
        <v>2.2666666666666666</v>
      </c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5"/>
      <c r="BB104" s="45"/>
      <c r="BC104" s="45"/>
      <c r="BD104" s="45"/>
      <c r="BE104" s="45"/>
      <c r="BF104" s="45"/>
      <c r="BG104" s="45"/>
      <c r="BH104" s="45"/>
      <c r="BI104" s="45"/>
      <c r="BJ104" s="45"/>
      <c r="BK104" s="45"/>
      <c r="BL104" s="45"/>
      <c r="BM104" s="45"/>
      <c r="BN104" s="45"/>
      <c r="BO104" s="45"/>
    </row>
    <row r="105" spans="1:67" s="44" customFormat="1" ht="13.5" customHeight="1">
      <c r="A105" s="54" t="s">
        <v>21</v>
      </c>
      <c r="B105" s="53"/>
      <c r="C105" s="53"/>
      <c r="D105" s="53"/>
      <c r="E105" s="53"/>
      <c r="F105" s="53"/>
      <c r="G105" s="52"/>
      <c r="H105" s="51"/>
      <c r="I105" s="53">
        <f>SUM(方向別!B23,方向別!I23,方向別!B64,方向別!I64)</f>
        <v>88</v>
      </c>
      <c r="J105" s="53">
        <f>SUM(方向別!C23,方向別!J23,方向別!C64,方向別!J64)</f>
        <v>3</v>
      </c>
      <c r="K105" s="53">
        <f>SUM(方向別!D23,方向別!K23,方向別!D64,方向別!K64)</f>
        <v>9</v>
      </c>
      <c r="L105" s="53">
        <f>SUM(方向別!E23,方向別!L23,方向別!E64,方向別!L64)</f>
        <v>3</v>
      </c>
      <c r="M105" s="53">
        <f t="shared" si="13"/>
        <v>103</v>
      </c>
      <c r="N105" s="52">
        <f t="shared" si="14"/>
        <v>5.825242718446602</v>
      </c>
      <c r="O105" s="51">
        <f t="shared" si="15"/>
        <v>1.5259259259259259</v>
      </c>
      <c r="BA105" s="45"/>
      <c r="BB105" s="45"/>
      <c r="BC105" s="45"/>
      <c r="BD105" s="45"/>
      <c r="BE105" s="45"/>
      <c r="BF105" s="45"/>
      <c r="BG105" s="45"/>
      <c r="BH105" s="45"/>
      <c r="BI105" s="45"/>
      <c r="BJ105" s="45"/>
      <c r="BK105" s="45"/>
      <c r="BL105" s="45"/>
      <c r="BM105" s="45"/>
      <c r="BN105" s="45"/>
      <c r="BO105" s="45"/>
    </row>
    <row r="106" spans="1:67" s="46" customFormat="1" ht="13.5" customHeight="1">
      <c r="A106" s="50" t="s">
        <v>15</v>
      </c>
      <c r="B106" s="49"/>
      <c r="C106" s="49"/>
      <c r="D106" s="49"/>
      <c r="E106" s="49"/>
      <c r="F106" s="49"/>
      <c r="G106" s="48"/>
      <c r="H106" s="47"/>
      <c r="I106" s="49">
        <f>SUM(I100:I105)</f>
        <v>756</v>
      </c>
      <c r="J106" s="49">
        <f>SUM(J100:J105)</f>
        <v>24</v>
      </c>
      <c r="K106" s="49">
        <f>SUM(K100:K105)</f>
        <v>68</v>
      </c>
      <c r="L106" s="49">
        <f>SUM(L100:L105)</f>
        <v>28</v>
      </c>
      <c r="M106" s="49">
        <f t="shared" si="13"/>
        <v>876</v>
      </c>
      <c r="N106" s="48">
        <f t="shared" si="14"/>
        <v>5.93607305936073</v>
      </c>
      <c r="O106" s="47">
        <f t="shared" si="15"/>
        <v>12.977777777777778</v>
      </c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</row>
    <row r="107" spans="1:67" s="44" customFormat="1" ht="13.5" customHeight="1">
      <c r="A107" s="54" t="s">
        <v>22</v>
      </c>
      <c r="B107" s="53"/>
      <c r="C107" s="53"/>
      <c r="D107" s="53"/>
      <c r="E107" s="53"/>
      <c r="F107" s="53"/>
      <c r="G107" s="52"/>
      <c r="H107" s="51"/>
      <c r="I107" s="53">
        <f>SUM(方向別!B25,方向別!I25,方向別!B66,方向別!I66)</f>
        <v>533</v>
      </c>
      <c r="J107" s="53">
        <f>SUM(方向別!C25,方向別!J25,方向別!C66,方向別!J66)</f>
        <v>18</v>
      </c>
      <c r="K107" s="53">
        <f>SUM(方向別!D25,方向別!K25,方向別!D66,方向別!K66)</f>
        <v>80</v>
      </c>
      <c r="L107" s="53">
        <f>SUM(方向別!E25,方向別!L25,方向別!E66,方向別!L66)</f>
        <v>26</v>
      </c>
      <c r="M107" s="53">
        <f t="shared" si="13"/>
        <v>657</v>
      </c>
      <c r="N107" s="52">
        <f t="shared" si="14"/>
        <v>6.6971080669710803</v>
      </c>
      <c r="O107" s="51">
        <f t="shared" si="15"/>
        <v>9.7333333333333325</v>
      </c>
      <c r="BA107" s="45"/>
      <c r="BB107" s="45"/>
      <c r="BC107" s="45"/>
      <c r="BD107" s="45"/>
      <c r="BE107" s="45"/>
      <c r="BF107" s="45"/>
      <c r="BG107" s="45"/>
      <c r="BH107" s="45"/>
      <c r="BI107" s="45"/>
      <c r="BJ107" s="45"/>
      <c r="BK107" s="45"/>
      <c r="BL107" s="45"/>
      <c r="BM107" s="45"/>
      <c r="BN107" s="45"/>
      <c r="BO107" s="45"/>
    </row>
    <row r="108" spans="1:67" s="46" customFormat="1" ht="13.5" customHeight="1">
      <c r="A108" s="54" t="s">
        <v>23</v>
      </c>
      <c r="B108" s="53"/>
      <c r="C108" s="53"/>
      <c r="D108" s="53"/>
      <c r="E108" s="53"/>
      <c r="F108" s="53"/>
      <c r="G108" s="52"/>
      <c r="H108" s="51"/>
      <c r="I108" s="53">
        <f>SUM(方向別!B26,方向別!I26,方向別!B67,方向別!I67)</f>
        <v>443</v>
      </c>
      <c r="J108" s="53">
        <f>SUM(方向別!C26,方向別!J26,方向別!C67,方向別!J67)</f>
        <v>10</v>
      </c>
      <c r="K108" s="53">
        <f>SUM(方向別!D26,方向別!K26,方向別!D67,方向別!K67)</f>
        <v>68</v>
      </c>
      <c r="L108" s="53">
        <f>SUM(方向別!E26,方向別!L26,方向別!E67,方向別!L67)</f>
        <v>21</v>
      </c>
      <c r="M108" s="53">
        <f t="shared" si="13"/>
        <v>542</v>
      </c>
      <c r="N108" s="52">
        <f t="shared" si="14"/>
        <v>5.719557195571956</v>
      </c>
      <c r="O108" s="51">
        <f t="shared" si="15"/>
        <v>8.0296296296296301</v>
      </c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</row>
    <row r="109" spans="1:67" s="44" customFormat="1" ht="13.5" customHeight="1">
      <c r="A109" s="54" t="s">
        <v>24</v>
      </c>
      <c r="B109" s="53"/>
      <c r="C109" s="53"/>
      <c r="D109" s="53"/>
      <c r="E109" s="53"/>
      <c r="F109" s="53"/>
      <c r="G109" s="52"/>
      <c r="H109" s="51"/>
      <c r="I109" s="53">
        <f>SUM(方向別!B27,方向別!I27,方向別!B68,方向別!I68)</f>
        <v>395</v>
      </c>
      <c r="J109" s="53">
        <f>SUM(方向別!C27,方向別!J27,方向別!C68,方向別!J68)</f>
        <v>12</v>
      </c>
      <c r="K109" s="53">
        <f>SUM(方向別!D27,方向別!K27,方向別!D68,方向別!K68)</f>
        <v>75</v>
      </c>
      <c r="L109" s="53">
        <f>SUM(方向別!E27,方向別!L27,方向別!E68,方向別!L68)</f>
        <v>16</v>
      </c>
      <c r="M109" s="53">
        <f t="shared" si="13"/>
        <v>498</v>
      </c>
      <c r="N109" s="52">
        <f t="shared" si="14"/>
        <v>5.6224899598393572</v>
      </c>
      <c r="O109" s="51">
        <f t="shared" si="15"/>
        <v>7.3777777777777773</v>
      </c>
      <c r="BA109" s="45"/>
      <c r="BB109" s="45"/>
      <c r="BC109" s="45"/>
      <c r="BD109" s="45"/>
      <c r="BE109" s="45"/>
      <c r="BF109" s="45"/>
      <c r="BG109" s="45"/>
      <c r="BH109" s="45"/>
      <c r="BI109" s="45"/>
      <c r="BJ109" s="45"/>
      <c r="BK109" s="45"/>
      <c r="BL109" s="45"/>
      <c r="BM109" s="45"/>
      <c r="BN109" s="45"/>
      <c r="BO109" s="45"/>
    </row>
    <row r="110" spans="1:67" s="46" customFormat="1" ht="13.5" customHeight="1">
      <c r="A110" s="54" t="s">
        <v>25</v>
      </c>
      <c r="B110" s="53"/>
      <c r="C110" s="53"/>
      <c r="D110" s="53"/>
      <c r="E110" s="53"/>
      <c r="F110" s="53"/>
      <c r="G110" s="52"/>
      <c r="H110" s="51"/>
      <c r="I110" s="53">
        <f>SUM(方向別!B28,方向別!I28,方向別!B69,方向別!I69)</f>
        <v>321</v>
      </c>
      <c r="J110" s="53">
        <f>SUM(方向別!C28,方向別!J28,方向別!C69,方向別!J69)</f>
        <v>8</v>
      </c>
      <c r="K110" s="53">
        <f>SUM(方向別!D28,方向別!K28,方向別!D69,方向別!K69)</f>
        <v>72</v>
      </c>
      <c r="L110" s="53">
        <f>SUM(方向別!E28,方向別!L28,方向別!E69,方向別!L69)</f>
        <v>13</v>
      </c>
      <c r="M110" s="53">
        <f t="shared" si="13"/>
        <v>414</v>
      </c>
      <c r="N110" s="52">
        <f t="shared" si="14"/>
        <v>5.0724637681159424</v>
      </c>
      <c r="O110" s="51">
        <f t="shared" si="15"/>
        <v>6.1333333333333329</v>
      </c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</row>
    <row r="111" spans="1:67" s="46" customFormat="1" ht="13.5" customHeight="1">
      <c r="A111" s="54" t="s">
        <v>26</v>
      </c>
      <c r="B111" s="53"/>
      <c r="C111" s="53"/>
      <c r="D111" s="53"/>
      <c r="E111" s="53"/>
      <c r="F111" s="53"/>
      <c r="G111" s="52"/>
      <c r="H111" s="51"/>
      <c r="I111" s="53">
        <f>SUM(方向別!B29,方向別!I29,方向別!B70,方向別!I70)</f>
        <v>370</v>
      </c>
      <c r="J111" s="53">
        <f>SUM(方向別!C29,方向別!J29,方向別!C70,方向別!J70)</f>
        <v>15</v>
      </c>
      <c r="K111" s="53">
        <f>SUM(方向別!D29,方向別!K29,方向別!D70,方向別!K70)</f>
        <v>79</v>
      </c>
      <c r="L111" s="53">
        <f>SUM(方向別!E29,方向別!L29,方向別!E70,方向別!L70)</f>
        <v>27</v>
      </c>
      <c r="M111" s="53">
        <f t="shared" si="13"/>
        <v>491</v>
      </c>
      <c r="N111" s="52">
        <f t="shared" si="14"/>
        <v>8.5539714867617107</v>
      </c>
      <c r="O111" s="51">
        <f t="shared" si="15"/>
        <v>7.2740740740740746</v>
      </c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</row>
    <row r="112" spans="1:67" s="46" customFormat="1" ht="13.5" customHeight="1">
      <c r="A112" s="54" t="s">
        <v>27</v>
      </c>
      <c r="B112" s="53"/>
      <c r="C112" s="53"/>
      <c r="D112" s="53"/>
      <c r="E112" s="53"/>
      <c r="F112" s="53"/>
      <c r="G112" s="52"/>
      <c r="H112" s="51"/>
      <c r="I112" s="53">
        <f>SUM(方向別!B30,方向別!I30,方向別!B71,方向別!I71)</f>
        <v>365</v>
      </c>
      <c r="J112" s="53">
        <f>SUM(方向別!C30,方向別!J30,方向別!C71,方向別!J71)</f>
        <v>13</v>
      </c>
      <c r="K112" s="53">
        <f>SUM(方向別!D30,方向別!K30,方向別!D71,方向別!K71)</f>
        <v>54</v>
      </c>
      <c r="L112" s="53">
        <f>SUM(方向別!E30,方向別!L30,方向別!E71,方向別!L71)</f>
        <v>21</v>
      </c>
      <c r="M112" s="53">
        <f t="shared" si="13"/>
        <v>453</v>
      </c>
      <c r="N112" s="52">
        <f t="shared" si="14"/>
        <v>7.5055187637969087</v>
      </c>
      <c r="O112" s="51">
        <f t="shared" si="15"/>
        <v>6.7111111111111104</v>
      </c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5"/>
      <c r="BB112" s="45"/>
      <c r="BC112" s="45"/>
      <c r="BD112" s="45"/>
      <c r="BE112" s="45"/>
      <c r="BF112" s="45"/>
      <c r="BG112" s="45"/>
      <c r="BH112" s="45"/>
      <c r="BI112" s="45"/>
      <c r="BJ112" s="45"/>
      <c r="BK112" s="45"/>
      <c r="BL112" s="45"/>
      <c r="BM112" s="45"/>
      <c r="BN112" s="45"/>
      <c r="BO112" s="45"/>
    </row>
    <row r="113" spans="1:67" s="44" customFormat="1" ht="13.5" customHeight="1">
      <c r="A113" s="54" t="s">
        <v>28</v>
      </c>
      <c r="B113" s="53"/>
      <c r="C113" s="53"/>
      <c r="D113" s="53"/>
      <c r="E113" s="53"/>
      <c r="F113" s="53"/>
      <c r="G113" s="52"/>
      <c r="H113" s="51"/>
      <c r="I113" s="53">
        <f>SUM(方向別!B31,方向別!I31,方向別!B72,方向別!I72)</f>
        <v>387</v>
      </c>
      <c r="J113" s="53">
        <f>SUM(方向別!C31,方向別!J31,方向別!C72,方向別!J72)</f>
        <v>13</v>
      </c>
      <c r="K113" s="53">
        <f>SUM(方向別!D31,方向別!K31,方向別!D72,方向別!K72)</f>
        <v>52</v>
      </c>
      <c r="L113" s="53">
        <f>SUM(方向別!E31,方向別!L31,方向別!E72,方向別!L72)</f>
        <v>14</v>
      </c>
      <c r="M113" s="53">
        <f t="shared" si="13"/>
        <v>466</v>
      </c>
      <c r="N113" s="52">
        <f t="shared" si="14"/>
        <v>5.7939914163090123</v>
      </c>
      <c r="O113" s="51">
        <f t="shared" si="15"/>
        <v>6.9037037037037035</v>
      </c>
      <c r="BA113" s="45"/>
      <c r="BB113" s="45"/>
      <c r="BC113" s="45"/>
      <c r="BD113" s="45"/>
      <c r="BE113" s="45"/>
      <c r="BF113" s="45"/>
      <c r="BG113" s="45"/>
      <c r="BH113" s="45"/>
      <c r="BI113" s="45"/>
      <c r="BJ113" s="45"/>
      <c r="BK113" s="45"/>
      <c r="BL113" s="45"/>
      <c r="BM113" s="45"/>
      <c r="BN113" s="45"/>
      <c r="BO113" s="45"/>
    </row>
    <row r="114" spans="1:67" s="44" customFormat="1" ht="13.5" customHeight="1">
      <c r="A114" s="54" t="s">
        <v>60</v>
      </c>
      <c r="B114" s="53"/>
      <c r="C114" s="53"/>
      <c r="D114" s="53"/>
      <c r="E114" s="53"/>
      <c r="F114" s="53"/>
      <c r="G114" s="52"/>
      <c r="H114" s="51"/>
      <c r="I114" s="53">
        <f>SUM(方向別!B32,方向別!I32,方向別!B73,方向別!I73)</f>
        <v>427</v>
      </c>
      <c r="J114" s="53">
        <f>SUM(方向別!C32,方向別!J32,方向別!C73,方向別!J73)</f>
        <v>12</v>
      </c>
      <c r="K114" s="53">
        <f>SUM(方向別!D32,方向別!K32,方向別!D73,方向別!K73)</f>
        <v>65</v>
      </c>
      <c r="L114" s="53">
        <f>SUM(方向別!E32,方向別!L32,方向別!E73,方向別!L73)</f>
        <v>22</v>
      </c>
      <c r="M114" s="53">
        <f t="shared" si="13"/>
        <v>526</v>
      </c>
      <c r="N114" s="52">
        <f t="shared" si="14"/>
        <v>6.4638783269961975</v>
      </c>
      <c r="O114" s="51">
        <f t="shared" si="15"/>
        <v>7.7925925925925927</v>
      </c>
      <c r="BA114" s="45"/>
      <c r="BB114" s="45"/>
      <c r="BC114" s="45"/>
      <c r="BD114" s="45"/>
      <c r="BE114" s="45"/>
      <c r="BF114" s="45"/>
      <c r="BG114" s="45"/>
      <c r="BH114" s="45"/>
      <c r="BI114" s="45"/>
      <c r="BJ114" s="45"/>
      <c r="BK114" s="45"/>
      <c r="BL114" s="45"/>
      <c r="BM114" s="45"/>
      <c r="BN114" s="45"/>
      <c r="BO114" s="45"/>
    </row>
    <row r="115" spans="1:67" s="44" customFormat="1" ht="13.5" customHeight="1">
      <c r="A115" s="58" t="s">
        <v>29</v>
      </c>
      <c r="B115" s="57"/>
      <c r="C115" s="57"/>
      <c r="D115" s="57"/>
      <c r="E115" s="57"/>
      <c r="F115" s="57"/>
      <c r="G115" s="56"/>
      <c r="H115" s="55"/>
      <c r="I115" s="57">
        <f>SUM(方向別!B33,方向別!I33,方向別!B74,方向別!I74)</f>
        <v>82</v>
      </c>
      <c r="J115" s="57">
        <f>SUM(方向別!C33,方向別!J33,方向別!C74,方向別!J74)</f>
        <v>8</v>
      </c>
      <c r="K115" s="57">
        <f>SUM(方向別!D33,方向別!K33,方向別!D74,方向別!K74)</f>
        <v>16</v>
      </c>
      <c r="L115" s="57">
        <f>SUM(方向別!E33,方向別!L33,方向別!E74,方向別!L74)</f>
        <v>2</v>
      </c>
      <c r="M115" s="57">
        <f t="shared" si="13"/>
        <v>108</v>
      </c>
      <c r="N115" s="56">
        <f t="shared" si="14"/>
        <v>9.2592592592592595</v>
      </c>
      <c r="O115" s="55">
        <f t="shared" si="15"/>
        <v>1.6</v>
      </c>
      <c r="BA115" s="45"/>
      <c r="BB115" s="45"/>
      <c r="BC115" s="45"/>
      <c r="BD115" s="45"/>
      <c r="BE115" s="45"/>
      <c r="BF115" s="45"/>
      <c r="BG115" s="45"/>
      <c r="BH115" s="45"/>
      <c r="BI115" s="45"/>
      <c r="BJ115" s="45"/>
      <c r="BK115" s="45"/>
      <c r="BL115" s="45"/>
      <c r="BM115" s="45"/>
      <c r="BN115" s="45"/>
      <c r="BO115" s="45"/>
    </row>
    <row r="116" spans="1:67" s="46" customFormat="1" ht="13.5" customHeight="1">
      <c r="A116" s="54" t="s">
        <v>30</v>
      </c>
      <c r="B116" s="53"/>
      <c r="C116" s="53"/>
      <c r="D116" s="53"/>
      <c r="E116" s="53"/>
      <c r="F116" s="53"/>
      <c r="G116" s="52"/>
      <c r="H116" s="51"/>
      <c r="I116" s="53">
        <f>SUM(方向別!B34,方向別!I34,方向別!B75,方向別!I75)</f>
        <v>78</v>
      </c>
      <c r="J116" s="53">
        <f>SUM(方向別!C34,方向別!J34,方向別!C75,方向別!J75)</f>
        <v>2</v>
      </c>
      <c r="K116" s="53">
        <f>SUM(方向別!D34,方向別!K34,方向別!D75,方向別!K75)</f>
        <v>14</v>
      </c>
      <c r="L116" s="53">
        <f>SUM(方向別!E34,方向別!L34,方向別!E75,方向別!L75)</f>
        <v>1</v>
      </c>
      <c r="M116" s="53">
        <f t="shared" si="13"/>
        <v>95</v>
      </c>
      <c r="N116" s="52">
        <f t="shared" si="14"/>
        <v>3.1578947368421053</v>
      </c>
      <c r="O116" s="51">
        <f t="shared" si="15"/>
        <v>1.4074074074074074</v>
      </c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</row>
    <row r="117" spans="1:67" s="46" customFormat="1" ht="13.5" customHeight="1">
      <c r="A117" s="54" t="s">
        <v>31</v>
      </c>
      <c r="B117" s="53"/>
      <c r="C117" s="53"/>
      <c r="D117" s="53"/>
      <c r="E117" s="53"/>
      <c r="F117" s="53"/>
      <c r="G117" s="52"/>
      <c r="H117" s="51"/>
      <c r="I117" s="53">
        <f>SUM(方向別!B35,方向別!I35,方向別!B76,方向別!I76)</f>
        <v>86</v>
      </c>
      <c r="J117" s="53">
        <f>SUM(方向別!C35,方向別!J35,方向別!C76,方向別!J76)</f>
        <v>3</v>
      </c>
      <c r="K117" s="53">
        <f>SUM(方向別!D35,方向別!K35,方向別!D76,方向別!K76)</f>
        <v>5</v>
      </c>
      <c r="L117" s="53">
        <f>SUM(方向別!E35,方向別!L35,方向別!E76,方向別!L76)</f>
        <v>2</v>
      </c>
      <c r="M117" s="53">
        <f t="shared" si="13"/>
        <v>96</v>
      </c>
      <c r="N117" s="52">
        <f t="shared" si="14"/>
        <v>5.2083333333333339</v>
      </c>
      <c r="O117" s="51">
        <f t="shared" si="15"/>
        <v>1.4222222222222223</v>
      </c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</row>
    <row r="118" spans="1:67" s="46" customFormat="1" ht="13.5" customHeight="1">
      <c r="A118" s="54" t="s">
        <v>32</v>
      </c>
      <c r="B118" s="53"/>
      <c r="C118" s="53"/>
      <c r="D118" s="53"/>
      <c r="E118" s="53"/>
      <c r="F118" s="53"/>
      <c r="G118" s="52"/>
      <c r="H118" s="51"/>
      <c r="I118" s="53">
        <f>SUM(方向別!B36,方向別!I36,方向別!B77,方向別!I77)</f>
        <v>64</v>
      </c>
      <c r="J118" s="53">
        <f>SUM(方向別!C36,方向別!J36,方向別!C77,方向別!J77)</f>
        <v>3</v>
      </c>
      <c r="K118" s="53">
        <f>SUM(方向別!D36,方向別!K36,方向別!D77,方向別!K77)</f>
        <v>7</v>
      </c>
      <c r="L118" s="53">
        <f>SUM(方向別!E36,方向別!L36,方向別!E77,方向別!L77)</f>
        <v>1</v>
      </c>
      <c r="M118" s="53">
        <f t="shared" si="13"/>
        <v>75</v>
      </c>
      <c r="N118" s="52">
        <f t="shared" si="14"/>
        <v>5.3333333333333339</v>
      </c>
      <c r="O118" s="51">
        <f t="shared" si="15"/>
        <v>1.1111111111111112</v>
      </c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5"/>
      <c r="BB118" s="45"/>
      <c r="BC118" s="45"/>
      <c r="BD118" s="45"/>
      <c r="BE118" s="45"/>
      <c r="BF118" s="45"/>
      <c r="BG118" s="45"/>
      <c r="BH118" s="45"/>
      <c r="BI118" s="45"/>
      <c r="BJ118" s="45"/>
      <c r="BK118" s="45"/>
      <c r="BL118" s="45"/>
      <c r="BM118" s="45"/>
      <c r="BN118" s="45"/>
      <c r="BO118" s="45"/>
    </row>
    <row r="119" spans="1:67" s="44" customFormat="1" ht="13.5" customHeight="1">
      <c r="A119" s="54" t="s">
        <v>33</v>
      </c>
      <c r="B119" s="53"/>
      <c r="C119" s="53"/>
      <c r="D119" s="53"/>
      <c r="E119" s="53"/>
      <c r="F119" s="53"/>
      <c r="G119" s="52"/>
      <c r="H119" s="51"/>
      <c r="I119" s="53">
        <f>SUM(方向別!B37,方向別!I37,方向別!B78,方向別!I78)</f>
        <v>72</v>
      </c>
      <c r="J119" s="53">
        <f>SUM(方向別!C37,方向別!J37,方向別!C78,方向別!J78)</f>
        <v>1</v>
      </c>
      <c r="K119" s="53">
        <f>SUM(方向別!D37,方向別!K37,方向別!D78,方向別!K78)</f>
        <v>9</v>
      </c>
      <c r="L119" s="53">
        <f>SUM(方向別!E37,方向別!L37,方向別!E78,方向別!L78)</f>
        <v>0</v>
      </c>
      <c r="M119" s="53">
        <f t="shared" si="13"/>
        <v>82</v>
      </c>
      <c r="N119" s="52">
        <f t="shared" si="14"/>
        <v>1.2195121951219512</v>
      </c>
      <c r="O119" s="51">
        <f t="shared" si="15"/>
        <v>1.2148148148148148</v>
      </c>
      <c r="BA119" s="45"/>
      <c r="BB119" s="45"/>
      <c r="BC119" s="45"/>
      <c r="BD119" s="45"/>
      <c r="BE119" s="45"/>
      <c r="BF119" s="45"/>
      <c r="BG119" s="45"/>
      <c r="BH119" s="45"/>
      <c r="BI119" s="45"/>
      <c r="BJ119" s="45"/>
      <c r="BK119" s="45"/>
      <c r="BL119" s="45"/>
      <c r="BM119" s="45"/>
      <c r="BN119" s="45"/>
      <c r="BO119" s="45"/>
    </row>
    <row r="120" spans="1:67" s="46" customFormat="1" ht="13.5" customHeight="1">
      <c r="A120" s="54" t="s">
        <v>34</v>
      </c>
      <c r="B120" s="53"/>
      <c r="C120" s="53"/>
      <c r="D120" s="53"/>
      <c r="E120" s="53"/>
      <c r="F120" s="53"/>
      <c r="G120" s="52"/>
      <c r="H120" s="51"/>
      <c r="I120" s="53">
        <f>SUM(方向別!B38,方向別!I38,方向別!B79,方向別!I79)</f>
        <v>55</v>
      </c>
      <c r="J120" s="53">
        <f>SUM(方向別!C38,方向別!J38,方向別!C79,方向別!J79)</f>
        <v>4</v>
      </c>
      <c r="K120" s="53">
        <f>SUM(方向別!D38,方向別!K38,方向別!D79,方向別!K79)</f>
        <v>7</v>
      </c>
      <c r="L120" s="53">
        <f>SUM(方向別!E38,方向別!L38,方向別!E79,方向別!L79)</f>
        <v>0</v>
      </c>
      <c r="M120" s="53">
        <f t="shared" si="13"/>
        <v>66</v>
      </c>
      <c r="N120" s="52">
        <f t="shared" si="14"/>
        <v>6.0606060606060606</v>
      </c>
      <c r="O120" s="51">
        <f t="shared" si="15"/>
        <v>0.97777777777777775</v>
      </c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5"/>
      <c r="BB120" s="45"/>
      <c r="BC120" s="45"/>
      <c r="BD120" s="45"/>
      <c r="BE120" s="45"/>
      <c r="BF120" s="45"/>
      <c r="BG120" s="45"/>
      <c r="BH120" s="45"/>
      <c r="BI120" s="45"/>
      <c r="BJ120" s="45"/>
      <c r="BK120" s="45"/>
      <c r="BL120" s="45"/>
      <c r="BM120" s="45"/>
      <c r="BN120" s="45"/>
      <c r="BO120" s="45"/>
    </row>
    <row r="121" spans="1:67" s="44" customFormat="1" ht="13.5" customHeight="1">
      <c r="A121" s="50" t="s">
        <v>15</v>
      </c>
      <c r="B121" s="49"/>
      <c r="C121" s="49"/>
      <c r="D121" s="49"/>
      <c r="E121" s="49"/>
      <c r="F121" s="49"/>
      <c r="G121" s="48"/>
      <c r="H121" s="47"/>
      <c r="I121" s="49">
        <f>SUM(I115:I120)</f>
        <v>437</v>
      </c>
      <c r="J121" s="49">
        <f>SUM(J115:J120)</f>
        <v>21</v>
      </c>
      <c r="K121" s="49">
        <f>SUM(K115:K120)</f>
        <v>58</v>
      </c>
      <c r="L121" s="49">
        <f>SUM(L115:L120)</f>
        <v>6</v>
      </c>
      <c r="M121" s="49">
        <f t="shared" si="13"/>
        <v>522</v>
      </c>
      <c r="N121" s="48">
        <f t="shared" si="14"/>
        <v>5.1724137931034484</v>
      </c>
      <c r="O121" s="47">
        <f t="shared" si="15"/>
        <v>7.7333333333333334</v>
      </c>
      <c r="BA121" s="45"/>
      <c r="BB121" s="45"/>
      <c r="BC121" s="45"/>
      <c r="BD121" s="45"/>
      <c r="BE121" s="45"/>
      <c r="BF121" s="45"/>
      <c r="BG121" s="45"/>
      <c r="BH121" s="45"/>
      <c r="BI121" s="45"/>
      <c r="BJ121" s="45"/>
      <c r="BK121" s="45"/>
      <c r="BL121" s="45"/>
      <c r="BM121" s="45"/>
      <c r="BN121" s="45"/>
      <c r="BO121" s="45"/>
    </row>
    <row r="122" spans="1:67" s="44" customFormat="1" ht="13.5" customHeight="1">
      <c r="A122" s="58" t="s">
        <v>35</v>
      </c>
      <c r="B122" s="57"/>
      <c r="C122" s="57"/>
      <c r="D122" s="57"/>
      <c r="E122" s="57"/>
      <c r="F122" s="57"/>
      <c r="G122" s="56"/>
      <c r="H122" s="55"/>
      <c r="I122" s="57">
        <f>SUM(方向別!B40,方向別!I40,方向別!B81,方向別!I81)</f>
        <v>62</v>
      </c>
      <c r="J122" s="57">
        <f>SUM(方向別!C40,方向別!J40,方向別!C81,方向別!J81)</f>
        <v>1</v>
      </c>
      <c r="K122" s="57">
        <f>SUM(方向別!D40,方向別!K40,方向別!D81,方向別!K81)</f>
        <v>8</v>
      </c>
      <c r="L122" s="57">
        <f>SUM(方向別!E40,方向別!L40,方向別!E81,方向別!L81)</f>
        <v>3</v>
      </c>
      <c r="M122" s="57">
        <f t="shared" si="13"/>
        <v>74</v>
      </c>
      <c r="N122" s="56">
        <f t="shared" si="14"/>
        <v>5.4054054054054053</v>
      </c>
      <c r="O122" s="55">
        <f t="shared" si="15"/>
        <v>1.0962962962962963</v>
      </c>
      <c r="BA122" s="45"/>
      <c r="BB122" s="45"/>
      <c r="BC122" s="45"/>
      <c r="BD122" s="45"/>
      <c r="BE122" s="45"/>
      <c r="BF122" s="45"/>
      <c r="BG122" s="45"/>
      <c r="BH122" s="45"/>
      <c r="BI122" s="45"/>
      <c r="BJ122" s="45"/>
      <c r="BK122" s="45"/>
      <c r="BL122" s="45"/>
      <c r="BM122" s="45"/>
      <c r="BN122" s="45"/>
      <c r="BO122" s="45"/>
    </row>
    <row r="123" spans="1:67" s="46" customFormat="1" ht="13.5" customHeight="1">
      <c r="A123" s="54" t="s">
        <v>36</v>
      </c>
      <c r="B123" s="53"/>
      <c r="C123" s="53"/>
      <c r="D123" s="53"/>
      <c r="E123" s="53"/>
      <c r="F123" s="53"/>
      <c r="G123" s="52"/>
      <c r="H123" s="51"/>
      <c r="I123" s="53">
        <f>SUM(方向別!B41,方向別!I41,方向別!B82,方向別!I82)</f>
        <v>68</v>
      </c>
      <c r="J123" s="53">
        <f>SUM(方向別!C41,方向別!J41,方向別!C82,方向別!J82)</f>
        <v>5</v>
      </c>
      <c r="K123" s="53">
        <f>SUM(方向別!D41,方向別!K41,方向別!D82,方向別!K82)</f>
        <v>4</v>
      </c>
      <c r="L123" s="53">
        <f>SUM(方向別!E41,方向別!L41,方向別!E82,方向別!L82)</f>
        <v>1</v>
      </c>
      <c r="M123" s="53">
        <f t="shared" si="13"/>
        <v>78</v>
      </c>
      <c r="N123" s="52">
        <f t="shared" si="14"/>
        <v>7.6923076923076925</v>
      </c>
      <c r="O123" s="51">
        <f t="shared" si="15"/>
        <v>1.1555555555555554</v>
      </c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</row>
    <row r="124" spans="1:67" s="46" customFormat="1" ht="13.5" customHeight="1">
      <c r="A124" s="54" t="s">
        <v>37</v>
      </c>
      <c r="B124" s="53"/>
      <c r="C124" s="53"/>
      <c r="D124" s="53"/>
      <c r="E124" s="53"/>
      <c r="F124" s="53"/>
      <c r="G124" s="52"/>
      <c r="H124" s="51"/>
      <c r="I124" s="53">
        <f>SUM(方向別!B42,方向別!I42,方向別!B83,方向別!I83)</f>
        <v>62</v>
      </c>
      <c r="J124" s="53">
        <f>SUM(方向別!C42,方向別!J42,方向別!C83,方向別!J83)</f>
        <v>1</v>
      </c>
      <c r="K124" s="53">
        <f>SUM(方向別!D42,方向別!K42,方向別!D83,方向別!K83)</f>
        <v>3</v>
      </c>
      <c r="L124" s="53">
        <f>SUM(方向別!E42,方向別!L42,方向別!E83,方向別!L83)</f>
        <v>0</v>
      </c>
      <c r="M124" s="53">
        <f t="shared" si="13"/>
        <v>66</v>
      </c>
      <c r="N124" s="52">
        <f t="shared" si="14"/>
        <v>1.5151515151515151</v>
      </c>
      <c r="O124" s="51">
        <f t="shared" si="15"/>
        <v>0.97777777777777775</v>
      </c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</row>
    <row r="125" spans="1:67" s="43" customFormat="1" ht="13.5" customHeight="1">
      <c r="A125" s="54" t="s">
        <v>38</v>
      </c>
      <c r="B125" s="53"/>
      <c r="C125" s="53"/>
      <c r="D125" s="53"/>
      <c r="E125" s="53"/>
      <c r="F125" s="53"/>
      <c r="G125" s="52"/>
      <c r="H125" s="51"/>
      <c r="I125" s="53">
        <f>SUM(方向別!B43,方向別!I43,方向別!B84,方向別!I84)</f>
        <v>59</v>
      </c>
      <c r="J125" s="53">
        <f>SUM(方向別!C43,方向別!J43,方向別!C84,方向別!J84)</f>
        <v>3</v>
      </c>
      <c r="K125" s="53">
        <f>SUM(方向別!D43,方向別!K43,方向別!D84,方向別!K84)</f>
        <v>7</v>
      </c>
      <c r="L125" s="53">
        <f>SUM(方向別!E43,方向別!L43,方向別!E84,方向別!L84)</f>
        <v>0</v>
      </c>
      <c r="M125" s="53">
        <f t="shared" si="13"/>
        <v>69</v>
      </c>
      <c r="N125" s="52">
        <f t="shared" si="14"/>
        <v>4.3478260869565215</v>
      </c>
      <c r="O125" s="51">
        <f t="shared" si="15"/>
        <v>1.0222222222222224</v>
      </c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5"/>
      <c r="BB125" s="45"/>
      <c r="BC125" s="45"/>
      <c r="BD125" s="45"/>
      <c r="BE125" s="45"/>
      <c r="BF125" s="45"/>
      <c r="BG125" s="45"/>
      <c r="BH125" s="45"/>
      <c r="BI125" s="45"/>
      <c r="BJ125" s="45"/>
      <c r="BK125" s="45"/>
      <c r="BL125" s="45"/>
      <c r="BM125" s="45"/>
      <c r="BN125" s="45"/>
      <c r="BO125" s="45"/>
    </row>
    <row r="126" spans="1:67" s="43" customFormat="1" ht="13.5" customHeight="1">
      <c r="A126" s="54" t="s">
        <v>39</v>
      </c>
      <c r="B126" s="53"/>
      <c r="C126" s="53"/>
      <c r="D126" s="53"/>
      <c r="E126" s="53"/>
      <c r="F126" s="53"/>
      <c r="G126" s="52"/>
      <c r="H126" s="51"/>
      <c r="I126" s="53">
        <f>SUM(方向別!B44,方向別!I44,方向別!B85,方向別!I85)</f>
        <v>56</v>
      </c>
      <c r="J126" s="53">
        <f>SUM(方向別!C44,方向別!J44,方向別!C85,方向別!J85)</f>
        <v>2</v>
      </c>
      <c r="K126" s="53">
        <f>SUM(方向別!D44,方向別!K44,方向別!D85,方向別!K85)</f>
        <v>8</v>
      </c>
      <c r="L126" s="53">
        <f>SUM(方向別!E44,方向別!L44,方向別!E85,方向別!L85)</f>
        <v>0</v>
      </c>
      <c r="M126" s="53">
        <f t="shared" si="13"/>
        <v>66</v>
      </c>
      <c r="N126" s="52">
        <f t="shared" si="14"/>
        <v>3.0303030303030303</v>
      </c>
      <c r="O126" s="51">
        <f t="shared" si="15"/>
        <v>0.97777777777777775</v>
      </c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5"/>
      <c r="BB126" s="45"/>
      <c r="BC126" s="45"/>
      <c r="BD126" s="45"/>
      <c r="BE126" s="45"/>
      <c r="BF126" s="45"/>
      <c r="BG126" s="45"/>
      <c r="BH126" s="45"/>
      <c r="BI126" s="45"/>
      <c r="BJ126" s="45"/>
      <c r="BK126" s="45"/>
      <c r="BL126" s="45"/>
      <c r="BM126" s="45"/>
      <c r="BN126" s="45"/>
      <c r="BO126" s="45"/>
    </row>
    <row r="127" spans="1:67" s="44" customFormat="1" ht="13.5" customHeight="1">
      <c r="A127" s="54" t="s">
        <v>40</v>
      </c>
      <c r="B127" s="53"/>
      <c r="C127" s="53"/>
      <c r="D127" s="53"/>
      <c r="E127" s="53"/>
      <c r="F127" s="53"/>
      <c r="G127" s="52"/>
      <c r="H127" s="51"/>
      <c r="I127" s="53">
        <f>SUM(方向別!B45,方向別!I45,方向別!B86,方向別!I86)</f>
        <v>60</v>
      </c>
      <c r="J127" s="53">
        <f>SUM(方向別!C45,方向別!J45,方向別!C86,方向別!J86)</f>
        <v>3</v>
      </c>
      <c r="K127" s="53">
        <f>SUM(方向別!D45,方向別!K45,方向別!D86,方向別!K86)</f>
        <v>5</v>
      </c>
      <c r="L127" s="53">
        <f>SUM(方向別!E45,方向別!L45,方向別!E86,方向別!L86)</f>
        <v>1</v>
      </c>
      <c r="M127" s="53">
        <f t="shared" si="13"/>
        <v>69</v>
      </c>
      <c r="N127" s="52">
        <f t="shared" si="14"/>
        <v>5.7971014492753623</v>
      </c>
      <c r="O127" s="51">
        <f t="shared" si="15"/>
        <v>1.0222222222222224</v>
      </c>
      <c r="BA127" s="45"/>
      <c r="BB127" s="45"/>
      <c r="BC127" s="45"/>
      <c r="BD127" s="45"/>
      <c r="BE127" s="45"/>
      <c r="BF127" s="45"/>
      <c r="BG127" s="45"/>
      <c r="BH127" s="45"/>
      <c r="BI127" s="45"/>
      <c r="BJ127" s="45"/>
      <c r="BK127" s="45"/>
      <c r="BL127" s="45"/>
      <c r="BM127" s="45"/>
      <c r="BN127" s="45"/>
      <c r="BO127" s="45"/>
    </row>
    <row r="128" spans="1:67" s="46" customFormat="1" ht="13.5" customHeight="1">
      <c r="A128" s="50" t="s">
        <v>15</v>
      </c>
      <c r="B128" s="49"/>
      <c r="C128" s="49"/>
      <c r="D128" s="49"/>
      <c r="E128" s="49"/>
      <c r="F128" s="49"/>
      <c r="G128" s="48"/>
      <c r="H128" s="47"/>
      <c r="I128" s="49">
        <f>SUM(I122:I127)</f>
        <v>367</v>
      </c>
      <c r="J128" s="49">
        <f>SUM(J122:J127)</f>
        <v>15</v>
      </c>
      <c r="K128" s="49">
        <f>SUM(K122:K127)</f>
        <v>35</v>
      </c>
      <c r="L128" s="49">
        <f>SUM(L122:L127)</f>
        <v>5</v>
      </c>
      <c r="M128" s="49">
        <f t="shared" si="13"/>
        <v>422</v>
      </c>
      <c r="N128" s="48">
        <f t="shared" si="14"/>
        <v>4.7393364928909953</v>
      </c>
      <c r="O128" s="47">
        <f t="shared" si="15"/>
        <v>6.2518518518518515</v>
      </c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</row>
    <row r="129" spans="1:67" s="43" customFormat="1" ht="13.5" customHeight="1">
      <c r="A129" s="50" t="s">
        <v>41</v>
      </c>
      <c r="B129" s="49"/>
      <c r="C129" s="49"/>
      <c r="D129" s="49"/>
      <c r="E129" s="49"/>
      <c r="F129" s="49"/>
      <c r="G129" s="48"/>
      <c r="H129" s="47"/>
      <c r="I129" s="49">
        <f>SUM(I99,I106:I114,I121,I128)</f>
        <v>5557</v>
      </c>
      <c r="J129" s="49">
        <f>SUM(J99,J106:J114,J121,J128)</f>
        <v>185</v>
      </c>
      <c r="K129" s="49">
        <f>SUM(K99,K106:K114,K121,K128)</f>
        <v>792</v>
      </c>
      <c r="L129" s="49">
        <f>SUM(L99,L106:L114,L121,L128)</f>
        <v>216</v>
      </c>
      <c r="M129" s="49">
        <f t="shared" si="13"/>
        <v>6750</v>
      </c>
      <c r="N129" s="48">
        <f t="shared" si="14"/>
        <v>5.9407407407407407</v>
      </c>
      <c r="O129" s="47">
        <f t="shared" si="15"/>
        <v>100</v>
      </c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5"/>
      <c r="BB129" s="45"/>
      <c r="BC129" s="45"/>
      <c r="BD129" s="45"/>
      <c r="BE129" s="45"/>
      <c r="BF129" s="45"/>
      <c r="BG129" s="45"/>
      <c r="BH129" s="45"/>
      <c r="BI129" s="45"/>
      <c r="BJ129" s="45"/>
      <c r="BK129" s="45"/>
      <c r="BL129" s="45"/>
      <c r="BM129" s="45"/>
      <c r="BN129" s="45"/>
      <c r="BO129" s="45"/>
    </row>
    <row r="130" spans="1:67" s="43" customFormat="1" ht="12" customHeight="1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5"/>
      <c r="BB130" s="45"/>
      <c r="BC130" s="45"/>
      <c r="BD130" s="45"/>
      <c r="BE130" s="45"/>
      <c r="BF130" s="45"/>
      <c r="BG130" s="45"/>
      <c r="BH130" s="45"/>
      <c r="BI130" s="45"/>
      <c r="BJ130" s="45"/>
      <c r="BK130" s="45"/>
      <c r="BL130" s="45"/>
      <c r="BM130" s="45"/>
      <c r="BN130" s="45"/>
      <c r="BO130" s="45"/>
    </row>
    <row r="131" spans="1:67" s="43" customFormat="1" ht="12" customHeight="1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5"/>
      <c r="BB131" s="45"/>
      <c r="BC131" s="45"/>
      <c r="BD131" s="45"/>
      <c r="BE131" s="45"/>
      <c r="BF131" s="45"/>
      <c r="BG131" s="45"/>
      <c r="BH131" s="45"/>
      <c r="BI131" s="45"/>
      <c r="BJ131" s="45"/>
      <c r="BK131" s="45"/>
      <c r="BL131" s="45"/>
      <c r="BM131" s="45"/>
      <c r="BN131" s="45"/>
      <c r="BO131" s="45"/>
    </row>
    <row r="132" spans="1:67" s="44" customFormat="1" ht="12" customHeight="1">
      <c r="A132" s="70" t="s">
        <v>0</v>
      </c>
      <c r="B132" s="69">
        <v>5</v>
      </c>
      <c r="C132" s="68"/>
      <c r="D132" s="68"/>
      <c r="E132" s="68"/>
      <c r="F132" s="68"/>
      <c r="G132" s="68"/>
      <c r="H132" s="67"/>
      <c r="I132" s="69">
        <v>6</v>
      </c>
      <c r="J132" s="68"/>
      <c r="K132" s="68"/>
      <c r="L132" s="68"/>
      <c r="M132" s="68"/>
      <c r="N132" s="68"/>
      <c r="O132" s="67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  <c r="AX132" s="66"/>
      <c r="AY132" s="66"/>
      <c r="AZ132" s="66"/>
      <c r="BA132" s="45"/>
      <c r="BB132" s="45"/>
      <c r="BC132" s="45"/>
      <c r="BD132" s="45"/>
      <c r="BE132" s="45"/>
      <c r="BF132" s="45"/>
      <c r="BG132" s="45"/>
      <c r="BH132" s="45"/>
      <c r="BI132" s="45"/>
      <c r="BJ132" s="45"/>
      <c r="BK132" s="45"/>
      <c r="BL132" s="45"/>
      <c r="BM132" s="45"/>
      <c r="BN132" s="45"/>
      <c r="BO132" s="45"/>
    </row>
    <row r="133" spans="1:67" s="46" customFormat="1" ht="39.6" customHeight="1">
      <c r="A133" s="65" t="s">
        <v>1</v>
      </c>
      <c r="B133" s="63" t="s">
        <v>2</v>
      </c>
      <c r="C133" s="62" t="s">
        <v>3</v>
      </c>
      <c r="D133" s="61" t="s">
        <v>4</v>
      </c>
      <c r="E133" s="62" t="s">
        <v>5</v>
      </c>
      <c r="F133" s="61" t="s">
        <v>6</v>
      </c>
      <c r="G133" s="61" t="s">
        <v>7</v>
      </c>
      <c r="H133" s="64" t="s">
        <v>8</v>
      </c>
      <c r="I133" s="63" t="s">
        <v>2</v>
      </c>
      <c r="J133" s="61" t="s">
        <v>3</v>
      </c>
      <c r="K133" s="61" t="s">
        <v>4</v>
      </c>
      <c r="L133" s="62" t="s">
        <v>5</v>
      </c>
      <c r="M133" s="61" t="s">
        <v>6</v>
      </c>
      <c r="N133" s="61" t="s">
        <v>7</v>
      </c>
      <c r="O133" s="60" t="s">
        <v>8</v>
      </c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  <c r="AA133" s="59"/>
      <c r="AB133" s="59"/>
      <c r="AC133" s="59"/>
      <c r="AD133" s="59"/>
      <c r="AE133" s="59"/>
      <c r="AF133" s="59"/>
      <c r="AG133" s="59"/>
      <c r="AH133" s="59"/>
      <c r="AI133" s="59"/>
      <c r="AJ133" s="59"/>
      <c r="AK133" s="59"/>
      <c r="AL133" s="59"/>
      <c r="AM133" s="59"/>
      <c r="AN133" s="59"/>
      <c r="AO133" s="59"/>
      <c r="AP133" s="59"/>
      <c r="AQ133" s="59"/>
      <c r="AR133" s="59"/>
      <c r="AS133" s="59"/>
      <c r="AT133" s="59"/>
      <c r="AU133" s="59"/>
      <c r="AV133" s="59"/>
      <c r="AW133" s="59"/>
      <c r="AX133" s="59"/>
      <c r="AY133" s="59"/>
      <c r="AZ133" s="59"/>
    </row>
    <row r="134" spans="1:67" s="43" customFormat="1" ht="13.5" customHeight="1">
      <c r="A134" s="58" t="s">
        <v>9</v>
      </c>
      <c r="B134" s="57">
        <v>2</v>
      </c>
      <c r="C134" s="57">
        <v>0</v>
      </c>
      <c r="D134" s="57">
        <v>2</v>
      </c>
      <c r="E134" s="57">
        <v>0</v>
      </c>
      <c r="F134" s="57">
        <f t="shared" ref="F134:F170" si="16">SUM(B134:E134)</f>
        <v>4</v>
      </c>
      <c r="G134" s="56">
        <f t="shared" ref="G134:G170" si="17">IF(SUM(C134,E134)=0,0,SUM(C134,E134)/F134*100)</f>
        <v>0</v>
      </c>
      <c r="H134" s="55">
        <f t="shared" ref="H134:H170" si="18">IF(F134=0,0,F134/F$170*100)</f>
        <v>0.57306590257879653</v>
      </c>
      <c r="I134" s="57">
        <v>1</v>
      </c>
      <c r="J134" s="57">
        <v>0</v>
      </c>
      <c r="K134" s="57">
        <v>0</v>
      </c>
      <c r="L134" s="57">
        <v>0</v>
      </c>
      <c r="M134" s="57">
        <f t="shared" ref="M134:M170" si="19">SUM(I134:L134)</f>
        <v>1</v>
      </c>
      <c r="N134" s="56">
        <f t="shared" ref="N134:N170" si="20">IF(SUM(J134,L134)=0,0,SUM(J134,L134)/M134*100)</f>
        <v>0</v>
      </c>
      <c r="O134" s="55">
        <f t="shared" ref="O134:O170" si="21">IF(M134=0,0,M134/M$170*100)</f>
        <v>0.46511627906976744</v>
      </c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5"/>
      <c r="BB134" s="45"/>
      <c r="BC134" s="45"/>
      <c r="BD134" s="45"/>
      <c r="BE134" s="45"/>
      <c r="BF134" s="45"/>
      <c r="BG134" s="45"/>
      <c r="BH134" s="45"/>
      <c r="BI134" s="45"/>
      <c r="BJ134" s="45"/>
      <c r="BK134" s="45"/>
      <c r="BL134" s="45"/>
      <c r="BM134" s="45"/>
      <c r="BN134" s="45"/>
      <c r="BO134" s="45"/>
    </row>
    <row r="135" spans="1:67" s="43" customFormat="1" ht="13.5" customHeight="1">
      <c r="A135" s="54" t="s">
        <v>10</v>
      </c>
      <c r="B135" s="53">
        <v>4</v>
      </c>
      <c r="C135" s="53">
        <v>0</v>
      </c>
      <c r="D135" s="53">
        <v>0</v>
      </c>
      <c r="E135" s="53">
        <v>0</v>
      </c>
      <c r="F135" s="53">
        <f t="shared" si="16"/>
        <v>4</v>
      </c>
      <c r="G135" s="52">
        <f t="shared" si="17"/>
        <v>0</v>
      </c>
      <c r="H135" s="51">
        <f t="shared" si="18"/>
        <v>0.57306590257879653</v>
      </c>
      <c r="I135" s="53">
        <v>0</v>
      </c>
      <c r="J135" s="53">
        <v>0</v>
      </c>
      <c r="K135" s="53">
        <v>0</v>
      </c>
      <c r="L135" s="53">
        <v>0</v>
      </c>
      <c r="M135" s="53">
        <f t="shared" si="19"/>
        <v>0</v>
      </c>
      <c r="N135" s="52">
        <f t="shared" si="20"/>
        <v>0</v>
      </c>
      <c r="O135" s="51">
        <f t="shared" si="21"/>
        <v>0</v>
      </c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5"/>
      <c r="BB135" s="45"/>
      <c r="BC135" s="45"/>
      <c r="BD135" s="45"/>
      <c r="BE135" s="45"/>
      <c r="BF135" s="45"/>
      <c r="BG135" s="45"/>
      <c r="BH135" s="45"/>
      <c r="BI135" s="45"/>
      <c r="BJ135" s="45"/>
      <c r="BK135" s="45"/>
      <c r="BL135" s="45"/>
      <c r="BM135" s="45"/>
      <c r="BN135" s="45"/>
      <c r="BO135" s="45"/>
    </row>
    <row r="136" spans="1:67" s="44" customFormat="1" ht="13.5" customHeight="1">
      <c r="A136" s="54" t="s">
        <v>11</v>
      </c>
      <c r="B136" s="53">
        <v>9</v>
      </c>
      <c r="C136" s="53">
        <v>0</v>
      </c>
      <c r="D136" s="53">
        <v>0</v>
      </c>
      <c r="E136" s="53">
        <v>0</v>
      </c>
      <c r="F136" s="53">
        <f t="shared" si="16"/>
        <v>9</v>
      </c>
      <c r="G136" s="52">
        <f t="shared" si="17"/>
        <v>0</v>
      </c>
      <c r="H136" s="51">
        <f t="shared" si="18"/>
        <v>1.2893982808022924</v>
      </c>
      <c r="I136" s="53">
        <v>1</v>
      </c>
      <c r="J136" s="53">
        <v>0</v>
      </c>
      <c r="K136" s="53">
        <v>0</v>
      </c>
      <c r="L136" s="53">
        <v>0</v>
      </c>
      <c r="M136" s="53">
        <f t="shared" si="19"/>
        <v>1</v>
      </c>
      <c r="N136" s="52">
        <f t="shared" si="20"/>
        <v>0</v>
      </c>
      <c r="O136" s="51">
        <f t="shared" si="21"/>
        <v>0.46511627906976744</v>
      </c>
      <c r="BA136" s="45"/>
      <c r="BB136" s="45"/>
      <c r="BC136" s="45"/>
      <c r="BD136" s="45"/>
      <c r="BE136" s="45"/>
      <c r="BF136" s="45"/>
      <c r="BG136" s="45"/>
      <c r="BH136" s="45"/>
      <c r="BI136" s="45"/>
      <c r="BJ136" s="45"/>
      <c r="BK136" s="45"/>
      <c r="BL136" s="45"/>
      <c r="BM136" s="45"/>
      <c r="BN136" s="45"/>
      <c r="BO136" s="45"/>
    </row>
    <row r="137" spans="1:67" s="46" customFormat="1" ht="13.5" customHeight="1">
      <c r="A137" s="54" t="s">
        <v>12</v>
      </c>
      <c r="B137" s="53">
        <v>6</v>
      </c>
      <c r="C137" s="53">
        <v>0</v>
      </c>
      <c r="D137" s="53">
        <v>0</v>
      </c>
      <c r="E137" s="53">
        <v>0</v>
      </c>
      <c r="F137" s="53">
        <f t="shared" si="16"/>
        <v>6</v>
      </c>
      <c r="G137" s="52">
        <f t="shared" si="17"/>
        <v>0</v>
      </c>
      <c r="H137" s="51">
        <f t="shared" si="18"/>
        <v>0.8595988538681949</v>
      </c>
      <c r="I137" s="53">
        <v>2</v>
      </c>
      <c r="J137" s="53">
        <v>0</v>
      </c>
      <c r="K137" s="53">
        <v>0</v>
      </c>
      <c r="L137" s="53">
        <v>0</v>
      </c>
      <c r="M137" s="53">
        <f t="shared" si="19"/>
        <v>2</v>
      </c>
      <c r="N137" s="52">
        <f t="shared" si="20"/>
        <v>0</v>
      </c>
      <c r="O137" s="51">
        <f t="shared" si="21"/>
        <v>0.93023255813953487</v>
      </c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5"/>
      <c r="BB137" s="45"/>
      <c r="BC137" s="45"/>
      <c r="BD137" s="45"/>
      <c r="BE137" s="45"/>
      <c r="BF137" s="45"/>
      <c r="BG137" s="45"/>
      <c r="BH137" s="45"/>
      <c r="BI137" s="45"/>
      <c r="BJ137" s="45"/>
      <c r="BK137" s="45"/>
      <c r="BL137" s="45"/>
      <c r="BM137" s="45"/>
      <c r="BN137" s="45"/>
      <c r="BO137" s="45"/>
    </row>
    <row r="138" spans="1:67" s="44" customFormat="1" ht="13.5" customHeight="1">
      <c r="A138" s="54" t="s">
        <v>13</v>
      </c>
      <c r="B138" s="53">
        <v>7</v>
      </c>
      <c r="C138" s="53">
        <v>0</v>
      </c>
      <c r="D138" s="53">
        <v>1</v>
      </c>
      <c r="E138" s="53">
        <v>0</v>
      </c>
      <c r="F138" s="53">
        <f t="shared" si="16"/>
        <v>8</v>
      </c>
      <c r="G138" s="52">
        <f t="shared" si="17"/>
        <v>0</v>
      </c>
      <c r="H138" s="51">
        <f t="shared" si="18"/>
        <v>1.1461318051575931</v>
      </c>
      <c r="I138" s="53">
        <v>1</v>
      </c>
      <c r="J138" s="53">
        <v>0</v>
      </c>
      <c r="K138" s="53">
        <v>0</v>
      </c>
      <c r="L138" s="53">
        <v>0</v>
      </c>
      <c r="M138" s="53">
        <f t="shared" si="19"/>
        <v>1</v>
      </c>
      <c r="N138" s="52">
        <f t="shared" si="20"/>
        <v>0</v>
      </c>
      <c r="O138" s="51">
        <f t="shared" si="21"/>
        <v>0.46511627906976744</v>
      </c>
      <c r="BA138" s="45"/>
      <c r="BB138" s="45"/>
      <c r="BC138" s="45"/>
      <c r="BD138" s="45"/>
      <c r="BE138" s="45"/>
      <c r="BF138" s="45"/>
      <c r="BG138" s="45"/>
      <c r="BH138" s="45"/>
      <c r="BI138" s="45"/>
      <c r="BJ138" s="45"/>
      <c r="BK138" s="45"/>
      <c r="BL138" s="45"/>
      <c r="BM138" s="45"/>
      <c r="BN138" s="45"/>
      <c r="BO138" s="45"/>
    </row>
    <row r="139" spans="1:67" s="44" customFormat="1" ht="13.5" customHeight="1">
      <c r="A139" s="54" t="s">
        <v>14</v>
      </c>
      <c r="B139" s="53">
        <v>7</v>
      </c>
      <c r="C139" s="53">
        <v>1</v>
      </c>
      <c r="D139" s="53">
        <v>1</v>
      </c>
      <c r="E139" s="53">
        <v>0</v>
      </c>
      <c r="F139" s="53">
        <f t="shared" si="16"/>
        <v>9</v>
      </c>
      <c r="G139" s="52">
        <f t="shared" si="17"/>
        <v>11.111111111111111</v>
      </c>
      <c r="H139" s="51">
        <f t="shared" si="18"/>
        <v>1.2893982808022924</v>
      </c>
      <c r="I139" s="53">
        <v>1</v>
      </c>
      <c r="J139" s="53">
        <v>0</v>
      </c>
      <c r="K139" s="53">
        <v>1</v>
      </c>
      <c r="L139" s="53">
        <v>0</v>
      </c>
      <c r="M139" s="53">
        <f t="shared" si="19"/>
        <v>2</v>
      </c>
      <c r="N139" s="52">
        <f t="shared" si="20"/>
        <v>0</v>
      </c>
      <c r="O139" s="51">
        <f t="shared" si="21"/>
        <v>0.93023255813953487</v>
      </c>
      <c r="BA139" s="45"/>
      <c r="BB139" s="45"/>
      <c r="BC139" s="45"/>
      <c r="BD139" s="45"/>
      <c r="BE139" s="45"/>
      <c r="BF139" s="45"/>
      <c r="BG139" s="45"/>
      <c r="BH139" s="45"/>
      <c r="BI139" s="45"/>
      <c r="BJ139" s="45"/>
      <c r="BK139" s="45"/>
      <c r="BL139" s="45"/>
      <c r="BM139" s="45"/>
      <c r="BN139" s="45"/>
      <c r="BO139" s="45"/>
    </row>
    <row r="140" spans="1:67" s="44" customFormat="1" ht="13.5" customHeight="1">
      <c r="A140" s="50" t="s">
        <v>15</v>
      </c>
      <c r="B140" s="49">
        <f>SUM(B134:B139)</f>
        <v>35</v>
      </c>
      <c r="C140" s="49">
        <f>SUM(C134:C139)</f>
        <v>1</v>
      </c>
      <c r="D140" s="49">
        <f>SUM(D134:D139)</f>
        <v>4</v>
      </c>
      <c r="E140" s="49">
        <f>SUM(E134:E139)</f>
        <v>0</v>
      </c>
      <c r="F140" s="49">
        <f t="shared" si="16"/>
        <v>40</v>
      </c>
      <c r="G140" s="48">
        <f t="shared" si="17"/>
        <v>2.5</v>
      </c>
      <c r="H140" s="47">
        <f t="shared" si="18"/>
        <v>5.7306590257879657</v>
      </c>
      <c r="I140" s="49">
        <f>SUM(I134:I139)</f>
        <v>6</v>
      </c>
      <c r="J140" s="49">
        <f>SUM(J134:J139)</f>
        <v>0</v>
      </c>
      <c r="K140" s="49">
        <f>SUM(K134:K139)</f>
        <v>1</v>
      </c>
      <c r="L140" s="49">
        <f>SUM(L134:L139)</f>
        <v>0</v>
      </c>
      <c r="M140" s="49">
        <f t="shared" si="19"/>
        <v>7</v>
      </c>
      <c r="N140" s="48">
        <f t="shared" si="20"/>
        <v>0</v>
      </c>
      <c r="O140" s="47">
        <f t="shared" si="21"/>
        <v>3.2558139534883721</v>
      </c>
      <c r="BA140" s="45"/>
      <c r="BB140" s="45"/>
      <c r="BC140" s="45"/>
      <c r="BD140" s="45"/>
      <c r="BE140" s="45"/>
      <c r="BF140" s="45"/>
      <c r="BG140" s="45"/>
      <c r="BH140" s="45"/>
      <c r="BI140" s="45"/>
      <c r="BJ140" s="45"/>
      <c r="BK140" s="45"/>
      <c r="BL140" s="45"/>
      <c r="BM140" s="45"/>
      <c r="BN140" s="45"/>
      <c r="BO140" s="45"/>
    </row>
    <row r="141" spans="1:67" s="46" customFormat="1" ht="13.5" customHeight="1">
      <c r="A141" s="58" t="s">
        <v>16</v>
      </c>
      <c r="B141" s="57">
        <v>9</v>
      </c>
      <c r="C141" s="57">
        <v>0</v>
      </c>
      <c r="D141" s="57">
        <v>0</v>
      </c>
      <c r="E141" s="57">
        <v>0</v>
      </c>
      <c r="F141" s="57">
        <f t="shared" si="16"/>
        <v>9</v>
      </c>
      <c r="G141" s="56">
        <f t="shared" si="17"/>
        <v>0</v>
      </c>
      <c r="H141" s="55">
        <f t="shared" si="18"/>
        <v>1.2893982808022924</v>
      </c>
      <c r="I141" s="57">
        <v>1</v>
      </c>
      <c r="J141" s="57">
        <v>0</v>
      </c>
      <c r="K141" s="57">
        <v>0</v>
      </c>
      <c r="L141" s="57">
        <v>0</v>
      </c>
      <c r="M141" s="57">
        <f t="shared" si="19"/>
        <v>1</v>
      </c>
      <c r="N141" s="56">
        <f t="shared" si="20"/>
        <v>0</v>
      </c>
      <c r="O141" s="55">
        <f t="shared" si="21"/>
        <v>0.46511627906976744</v>
      </c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</row>
    <row r="142" spans="1:67" s="46" customFormat="1" ht="13.5" customHeight="1">
      <c r="A142" s="54" t="s">
        <v>17</v>
      </c>
      <c r="B142" s="53">
        <v>10</v>
      </c>
      <c r="C142" s="53">
        <v>0</v>
      </c>
      <c r="D142" s="53">
        <v>3</v>
      </c>
      <c r="E142" s="53">
        <v>1</v>
      </c>
      <c r="F142" s="53">
        <f t="shared" si="16"/>
        <v>14</v>
      </c>
      <c r="G142" s="52">
        <f t="shared" si="17"/>
        <v>7.1428571428571423</v>
      </c>
      <c r="H142" s="51">
        <f t="shared" si="18"/>
        <v>2.005730659025788</v>
      </c>
      <c r="I142" s="53">
        <v>2</v>
      </c>
      <c r="J142" s="53">
        <v>0</v>
      </c>
      <c r="K142" s="53">
        <v>0</v>
      </c>
      <c r="L142" s="53">
        <v>0</v>
      </c>
      <c r="M142" s="53">
        <f t="shared" si="19"/>
        <v>2</v>
      </c>
      <c r="N142" s="52">
        <f t="shared" si="20"/>
        <v>0</v>
      </c>
      <c r="O142" s="51">
        <f t="shared" si="21"/>
        <v>0.93023255813953487</v>
      </c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</row>
    <row r="143" spans="1:67" s="46" customFormat="1" ht="13.5" customHeight="1">
      <c r="A143" s="54" t="s">
        <v>18</v>
      </c>
      <c r="B143" s="53">
        <v>12</v>
      </c>
      <c r="C143" s="53">
        <v>0</v>
      </c>
      <c r="D143" s="53">
        <v>0</v>
      </c>
      <c r="E143" s="53">
        <v>1</v>
      </c>
      <c r="F143" s="53">
        <f t="shared" si="16"/>
        <v>13</v>
      </c>
      <c r="G143" s="52">
        <f t="shared" si="17"/>
        <v>7.6923076923076925</v>
      </c>
      <c r="H143" s="51">
        <f t="shared" si="18"/>
        <v>1.8624641833810889</v>
      </c>
      <c r="I143" s="53">
        <v>4</v>
      </c>
      <c r="J143" s="53">
        <v>0</v>
      </c>
      <c r="K143" s="53">
        <v>1</v>
      </c>
      <c r="L143" s="53">
        <v>0</v>
      </c>
      <c r="M143" s="53">
        <f t="shared" si="19"/>
        <v>5</v>
      </c>
      <c r="N143" s="52">
        <f t="shared" si="20"/>
        <v>0</v>
      </c>
      <c r="O143" s="51">
        <f t="shared" si="21"/>
        <v>2.3255813953488373</v>
      </c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5"/>
      <c r="BB143" s="45"/>
      <c r="BC143" s="45"/>
      <c r="BD143" s="45"/>
      <c r="BE143" s="45"/>
      <c r="BF143" s="45"/>
      <c r="BG143" s="45"/>
      <c r="BH143" s="45"/>
      <c r="BI143" s="45"/>
      <c r="BJ143" s="45"/>
      <c r="BK143" s="45"/>
      <c r="BL143" s="45"/>
      <c r="BM143" s="45"/>
      <c r="BN143" s="45"/>
      <c r="BO143" s="45"/>
    </row>
    <row r="144" spans="1:67" s="44" customFormat="1" ht="13.5" customHeight="1">
      <c r="A144" s="54" t="s">
        <v>19</v>
      </c>
      <c r="B144" s="53">
        <v>8</v>
      </c>
      <c r="C144" s="53">
        <v>0</v>
      </c>
      <c r="D144" s="53">
        <v>1</v>
      </c>
      <c r="E144" s="53">
        <v>1</v>
      </c>
      <c r="F144" s="53">
        <f t="shared" si="16"/>
        <v>10</v>
      </c>
      <c r="G144" s="52">
        <f t="shared" si="17"/>
        <v>10</v>
      </c>
      <c r="H144" s="51">
        <f t="shared" si="18"/>
        <v>1.4326647564469914</v>
      </c>
      <c r="I144" s="53">
        <v>0</v>
      </c>
      <c r="J144" s="53">
        <v>0</v>
      </c>
      <c r="K144" s="53">
        <v>0</v>
      </c>
      <c r="L144" s="53">
        <v>0</v>
      </c>
      <c r="M144" s="53">
        <f t="shared" si="19"/>
        <v>0</v>
      </c>
      <c r="N144" s="52">
        <f t="shared" si="20"/>
        <v>0</v>
      </c>
      <c r="O144" s="51">
        <f t="shared" si="21"/>
        <v>0</v>
      </c>
      <c r="BA144" s="45"/>
      <c r="BB144" s="45"/>
      <c r="BC144" s="45"/>
      <c r="BD144" s="45"/>
      <c r="BE144" s="45"/>
      <c r="BF144" s="45"/>
      <c r="BG144" s="45"/>
      <c r="BH144" s="45"/>
      <c r="BI144" s="45"/>
      <c r="BJ144" s="45"/>
      <c r="BK144" s="45"/>
      <c r="BL144" s="45"/>
      <c r="BM144" s="45"/>
      <c r="BN144" s="45"/>
      <c r="BO144" s="45"/>
    </row>
    <row r="145" spans="1:67" s="46" customFormat="1" ht="13.5" customHeight="1">
      <c r="A145" s="54" t="s">
        <v>20</v>
      </c>
      <c r="B145" s="53">
        <v>13</v>
      </c>
      <c r="C145" s="53">
        <v>0</v>
      </c>
      <c r="D145" s="53">
        <v>3</v>
      </c>
      <c r="E145" s="53">
        <v>0</v>
      </c>
      <c r="F145" s="53">
        <f t="shared" si="16"/>
        <v>16</v>
      </c>
      <c r="G145" s="52">
        <f t="shared" si="17"/>
        <v>0</v>
      </c>
      <c r="H145" s="51">
        <f t="shared" si="18"/>
        <v>2.2922636103151861</v>
      </c>
      <c r="I145" s="53">
        <v>2</v>
      </c>
      <c r="J145" s="53">
        <v>0</v>
      </c>
      <c r="K145" s="53">
        <v>1</v>
      </c>
      <c r="L145" s="53">
        <v>0</v>
      </c>
      <c r="M145" s="53">
        <f t="shared" si="19"/>
        <v>3</v>
      </c>
      <c r="N145" s="52">
        <f t="shared" si="20"/>
        <v>0</v>
      </c>
      <c r="O145" s="51">
        <f t="shared" si="21"/>
        <v>1.3953488372093024</v>
      </c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5"/>
      <c r="BB145" s="45"/>
      <c r="BC145" s="45"/>
      <c r="BD145" s="45"/>
      <c r="BE145" s="45"/>
      <c r="BF145" s="45"/>
      <c r="BG145" s="45"/>
      <c r="BH145" s="45"/>
      <c r="BI145" s="45"/>
      <c r="BJ145" s="45"/>
      <c r="BK145" s="45"/>
      <c r="BL145" s="45"/>
      <c r="BM145" s="45"/>
      <c r="BN145" s="45"/>
      <c r="BO145" s="45"/>
    </row>
    <row r="146" spans="1:67" s="44" customFormat="1" ht="13.5" customHeight="1">
      <c r="A146" s="54" t="s">
        <v>21</v>
      </c>
      <c r="B146" s="53">
        <v>9</v>
      </c>
      <c r="C146" s="53">
        <v>0</v>
      </c>
      <c r="D146" s="53">
        <v>2</v>
      </c>
      <c r="E146" s="53">
        <v>0</v>
      </c>
      <c r="F146" s="53">
        <f t="shared" si="16"/>
        <v>11</v>
      </c>
      <c r="G146" s="52">
        <f t="shared" si="17"/>
        <v>0</v>
      </c>
      <c r="H146" s="51">
        <f t="shared" si="18"/>
        <v>1.5759312320916905</v>
      </c>
      <c r="I146" s="53">
        <v>3</v>
      </c>
      <c r="J146" s="53">
        <v>0</v>
      </c>
      <c r="K146" s="53">
        <v>2</v>
      </c>
      <c r="L146" s="53">
        <v>0</v>
      </c>
      <c r="M146" s="53">
        <f t="shared" si="19"/>
        <v>5</v>
      </c>
      <c r="N146" s="52">
        <f t="shared" si="20"/>
        <v>0</v>
      </c>
      <c r="O146" s="51">
        <f t="shared" si="21"/>
        <v>2.3255813953488373</v>
      </c>
      <c r="BA146" s="45"/>
      <c r="BB146" s="45"/>
      <c r="BC146" s="45"/>
      <c r="BD146" s="45"/>
      <c r="BE146" s="45"/>
      <c r="BF146" s="45"/>
      <c r="BG146" s="45"/>
      <c r="BH146" s="45"/>
      <c r="BI146" s="45"/>
      <c r="BJ146" s="45"/>
      <c r="BK146" s="45"/>
      <c r="BL146" s="45"/>
      <c r="BM146" s="45"/>
      <c r="BN146" s="45"/>
      <c r="BO146" s="45"/>
    </row>
    <row r="147" spans="1:67" s="46" customFormat="1" ht="13.5" customHeight="1">
      <c r="A147" s="50" t="s">
        <v>15</v>
      </c>
      <c r="B147" s="49">
        <f>SUM(B141:B146)</f>
        <v>61</v>
      </c>
      <c r="C147" s="49">
        <f>SUM(C141:C146)</f>
        <v>0</v>
      </c>
      <c r="D147" s="49">
        <f>SUM(D141:D146)</f>
        <v>9</v>
      </c>
      <c r="E147" s="49">
        <f>SUM(E141:E146)</f>
        <v>3</v>
      </c>
      <c r="F147" s="49">
        <f t="shared" si="16"/>
        <v>73</v>
      </c>
      <c r="G147" s="48">
        <f t="shared" si="17"/>
        <v>4.10958904109589</v>
      </c>
      <c r="H147" s="47">
        <f t="shared" si="18"/>
        <v>10.458452722063036</v>
      </c>
      <c r="I147" s="49">
        <f>SUM(I141:I146)</f>
        <v>12</v>
      </c>
      <c r="J147" s="49">
        <f>SUM(J141:J146)</f>
        <v>0</v>
      </c>
      <c r="K147" s="49">
        <f>SUM(K141:K146)</f>
        <v>4</v>
      </c>
      <c r="L147" s="49">
        <f>SUM(L141:L146)</f>
        <v>0</v>
      </c>
      <c r="M147" s="49">
        <f t="shared" si="19"/>
        <v>16</v>
      </c>
      <c r="N147" s="48">
        <f t="shared" si="20"/>
        <v>0</v>
      </c>
      <c r="O147" s="47">
        <f t="shared" si="21"/>
        <v>7.441860465116279</v>
      </c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</row>
    <row r="148" spans="1:67" s="44" customFormat="1" ht="13.5" customHeight="1">
      <c r="A148" s="54" t="s">
        <v>22</v>
      </c>
      <c r="B148" s="53">
        <v>30</v>
      </c>
      <c r="C148" s="53">
        <v>0</v>
      </c>
      <c r="D148" s="53">
        <v>11</v>
      </c>
      <c r="E148" s="53">
        <v>2</v>
      </c>
      <c r="F148" s="53">
        <f t="shared" si="16"/>
        <v>43</v>
      </c>
      <c r="G148" s="52">
        <f t="shared" si="17"/>
        <v>4.6511627906976747</v>
      </c>
      <c r="H148" s="51">
        <f t="shared" si="18"/>
        <v>6.1604584527220636</v>
      </c>
      <c r="I148" s="53">
        <v>22</v>
      </c>
      <c r="J148" s="53">
        <v>0</v>
      </c>
      <c r="K148" s="53">
        <v>1</v>
      </c>
      <c r="L148" s="53">
        <v>2</v>
      </c>
      <c r="M148" s="53">
        <f t="shared" si="19"/>
        <v>25</v>
      </c>
      <c r="N148" s="52">
        <f t="shared" si="20"/>
        <v>8</v>
      </c>
      <c r="O148" s="51">
        <f t="shared" si="21"/>
        <v>11.627906976744185</v>
      </c>
      <c r="BA148" s="45"/>
      <c r="BB148" s="45"/>
      <c r="BC148" s="45"/>
      <c r="BD148" s="45"/>
      <c r="BE148" s="45"/>
      <c r="BF148" s="45"/>
      <c r="BG148" s="45"/>
      <c r="BH148" s="45"/>
      <c r="BI148" s="45"/>
      <c r="BJ148" s="45"/>
      <c r="BK148" s="45"/>
      <c r="BL148" s="45"/>
      <c r="BM148" s="45"/>
      <c r="BN148" s="45"/>
      <c r="BO148" s="45"/>
    </row>
    <row r="149" spans="1:67" s="46" customFormat="1" ht="13.5" customHeight="1">
      <c r="A149" s="54" t="s">
        <v>23</v>
      </c>
      <c r="B149" s="53">
        <v>41</v>
      </c>
      <c r="C149" s="53">
        <v>0</v>
      </c>
      <c r="D149" s="53">
        <v>7</v>
      </c>
      <c r="E149" s="53">
        <v>3</v>
      </c>
      <c r="F149" s="53">
        <f t="shared" si="16"/>
        <v>51</v>
      </c>
      <c r="G149" s="52">
        <f t="shared" si="17"/>
        <v>5.8823529411764701</v>
      </c>
      <c r="H149" s="51">
        <f t="shared" si="18"/>
        <v>7.3065902578796571</v>
      </c>
      <c r="I149" s="53">
        <v>26</v>
      </c>
      <c r="J149" s="53">
        <v>0</v>
      </c>
      <c r="K149" s="53">
        <v>2</v>
      </c>
      <c r="L149" s="53">
        <v>1</v>
      </c>
      <c r="M149" s="53">
        <f t="shared" si="19"/>
        <v>29</v>
      </c>
      <c r="N149" s="52">
        <f t="shared" si="20"/>
        <v>3.4482758620689653</v>
      </c>
      <c r="O149" s="51">
        <f t="shared" si="21"/>
        <v>13.488372093023257</v>
      </c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</row>
    <row r="150" spans="1:67" s="44" customFormat="1" ht="13.5" customHeight="1">
      <c r="A150" s="54" t="s">
        <v>24</v>
      </c>
      <c r="B150" s="53">
        <v>42</v>
      </c>
      <c r="C150" s="53">
        <v>1</v>
      </c>
      <c r="D150" s="53">
        <v>11</v>
      </c>
      <c r="E150" s="53">
        <v>2</v>
      </c>
      <c r="F150" s="53">
        <f t="shared" si="16"/>
        <v>56</v>
      </c>
      <c r="G150" s="52">
        <f t="shared" si="17"/>
        <v>5.3571428571428568</v>
      </c>
      <c r="H150" s="51">
        <f t="shared" si="18"/>
        <v>8.0229226361031518</v>
      </c>
      <c r="I150" s="53">
        <v>14</v>
      </c>
      <c r="J150" s="53">
        <v>0</v>
      </c>
      <c r="K150" s="53">
        <v>2</v>
      </c>
      <c r="L150" s="53">
        <v>0</v>
      </c>
      <c r="M150" s="53">
        <f t="shared" si="19"/>
        <v>16</v>
      </c>
      <c r="N150" s="52">
        <f t="shared" si="20"/>
        <v>0</v>
      </c>
      <c r="O150" s="51">
        <f t="shared" si="21"/>
        <v>7.441860465116279</v>
      </c>
      <c r="BA150" s="45"/>
      <c r="BB150" s="45"/>
      <c r="BC150" s="45"/>
      <c r="BD150" s="45"/>
      <c r="BE150" s="45"/>
      <c r="BF150" s="45"/>
      <c r="BG150" s="45"/>
      <c r="BH150" s="45"/>
      <c r="BI150" s="45"/>
      <c r="BJ150" s="45"/>
      <c r="BK150" s="45"/>
      <c r="BL150" s="45"/>
      <c r="BM150" s="45"/>
      <c r="BN150" s="45"/>
      <c r="BO150" s="45"/>
    </row>
    <row r="151" spans="1:67" s="46" customFormat="1" ht="13.5" customHeight="1">
      <c r="A151" s="54" t="s">
        <v>25</v>
      </c>
      <c r="B151" s="53">
        <v>53</v>
      </c>
      <c r="C151" s="53">
        <v>1</v>
      </c>
      <c r="D151" s="53">
        <v>8</v>
      </c>
      <c r="E151" s="53">
        <v>1</v>
      </c>
      <c r="F151" s="53">
        <f t="shared" si="16"/>
        <v>63</v>
      </c>
      <c r="G151" s="52">
        <f t="shared" si="17"/>
        <v>3.1746031746031744</v>
      </c>
      <c r="H151" s="51">
        <f t="shared" si="18"/>
        <v>9.0257879656160451</v>
      </c>
      <c r="I151" s="53">
        <v>10</v>
      </c>
      <c r="J151" s="53">
        <v>0</v>
      </c>
      <c r="K151" s="53">
        <v>1</v>
      </c>
      <c r="L151" s="53">
        <v>1</v>
      </c>
      <c r="M151" s="53">
        <f t="shared" si="19"/>
        <v>12</v>
      </c>
      <c r="N151" s="52">
        <f t="shared" si="20"/>
        <v>8.3333333333333321</v>
      </c>
      <c r="O151" s="51">
        <f t="shared" si="21"/>
        <v>5.5813953488372094</v>
      </c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</row>
    <row r="152" spans="1:67" s="46" customFormat="1" ht="13.5" customHeight="1">
      <c r="A152" s="54" t="s">
        <v>26</v>
      </c>
      <c r="B152" s="53">
        <v>56</v>
      </c>
      <c r="C152" s="53">
        <v>0</v>
      </c>
      <c r="D152" s="53">
        <v>7</v>
      </c>
      <c r="E152" s="53">
        <v>3</v>
      </c>
      <c r="F152" s="53">
        <f t="shared" si="16"/>
        <v>66</v>
      </c>
      <c r="G152" s="52">
        <f t="shared" si="17"/>
        <v>4.5454545454545459</v>
      </c>
      <c r="H152" s="51">
        <f t="shared" si="18"/>
        <v>9.455587392550143</v>
      </c>
      <c r="I152" s="53">
        <v>18</v>
      </c>
      <c r="J152" s="53">
        <v>0</v>
      </c>
      <c r="K152" s="53">
        <v>4</v>
      </c>
      <c r="L152" s="53">
        <v>2</v>
      </c>
      <c r="M152" s="53">
        <f t="shared" si="19"/>
        <v>24</v>
      </c>
      <c r="N152" s="52">
        <f t="shared" si="20"/>
        <v>8.3333333333333321</v>
      </c>
      <c r="O152" s="51">
        <f t="shared" si="21"/>
        <v>11.162790697674419</v>
      </c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</row>
    <row r="153" spans="1:67" s="46" customFormat="1" ht="13.5" customHeight="1">
      <c r="A153" s="54" t="s">
        <v>27</v>
      </c>
      <c r="B153" s="53">
        <v>41</v>
      </c>
      <c r="C153" s="53">
        <v>2</v>
      </c>
      <c r="D153" s="53">
        <v>11</v>
      </c>
      <c r="E153" s="53">
        <v>2</v>
      </c>
      <c r="F153" s="53">
        <f t="shared" si="16"/>
        <v>56</v>
      </c>
      <c r="G153" s="52">
        <f t="shared" si="17"/>
        <v>7.1428571428571423</v>
      </c>
      <c r="H153" s="51">
        <f t="shared" si="18"/>
        <v>8.0229226361031518</v>
      </c>
      <c r="I153" s="53">
        <v>16</v>
      </c>
      <c r="J153" s="53">
        <v>0</v>
      </c>
      <c r="K153" s="53">
        <v>0</v>
      </c>
      <c r="L153" s="53">
        <v>2</v>
      </c>
      <c r="M153" s="53">
        <f t="shared" si="19"/>
        <v>18</v>
      </c>
      <c r="N153" s="52">
        <f t="shared" si="20"/>
        <v>11.111111111111111</v>
      </c>
      <c r="O153" s="51">
        <f t="shared" si="21"/>
        <v>8.3720930232558146</v>
      </c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5"/>
      <c r="BB153" s="45"/>
      <c r="BC153" s="45"/>
      <c r="BD153" s="45"/>
      <c r="BE153" s="45"/>
      <c r="BF153" s="45"/>
      <c r="BG153" s="45"/>
      <c r="BH153" s="45"/>
      <c r="BI153" s="45"/>
      <c r="BJ153" s="45"/>
      <c r="BK153" s="45"/>
      <c r="BL153" s="45"/>
      <c r="BM153" s="45"/>
      <c r="BN153" s="45"/>
      <c r="BO153" s="45"/>
    </row>
    <row r="154" spans="1:67" s="44" customFormat="1" ht="13.5" customHeight="1">
      <c r="A154" s="54" t="s">
        <v>28</v>
      </c>
      <c r="B154" s="53">
        <v>58</v>
      </c>
      <c r="C154" s="53">
        <v>0</v>
      </c>
      <c r="D154" s="53">
        <v>7</v>
      </c>
      <c r="E154" s="53">
        <v>2</v>
      </c>
      <c r="F154" s="53">
        <f t="shared" si="16"/>
        <v>67</v>
      </c>
      <c r="G154" s="52">
        <f t="shared" si="17"/>
        <v>2.9850746268656714</v>
      </c>
      <c r="H154" s="51">
        <f t="shared" si="18"/>
        <v>9.5988538681948423</v>
      </c>
      <c r="I154" s="53">
        <v>15</v>
      </c>
      <c r="J154" s="53">
        <v>0</v>
      </c>
      <c r="K154" s="53">
        <v>1</v>
      </c>
      <c r="L154" s="53">
        <v>3</v>
      </c>
      <c r="M154" s="53">
        <f t="shared" si="19"/>
        <v>19</v>
      </c>
      <c r="N154" s="52">
        <f t="shared" si="20"/>
        <v>15.789473684210526</v>
      </c>
      <c r="O154" s="51">
        <f t="shared" si="21"/>
        <v>8.8372093023255811</v>
      </c>
      <c r="BA154" s="45"/>
      <c r="BB154" s="45"/>
      <c r="BC154" s="45"/>
      <c r="BD154" s="45"/>
      <c r="BE154" s="45"/>
      <c r="BF154" s="45"/>
      <c r="BG154" s="45"/>
      <c r="BH154" s="45"/>
      <c r="BI154" s="45"/>
      <c r="BJ154" s="45"/>
      <c r="BK154" s="45"/>
      <c r="BL154" s="45"/>
      <c r="BM154" s="45"/>
      <c r="BN154" s="45"/>
      <c r="BO154" s="45"/>
    </row>
    <row r="155" spans="1:67" s="44" customFormat="1" ht="13.5" customHeight="1">
      <c r="A155" s="54" t="s">
        <v>60</v>
      </c>
      <c r="B155" s="53">
        <v>54</v>
      </c>
      <c r="C155" s="53">
        <v>0</v>
      </c>
      <c r="D155" s="53">
        <v>9</v>
      </c>
      <c r="E155" s="53">
        <v>0</v>
      </c>
      <c r="F155" s="53">
        <f t="shared" si="16"/>
        <v>63</v>
      </c>
      <c r="G155" s="52">
        <f t="shared" si="17"/>
        <v>0</v>
      </c>
      <c r="H155" s="51">
        <f t="shared" si="18"/>
        <v>9.0257879656160451</v>
      </c>
      <c r="I155" s="53">
        <v>18</v>
      </c>
      <c r="J155" s="53">
        <v>0</v>
      </c>
      <c r="K155" s="53">
        <v>3</v>
      </c>
      <c r="L155" s="53">
        <v>1</v>
      </c>
      <c r="M155" s="53">
        <f t="shared" si="19"/>
        <v>22</v>
      </c>
      <c r="N155" s="52">
        <f t="shared" si="20"/>
        <v>4.5454545454545459</v>
      </c>
      <c r="O155" s="51">
        <f t="shared" si="21"/>
        <v>10.232558139534884</v>
      </c>
      <c r="BA155" s="45"/>
      <c r="BB155" s="45"/>
      <c r="BC155" s="45"/>
      <c r="BD155" s="45"/>
      <c r="BE155" s="45"/>
      <c r="BF155" s="45"/>
      <c r="BG155" s="45"/>
      <c r="BH155" s="45"/>
      <c r="BI155" s="45"/>
      <c r="BJ155" s="45"/>
      <c r="BK155" s="45"/>
      <c r="BL155" s="45"/>
      <c r="BM155" s="45"/>
      <c r="BN155" s="45"/>
      <c r="BO155" s="45"/>
    </row>
    <row r="156" spans="1:67" s="44" customFormat="1" ht="13.5" customHeight="1">
      <c r="A156" s="58" t="s">
        <v>29</v>
      </c>
      <c r="B156" s="57">
        <v>11</v>
      </c>
      <c r="C156" s="57">
        <v>0</v>
      </c>
      <c r="D156" s="57">
        <v>0</v>
      </c>
      <c r="E156" s="57">
        <v>0</v>
      </c>
      <c r="F156" s="57">
        <f t="shared" si="16"/>
        <v>11</v>
      </c>
      <c r="G156" s="56">
        <f t="shared" si="17"/>
        <v>0</v>
      </c>
      <c r="H156" s="55">
        <f t="shared" si="18"/>
        <v>1.5759312320916905</v>
      </c>
      <c r="I156" s="57">
        <v>1</v>
      </c>
      <c r="J156" s="57">
        <v>0</v>
      </c>
      <c r="K156" s="57">
        <v>0</v>
      </c>
      <c r="L156" s="57">
        <v>0</v>
      </c>
      <c r="M156" s="57">
        <f t="shared" si="19"/>
        <v>1</v>
      </c>
      <c r="N156" s="56">
        <f t="shared" si="20"/>
        <v>0</v>
      </c>
      <c r="O156" s="55">
        <f t="shared" si="21"/>
        <v>0.46511627906976744</v>
      </c>
      <c r="BA156" s="45"/>
      <c r="BB156" s="45"/>
      <c r="BC156" s="45"/>
      <c r="BD156" s="45"/>
      <c r="BE156" s="45"/>
      <c r="BF156" s="45"/>
      <c r="BG156" s="45"/>
      <c r="BH156" s="45"/>
      <c r="BI156" s="45"/>
      <c r="BJ156" s="45"/>
      <c r="BK156" s="45"/>
      <c r="BL156" s="45"/>
      <c r="BM156" s="45"/>
      <c r="BN156" s="45"/>
      <c r="BO156" s="45"/>
    </row>
    <row r="157" spans="1:67" s="46" customFormat="1" ht="13.5" customHeight="1">
      <c r="A157" s="54" t="s">
        <v>30</v>
      </c>
      <c r="B157" s="53">
        <v>7</v>
      </c>
      <c r="C157" s="53">
        <v>0</v>
      </c>
      <c r="D157" s="53">
        <v>1</v>
      </c>
      <c r="E157" s="53">
        <v>0</v>
      </c>
      <c r="F157" s="53">
        <f t="shared" si="16"/>
        <v>8</v>
      </c>
      <c r="G157" s="52">
        <f t="shared" si="17"/>
        <v>0</v>
      </c>
      <c r="H157" s="51">
        <f t="shared" si="18"/>
        <v>1.1461318051575931</v>
      </c>
      <c r="I157" s="53">
        <v>4</v>
      </c>
      <c r="J157" s="53">
        <v>0</v>
      </c>
      <c r="K157" s="53">
        <v>1</v>
      </c>
      <c r="L157" s="53">
        <v>0</v>
      </c>
      <c r="M157" s="53">
        <f t="shared" si="19"/>
        <v>5</v>
      </c>
      <c r="N157" s="52">
        <f t="shared" si="20"/>
        <v>0</v>
      </c>
      <c r="O157" s="51">
        <f t="shared" si="21"/>
        <v>2.3255813953488373</v>
      </c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</row>
    <row r="158" spans="1:67" s="46" customFormat="1" ht="13.5" customHeight="1">
      <c r="A158" s="54" t="s">
        <v>31</v>
      </c>
      <c r="B158" s="53">
        <v>4</v>
      </c>
      <c r="C158" s="53">
        <v>0</v>
      </c>
      <c r="D158" s="53">
        <v>1</v>
      </c>
      <c r="E158" s="53">
        <v>0</v>
      </c>
      <c r="F158" s="53">
        <f t="shared" si="16"/>
        <v>5</v>
      </c>
      <c r="G158" s="52">
        <f t="shared" si="17"/>
        <v>0</v>
      </c>
      <c r="H158" s="51">
        <f t="shared" si="18"/>
        <v>0.71633237822349571</v>
      </c>
      <c r="I158" s="53">
        <v>1</v>
      </c>
      <c r="J158" s="53">
        <v>0</v>
      </c>
      <c r="K158" s="53">
        <v>0</v>
      </c>
      <c r="L158" s="53">
        <v>0</v>
      </c>
      <c r="M158" s="53">
        <f t="shared" si="19"/>
        <v>1</v>
      </c>
      <c r="N158" s="52">
        <f t="shared" si="20"/>
        <v>0</v>
      </c>
      <c r="O158" s="51">
        <f t="shared" si="21"/>
        <v>0.46511627906976744</v>
      </c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</row>
    <row r="159" spans="1:67" s="46" customFormat="1" ht="13.5" customHeight="1">
      <c r="A159" s="54" t="s">
        <v>32</v>
      </c>
      <c r="B159" s="53">
        <v>8</v>
      </c>
      <c r="C159" s="53">
        <v>0</v>
      </c>
      <c r="D159" s="53">
        <v>2</v>
      </c>
      <c r="E159" s="53">
        <v>0</v>
      </c>
      <c r="F159" s="53">
        <f t="shared" si="16"/>
        <v>10</v>
      </c>
      <c r="G159" s="52">
        <f t="shared" si="17"/>
        <v>0</v>
      </c>
      <c r="H159" s="51">
        <f t="shared" si="18"/>
        <v>1.4326647564469914</v>
      </c>
      <c r="I159" s="53">
        <v>2</v>
      </c>
      <c r="J159" s="53">
        <v>0</v>
      </c>
      <c r="K159" s="53">
        <v>0</v>
      </c>
      <c r="L159" s="53">
        <v>0</v>
      </c>
      <c r="M159" s="53">
        <f t="shared" si="19"/>
        <v>2</v>
      </c>
      <c r="N159" s="52">
        <f t="shared" si="20"/>
        <v>0</v>
      </c>
      <c r="O159" s="51">
        <f t="shared" si="21"/>
        <v>0.93023255813953487</v>
      </c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5"/>
      <c r="BB159" s="45"/>
      <c r="BC159" s="45"/>
      <c r="BD159" s="45"/>
      <c r="BE159" s="45"/>
      <c r="BF159" s="45"/>
      <c r="BG159" s="45"/>
      <c r="BH159" s="45"/>
      <c r="BI159" s="45"/>
      <c r="BJ159" s="45"/>
      <c r="BK159" s="45"/>
      <c r="BL159" s="45"/>
      <c r="BM159" s="45"/>
      <c r="BN159" s="45"/>
      <c r="BO159" s="45"/>
    </row>
    <row r="160" spans="1:67" s="44" customFormat="1" ht="13.5" customHeight="1">
      <c r="A160" s="54" t="s">
        <v>33</v>
      </c>
      <c r="B160" s="53">
        <v>9</v>
      </c>
      <c r="C160" s="53">
        <v>0</v>
      </c>
      <c r="D160" s="53">
        <v>0</v>
      </c>
      <c r="E160" s="53">
        <v>0</v>
      </c>
      <c r="F160" s="53">
        <f t="shared" si="16"/>
        <v>9</v>
      </c>
      <c r="G160" s="52">
        <f t="shared" si="17"/>
        <v>0</v>
      </c>
      <c r="H160" s="51">
        <f t="shared" si="18"/>
        <v>1.2893982808022924</v>
      </c>
      <c r="I160" s="53">
        <v>4</v>
      </c>
      <c r="J160" s="53">
        <v>0</v>
      </c>
      <c r="K160" s="53">
        <v>0</v>
      </c>
      <c r="L160" s="53">
        <v>0</v>
      </c>
      <c r="M160" s="53">
        <f t="shared" si="19"/>
        <v>4</v>
      </c>
      <c r="N160" s="52">
        <f t="shared" si="20"/>
        <v>0</v>
      </c>
      <c r="O160" s="51">
        <f t="shared" si="21"/>
        <v>1.8604651162790697</v>
      </c>
      <c r="BA160" s="45"/>
      <c r="BB160" s="45"/>
      <c r="BC160" s="45"/>
      <c r="BD160" s="45"/>
      <c r="BE160" s="45"/>
      <c r="BF160" s="45"/>
      <c r="BG160" s="45"/>
      <c r="BH160" s="45"/>
      <c r="BI160" s="45"/>
      <c r="BJ160" s="45"/>
      <c r="BK160" s="45"/>
      <c r="BL160" s="45"/>
      <c r="BM160" s="45"/>
      <c r="BN160" s="45"/>
      <c r="BO160" s="45"/>
    </row>
    <row r="161" spans="1:67" s="46" customFormat="1" ht="13.5" customHeight="1">
      <c r="A161" s="54" t="s">
        <v>34</v>
      </c>
      <c r="B161" s="53">
        <v>6</v>
      </c>
      <c r="C161" s="53">
        <v>0</v>
      </c>
      <c r="D161" s="53">
        <v>2</v>
      </c>
      <c r="E161" s="53">
        <v>0</v>
      </c>
      <c r="F161" s="53">
        <f t="shared" si="16"/>
        <v>8</v>
      </c>
      <c r="G161" s="52">
        <f t="shared" si="17"/>
        <v>0</v>
      </c>
      <c r="H161" s="51">
        <f t="shared" si="18"/>
        <v>1.1461318051575931</v>
      </c>
      <c r="I161" s="53">
        <v>4</v>
      </c>
      <c r="J161" s="53">
        <v>0</v>
      </c>
      <c r="K161" s="53">
        <v>0</v>
      </c>
      <c r="L161" s="53">
        <v>0</v>
      </c>
      <c r="M161" s="53">
        <f t="shared" si="19"/>
        <v>4</v>
      </c>
      <c r="N161" s="52">
        <f t="shared" si="20"/>
        <v>0</v>
      </c>
      <c r="O161" s="51">
        <f t="shared" si="21"/>
        <v>1.8604651162790697</v>
      </c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5"/>
      <c r="BB161" s="45"/>
      <c r="BC161" s="45"/>
      <c r="BD161" s="45"/>
      <c r="BE161" s="45"/>
      <c r="BF161" s="45"/>
      <c r="BG161" s="45"/>
      <c r="BH161" s="45"/>
      <c r="BI161" s="45"/>
      <c r="BJ161" s="45"/>
      <c r="BK161" s="45"/>
      <c r="BL161" s="45"/>
      <c r="BM161" s="45"/>
      <c r="BN161" s="45"/>
      <c r="BO161" s="45"/>
    </row>
    <row r="162" spans="1:67" s="44" customFormat="1" ht="13.5" customHeight="1">
      <c r="A162" s="50" t="s">
        <v>15</v>
      </c>
      <c r="B162" s="49">
        <f>SUM(B156:B161)</f>
        <v>45</v>
      </c>
      <c r="C162" s="49">
        <f>SUM(C156:C161)</f>
        <v>0</v>
      </c>
      <c r="D162" s="49">
        <f>SUM(D156:D161)</f>
        <v>6</v>
      </c>
      <c r="E162" s="49">
        <f>SUM(E156:E161)</f>
        <v>0</v>
      </c>
      <c r="F162" s="49">
        <f t="shared" si="16"/>
        <v>51</v>
      </c>
      <c r="G162" s="48">
        <f t="shared" si="17"/>
        <v>0</v>
      </c>
      <c r="H162" s="47">
        <f t="shared" si="18"/>
        <v>7.3065902578796571</v>
      </c>
      <c r="I162" s="49">
        <f>SUM(I156:I161)</f>
        <v>16</v>
      </c>
      <c r="J162" s="49">
        <f>SUM(J156:J161)</f>
        <v>0</v>
      </c>
      <c r="K162" s="49">
        <f>SUM(K156:K161)</f>
        <v>1</v>
      </c>
      <c r="L162" s="49">
        <f>SUM(L156:L161)</f>
        <v>0</v>
      </c>
      <c r="M162" s="49">
        <f t="shared" si="19"/>
        <v>17</v>
      </c>
      <c r="N162" s="48">
        <f t="shared" si="20"/>
        <v>0</v>
      </c>
      <c r="O162" s="47">
        <f t="shared" si="21"/>
        <v>7.9069767441860463</v>
      </c>
      <c r="BA162" s="45"/>
      <c r="BB162" s="45"/>
      <c r="BC162" s="45"/>
      <c r="BD162" s="45"/>
      <c r="BE162" s="45"/>
      <c r="BF162" s="45"/>
      <c r="BG162" s="45"/>
      <c r="BH162" s="45"/>
      <c r="BI162" s="45"/>
      <c r="BJ162" s="45"/>
      <c r="BK162" s="45"/>
      <c r="BL162" s="45"/>
      <c r="BM162" s="45"/>
      <c r="BN162" s="45"/>
      <c r="BO162" s="45"/>
    </row>
    <row r="163" spans="1:67" s="44" customFormat="1" ht="13.5" customHeight="1">
      <c r="A163" s="58" t="s">
        <v>35</v>
      </c>
      <c r="B163" s="57">
        <v>6</v>
      </c>
      <c r="C163" s="57">
        <v>0</v>
      </c>
      <c r="D163" s="57">
        <v>1</v>
      </c>
      <c r="E163" s="57">
        <v>0</v>
      </c>
      <c r="F163" s="57">
        <f t="shared" si="16"/>
        <v>7</v>
      </c>
      <c r="G163" s="56">
        <f t="shared" si="17"/>
        <v>0</v>
      </c>
      <c r="H163" s="55">
        <f t="shared" si="18"/>
        <v>1.002865329512894</v>
      </c>
      <c r="I163" s="57">
        <v>0</v>
      </c>
      <c r="J163" s="57">
        <v>0</v>
      </c>
      <c r="K163" s="57">
        <v>0</v>
      </c>
      <c r="L163" s="57">
        <v>0</v>
      </c>
      <c r="M163" s="57">
        <f t="shared" si="19"/>
        <v>0</v>
      </c>
      <c r="N163" s="56">
        <f t="shared" si="20"/>
        <v>0</v>
      </c>
      <c r="O163" s="55">
        <f t="shared" si="21"/>
        <v>0</v>
      </c>
      <c r="BA163" s="45"/>
      <c r="BB163" s="45"/>
      <c r="BC163" s="45"/>
      <c r="BD163" s="45"/>
      <c r="BE163" s="45"/>
      <c r="BF163" s="45"/>
      <c r="BG163" s="45"/>
      <c r="BH163" s="45"/>
      <c r="BI163" s="45"/>
      <c r="BJ163" s="45"/>
      <c r="BK163" s="45"/>
      <c r="BL163" s="45"/>
      <c r="BM163" s="45"/>
      <c r="BN163" s="45"/>
      <c r="BO163" s="45"/>
    </row>
    <row r="164" spans="1:67" s="46" customFormat="1" ht="13.5" customHeight="1">
      <c r="A164" s="54" t="s">
        <v>36</v>
      </c>
      <c r="B164" s="53">
        <v>10</v>
      </c>
      <c r="C164" s="53">
        <v>0</v>
      </c>
      <c r="D164" s="53">
        <v>0</v>
      </c>
      <c r="E164" s="53">
        <v>0</v>
      </c>
      <c r="F164" s="53">
        <f t="shared" si="16"/>
        <v>10</v>
      </c>
      <c r="G164" s="52">
        <f t="shared" si="17"/>
        <v>0</v>
      </c>
      <c r="H164" s="51">
        <f t="shared" si="18"/>
        <v>1.4326647564469914</v>
      </c>
      <c r="I164" s="53">
        <v>4</v>
      </c>
      <c r="J164" s="53">
        <v>0</v>
      </c>
      <c r="K164" s="53">
        <v>0</v>
      </c>
      <c r="L164" s="53">
        <v>0</v>
      </c>
      <c r="M164" s="53">
        <f t="shared" si="19"/>
        <v>4</v>
      </c>
      <c r="N164" s="52">
        <f t="shared" si="20"/>
        <v>0</v>
      </c>
      <c r="O164" s="51">
        <f t="shared" si="21"/>
        <v>1.8604651162790697</v>
      </c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</row>
    <row r="165" spans="1:67" s="46" customFormat="1" ht="13.5" customHeight="1">
      <c r="A165" s="54" t="s">
        <v>37</v>
      </c>
      <c r="B165" s="53">
        <v>7</v>
      </c>
      <c r="C165" s="53">
        <v>0</v>
      </c>
      <c r="D165" s="53">
        <v>1</v>
      </c>
      <c r="E165" s="53">
        <v>1</v>
      </c>
      <c r="F165" s="53">
        <f t="shared" si="16"/>
        <v>9</v>
      </c>
      <c r="G165" s="52">
        <f t="shared" si="17"/>
        <v>11.111111111111111</v>
      </c>
      <c r="H165" s="51">
        <f t="shared" si="18"/>
        <v>1.2893982808022924</v>
      </c>
      <c r="I165" s="53">
        <v>0</v>
      </c>
      <c r="J165" s="53">
        <v>0</v>
      </c>
      <c r="K165" s="53">
        <v>1</v>
      </c>
      <c r="L165" s="53">
        <v>0</v>
      </c>
      <c r="M165" s="53">
        <f t="shared" si="19"/>
        <v>1</v>
      </c>
      <c r="N165" s="52">
        <f t="shared" si="20"/>
        <v>0</v>
      </c>
      <c r="O165" s="51">
        <f t="shared" si="21"/>
        <v>0.46511627906976744</v>
      </c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</row>
    <row r="166" spans="1:67" s="43" customFormat="1" ht="13.5" customHeight="1">
      <c r="A166" s="54" t="s">
        <v>38</v>
      </c>
      <c r="B166" s="53">
        <v>6</v>
      </c>
      <c r="C166" s="53">
        <v>0</v>
      </c>
      <c r="D166" s="53">
        <v>2</v>
      </c>
      <c r="E166" s="53">
        <v>0</v>
      </c>
      <c r="F166" s="53">
        <f t="shared" si="16"/>
        <v>8</v>
      </c>
      <c r="G166" s="52">
        <f t="shared" si="17"/>
        <v>0</v>
      </c>
      <c r="H166" s="51">
        <f t="shared" si="18"/>
        <v>1.1461318051575931</v>
      </c>
      <c r="I166" s="53">
        <v>1</v>
      </c>
      <c r="J166" s="53">
        <v>0</v>
      </c>
      <c r="K166" s="53">
        <v>0</v>
      </c>
      <c r="L166" s="53">
        <v>0</v>
      </c>
      <c r="M166" s="53">
        <f t="shared" si="19"/>
        <v>1</v>
      </c>
      <c r="N166" s="52">
        <f t="shared" si="20"/>
        <v>0</v>
      </c>
      <c r="O166" s="51">
        <f t="shared" si="21"/>
        <v>0.46511627906976744</v>
      </c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5"/>
      <c r="BB166" s="45"/>
      <c r="BC166" s="45"/>
      <c r="BD166" s="45"/>
      <c r="BE166" s="45"/>
      <c r="BF166" s="45"/>
      <c r="BG166" s="45"/>
      <c r="BH166" s="45"/>
      <c r="BI166" s="45"/>
      <c r="BJ166" s="45"/>
      <c r="BK166" s="45"/>
      <c r="BL166" s="45"/>
      <c r="BM166" s="45"/>
      <c r="BN166" s="45"/>
      <c r="BO166" s="45"/>
    </row>
    <row r="167" spans="1:67" s="43" customFormat="1" ht="13.5" customHeight="1">
      <c r="A167" s="54" t="s">
        <v>39</v>
      </c>
      <c r="B167" s="53">
        <v>14</v>
      </c>
      <c r="C167" s="53">
        <v>0</v>
      </c>
      <c r="D167" s="53">
        <v>2</v>
      </c>
      <c r="E167" s="53">
        <v>0</v>
      </c>
      <c r="F167" s="53">
        <f t="shared" si="16"/>
        <v>16</v>
      </c>
      <c r="G167" s="52">
        <f t="shared" si="17"/>
        <v>0</v>
      </c>
      <c r="H167" s="51">
        <f t="shared" si="18"/>
        <v>2.2922636103151861</v>
      </c>
      <c r="I167" s="53">
        <v>3</v>
      </c>
      <c r="J167" s="53">
        <v>0</v>
      </c>
      <c r="K167" s="53">
        <v>0</v>
      </c>
      <c r="L167" s="53">
        <v>0</v>
      </c>
      <c r="M167" s="53">
        <f t="shared" si="19"/>
        <v>3</v>
      </c>
      <c r="N167" s="52">
        <f t="shared" si="20"/>
        <v>0</v>
      </c>
      <c r="O167" s="51">
        <f t="shared" si="21"/>
        <v>1.3953488372093024</v>
      </c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5"/>
      <c r="BB167" s="45"/>
      <c r="BC167" s="45"/>
      <c r="BD167" s="45"/>
      <c r="BE167" s="45"/>
      <c r="BF167" s="45"/>
      <c r="BG167" s="45"/>
      <c r="BH167" s="45"/>
      <c r="BI167" s="45"/>
      <c r="BJ167" s="45"/>
      <c r="BK167" s="45"/>
      <c r="BL167" s="45"/>
      <c r="BM167" s="45"/>
      <c r="BN167" s="45"/>
      <c r="BO167" s="45"/>
    </row>
    <row r="168" spans="1:67" s="44" customFormat="1" ht="13.5" customHeight="1">
      <c r="A168" s="54" t="s">
        <v>40</v>
      </c>
      <c r="B168" s="53">
        <v>18</v>
      </c>
      <c r="C168" s="53">
        <v>0</v>
      </c>
      <c r="D168" s="53">
        <v>1</v>
      </c>
      <c r="E168" s="53">
        <v>0</v>
      </c>
      <c r="F168" s="53">
        <f t="shared" si="16"/>
        <v>19</v>
      </c>
      <c r="G168" s="52">
        <f t="shared" si="17"/>
        <v>0</v>
      </c>
      <c r="H168" s="51">
        <f t="shared" si="18"/>
        <v>2.722063037249284</v>
      </c>
      <c r="I168" s="53">
        <v>1</v>
      </c>
      <c r="J168" s="53">
        <v>0</v>
      </c>
      <c r="K168" s="53">
        <v>0</v>
      </c>
      <c r="L168" s="53">
        <v>0</v>
      </c>
      <c r="M168" s="53">
        <f t="shared" si="19"/>
        <v>1</v>
      </c>
      <c r="N168" s="52">
        <f t="shared" si="20"/>
        <v>0</v>
      </c>
      <c r="O168" s="51">
        <f t="shared" si="21"/>
        <v>0.46511627906976744</v>
      </c>
      <c r="BA168" s="45"/>
      <c r="BB168" s="45"/>
      <c r="BC168" s="45"/>
      <c r="BD168" s="45"/>
      <c r="BE168" s="45"/>
      <c r="BF168" s="45"/>
      <c r="BG168" s="45"/>
      <c r="BH168" s="45"/>
      <c r="BI168" s="45"/>
      <c r="BJ168" s="45"/>
      <c r="BK168" s="45"/>
      <c r="BL168" s="45"/>
      <c r="BM168" s="45"/>
      <c r="BN168" s="45"/>
      <c r="BO168" s="45"/>
    </row>
    <row r="169" spans="1:67" s="46" customFormat="1" ht="13.5" customHeight="1">
      <c r="A169" s="50" t="s">
        <v>15</v>
      </c>
      <c r="B169" s="49">
        <f>SUM(B163:B168)</f>
        <v>61</v>
      </c>
      <c r="C169" s="49">
        <f>SUM(C163:C168)</f>
        <v>0</v>
      </c>
      <c r="D169" s="49">
        <f>SUM(D163:D168)</f>
        <v>7</v>
      </c>
      <c r="E169" s="49">
        <f>SUM(E163:E168)</f>
        <v>1</v>
      </c>
      <c r="F169" s="49">
        <f t="shared" si="16"/>
        <v>69</v>
      </c>
      <c r="G169" s="48">
        <f t="shared" si="17"/>
        <v>1.4492753623188406</v>
      </c>
      <c r="H169" s="47">
        <f t="shared" si="18"/>
        <v>9.8853868194842409</v>
      </c>
      <c r="I169" s="49">
        <f>SUM(I163:I168)</f>
        <v>9</v>
      </c>
      <c r="J169" s="49">
        <f>SUM(J163:J168)</f>
        <v>0</v>
      </c>
      <c r="K169" s="49">
        <f>SUM(K163:K168)</f>
        <v>1</v>
      </c>
      <c r="L169" s="49">
        <f>SUM(L163:L168)</f>
        <v>0</v>
      </c>
      <c r="M169" s="49">
        <f t="shared" si="19"/>
        <v>10</v>
      </c>
      <c r="N169" s="48">
        <f t="shared" si="20"/>
        <v>0</v>
      </c>
      <c r="O169" s="47">
        <f t="shared" si="21"/>
        <v>4.6511627906976747</v>
      </c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</row>
    <row r="170" spans="1:67" s="43" customFormat="1" ht="13.5" customHeight="1">
      <c r="A170" s="50" t="s">
        <v>41</v>
      </c>
      <c r="B170" s="49">
        <f>SUM(B140,B147:B155,B162,B169)</f>
        <v>577</v>
      </c>
      <c r="C170" s="49">
        <f>SUM(C140,C147:C155,C162,C169)</f>
        <v>5</v>
      </c>
      <c r="D170" s="49">
        <f>SUM(D140,D147:D155,D162,D169)</f>
        <v>97</v>
      </c>
      <c r="E170" s="49">
        <f>SUM(E140,E147:E155,E162,E169)</f>
        <v>19</v>
      </c>
      <c r="F170" s="49">
        <f t="shared" si="16"/>
        <v>698</v>
      </c>
      <c r="G170" s="48">
        <f t="shared" si="17"/>
        <v>3.4383954154727796</v>
      </c>
      <c r="H170" s="47">
        <f t="shared" si="18"/>
        <v>100</v>
      </c>
      <c r="I170" s="49">
        <f>SUM(I140,I147:I155,I162,I169)</f>
        <v>182</v>
      </c>
      <c r="J170" s="49">
        <f>SUM(J140,J147:J155,J162,J169)</f>
        <v>0</v>
      </c>
      <c r="K170" s="49">
        <f>SUM(K140,K147:K155,K162,K169)</f>
        <v>21</v>
      </c>
      <c r="L170" s="49">
        <f>SUM(L140,L147:L155,L162,L169)</f>
        <v>12</v>
      </c>
      <c r="M170" s="49">
        <f t="shared" si="19"/>
        <v>215</v>
      </c>
      <c r="N170" s="48">
        <f t="shared" si="20"/>
        <v>5.5813953488372094</v>
      </c>
      <c r="O170" s="47">
        <f t="shared" si="21"/>
        <v>100</v>
      </c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5"/>
      <c r="BB170" s="45"/>
      <c r="BC170" s="45"/>
      <c r="BD170" s="45"/>
      <c r="BE170" s="45"/>
      <c r="BF170" s="45"/>
      <c r="BG170" s="45"/>
      <c r="BH170" s="45"/>
      <c r="BI170" s="45"/>
      <c r="BJ170" s="45"/>
      <c r="BK170" s="45"/>
      <c r="BL170" s="45"/>
      <c r="BM170" s="45"/>
      <c r="BN170" s="45"/>
      <c r="BO170" s="45"/>
    </row>
    <row r="171" spans="1:67" s="43" customFormat="1" ht="12" customHeight="1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</row>
    <row r="172" spans="1:67" s="43" customFormat="1" ht="12" customHeight="1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</row>
    <row r="173" spans="1:67" s="44" customFormat="1" ht="12" customHeight="1">
      <c r="A173" s="70" t="s">
        <v>0</v>
      </c>
      <c r="B173" s="69"/>
      <c r="C173" s="68"/>
      <c r="D173" s="68"/>
      <c r="E173" s="68"/>
      <c r="F173" s="68"/>
      <c r="G173" s="68"/>
      <c r="H173" s="67"/>
      <c r="I173" s="69" t="s">
        <v>66</v>
      </c>
      <c r="J173" s="68"/>
      <c r="K173" s="68"/>
      <c r="L173" s="68"/>
      <c r="M173" s="68"/>
      <c r="N173" s="68"/>
      <c r="O173" s="67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  <c r="AH173" s="66"/>
      <c r="AI173" s="66"/>
      <c r="AJ173" s="66"/>
      <c r="AK173" s="66"/>
      <c r="AL173" s="66"/>
      <c r="AM173" s="66"/>
      <c r="AN173" s="66"/>
      <c r="AO173" s="66"/>
      <c r="AP173" s="66"/>
      <c r="AQ173" s="66"/>
      <c r="AR173" s="66"/>
      <c r="AS173" s="66"/>
      <c r="AT173" s="66"/>
      <c r="AU173" s="66"/>
      <c r="AV173" s="66"/>
      <c r="AW173" s="66"/>
      <c r="AX173" s="66"/>
      <c r="AY173" s="66"/>
      <c r="AZ173" s="66"/>
      <c r="BA173" s="45"/>
      <c r="BB173" s="45"/>
      <c r="BC173" s="45"/>
      <c r="BD173" s="45"/>
      <c r="BE173" s="45"/>
      <c r="BF173" s="45"/>
      <c r="BG173" s="45"/>
      <c r="BH173" s="45"/>
      <c r="BI173" s="45"/>
      <c r="BJ173" s="45"/>
      <c r="BK173" s="45"/>
      <c r="BL173" s="45"/>
      <c r="BM173" s="45"/>
      <c r="BN173" s="45"/>
      <c r="BO173" s="45"/>
    </row>
    <row r="174" spans="1:67" s="46" customFormat="1" ht="39.6" customHeight="1">
      <c r="A174" s="65" t="s">
        <v>1</v>
      </c>
      <c r="B174" s="63" t="s">
        <v>2</v>
      </c>
      <c r="C174" s="62" t="s">
        <v>3</v>
      </c>
      <c r="D174" s="61" t="s">
        <v>4</v>
      </c>
      <c r="E174" s="62" t="s">
        <v>5</v>
      </c>
      <c r="F174" s="61" t="s">
        <v>6</v>
      </c>
      <c r="G174" s="61" t="s">
        <v>7</v>
      </c>
      <c r="H174" s="64" t="s">
        <v>8</v>
      </c>
      <c r="I174" s="63" t="s">
        <v>2</v>
      </c>
      <c r="J174" s="61" t="s">
        <v>3</v>
      </c>
      <c r="K174" s="61" t="s">
        <v>4</v>
      </c>
      <c r="L174" s="62" t="s">
        <v>5</v>
      </c>
      <c r="M174" s="61" t="s">
        <v>6</v>
      </c>
      <c r="N174" s="61" t="s">
        <v>7</v>
      </c>
      <c r="O174" s="60" t="s">
        <v>8</v>
      </c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  <c r="AE174" s="59"/>
      <c r="AF174" s="59"/>
      <c r="AG174" s="59"/>
      <c r="AH174" s="59"/>
      <c r="AI174" s="59"/>
      <c r="AJ174" s="59"/>
      <c r="AK174" s="59"/>
      <c r="AL174" s="59"/>
      <c r="AM174" s="59"/>
      <c r="AN174" s="59"/>
      <c r="AO174" s="59"/>
      <c r="AP174" s="59"/>
      <c r="AQ174" s="59"/>
      <c r="AR174" s="59"/>
      <c r="AS174" s="59"/>
      <c r="AT174" s="59"/>
      <c r="AU174" s="59"/>
      <c r="AV174" s="59"/>
      <c r="AW174" s="59"/>
      <c r="AX174" s="59"/>
      <c r="AY174" s="59"/>
      <c r="AZ174" s="59"/>
    </row>
    <row r="175" spans="1:67" s="43" customFormat="1" ht="13.5" customHeight="1">
      <c r="A175" s="58" t="s">
        <v>9</v>
      </c>
      <c r="B175" s="57"/>
      <c r="C175" s="57"/>
      <c r="D175" s="57"/>
      <c r="E175" s="57"/>
      <c r="F175" s="57"/>
      <c r="G175" s="56"/>
      <c r="H175" s="55"/>
      <c r="I175" s="57">
        <f>SUM(方向別!B134,方向別!I134,方向別!B175)</f>
        <v>3</v>
      </c>
      <c r="J175" s="57">
        <f>SUM(方向別!C134,方向別!J134,方向別!C175)</f>
        <v>0</v>
      </c>
      <c r="K175" s="57">
        <f>SUM(方向別!D134,方向別!K134,方向別!D175)</f>
        <v>2</v>
      </c>
      <c r="L175" s="57">
        <f>SUM(方向別!E134,方向別!L134,方向別!E175)</f>
        <v>0</v>
      </c>
      <c r="M175" s="57">
        <f t="shared" ref="M175:M211" si="22">SUM(I175:L175)</f>
        <v>5</v>
      </c>
      <c r="N175" s="56">
        <f t="shared" ref="N175:N211" si="23">IF(SUM(J175,L175)=0,0,SUM(J175,L175)/M175*100)</f>
        <v>0</v>
      </c>
      <c r="O175" s="55">
        <f t="shared" ref="O175:O211" si="24">IF(M175=0,0,M175/M$211*100)</f>
        <v>0.547645125958379</v>
      </c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5"/>
      <c r="BB175" s="45"/>
      <c r="BC175" s="45"/>
      <c r="BD175" s="45"/>
      <c r="BE175" s="45"/>
      <c r="BF175" s="45"/>
      <c r="BG175" s="45"/>
      <c r="BH175" s="45"/>
      <c r="BI175" s="45"/>
      <c r="BJ175" s="45"/>
      <c r="BK175" s="45"/>
      <c r="BL175" s="45"/>
      <c r="BM175" s="45"/>
      <c r="BN175" s="45"/>
      <c r="BO175" s="45"/>
    </row>
    <row r="176" spans="1:67" s="43" customFormat="1" ht="13.5" customHeight="1">
      <c r="A176" s="54" t="s">
        <v>10</v>
      </c>
      <c r="B176" s="53"/>
      <c r="C176" s="53"/>
      <c r="D176" s="53"/>
      <c r="E176" s="53"/>
      <c r="F176" s="53"/>
      <c r="G176" s="52"/>
      <c r="H176" s="51"/>
      <c r="I176" s="53">
        <f>SUM(方向別!B135,方向別!I135,方向別!B176)</f>
        <v>4</v>
      </c>
      <c r="J176" s="53">
        <f>SUM(方向別!C135,方向別!J135,方向別!C176)</f>
        <v>0</v>
      </c>
      <c r="K176" s="53">
        <f>SUM(方向別!D135,方向別!K135,方向別!D176)</f>
        <v>0</v>
      </c>
      <c r="L176" s="53">
        <f>SUM(方向別!E135,方向別!L135,方向別!E176)</f>
        <v>0</v>
      </c>
      <c r="M176" s="53">
        <f t="shared" si="22"/>
        <v>4</v>
      </c>
      <c r="N176" s="52">
        <f t="shared" si="23"/>
        <v>0</v>
      </c>
      <c r="O176" s="51">
        <f t="shared" si="24"/>
        <v>0.43811610076670315</v>
      </c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5"/>
      <c r="BB176" s="45"/>
      <c r="BC176" s="45"/>
      <c r="BD176" s="45"/>
      <c r="BE176" s="45"/>
      <c r="BF176" s="45"/>
      <c r="BG176" s="45"/>
      <c r="BH176" s="45"/>
      <c r="BI176" s="45"/>
      <c r="BJ176" s="45"/>
      <c r="BK176" s="45"/>
      <c r="BL176" s="45"/>
      <c r="BM176" s="45"/>
      <c r="BN176" s="45"/>
      <c r="BO176" s="45"/>
    </row>
    <row r="177" spans="1:67" s="44" customFormat="1" ht="13.5" customHeight="1">
      <c r="A177" s="54" t="s">
        <v>11</v>
      </c>
      <c r="B177" s="53"/>
      <c r="C177" s="53"/>
      <c r="D177" s="53"/>
      <c r="E177" s="53"/>
      <c r="F177" s="53"/>
      <c r="G177" s="52"/>
      <c r="H177" s="51"/>
      <c r="I177" s="53">
        <f>SUM(方向別!B136,方向別!I136,方向別!B177)</f>
        <v>10</v>
      </c>
      <c r="J177" s="53">
        <f>SUM(方向別!C136,方向別!J136,方向別!C177)</f>
        <v>0</v>
      </c>
      <c r="K177" s="53">
        <f>SUM(方向別!D136,方向別!K136,方向別!D177)</f>
        <v>0</v>
      </c>
      <c r="L177" s="53">
        <f>SUM(方向別!E136,方向別!L136,方向別!E177)</f>
        <v>0</v>
      </c>
      <c r="M177" s="53">
        <f t="shared" si="22"/>
        <v>10</v>
      </c>
      <c r="N177" s="52">
        <f t="shared" si="23"/>
        <v>0</v>
      </c>
      <c r="O177" s="51">
        <f t="shared" si="24"/>
        <v>1.095290251916758</v>
      </c>
      <c r="BA177" s="45"/>
      <c r="BB177" s="45"/>
      <c r="BC177" s="45"/>
      <c r="BD177" s="45"/>
      <c r="BE177" s="45"/>
      <c r="BF177" s="45"/>
      <c r="BG177" s="45"/>
      <c r="BH177" s="45"/>
      <c r="BI177" s="45"/>
      <c r="BJ177" s="45"/>
      <c r="BK177" s="45"/>
      <c r="BL177" s="45"/>
      <c r="BM177" s="45"/>
      <c r="BN177" s="45"/>
      <c r="BO177" s="45"/>
    </row>
    <row r="178" spans="1:67" s="46" customFormat="1" ht="13.5" customHeight="1">
      <c r="A178" s="54" t="s">
        <v>12</v>
      </c>
      <c r="B178" s="53"/>
      <c r="C178" s="53"/>
      <c r="D178" s="53"/>
      <c r="E178" s="53"/>
      <c r="F178" s="53"/>
      <c r="G178" s="52"/>
      <c r="H178" s="51"/>
      <c r="I178" s="53">
        <f>SUM(方向別!B137,方向別!I137,方向別!B178)</f>
        <v>8</v>
      </c>
      <c r="J178" s="53">
        <f>SUM(方向別!C137,方向別!J137,方向別!C178)</f>
        <v>0</v>
      </c>
      <c r="K178" s="53">
        <f>SUM(方向別!D137,方向別!K137,方向別!D178)</f>
        <v>0</v>
      </c>
      <c r="L178" s="53">
        <f>SUM(方向別!E137,方向別!L137,方向別!E178)</f>
        <v>0</v>
      </c>
      <c r="M178" s="53">
        <f t="shared" si="22"/>
        <v>8</v>
      </c>
      <c r="N178" s="52">
        <f t="shared" si="23"/>
        <v>0</v>
      </c>
      <c r="O178" s="51">
        <f t="shared" si="24"/>
        <v>0.87623220153340631</v>
      </c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5"/>
      <c r="BB178" s="45"/>
      <c r="BC178" s="45"/>
      <c r="BD178" s="45"/>
      <c r="BE178" s="45"/>
      <c r="BF178" s="45"/>
      <c r="BG178" s="45"/>
      <c r="BH178" s="45"/>
      <c r="BI178" s="45"/>
      <c r="BJ178" s="45"/>
      <c r="BK178" s="45"/>
      <c r="BL178" s="45"/>
      <c r="BM178" s="45"/>
      <c r="BN178" s="45"/>
      <c r="BO178" s="45"/>
    </row>
    <row r="179" spans="1:67" s="44" customFormat="1" ht="13.5" customHeight="1">
      <c r="A179" s="54" t="s">
        <v>13</v>
      </c>
      <c r="B179" s="53"/>
      <c r="C179" s="53"/>
      <c r="D179" s="53"/>
      <c r="E179" s="53"/>
      <c r="F179" s="53"/>
      <c r="G179" s="52"/>
      <c r="H179" s="51"/>
      <c r="I179" s="53">
        <f>SUM(方向別!B138,方向別!I138,方向別!B179)</f>
        <v>8</v>
      </c>
      <c r="J179" s="53">
        <f>SUM(方向別!C138,方向別!J138,方向別!C179)</f>
        <v>0</v>
      </c>
      <c r="K179" s="53">
        <f>SUM(方向別!D138,方向別!K138,方向別!D179)</f>
        <v>1</v>
      </c>
      <c r="L179" s="53">
        <f>SUM(方向別!E138,方向別!L138,方向別!E179)</f>
        <v>0</v>
      </c>
      <c r="M179" s="53">
        <f t="shared" si="22"/>
        <v>9</v>
      </c>
      <c r="N179" s="52">
        <f t="shared" si="23"/>
        <v>0</v>
      </c>
      <c r="O179" s="51">
        <f t="shared" si="24"/>
        <v>0.98576122672508226</v>
      </c>
      <c r="BA179" s="45"/>
      <c r="BB179" s="45"/>
      <c r="BC179" s="45"/>
      <c r="BD179" s="45"/>
      <c r="BE179" s="45"/>
      <c r="BF179" s="45"/>
      <c r="BG179" s="45"/>
      <c r="BH179" s="45"/>
      <c r="BI179" s="45"/>
      <c r="BJ179" s="45"/>
      <c r="BK179" s="45"/>
      <c r="BL179" s="45"/>
      <c r="BM179" s="45"/>
      <c r="BN179" s="45"/>
      <c r="BO179" s="45"/>
    </row>
    <row r="180" spans="1:67" s="44" customFormat="1" ht="13.5" customHeight="1">
      <c r="A180" s="54" t="s">
        <v>14</v>
      </c>
      <c r="B180" s="53"/>
      <c r="C180" s="53"/>
      <c r="D180" s="53"/>
      <c r="E180" s="53"/>
      <c r="F180" s="53"/>
      <c r="G180" s="52"/>
      <c r="H180" s="51"/>
      <c r="I180" s="53">
        <f>SUM(方向別!B139,方向別!I139,方向別!B180)</f>
        <v>8</v>
      </c>
      <c r="J180" s="53">
        <f>SUM(方向別!C139,方向別!J139,方向別!C180)</f>
        <v>1</v>
      </c>
      <c r="K180" s="53">
        <f>SUM(方向別!D139,方向別!K139,方向別!D180)</f>
        <v>2</v>
      </c>
      <c r="L180" s="53">
        <f>SUM(方向別!E139,方向別!L139,方向別!E180)</f>
        <v>0</v>
      </c>
      <c r="M180" s="53">
        <f t="shared" si="22"/>
        <v>11</v>
      </c>
      <c r="N180" s="52">
        <f t="shared" si="23"/>
        <v>9.0909090909090917</v>
      </c>
      <c r="O180" s="51">
        <f t="shared" si="24"/>
        <v>1.2048192771084338</v>
      </c>
      <c r="BA180" s="45"/>
      <c r="BB180" s="45"/>
      <c r="BC180" s="45"/>
      <c r="BD180" s="45"/>
      <c r="BE180" s="45"/>
      <c r="BF180" s="45"/>
      <c r="BG180" s="45"/>
      <c r="BH180" s="45"/>
      <c r="BI180" s="45"/>
      <c r="BJ180" s="45"/>
      <c r="BK180" s="45"/>
      <c r="BL180" s="45"/>
      <c r="BM180" s="45"/>
      <c r="BN180" s="45"/>
      <c r="BO180" s="45"/>
    </row>
    <row r="181" spans="1:67" s="44" customFormat="1" ht="13.5" customHeight="1">
      <c r="A181" s="50" t="s">
        <v>15</v>
      </c>
      <c r="B181" s="49"/>
      <c r="C181" s="49"/>
      <c r="D181" s="49"/>
      <c r="E181" s="49"/>
      <c r="F181" s="49"/>
      <c r="G181" s="48"/>
      <c r="H181" s="47"/>
      <c r="I181" s="49">
        <f>SUM(I175:I180)</f>
        <v>41</v>
      </c>
      <c r="J181" s="49">
        <f>SUM(J175:J180)</f>
        <v>1</v>
      </c>
      <c r="K181" s="49">
        <f>SUM(K175:K180)</f>
        <v>5</v>
      </c>
      <c r="L181" s="49">
        <f>SUM(L175:L180)</f>
        <v>0</v>
      </c>
      <c r="M181" s="49">
        <f t="shared" si="22"/>
        <v>47</v>
      </c>
      <c r="N181" s="48">
        <f t="shared" si="23"/>
        <v>2.1276595744680851</v>
      </c>
      <c r="O181" s="47">
        <f t="shared" si="24"/>
        <v>5.1478641840087622</v>
      </c>
      <c r="BA181" s="45"/>
      <c r="BB181" s="45"/>
      <c r="BC181" s="45"/>
      <c r="BD181" s="45"/>
      <c r="BE181" s="45"/>
      <c r="BF181" s="45"/>
      <c r="BG181" s="45"/>
      <c r="BH181" s="45"/>
      <c r="BI181" s="45"/>
      <c r="BJ181" s="45"/>
      <c r="BK181" s="45"/>
      <c r="BL181" s="45"/>
      <c r="BM181" s="45"/>
      <c r="BN181" s="45"/>
      <c r="BO181" s="45"/>
    </row>
    <row r="182" spans="1:67" s="46" customFormat="1" ht="13.5" customHeight="1">
      <c r="A182" s="58" t="s">
        <v>16</v>
      </c>
      <c r="B182" s="57"/>
      <c r="C182" s="57"/>
      <c r="D182" s="57"/>
      <c r="E182" s="57"/>
      <c r="F182" s="57"/>
      <c r="G182" s="56"/>
      <c r="H182" s="55"/>
      <c r="I182" s="57">
        <f>SUM(方向別!B141,方向別!I141,方向別!B182)</f>
        <v>10</v>
      </c>
      <c r="J182" s="57">
        <f>SUM(方向別!C141,方向別!J141,方向別!C182)</f>
        <v>0</v>
      </c>
      <c r="K182" s="57">
        <f>SUM(方向別!D141,方向別!K141,方向別!D182)</f>
        <v>0</v>
      </c>
      <c r="L182" s="57">
        <f>SUM(方向別!E141,方向別!L141,方向別!E182)</f>
        <v>0</v>
      </c>
      <c r="M182" s="57">
        <f t="shared" si="22"/>
        <v>10</v>
      </c>
      <c r="N182" s="56">
        <f t="shared" si="23"/>
        <v>0</v>
      </c>
      <c r="O182" s="55">
        <f t="shared" si="24"/>
        <v>1.095290251916758</v>
      </c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</row>
    <row r="183" spans="1:67" s="46" customFormat="1" ht="13.5" customHeight="1">
      <c r="A183" s="54" t="s">
        <v>17</v>
      </c>
      <c r="B183" s="53"/>
      <c r="C183" s="53"/>
      <c r="D183" s="53"/>
      <c r="E183" s="53"/>
      <c r="F183" s="53"/>
      <c r="G183" s="52"/>
      <c r="H183" s="51"/>
      <c r="I183" s="53">
        <f>SUM(方向別!B142,方向別!I142,方向別!B183)</f>
        <v>12</v>
      </c>
      <c r="J183" s="53">
        <f>SUM(方向別!C142,方向別!J142,方向別!C183)</f>
        <v>0</v>
      </c>
      <c r="K183" s="53">
        <f>SUM(方向別!D142,方向別!K142,方向別!D183)</f>
        <v>3</v>
      </c>
      <c r="L183" s="53">
        <f>SUM(方向別!E142,方向別!L142,方向別!E183)</f>
        <v>1</v>
      </c>
      <c r="M183" s="53">
        <f t="shared" si="22"/>
        <v>16</v>
      </c>
      <c r="N183" s="52">
        <f t="shared" si="23"/>
        <v>6.25</v>
      </c>
      <c r="O183" s="51">
        <f t="shared" si="24"/>
        <v>1.7524644030668126</v>
      </c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</row>
    <row r="184" spans="1:67" s="46" customFormat="1" ht="13.5" customHeight="1">
      <c r="A184" s="54" t="s">
        <v>18</v>
      </c>
      <c r="B184" s="53"/>
      <c r="C184" s="53"/>
      <c r="D184" s="53"/>
      <c r="E184" s="53"/>
      <c r="F184" s="53"/>
      <c r="G184" s="52"/>
      <c r="H184" s="51"/>
      <c r="I184" s="53">
        <f>SUM(方向別!B143,方向別!I143,方向別!B184)</f>
        <v>16</v>
      </c>
      <c r="J184" s="53">
        <f>SUM(方向別!C143,方向別!J143,方向別!C184)</f>
        <v>0</v>
      </c>
      <c r="K184" s="53">
        <f>SUM(方向別!D143,方向別!K143,方向別!D184)</f>
        <v>1</v>
      </c>
      <c r="L184" s="53">
        <f>SUM(方向別!E143,方向別!L143,方向別!E184)</f>
        <v>1</v>
      </c>
      <c r="M184" s="53">
        <f t="shared" si="22"/>
        <v>18</v>
      </c>
      <c r="N184" s="52">
        <f t="shared" si="23"/>
        <v>5.5555555555555554</v>
      </c>
      <c r="O184" s="51">
        <f t="shared" si="24"/>
        <v>1.9715224534501645</v>
      </c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5"/>
      <c r="BB184" s="45"/>
      <c r="BC184" s="45"/>
      <c r="BD184" s="45"/>
      <c r="BE184" s="45"/>
      <c r="BF184" s="45"/>
      <c r="BG184" s="45"/>
      <c r="BH184" s="45"/>
      <c r="BI184" s="45"/>
      <c r="BJ184" s="45"/>
      <c r="BK184" s="45"/>
      <c r="BL184" s="45"/>
      <c r="BM184" s="45"/>
      <c r="BN184" s="45"/>
      <c r="BO184" s="45"/>
    </row>
    <row r="185" spans="1:67" s="44" customFormat="1" ht="13.5" customHeight="1">
      <c r="A185" s="54" t="s">
        <v>19</v>
      </c>
      <c r="B185" s="53"/>
      <c r="C185" s="53"/>
      <c r="D185" s="53"/>
      <c r="E185" s="53"/>
      <c r="F185" s="53"/>
      <c r="G185" s="52"/>
      <c r="H185" s="51"/>
      <c r="I185" s="53">
        <f>SUM(方向別!B144,方向別!I144,方向別!B185)</f>
        <v>8</v>
      </c>
      <c r="J185" s="53">
        <f>SUM(方向別!C144,方向別!J144,方向別!C185)</f>
        <v>0</v>
      </c>
      <c r="K185" s="53">
        <f>SUM(方向別!D144,方向別!K144,方向別!D185)</f>
        <v>1</v>
      </c>
      <c r="L185" s="53">
        <f>SUM(方向別!E144,方向別!L144,方向別!E185)</f>
        <v>1</v>
      </c>
      <c r="M185" s="53">
        <f t="shared" si="22"/>
        <v>10</v>
      </c>
      <c r="N185" s="52">
        <f t="shared" si="23"/>
        <v>10</v>
      </c>
      <c r="O185" s="51">
        <f t="shared" si="24"/>
        <v>1.095290251916758</v>
      </c>
      <c r="BA185" s="45"/>
      <c r="BB185" s="45"/>
      <c r="BC185" s="45"/>
      <c r="BD185" s="45"/>
      <c r="BE185" s="45"/>
      <c r="BF185" s="45"/>
      <c r="BG185" s="45"/>
      <c r="BH185" s="45"/>
      <c r="BI185" s="45"/>
      <c r="BJ185" s="45"/>
      <c r="BK185" s="45"/>
      <c r="BL185" s="45"/>
      <c r="BM185" s="45"/>
      <c r="BN185" s="45"/>
      <c r="BO185" s="45"/>
    </row>
    <row r="186" spans="1:67" s="46" customFormat="1" ht="13.5" customHeight="1">
      <c r="A186" s="54" t="s">
        <v>20</v>
      </c>
      <c r="B186" s="53"/>
      <c r="C186" s="53"/>
      <c r="D186" s="53"/>
      <c r="E186" s="53"/>
      <c r="F186" s="53"/>
      <c r="G186" s="52"/>
      <c r="H186" s="51"/>
      <c r="I186" s="53">
        <f>SUM(方向別!B145,方向別!I145,方向別!B186)</f>
        <v>15</v>
      </c>
      <c r="J186" s="53">
        <f>SUM(方向別!C145,方向別!J145,方向別!C186)</f>
        <v>0</v>
      </c>
      <c r="K186" s="53">
        <f>SUM(方向別!D145,方向別!K145,方向別!D186)</f>
        <v>4</v>
      </c>
      <c r="L186" s="53">
        <f>SUM(方向別!E145,方向別!L145,方向別!E186)</f>
        <v>0</v>
      </c>
      <c r="M186" s="53">
        <f t="shared" si="22"/>
        <v>19</v>
      </c>
      <c r="N186" s="52">
        <f t="shared" si="23"/>
        <v>0</v>
      </c>
      <c r="O186" s="51">
        <f t="shared" si="24"/>
        <v>2.0810514786418399</v>
      </c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5"/>
      <c r="BB186" s="45"/>
      <c r="BC186" s="45"/>
      <c r="BD186" s="45"/>
      <c r="BE186" s="45"/>
      <c r="BF186" s="45"/>
      <c r="BG186" s="45"/>
      <c r="BH186" s="45"/>
      <c r="BI186" s="45"/>
      <c r="BJ186" s="45"/>
      <c r="BK186" s="45"/>
      <c r="BL186" s="45"/>
      <c r="BM186" s="45"/>
      <c r="BN186" s="45"/>
      <c r="BO186" s="45"/>
    </row>
    <row r="187" spans="1:67" s="44" customFormat="1" ht="13.5" customHeight="1">
      <c r="A187" s="54" t="s">
        <v>21</v>
      </c>
      <c r="B187" s="53"/>
      <c r="C187" s="53"/>
      <c r="D187" s="53"/>
      <c r="E187" s="53"/>
      <c r="F187" s="53"/>
      <c r="G187" s="52"/>
      <c r="H187" s="51"/>
      <c r="I187" s="53">
        <f>SUM(方向別!B146,方向別!I146,方向別!B187)</f>
        <v>12</v>
      </c>
      <c r="J187" s="53">
        <f>SUM(方向別!C146,方向別!J146,方向別!C187)</f>
        <v>0</v>
      </c>
      <c r="K187" s="53">
        <f>SUM(方向別!D146,方向別!K146,方向別!D187)</f>
        <v>4</v>
      </c>
      <c r="L187" s="53">
        <f>SUM(方向別!E146,方向別!L146,方向別!E187)</f>
        <v>0</v>
      </c>
      <c r="M187" s="53">
        <f t="shared" si="22"/>
        <v>16</v>
      </c>
      <c r="N187" s="52">
        <f t="shared" si="23"/>
        <v>0</v>
      </c>
      <c r="O187" s="51">
        <f t="shared" si="24"/>
        <v>1.7524644030668126</v>
      </c>
      <c r="BA187" s="45"/>
      <c r="BB187" s="45"/>
      <c r="BC187" s="45"/>
      <c r="BD187" s="45"/>
      <c r="BE187" s="45"/>
      <c r="BF187" s="45"/>
      <c r="BG187" s="45"/>
      <c r="BH187" s="45"/>
      <c r="BI187" s="45"/>
      <c r="BJ187" s="45"/>
      <c r="BK187" s="45"/>
      <c r="BL187" s="45"/>
      <c r="BM187" s="45"/>
      <c r="BN187" s="45"/>
      <c r="BO187" s="45"/>
    </row>
    <row r="188" spans="1:67" s="46" customFormat="1" ht="13.5" customHeight="1">
      <c r="A188" s="50" t="s">
        <v>15</v>
      </c>
      <c r="B188" s="49"/>
      <c r="C188" s="49"/>
      <c r="D188" s="49"/>
      <c r="E188" s="49"/>
      <c r="F188" s="49"/>
      <c r="G188" s="48"/>
      <c r="H188" s="47"/>
      <c r="I188" s="49">
        <f>SUM(I182:I187)</f>
        <v>73</v>
      </c>
      <c r="J188" s="49">
        <f>SUM(J182:J187)</f>
        <v>0</v>
      </c>
      <c r="K188" s="49">
        <f>SUM(K182:K187)</f>
        <v>13</v>
      </c>
      <c r="L188" s="49">
        <f>SUM(L182:L187)</f>
        <v>3</v>
      </c>
      <c r="M188" s="49">
        <f t="shared" si="22"/>
        <v>89</v>
      </c>
      <c r="N188" s="48">
        <f t="shared" si="23"/>
        <v>3.3707865168539324</v>
      </c>
      <c r="O188" s="47">
        <f t="shared" si="24"/>
        <v>9.7480832420591454</v>
      </c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</row>
    <row r="189" spans="1:67" s="44" customFormat="1" ht="13.5" customHeight="1">
      <c r="A189" s="54" t="s">
        <v>22</v>
      </c>
      <c r="B189" s="53"/>
      <c r="C189" s="53"/>
      <c r="D189" s="53"/>
      <c r="E189" s="53"/>
      <c r="F189" s="53"/>
      <c r="G189" s="52"/>
      <c r="H189" s="51"/>
      <c r="I189" s="53">
        <f>SUM(方向別!B148,方向別!I148,方向別!B189)</f>
        <v>52</v>
      </c>
      <c r="J189" s="53">
        <f>SUM(方向別!C148,方向別!J148,方向別!C189)</f>
        <v>0</v>
      </c>
      <c r="K189" s="53">
        <f>SUM(方向別!D148,方向別!K148,方向別!D189)</f>
        <v>12</v>
      </c>
      <c r="L189" s="53">
        <f>SUM(方向別!E148,方向別!L148,方向別!E189)</f>
        <v>4</v>
      </c>
      <c r="M189" s="53">
        <f t="shared" si="22"/>
        <v>68</v>
      </c>
      <c r="N189" s="52">
        <f t="shared" si="23"/>
        <v>5.8823529411764701</v>
      </c>
      <c r="O189" s="51">
        <f t="shared" si="24"/>
        <v>7.4479737130339538</v>
      </c>
      <c r="BA189" s="45"/>
      <c r="BB189" s="45"/>
      <c r="BC189" s="45"/>
      <c r="BD189" s="45"/>
      <c r="BE189" s="45"/>
      <c r="BF189" s="45"/>
      <c r="BG189" s="45"/>
      <c r="BH189" s="45"/>
      <c r="BI189" s="45"/>
      <c r="BJ189" s="45"/>
      <c r="BK189" s="45"/>
      <c r="BL189" s="45"/>
      <c r="BM189" s="45"/>
      <c r="BN189" s="45"/>
      <c r="BO189" s="45"/>
    </row>
    <row r="190" spans="1:67" s="46" customFormat="1" ht="13.5" customHeight="1">
      <c r="A190" s="54" t="s">
        <v>23</v>
      </c>
      <c r="B190" s="53"/>
      <c r="C190" s="53"/>
      <c r="D190" s="53"/>
      <c r="E190" s="53"/>
      <c r="F190" s="53"/>
      <c r="G190" s="52"/>
      <c r="H190" s="51"/>
      <c r="I190" s="53">
        <f>SUM(方向別!B149,方向別!I149,方向別!B190)</f>
        <v>67</v>
      </c>
      <c r="J190" s="53">
        <f>SUM(方向別!C149,方向別!J149,方向別!C190)</f>
        <v>0</v>
      </c>
      <c r="K190" s="53">
        <f>SUM(方向別!D149,方向別!K149,方向別!D190)</f>
        <v>9</v>
      </c>
      <c r="L190" s="53">
        <f>SUM(方向別!E149,方向別!L149,方向別!E190)</f>
        <v>4</v>
      </c>
      <c r="M190" s="53">
        <f t="shared" si="22"/>
        <v>80</v>
      </c>
      <c r="N190" s="52">
        <f t="shared" si="23"/>
        <v>5</v>
      </c>
      <c r="O190" s="51">
        <f t="shared" si="24"/>
        <v>8.762322015334064</v>
      </c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</row>
    <row r="191" spans="1:67" s="44" customFormat="1" ht="13.5" customHeight="1">
      <c r="A191" s="54" t="s">
        <v>24</v>
      </c>
      <c r="B191" s="53"/>
      <c r="C191" s="53"/>
      <c r="D191" s="53"/>
      <c r="E191" s="53"/>
      <c r="F191" s="53"/>
      <c r="G191" s="52"/>
      <c r="H191" s="51"/>
      <c r="I191" s="53">
        <f>SUM(方向別!B150,方向別!I150,方向別!B191)</f>
        <v>56</v>
      </c>
      <c r="J191" s="53">
        <f>SUM(方向別!C150,方向別!J150,方向別!C191)</f>
        <v>1</v>
      </c>
      <c r="K191" s="53">
        <f>SUM(方向別!D150,方向別!K150,方向別!D191)</f>
        <v>13</v>
      </c>
      <c r="L191" s="53">
        <f>SUM(方向別!E150,方向別!L150,方向別!E191)</f>
        <v>2</v>
      </c>
      <c r="M191" s="53">
        <f t="shared" si="22"/>
        <v>72</v>
      </c>
      <c r="N191" s="52">
        <f t="shared" si="23"/>
        <v>4.1666666666666661</v>
      </c>
      <c r="O191" s="51">
        <f t="shared" si="24"/>
        <v>7.8860898138006581</v>
      </c>
      <c r="BA191" s="45"/>
      <c r="BB191" s="45"/>
      <c r="BC191" s="45"/>
      <c r="BD191" s="45"/>
      <c r="BE191" s="45"/>
      <c r="BF191" s="45"/>
      <c r="BG191" s="45"/>
      <c r="BH191" s="45"/>
      <c r="BI191" s="45"/>
      <c r="BJ191" s="45"/>
      <c r="BK191" s="45"/>
      <c r="BL191" s="45"/>
      <c r="BM191" s="45"/>
      <c r="BN191" s="45"/>
      <c r="BO191" s="45"/>
    </row>
    <row r="192" spans="1:67" s="46" customFormat="1" ht="13.5" customHeight="1">
      <c r="A192" s="54" t="s">
        <v>25</v>
      </c>
      <c r="B192" s="53"/>
      <c r="C192" s="53"/>
      <c r="D192" s="53"/>
      <c r="E192" s="53"/>
      <c r="F192" s="53"/>
      <c r="G192" s="52"/>
      <c r="H192" s="51"/>
      <c r="I192" s="53">
        <f>SUM(方向別!B151,方向別!I151,方向別!B192)</f>
        <v>63</v>
      </c>
      <c r="J192" s="53">
        <f>SUM(方向別!C151,方向別!J151,方向別!C192)</f>
        <v>1</v>
      </c>
      <c r="K192" s="53">
        <f>SUM(方向別!D151,方向別!K151,方向別!D192)</f>
        <v>9</v>
      </c>
      <c r="L192" s="53">
        <f>SUM(方向別!E151,方向別!L151,方向別!E192)</f>
        <v>2</v>
      </c>
      <c r="M192" s="53">
        <f t="shared" si="22"/>
        <v>75</v>
      </c>
      <c r="N192" s="52">
        <f t="shared" si="23"/>
        <v>4</v>
      </c>
      <c r="O192" s="51">
        <f t="shared" si="24"/>
        <v>8.214676889375685</v>
      </c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</row>
    <row r="193" spans="1:67" s="46" customFormat="1" ht="13.5" customHeight="1">
      <c r="A193" s="54" t="s">
        <v>26</v>
      </c>
      <c r="B193" s="53"/>
      <c r="C193" s="53"/>
      <c r="D193" s="53"/>
      <c r="E193" s="53"/>
      <c r="F193" s="53"/>
      <c r="G193" s="52"/>
      <c r="H193" s="51"/>
      <c r="I193" s="53">
        <f>SUM(方向別!B152,方向別!I152,方向別!B193)</f>
        <v>74</v>
      </c>
      <c r="J193" s="53">
        <f>SUM(方向別!C152,方向別!J152,方向別!C193)</f>
        <v>0</v>
      </c>
      <c r="K193" s="53">
        <f>SUM(方向別!D152,方向別!K152,方向別!D193)</f>
        <v>11</v>
      </c>
      <c r="L193" s="53">
        <f>SUM(方向別!E152,方向別!L152,方向別!E193)</f>
        <v>5</v>
      </c>
      <c r="M193" s="53">
        <f t="shared" si="22"/>
        <v>90</v>
      </c>
      <c r="N193" s="52">
        <f t="shared" si="23"/>
        <v>5.5555555555555554</v>
      </c>
      <c r="O193" s="51">
        <f t="shared" si="24"/>
        <v>9.857612267250822</v>
      </c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</row>
    <row r="194" spans="1:67" s="46" customFormat="1" ht="13.5" customHeight="1">
      <c r="A194" s="54" t="s">
        <v>27</v>
      </c>
      <c r="B194" s="53"/>
      <c r="C194" s="53"/>
      <c r="D194" s="53"/>
      <c r="E194" s="53"/>
      <c r="F194" s="53"/>
      <c r="G194" s="52"/>
      <c r="H194" s="51"/>
      <c r="I194" s="53">
        <f>SUM(方向別!B153,方向別!I153,方向別!B194)</f>
        <v>57</v>
      </c>
      <c r="J194" s="53">
        <f>SUM(方向別!C153,方向別!J153,方向別!C194)</f>
        <v>2</v>
      </c>
      <c r="K194" s="53">
        <f>SUM(方向別!D153,方向別!K153,方向別!D194)</f>
        <v>11</v>
      </c>
      <c r="L194" s="53">
        <f>SUM(方向別!E153,方向別!L153,方向別!E194)</f>
        <v>4</v>
      </c>
      <c r="M194" s="53">
        <f t="shared" si="22"/>
        <v>74</v>
      </c>
      <c r="N194" s="52">
        <f t="shared" si="23"/>
        <v>8.1081081081081088</v>
      </c>
      <c r="O194" s="51">
        <f t="shared" si="24"/>
        <v>8.1051478641840085</v>
      </c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5"/>
      <c r="BB194" s="45"/>
      <c r="BC194" s="45"/>
      <c r="BD194" s="45"/>
      <c r="BE194" s="45"/>
      <c r="BF194" s="45"/>
      <c r="BG194" s="45"/>
      <c r="BH194" s="45"/>
      <c r="BI194" s="45"/>
      <c r="BJ194" s="45"/>
      <c r="BK194" s="45"/>
      <c r="BL194" s="45"/>
      <c r="BM194" s="45"/>
      <c r="BN194" s="45"/>
      <c r="BO194" s="45"/>
    </row>
    <row r="195" spans="1:67" s="44" customFormat="1" ht="13.5" customHeight="1">
      <c r="A195" s="54" t="s">
        <v>28</v>
      </c>
      <c r="B195" s="53"/>
      <c r="C195" s="53"/>
      <c r="D195" s="53"/>
      <c r="E195" s="53"/>
      <c r="F195" s="53"/>
      <c r="G195" s="52"/>
      <c r="H195" s="51"/>
      <c r="I195" s="53">
        <f>SUM(方向別!B154,方向別!I154,方向別!B195)</f>
        <v>73</v>
      </c>
      <c r="J195" s="53">
        <f>SUM(方向別!C154,方向別!J154,方向別!C195)</f>
        <v>0</v>
      </c>
      <c r="K195" s="53">
        <f>SUM(方向別!D154,方向別!K154,方向別!D195)</f>
        <v>8</v>
      </c>
      <c r="L195" s="53">
        <f>SUM(方向別!E154,方向別!L154,方向別!E195)</f>
        <v>5</v>
      </c>
      <c r="M195" s="53">
        <f t="shared" si="22"/>
        <v>86</v>
      </c>
      <c r="N195" s="52">
        <f t="shared" si="23"/>
        <v>5.8139534883720927</v>
      </c>
      <c r="O195" s="51">
        <f t="shared" si="24"/>
        <v>9.4194961664841195</v>
      </c>
      <c r="BA195" s="45"/>
      <c r="BB195" s="45"/>
      <c r="BC195" s="45"/>
      <c r="BD195" s="45"/>
      <c r="BE195" s="45"/>
      <c r="BF195" s="45"/>
      <c r="BG195" s="45"/>
      <c r="BH195" s="45"/>
      <c r="BI195" s="45"/>
      <c r="BJ195" s="45"/>
      <c r="BK195" s="45"/>
      <c r="BL195" s="45"/>
      <c r="BM195" s="45"/>
      <c r="BN195" s="45"/>
      <c r="BO195" s="45"/>
    </row>
    <row r="196" spans="1:67" s="44" customFormat="1" ht="13.5" customHeight="1">
      <c r="A196" s="54" t="s">
        <v>60</v>
      </c>
      <c r="B196" s="53"/>
      <c r="C196" s="53"/>
      <c r="D196" s="53"/>
      <c r="E196" s="53"/>
      <c r="F196" s="53"/>
      <c r="G196" s="52"/>
      <c r="H196" s="51"/>
      <c r="I196" s="53">
        <f>SUM(方向別!B155,方向別!I155,方向別!B196)</f>
        <v>72</v>
      </c>
      <c r="J196" s="53">
        <f>SUM(方向別!C155,方向別!J155,方向別!C196)</f>
        <v>0</v>
      </c>
      <c r="K196" s="53">
        <f>SUM(方向別!D155,方向別!K155,方向別!D196)</f>
        <v>12</v>
      </c>
      <c r="L196" s="53">
        <f>SUM(方向別!E155,方向別!L155,方向別!E196)</f>
        <v>1</v>
      </c>
      <c r="M196" s="53">
        <f t="shared" si="22"/>
        <v>85</v>
      </c>
      <c r="N196" s="52">
        <f t="shared" si="23"/>
        <v>1.1764705882352942</v>
      </c>
      <c r="O196" s="51">
        <f t="shared" si="24"/>
        <v>9.309967141292443</v>
      </c>
      <c r="BA196" s="45"/>
      <c r="BB196" s="45"/>
      <c r="BC196" s="45"/>
      <c r="BD196" s="45"/>
      <c r="BE196" s="45"/>
      <c r="BF196" s="45"/>
      <c r="BG196" s="45"/>
      <c r="BH196" s="45"/>
      <c r="BI196" s="45"/>
      <c r="BJ196" s="45"/>
      <c r="BK196" s="45"/>
      <c r="BL196" s="45"/>
      <c r="BM196" s="45"/>
      <c r="BN196" s="45"/>
      <c r="BO196" s="45"/>
    </row>
    <row r="197" spans="1:67" s="44" customFormat="1" ht="13.5" customHeight="1">
      <c r="A197" s="58" t="s">
        <v>29</v>
      </c>
      <c r="B197" s="57"/>
      <c r="C197" s="57"/>
      <c r="D197" s="57"/>
      <c r="E197" s="57"/>
      <c r="F197" s="57"/>
      <c r="G197" s="56"/>
      <c r="H197" s="55"/>
      <c r="I197" s="57">
        <f>SUM(方向別!B156,方向別!I156,方向別!B197)</f>
        <v>12</v>
      </c>
      <c r="J197" s="57">
        <f>SUM(方向別!C156,方向別!J156,方向別!C197)</f>
        <v>0</v>
      </c>
      <c r="K197" s="57">
        <f>SUM(方向別!D156,方向別!K156,方向別!D197)</f>
        <v>0</v>
      </c>
      <c r="L197" s="57">
        <f>SUM(方向別!E156,方向別!L156,方向別!E197)</f>
        <v>0</v>
      </c>
      <c r="M197" s="57">
        <f t="shared" si="22"/>
        <v>12</v>
      </c>
      <c r="N197" s="56">
        <f t="shared" si="23"/>
        <v>0</v>
      </c>
      <c r="O197" s="55">
        <f t="shared" si="24"/>
        <v>1.3143483023001095</v>
      </c>
      <c r="BA197" s="45"/>
      <c r="BB197" s="45"/>
      <c r="BC197" s="45"/>
      <c r="BD197" s="45"/>
      <c r="BE197" s="45"/>
      <c r="BF197" s="45"/>
      <c r="BG197" s="45"/>
      <c r="BH197" s="45"/>
      <c r="BI197" s="45"/>
      <c r="BJ197" s="45"/>
      <c r="BK197" s="45"/>
      <c r="BL197" s="45"/>
      <c r="BM197" s="45"/>
      <c r="BN197" s="45"/>
      <c r="BO197" s="45"/>
    </row>
    <row r="198" spans="1:67" s="46" customFormat="1" ht="13.5" customHeight="1">
      <c r="A198" s="54" t="s">
        <v>30</v>
      </c>
      <c r="B198" s="53"/>
      <c r="C198" s="53"/>
      <c r="D198" s="53"/>
      <c r="E198" s="53"/>
      <c r="F198" s="53"/>
      <c r="G198" s="52"/>
      <c r="H198" s="51"/>
      <c r="I198" s="53">
        <f>SUM(方向別!B157,方向別!I157,方向別!B198)</f>
        <v>11</v>
      </c>
      <c r="J198" s="53">
        <f>SUM(方向別!C157,方向別!J157,方向別!C198)</f>
        <v>0</v>
      </c>
      <c r="K198" s="53">
        <f>SUM(方向別!D157,方向別!K157,方向別!D198)</f>
        <v>2</v>
      </c>
      <c r="L198" s="53">
        <f>SUM(方向別!E157,方向別!L157,方向別!E198)</f>
        <v>0</v>
      </c>
      <c r="M198" s="53">
        <f t="shared" si="22"/>
        <v>13</v>
      </c>
      <c r="N198" s="52">
        <f t="shared" si="23"/>
        <v>0</v>
      </c>
      <c r="O198" s="51">
        <f t="shared" si="24"/>
        <v>1.4238773274917853</v>
      </c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</row>
    <row r="199" spans="1:67" s="46" customFormat="1" ht="13.5" customHeight="1">
      <c r="A199" s="54" t="s">
        <v>31</v>
      </c>
      <c r="B199" s="53"/>
      <c r="C199" s="53"/>
      <c r="D199" s="53"/>
      <c r="E199" s="53"/>
      <c r="F199" s="53"/>
      <c r="G199" s="52"/>
      <c r="H199" s="51"/>
      <c r="I199" s="53">
        <f>SUM(方向別!B158,方向別!I158,方向別!B199)</f>
        <v>5</v>
      </c>
      <c r="J199" s="53">
        <f>SUM(方向別!C158,方向別!J158,方向別!C199)</f>
        <v>0</v>
      </c>
      <c r="K199" s="53">
        <f>SUM(方向別!D158,方向別!K158,方向別!D199)</f>
        <v>1</v>
      </c>
      <c r="L199" s="53">
        <f>SUM(方向別!E158,方向別!L158,方向別!E199)</f>
        <v>0</v>
      </c>
      <c r="M199" s="53">
        <f t="shared" si="22"/>
        <v>6</v>
      </c>
      <c r="N199" s="52">
        <f t="shared" si="23"/>
        <v>0</v>
      </c>
      <c r="O199" s="51">
        <f t="shared" si="24"/>
        <v>0.65717415115005473</v>
      </c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</row>
    <row r="200" spans="1:67" s="46" customFormat="1" ht="13.5" customHeight="1">
      <c r="A200" s="54" t="s">
        <v>32</v>
      </c>
      <c r="B200" s="53"/>
      <c r="C200" s="53"/>
      <c r="D200" s="53"/>
      <c r="E200" s="53"/>
      <c r="F200" s="53"/>
      <c r="G200" s="52"/>
      <c r="H200" s="51"/>
      <c r="I200" s="53">
        <f>SUM(方向別!B159,方向別!I159,方向別!B200)</f>
        <v>10</v>
      </c>
      <c r="J200" s="53">
        <f>SUM(方向別!C159,方向別!J159,方向別!C200)</f>
        <v>0</v>
      </c>
      <c r="K200" s="53">
        <f>SUM(方向別!D159,方向別!K159,方向別!D200)</f>
        <v>2</v>
      </c>
      <c r="L200" s="53">
        <f>SUM(方向別!E159,方向別!L159,方向別!E200)</f>
        <v>0</v>
      </c>
      <c r="M200" s="53">
        <f t="shared" si="22"/>
        <v>12</v>
      </c>
      <c r="N200" s="52">
        <f t="shared" si="23"/>
        <v>0</v>
      </c>
      <c r="O200" s="51">
        <f t="shared" si="24"/>
        <v>1.3143483023001095</v>
      </c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5"/>
      <c r="BB200" s="45"/>
      <c r="BC200" s="45"/>
      <c r="BD200" s="45"/>
      <c r="BE200" s="45"/>
      <c r="BF200" s="45"/>
      <c r="BG200" s="45"/>
      <c r="BH200" s="45"/>
      <c r="BI200" s="45"/>
      <c r="BJ200" s="45"/>
      <c r="BK200" s="45"/>
      <c r="BL200" s="45"/>
      <c r="BM200" s="45"/>
      <c r="BN200" s="45"/>
      <c r="BO200" s="45"/>
    </row>
    <row r="201" spans="1:67" s="44" customFormat="1" ht="13.5" customHeight="1">
      <c r="A201" s="54" t="s">
        <v>33</v>
      </c>
      <c r="B201" s="53"/>
      <c r="C201" s="53"/>
      <c r="D201" s="53"/>
      <c r="E201" s="53"/>
      <c r="F201" s="53"/>
      <c r="G201" s="52"/>
      <c r="H201" s="51"/>
      <c r="I201" s="53">
        <f>SUM(方向別!B160,方向別!I160,方向別!B201)</f>
        <v>13</v>
      </c>
      <c r="J201" s="53">
        <f>SUM(方向別!C160,方向別!J160,方向別!C201)</f>
        <v>0</v>
      </c>
      <c r="K201" s="53">
        <f>SUM(方向別!D160,方向別!K160,方向別!D201)</f>
        <v>0</v>
      </c>
      <c r="L201" s="53">
        <f>SUM(方向別!E160,方向別!L160,方向別!E201)</f>
        <v>0</v>
      </c>
      <c r="M201" s="53">
        <f t="shared" si="22"/>
        <v>13</v>
      </c>
      <c r="N201" s="52">
        <f t="shared" si="23"/>
        <v>0</v>
      </c>
      <c r="O201" s="51">
        <f t="shared" si="24"/>
        <v>1.4238773274917853</v>
      </c>
      <c r="BA201" s="45"/>
      <c r="BB201" s="45"/>
      <c r="BC201" s="45"/>
      <c r="BD201" s="45"/>
      <c r="BE201" s="45"/>
      <c r="BF201" s="45"/>
      <c r="BG201" s="45"/>
      <c r="BH201" s="45"/>
      <c r="BI201" s="45"/>
      <c r="BJ201" s="45"/>
      <c r="BK201" s="45"/>
      <c r="BL201" s="45"/>
      <c r="BM201" s="45"/>
      <c r="BN201" s="45"/>
      <c r="BO201" s="45"/>
    </row>
    <row r="202" spans="1:67" s="46" customFormat="1" ht="13.5" customHeight="1">
      <c r="A202" s="54" t="s">
        <v>34</v>
      </c>
      <c r="B202" s="53"/>
      <c r="C202" s="53"/>
      <c r="D202" s="53"/>
      <c r="E202" s="53"/>
      <c r="F202" s="53"/>
      <c r="G202" s="52"/>
      <c r="H202" s="51"/>
      <c r="I202" s="53">
        <f>SUM(方向別!B161,方向別!I161,方向別!B202)</f>
        <v>10</v>
      </c>
      <c r="J202" s="53">
        <f>SUM(方向別!C161,方向別!J161,方向別!C202)</f>
        <v>0</v>
      </c>
      <c r="K202" s="53">
        <f>SUM(方向別!D161,方向別!K161,方向別!D202)</f>
        <v>2</v>
      </c>
      <c r="L202" s="53">
        <f>SUM(方向別!E161,方向別!L161,方向別!E202)</f>
        <v>0</v>
      </c>
      <c r="M202" s="53">
        <f t="shared" si="22"/>
        <v>12</v>
      </c>
      <c r="N202" s="52">
        <f t="shared" si="23"/>
        <v>0</v>
      </c>
      <c r="O202" s="51">
        <f t="shared" si="24"/>
        <v>1.3143483023001095</v>
      </c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5"/>
      <c r="BB202" s="45"/>
      <c r="BC202" s="45"/>
      <c r="BD202" s="45"/>
      <c r="BE202" s="45"/>
      <c r="BF202" s="45"/>
      <c r="BG202" s="45"/>
      <c r="BH202" s="45"/>
      <c r="BI202" s="45"/>
      <c r="BJ202" s="45"/>
      <c r="BK202" s="45"/>
      <c r="BL202" s="45"/>
      <c r="BM202" s="45"/>
      <c r="BN202" s="45"/>
      <c r="BO202" s="45"/>
    </row>
    <row r="203" spans="1:67" s="44" customFormat="1" ht="13.5" customHeight="1">
      <c r="A203" s="50" t="s">
        <v>15</v>
      </c>
      <c r="B203" s="49"/>
      <c r="C203" s="49"/>
      <c r="D203" s="49"/>
      <c r="E203" s="49"/>
      <c r="F203" s="49"/>
      <c r="G203" s="48"/>
      <c r="H203" s="47"/>
      <c r="I203" s="49">
        <f>SUM(I197:I202)</f>
        <v>61</v>
      </c>
      <c r="J203" s="49">
        <f>SUM(J197:J202)</f>
        <v>0</v>
      </c>
      <c r="K203" s="49">
        <f>SUM(K197:K202)</f>
        <v>7</v>
      </c>
      <c r="L203" s="49">
        <f>SUM(L197:L202)</f>
        <v>0</v>
      </c>
      <c r="M203" s="49">
        <f t="shared" si="22"/>
        <v>68</v>
      </c>
      <c r="N203" s="48">
        <f t="shared" si="23"/>
        <v>0</v>
      </c>
      <c r="O203" s="47">
        <f t="shared" si="24"/>
        <v>7.4479737130339538</v>
      </c>
      <c r="BA203" s="45"/>
      <c r="BB203" s="45"/>
      <c r="BC203" s="45"/>
      <c r="BD203" s="45"/>
      <c r="BE203" s="45"/>
      <c r="BF203" s="45"/>
      <c r="BG203" s="45"/>
      <c r="BH203" s="45"/>
      <c r="BI203" s="45"/>
      <c r="BJ203" s="45"/>
      <c r="BK203" s="45"/>
      <c r="BL203" s="45"/>
      <c r="BM203" s="45"/>
      <c r="BN203" s="45"/>
      <c r="BO203" s="45"/>
    </row>
    <row r="204" spans="1:67" s="44" customFormat="1" ht="13.5" customHeight="1">
      <c r="A204" s="58" t="s">
        <v>35</v>
      </c>
      <c r="B204" s="57"/>
      <c r="C204" s="57"/>
      <c r="D204" s="57"/>
      <c r="E204" s="57"/>
      <c r="F204" s="57"/>
      <c r="G204" s="56"/>
      <c r="H204" s="55"/>
      <c r="I204" s="57">
        <f>SUM(方向別!B163,方向別!I163,方向別!B204)</f>
        <v>6</v>
      </c>
      <c r="J204" s="57">
        <f>SUM(方向別!C163,方向別!J163,方向別!C204)</f>
        <v>0</v>
      </c>
      <c r="K204" s="57">
        <f>SUM(方向別!D163,方向別!K163,方向別!D204)</f>
        <v>1</v>
      </c>
      <c r="L204" s="57">
        <f>SUM(方向別!E163,方向別!L163,方向別!E204)</f>
        <v>0</v>
      </c>
      <c r="M204" s="57">
        <f t="shared" si="22"/>
        <v>7</v>
      </c>
      <c r="N204" s="56">
        <f t="shared" si="23"/>
        <v>0</v>
      </c>
      <c r="O204" s="55">
        <f t="shared" si="24"/>
        <v>0.76670317634173057</v>
      </c>
      <c r="BA204" s="45"/>
      <c r="BB204" s="45"/>
      <c r="BC204" s="45"/>
      <c r="BD204" s="45"/>
      <c r="BE204" s="45"/>
      <c r="BF204" s="45"/>
      <c r="BG204" s="45"/>
      <c r="BH204" s="45"/>
      <c r="BI204" s="45"/>
      <c r="BJ204" s="45"/>
      <c r="BK204" s="45"/>
      <c r="BL204" s="45"/>
      <c r="BM204" s="45"/>
      <c r="BN204" s="45"/>
      <c r="BO204" s="45"/>
    </row>
    <row r="205" spans="1:67" s="46" customFormat="1" ht="13.5" customHeight="1">
      <c r="A205" s="54" t="s">
        <v>36</v>
      </c>
      <c r="B205" s="53"/>
      <c r="C205" s="53"/>
      <c r="D205" s="53"/>
      <c r="E205" s="53"/>
      <c r="F205" s="53"/>
      <c r="G205" s="52"/>
      <c r="H205" s="51"/>
      <c r="I205" s="53">
        <f>SUM(方向別!B164,方向別!I164,方向別!B205)</f>
        <v>14</v>
      </c>
      <c r="J205" s="53">
        <f>SUM(方向別!C164,方向別!J164,方向別!C205)</f>
        <v>0</v>
      </c>
      <c r="K205" s="53">
        <f>SUM(方向別!D164,方向別!K164,方向別!D205)</f>
        <v>0</v>
      </c>
      <c r="L205" s="53">
        <f>SUM(方向別!E164,方向別!L164,方向別!E205)</f>
        <v>0</v>
      </c>
      <c r="M205" s="53">
        <f t="shared" si="22"/>
        <v>14</v>
      </c>
      <c r="N205" s="52">
        <f t="shared" si="23"/>
        <v>0</v>
      </c>
      <c r="O205" s="51">
        <f t="shared" si="24"/>
        <v>1.5334063526834611</v>
      </c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</row>
    <row r="206" spans="1:67" s="46" customFormat="1" ht="13.5" customHeight="1">
      <c r="A206" s="54" t="s">
        <v>37</v>
      </c>
      <c r="B206" s="53"/>
      <c r="C206" s="53"/>
      <c r="D206" s="53"/>
      <c r="E206" s="53"/>
      <c r="F206" s="53"/>
      <c r="G206" s="52"/>
      <c r="H206" s="51"/>
      <c r="I206" s="53">
        <f>SUM(方向別!B165,方向別!I165,方向別!B206)</f>
        <v>7</v>
      </c>
      <c r="J206" s="53">
        <f>SUM(方向別!C165,方向別!J165,方向別!C206)</f>
        <v>0</v>
      </c>
      <c r="K206" s="53">
        <f>SUM(方向別!D165,方向別!K165,方向別!D206)</f>
        <v>2</v>
      </c>
      <c r="L206" s="53">
        <f>SUM(方向別!E165,方向別!L165,方向別!E206)</f>
        <v>1</v>
      </c>
      <c r="M206" s="53">
        <f t="shared" si="22"/>
        <v>10</v>
      </c>
      <c r="N206" s="52">
        <f t="shared" si="23"/>
        <v>10</v>
      </c>
      <c r="O206" s="51">
        <f t="shared" si="24"/>
        <v>1.095290251916758</v>
      </c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</row>
    <row r="207" spans="1:67" s="43" customFormat="1" ht="13.5" customHeight="1">
      <c r="A207" s="54" t="s">
        <v>38</v>
      </c>
      <c r="B207" s="53"/>
      <c r="C207" s="53"/>
      <c r="D207" s="53"/>
      <c r="E207" s="53"/>
      <c r="F207" s="53"/>
      <c r="G207" s="52"/>
      <c r="H207" s="51"/>
      <c r="I207" s="53">
        <f>SUM(方向別!B166,方向別!I166,方向別!B207)</f>
        <v>7</v>
      </c>
      <c r="J207" s="53">
        <f>SUM(方向別!C166,方向別!J166,方向別!C207)</f>
        <v>0</v>
      </c>
      <c r="K207" s="53">
        <f>SUM(方向別!D166,方向別!K166,方向別!D207)</f>
        <v>2</v>
      </c>
      <c r="L207" s="53">
        <f>SUM(方向別!E166,方向別!L166,方向別!E207)</f>
        <v>0</v>
      </c>
      <c r="M207" s="53">
        <f t="shared" si="22"/>
        <v>9</v>
      </c>
      <c r="N207" s="52">
        <f t="shared" si="23"/>
        <v>0</v>
      </c>
      <c r="O207" s="51">
        <f t="shared" si="24"/>
        <v>0.98576122672508226</v>
      </c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5"/>
      <c r="BB207" s="45"/>
      <c r="BC207" s="45"/>
      <c r="BD207" s="45"/>
      <c r="BE207" s="45"/>
      <c r="BF207" s="45"/>
      <c r="BG207" s="45"/>
      <c r="BH207" s="45"/>
      <c r="BI207" s="45"/>
      <c r="BJ207" s="45"/>
      <c r="BK207" s="45"/>
      <c r="BL207" s="45"/>
      <c r="BM207" s="45"/>
      <c r="BN207" s="45"/>
      <c r="BO207" s="45"/>
    </row>
    <row r="208" spans="1:67" s="43" customFormat="1" ht="13.5" customHeight="1">
      <c r="A208" s="54" t="s">
        <v>39</v>
      </c>
      <c r="B208" s="53"/>
      <c r="C208" s="53"/>
      <c r="D208" s="53"/>
      <c r="E208" s="53"/>
      <c r="F208" s="53"/>
      <c r="G208" s="52"/>
      <c r="H208" s="51"/>
      <c r="I208" s="53">
        <f>SUM(方向別!B167,方向別!I167,方向別!B208)</f>
        <v>17</v>
      </c>
      <c r="J208" s="53">
        <f>SUM(方向別!C167,方向別!J167,方向別!C208)</f>
        <v>0</v>
      </c>
      <c r="K208" s="53">
        <f>SUM(方向別!D167,方向別!K167,方向別!D208)</f>
        <v>2</v>
      </c>
      <c r="L208" s="53">
        <f>SUM(方向別!E167,方向別!L167,方向別!E208)</f>
        <v>0</v>
      </c>
      <c r="M208" s="53">
        <f t="shared" si="22"/>
        <v>19</v>
      </c>
      <c r="N208" s="52">
        <f t="shared" si="23"/>
        <v>0</v>
      </c>
      <c r="O208" s="51">
        <f t="shared" si="24"/>
        <v>2.0810514786418399</v>
      </c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5"/>
      <c r="BB208" s="45"/>
      <c r="BC208" s="45"/>
      <c r="BD208" s="45"/>
      <c r="BE208" s="45"/>
      <c r="BF208" s="45"/>
      <c r="BG208" s="45"/>
      <c r="BH208" s="45"/>
      <c r="BI208" s="45"/>
      <c r="BJ208" s="45"/>
      <c r="BK208" s="45"/>
      <c r="BL208" s="45"/>
      <c r="BM208" s="45"/>
      <c r="BN208" s="45"/>
      <c r="BO208" s="45"/>
    </row>
    <row r="209" spans="1:67" s="44" customFormat="1" ht="13.5" customHeight="1">
      <c r="A209" s="54" t="s">
        <v>40</v>
      </c>
      <c r="B209" s="53"/>
      <c r="C209" s="53"/>
      <c r="D209" s="53"/>
      <c r="E209" s="53"/>
      <c r="F209" s="53"/>
      <c r="G209" s="52"/>
      <c r="H209" s="51"/>
      <c r="I209" s="53">
        <f>SUM(方向別!B168,方向別!I168,方向別!B209)</f>
        <v>19</v>
      </c>
      <c r="J209" s="53">
        <f>SUM(方向別!C168,方向別!J168,方向別!C209)</f>
        <v>0</v>
      </c>
      <c r="K209" s="53">
        <f>SUM(方向別!D168,方向別!K168,方向別!D209)</f>
        <v>1</v>
      </c>
      <c r="L209" s="53">
        <f>SUM(方向別!E168,方向別!L168,方向別!E209)</f>
        <v>0</v>
      </c>
      <c r="M209" s="53">
        <f t="shared" si="22"/>
        <v>20</v>
      </c>
      <c r="N209" s="52">
        <f t="shared" si="23"/>
        <v>0</v>
      </c>
      <c r="O209" s="51">
        <f t="shared" si="24"/>
        <v>2.190580503833516</v>
      </c>
      <c r="BA209" s="45"/>
      <c r="BB209" s="45"/>
      <c r="BC209" s="45"/>
      <c r="BD209" s="45"/>
      <c r="BE209" s="45"/>
      <c r="BF209" s="45"/>
      <c r="BG209" s="45"/>
      <c r="BH209" s="45"/>
      <c r="BI209" s="45"/>
      <c r="BJ209" s="45"/>
      <c r="BK209" s="45"/>
      <c r="BL209" s="45"/>
      <c r="BM209" s="45"/>
      <c r="BN209" s="45"/>
      <c r="BO209" s="45"/>
    </row>
    <row r="210" spans="1:67" s="46" customFormat="1" ht="13.5" customHeight="1">
      <c r="A210" s="50" t="s">
        <v>15</v>
      </c>
      <c r="B210" s="49"/>
      <c r="C210" s="49"/>
      <c r="D210" s="49"/>
      <c r="E210" s="49"/>
      <c r="F210" s="49"/>
      <c r="G210" s="48"/>
      <c r="H210" s="47"/>
      <c r="I210" s="49">
        <f>SUM(I204:I209)</f>
        <v>70</v>
      </c>
      <c r="J210" s="49">
        <f>SUM(J204:J209)</f>
        <v>0</v>
      </c>
      <c r="K210" s="49">
        <f>SUM(K204:K209)</f>
        <v>8</v>
      </c>
      <c r="L210" s="49">
        <f>SUM(L204:L209)</f>
        <v>1</v>
      </c>
      <c r="M210" s="49">
        <f t="shared" si="22"/>
        <v>79</v>
      </c>
      <c r="N210" s="48">
        <f t="shared" si="23"/>
        <v>1.2658227848101267</v>
      </c>
      <c r="O210" s="47">
        <f t="shared" si="24"/>
        <v>8.6527929901423875</v>
      </c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</row>
    <row r="211" spans="1:67" s="43" customFormat="1" ht="13.5" customHeight="1">
      <c r="A211" s="50" t="s">
        <v>41</v>
      </c>
      <c r="B211" s="49"/>
      <c r="C211" s="49"/>
      <c r="D211" s="49"/>
      <c r="E211" s="49"/>
      <c r="F211" s="49"/>
      <c r="G211" s="48"/>
      <c r="H211" s="47"/>
      <c r="I211" s="49">
        <f>SUM(I181,I188:I196,I203,I210)</f>
        <v>759</v>
      </c>
      <c r="J211" s="49">
        <f>SUM(J181,J188:J196,J203,J210)</f>
        <v>5</v>
      </c>
      <c r="K211" s="49">
        <f>SUM(K181,K188:K196,K203,K210)</f>
        <v>118</v>
      </c>
      <c r="L211" s="49">
        <f>SUM(L181,L188:L196,L203,L210)</f>
        <v>31</v>
      </c>
      <c r="M211" s="49">
        <f t="shared" si="22"/>
        <v>913</v>
      </c>
      <c r="N211" s="48">
        <f t="shared" si="23"/>
        <v>3.943044906900329</v>
      </c>
      <c r="O211" s="47">
        <f t="shared" si="24"/>
        <v>100</v>
      </c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5"/>
      <c r="BB211" s="45"/>
      <c r="BC211" s="45"/>
      <c r="BD211" s="45"/>
      <c r="BE211" s="45"/>
      <c r="BF211" s="45"/>
      <c r="BG211" s="45"/>
      <c r="BH211" s="45"/>
      <c r="BI211" s="45"/>
      <c r="BJ211" s="45"/>
      <c r="BK211" s="45"/>
      <c r="BL211" s="45"/>
      <c r="BM211" s="45"/>
      <c r="BN211" s="45"/>
      <c r="BO211" s="45"/>
    </row>
    <row r="212" spans="1:67" s="43" customFormat="1" ht="12" customHeight="1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</row>
    <row r="213" spans="1:67" s="43" customFormat="1" ht="12" customHeight="1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</row>
    <row r="214" spans="1:67" s="44" customFormat="1" ht="12" customHeight="1">
      <c r="A214" s="70" t="s">
        <v>0</v>
      </c>
      <c r="B214" s="69">
        <v>7</v>
      </c>
      <c r="C214" s="68"/>
      <c r="D214" s="68"/>
      <c r="E214" s="68"/>
      <c r="F214" s="68"/>
      <c r="G214" s="68"/>
      <c r="H214" s="67"/>
      <c r="I214" s="69">
        <v>8</v>
      </c>
      <c r="J214" s="68"/>
      <c r="K214" s="68"/>
      <c r="L214" s="68"/>
      <c r="M214" s="68"/>
      <c r="N214" s="68"/>
      <c r="O214" s="67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  <c r="AA214" s="66"/>
      <c r="AB214" s="66"/>
      <c r="AC214" s="66"/>
      <c r="AD214" s="66"/>
      <c r="AE214" s="66"/>
      <c r="AF214" s="66"/>
      <c r="AG214" s="66"/>
      <c r="AH214" s="66"/>
      <c r="AI214" s="66"/>
      <c r="AJ214" s="66"/>
      <c r="AK214" s="66"/>
      <c r="AL214" s="66"/>
      <c r="AM214" s="66"/>
      <c r="AN214" s="66"/>
      <c r="AO214" s="66"/>
      <c r="AP214" s="66"/>
      <c r="AQ214" s="66"/>
      <c r="AR214" s="66"/>
      <c r="AS214" s="66"/>
      <c r="AT214" s="66"/>
      <c r="AU214" s="66"/>
      <c r="AV214" s="66"/>
      <c r="AW214" s="66"/>
      <c r="AX214" s="66"/>
      <c r="AY214" s="66"/>
      <c r="AZ214" s="66"/>
      <c r="BA214" s="45"/>
      <c r="BB214" s="45"/>
      <c r="BC214" s="45"/>
      <c r="BD214" s="45"/>
      <c r="BE214" s="45"/>
      <c r="BF214" s="45"/>
      <c r="BG214" s="45"/>
      <c r="BH214" s="45"/>
      <c r="BI214" s="45"/>
      <c r="BJ214" s="45"/>
      <c r="BK214" s="45"/>
      <c r="BL214" s="45"/>
      <c r="BM214" s="45"/>
      <c r="BN214" s="45"/>
      <c r="BO214" s="45"/>
    </row>
    <row r="215" spans="1:67" s="46" customFormat="1" ht="39.6" customHeight="1">
      <c r="A215" s="65" t="s">
        <v>1</v>
      </c>
      <c r="B215" s="63" t="s">
        <v>2</v>
      </c>
      <c r="C215" s="62" t="s">
        <v>3</v>
      </c>
      <c r="D215" s="61" t="s">
        <v>4</v>
      </c>
      <c r="E215" s="62" t="s">
        <v>5</v>
      </c>
      <c r="F215" s="61" t="s">
        <v>6</v>
      </c>
      <c r="G215" s="61" t="s">
        <v>7</v>
      </c>
      <c r="H215" s="64" t="s">
        <v>8</v>
      </c>
      <c r="I215" s="63" t="s">
        <v>2</v>
      </c>
      <c r="J215" s="61" t="s">
        <v>3</v>
      </c>
      <c r="K215" s="61" t="s">
        <v>4</v>
      </c>
      <c r="L215" s="62" t="s">
        <v>5</v>
      </c>
      <c r="M215" s="61" t="s">
        <v>6</v>
      </c>
      <c r="N215" s="61" t="s">
        <v>7</v>
      </c>
      <c r="O215" s="60" t="s">
        <v>8</v>
      </c>
      <c r="P215" s="59"/>
      <c r="Q215" s="59"/>
      <c r="R215" s="59"/>
      <c r="S215" s="59"/>
      <c r="T215" s="59"/>
      <c r="U215" s="59"/>
      <c r="V215" s="59"/>
      <c r="W215" s="59"/>
      <c r="X215" s="59"/>
      <c r="Y215" s="59"/>
      <c r="Z215" s="59"/>
      <c r="AA215" s="59"/>
      <c r="AB215" s="59"/>
      <c r="AC215" s="59"/>
      <c r="AD215" s="59"/>
      <c r="AE215" s="59"/>
      <c r="AF215" s="59"/>
      <c r="AG215" s="59"/>
      <c r="AH215" s="59"/>
      <c r="AI215" s="59"/>
      <c r="AJ215" s="59"/>
      <c r="AK215" s="59"/>
      <c r="AL215" s="59"/>
      <c r="AM215" s="59"/>
      <c r="AN215" s="59"/>
      <c r="AO215" s="59"/>
      <c r="AP215" s="59"/>
      <c r="AQ215" s="59"/>
      <c r="AR215" s="59"/>
      <c r="AS215" s="59"/>
      <c r="AT215" s="59"/>
      <c r="AU215" s="59"/>
      <c r="AV215" s="59"/>
      <c r="AW215" s="59"/>
      <c r="AX215" s="59"/>
      <c r="AY215" s="59"/>
      <c r="AZ215" s="59"/>
    </row>
    <row r="216" spans="1:67" s="43" customFormat="1" ht="13.5" customHeight="1">
      <c r="A216" s="58" t="s">
        <v>9</v>
      </c>
      <c r="B216" s="57">
        <v>13</v>
      </c>
      <c r="C216" s="57">
        <v>0</v>
      </c>
      <c r="D216" s="57">
        <v>0</v>
      </c>
      <c r="E216" s="57">
        <v>1</v>
      </c>
      <c r="F216" s="57">
        <f t="shared" ref="F216:F252" si="25">SUM(B216:E216)</f>
        <v>14</v>
      </c>
      <c r="G216" s="56">
        <f t="shared" ref="G216:G252" si="26">IF(SUM(C216,E216)=0,0,SUM(C216,E216)/F216*100)</f>
        <v>7.1428571428571423</v>
      </c>
      <c r="H216" s="55">
        <f t="shared" ref="H216:H252" si="27">IF(F216=0,0,F216/F$252*100)</f>
        <v>1.2313104661389622</v>
      </c>
      <c r="I216" s="57">
        <v>3</v>
      </c>
      <c r="J216" s="57">
        <v>0</v>
      </c>
      <c r="K216" s="57">
        <v>3</v>
      </c>
      <c r="L216" s="57">
        <v>0</v>
      </c>
      <c r="M216" s="57">
        <f t="shared" ref="M216:M252" si="28">SUM(I216:L216)</f>
        <v>6</v>
      </c>
      <c r="N216" s="56">
        <f t="shared" ref="N216:N252" si="29">IF(SUM(J216,L216)=0,0,SUM(J216,L216)/M216*100)</f>
        <v>0</v>
      </c>
      <c r="O216" s="55">
        <f t="shared" ref="O216:O252" si="30">IF(M216=0,0,M216/M$252*100)</f>
        <v>0.9375</v>
      </c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5"/>
      <c r="BB216" s="45"/>
      <c r="BC216" s="45"/>
      <c r="BD216" s="45"/>
      <c r="BE216" s="45"/>
      <c r="BF216" s="45"/>
      <c r="BG216" s="45"/>
      <c r="BH216" s="45"/>
      <c r="BI216" s="45"/>
      <c r="BJ216" s="45"/>
      <c r="BK216" s="45"/>
      <c r="BL216" s="45"/>
      <c r="BM216" s="45"/>
      <c r="BN216" s="45"/>
      <c r="BO216" s="45"/>
    </row>
    <row r="217" spans="1:67" s="43" customFormat="1" ht="13.5" customHeight="1">
      <c r="A217" s="54" t="s">
        <v>10</v>
      </c>
      <c r="B217" s="53">
        <v>7</v>
      </c>
      <c r="C217" s="53">
        <v>1</v>
      </c>
      <c r="D217" s="53">
        <v>1</v>
      </c>
      <c r="E217" s="53">
        <v>0</v>
      </c>
      <c r="F217" s="53">
        <f t="shared" si="25"/>
        <v>9</v>
      </c>
      <c r="G217" s="52">
        <f t="shared" si="26"/>
        <v>11.111111111111111</v>
      </c>
      <c r="H217" s="51">
        <f t="shared" si="27"/>
        <v>0.79155672823219003</v>
      </c>
      <c r="I217" s="53">
        <v>6</v>
      </c>
      <c r="J217" s="53">
        <v>0</v>
      </c>
      <c r="K217" s="53">
        <v>1</v>
      </c>
      <c r="L217" s="53">
        <v>1</v>
      </c>
      <c r="M217" s="53">
        <f t="shared" si="28"/>
        <v>8</v>
      </c>
      <c r="N217" s="52">
        <f t="shared" si="29"/>
        <v>12.5</v>
      </c>
      <c r="O217" s="51">
        <f t="shared" si="30"/>
        <v>1.25</v>
      </c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5"/>
      <c r="BB217" s="45"/>
      <c r="BC217" s="45"/>
      <c r="BD217" s="45"/>
      <c r="BE217" s="45"/>
      <c r="BF217" s="45"/>
      <c r="BG217" s="45"/>
      <c r="BH217" s="45"/>
      <c r="BI217" s="45"/>
      <c r="BJ217" s="45"/>
      <c r="BK217" s="45"/>
      <c r="BL217" s="45"/>
      <c r="BM217" s="45"/>
      <c r="BN217" s="45"/>
      <c r="BO217" s="45"/>
    </row>
    <row r="218" spans="1:67" s="44" customFormat="1" ht="13.5" customHeight="1">
      <c r="A218" s="54" t="s">
        <v>11</v>
      </c>
      <c r="B218" s="53">
        <v>11</v>
      </c>
      <c r="C218" s="53">
        <v>0</v>
      </c>
      <c r="D218" s="53">
        <v>0</v>
      </c>
      <c r="E218" s="53">
        <v>0</v>
      </c>
      <c r="F218" s="53">
        <f t="shared" si="25"/>
        <v>11</v>
      </c>
      <c r="G218" s="52">
        <f t="shared" si="26"/>
        <v>0</v>
      </c>
      <c r="H218" s="51">
        <f t="shared" si="27"/>
        <v>0.96745822339489884</v>
      </c>
      <c r="I218" s="53">
        <v>6</v>
      </c>
      <c r="J218" s="53">
        <v>0</v>
      </c>
      <c r="K218" s="53">
        <v>3</v>
      </c>
      <c r="L218" s="53">
        <v>0</v>
      </c>
      <c r="M218" s="53">
        <f t="shared" si="28"/>
        <v>9</v>
      </c>
      <c r="N218" s="52">
        <f t="shared" si="29"/>
        <v>0</v>
      </c>
      <c r="O218" s="51">
        <f t="shared" si="30"/>
        <v>1.40625</v>
      </c>
      <c r="BA218" s="45"/>
      <c r="BB218" s="45"/>
      <c r="BC218" s="45"/>
      <c r="BD218" s="45"/>
      <c r="BE218" s="45"/>
      <c r="BF218" s="45"/>
      <c r="BG218" s="45"/>
      <c r="BH218" s="45"/>
      <c r="BI218" s="45"/>
      <c r="BJ218" s="45"/>
      <c r="BK218" s="45"/>
      <c r="BL218" s="45"/>
      <c r="BM218" s="45"/>
      <c r="BN218" s="45"/>
      <c r="BO218" s="45"/>
    </row>
    <row r="219" spans="1:67" s="46" customFormat="1" ht="13.5" customHeight="1">
      <c r="A219" s="54" t="s">
        <v>12</v>
      </c>
      <c r="B219" s="53">
        <v>16</v>
      </c>
      <c r="C219" s="53">
        <v>1</v>
      </c>
      <c r="D219" s="53">
        <v>2</v>
      </c>
      <c r="E219" s="53">
        <v>0</v>
      </c>
      <c r="F219" s="53">
        <f t="shared" si="25"/>
        <v>19</v>
      </c>
      <c r="G219" s="52">
        <f t="shared" si="26"/>
        <v>5.2631578947368416</v>
      </c>
      <c r="H219" s="51">
        <f t="shared" si="27"/>
        <v>1.6710642040457344</v>
      </c>
      <c r="I219" s="53">
        <v>5</v>
      </c>
      <c r="J219" s="53">
        <v>0</v>
      </c>
      <c r="K219" s="53">
        <v>2</v>
      </c>
      <c r="L219" s="53">
        <v>0</v>
      </c>
      <c r="M219" s="53">
        <f t="shared" si="28"/>
        <v>7</v>
      </c>
      <c r="N219" s="52">
        <f t="shared" si="29"/>
        <v>0</v>
      </c>
      <c r="O219" s="51">
        <f t="shared" si="30"/>
        <v>1.09375</v>
      </c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5"/>
      <c r="BB219" s="45"/>
      <c r="BC219" s="45"/>
      <c r="BD219" s="45"/>
      <c r="BE219" s="45"/>
      <c r="BF219" s="45"/>
      <c r="BG219" s="45"/>
      <c r="BH219" s="45"/>
      <c r="BI219" s="45"/>
      <c r="BJ219" s="45"/>
      <c r="BK219" s="45"/>
      <c r="BL219" s="45"/>
      <c r="BM219" s="45"/>
      <c r="BN219" s="45"/>
      <c r="BO219" s="45"/>
    </row>
    <row r="220" spans="1:67" s="44" customFormat="1" ht="13.5" customHeight="1">
      <c r="A220" s="54" t="s">
        <v>13</v>
      </c>
      <c r="B220" s="53">
        <v>19</v>
      </c>
      <c r="C220" s="53">
        <v>0</v>
      </c>
      <c r="D220" s="53">
        <v>0</v>
      </c>
      <c r="E220" s="53">
        <v>1</v>
      </c>
      <c r="F220" s="53">
        <f t="shared" si="25"/>
        <v>20</v>
      </c>
      <c r="G220" s="52">
        <f t="shared" si="26"/>
        <v>5</v>
      </c>
      <c r="H220" s="51">
        <f t="shared" si="27"/>
        <v>1.759014951627089</v>
      </c>
      <c r="I220" s="53">
        <v>6</v>
      </c>
      <c r="J220" s="53">
        <v>0</v>
      </c>
      <c r="K220" s="53">
        <v>1</v>
      </c>
      <c r="L220" s="53">
        <v>0</v>
      </c>
      <c r="M220" s="53">
        <f t="shared" si="28"/>
        <v>7</v>
      </c>
      <c r="N220" s="52">
        <f t="shared" si="29"/>
        <v>0</v>
      </c>
      <c r="O220" s="51">
        <f t="shared" si="30"/>
        <v>1.09375</v>
      </c>
      <c r="BA220" s="45"/>
      <c r="BB220" s="45"/>
      <c r="BC220" s="45"/>
      <c r="BD220" s="45"/>
      <c r="BE220" s="45"/>
      <c r="BF220" s="45"/>
      <c r="BG220" s="45"/>
      <c r="BH220" s="45"/>
      <c r="BI220" s="45"/>
      <c r="BJ220" s="45"/>
      <c r="BK220" s="45"/>
      <c r="BL220" s="45"/>
      <c r="BM220" s="45"/>
      <c r="BN220" s="45"/>
      <c r="BO220" s="45"/>
    </row>
    <row r="221" spans="1:67" s="44" customFormat="1" ht="13.5" customHeight="1">
      <c r="A221" s="54" t="s">
        <v>14</v>
      </c>
      <c r="B221" s="53">
        <v>9</v>
      </c>
      <c r="C221" s="53">
        <v>2</v>
      </c>
      <c r="D221" s="53">
        <v>1</v>
      </c>
      <c r="E221" s="53">
        <v>0</v>
      </c>
      <c r="F221" s="53">
        <f t="shared" si="25"/>
        <v>12</v>
      </c>
      <c r="G221" s="52">
        <f t="shared" si="26"/>
        <v>16.666666666666664</v>
      </c>
      <c r="H221" s="51">
        <f t="shared" si="27"/>
        <v>1.0554089709762533</v>
      </c>
      <c r="I221" s="53">
        <v>5</v>
      </c>
      <c r="J221" s="53">
        <v>0</v>
      </c>
      <c r="K221" s="53">
        <v>0</v>
      </c>
      <c r="L221" s="53">
        <v>1</v>
      </c>
      <c r="M221" s="53">
        <f t="shared" si="28"/>
        <v>6</v>
      </c>
      <c r="N221" s="52">
        <f t="shared" si="29"/>
        <v>16.666666666666664</v>
      </c>
      <c r="O221" s="51">
        <f t="shared" si="30"/>
        <v>0.9375</v>
      </c>
      <c r="BA221" s="45"/>
      <c r="BB221" s="45"/>
      <c r="BC221" s="45"/>
      <c r="BD221" s="45"/>
      <c r="BE221" s="45"/>
      <c r="BF221" s="45"/>
      <c r="BG221" s="45"/>
      <c r="BH221" s="45"/>
      <c r="BI221" s="45"/>
      <c r="BJ221" s="45"/>
      <c r="BK221" s="45"/>
      <c r="BL221" s="45"/>
      <c r="BM221" s="45"/>
      <c r="BN221" s="45"/>
      <c r="BO221" s="45"/>
    </row>
    <row r="222" spans="1:67" s="44" customFormat="1" ht="13.5" customHeight="1">
      <c r="A222" s="50" t="s">
        <v>15</v>
      </c>
      <c r="B222" s="49">
        <f>SUM(B216:B221)</f>
        <v>75</v>
      </c>
      <c r="C222" s="49">
        <f>SUM(C216:C221)</f>
        <v>4</v>
      </c>
      <c r="D222" s="49">
        <f>SUM(D216:D221)</f>
        <v>4</v>
      </c>
      <c r="E222" s="49">
        <f>SUM(E216:E221)</f>
        <v>2</v>
      </c>
      <c r="F222" s="49">
        <f t="shared" si="25"/>
        <v>85</v>
      </c>
      <c r="G222" s="48">
        <f t="shared" si="26"/>
        <v>7.0588235294117645</v>
      </c>
      <c r="H222" s="47">
        <f t="shared" si="27"/>
        <v>7.4758135444151277</v>
      </c>
      <c r="I222" s="49">
        <f>SUM(I216:I221)</f>
        <v>31</v>
      </c>
      <c r="J222" s="49">
        <f>SUM(J216:J221)</f>
        <v>0</v>
      </c>
      <c r="K222" s="49">
        <f>SUM(K216:K221)</f>
        <v>10</v>
      </c>
      <c r="L222" s="49">
        <f>SUM(L216:L221)</f>
        <v>2</v>
      </c>
      <c r="M222" s="49">
        <f t="shared" si="28"/>
        <v>43</v>
      </c>
      <c r="N222" s="48">
        <f t="shared" si="29"/>
        <v>4.6511627906976747</v>
      </c>
      <c r="O222" s="47">
        <f t="shared" si="30"/>
        <v>6.71875</v>
      </c>
      <c r="BA222" s="45"/>
      <c r="BB222" s="45"/>
      <c r="BC222" s="45"/>
      <c r="BD222" s="45"/>
      <c r="BE222" s="45"/>
      <c r="BF222" s="45"/>
      <c r="BG222" s="45"/>
      <c r="BH222" s="45"/>
      <c r="BI222" s="45"/>
      <c r="BJ222" s="45"/>
      <c r="BK222" s="45"/>
      <c r="BL222" s="45"/>
      <c r="BM222" s="45"/>
      <c r="BN222" s="45"/>
      <c r="BO222" s="45"/>
    </row>
    <row r="223" spans="1:67" s="46" customFormat="1" ht="13.5" customHeight="1">
      <c r="A223" s="58" t="s">
        <v>16</v>
      </c>
      <c r="B223" s="57">
        <v>10</v>
      </c>
      <c r="C223" s="57">
        <v>0</v>
      </c>
      <c r="D223" s="57">
        <v>3</v>
      </c>
      <c r="E223" s="57">
        <v>1</v>
      </c>
      <c r="F223" s="57">
        <f t="shared" si="25"/>
        <v>14</v>
      </c>
      <c r="G223" s="56">
        <f t="shared" si="26"/>
        <v>7.1428571428571423</v>
      </c>
      <c r="H223" s="55">
        <f t="shared" si="27"/>
        <v>1.2313104661389622</v>
      </c>
      <c r="I223" s="57">
        <v>14</v>
      </c>
      <c r="J223" s="57">
        <v>0</v>
      </c>
      <c r="K223" s="57">
        <v>1</v>
      </c>
      <c r="L223" s="57">
        <v>0</v>
      </c>
      <c r="M223" s="57">
        <f t="shared" si="28"/>
        <v>15</v>
      </c>
      <c r="N223" s="56">
        <f t="shared" si="29"/>
        <v>0</v>
      </c>
      <c r="O223" s="55">
        <f t="shared" si="30"/>
        <v>2.34375</v>
      </c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</row>
    <row r="224" spans="1:67" s="46" customFormat="1" ht="13.5" customHeight="1">
      <c r="A224" s="54" t="s">
        <v>17</v>
      </c>
      <c r="B224" s="53">
        <v>21</v>
      </c>
      <c r="C224" s="53">
        <v>1</v>
      </c>
      <c r="D224" s="53">
        <v>3</v>
      </c>
      <c r="E224" s="53">
        <v>0</v>
      </c>
      <c r="F224" s="53">
        <f t="shared" si="25"/>
        <v>25</v>
      </c>
      <c r="G224" s="52">
        <f t="shared" si="26"/>
        <v>4</v>
      </c>
      <c r="H224" s="51">
        <f t="shared" si="27"/>
        <v>2.198768689533861</v>
      </c>
      <c r="I224" s="53">
        <v>9</v>
      </c>
      <c r="J224" s="53">
        <v>0</v>
      </c>
      <c r="K224" s="53">
        <v>1</v>
      </c>
      <c r="L224" s="53">
        <v>0</v>
      </c>
      <c r="M224" s="53">
        <f t="shared" si="28"/>
        <v>10</v>
      </c>
      <c r="N224" s="52">
        <f t="shared" si="29"/>
        <v>0</v>
      </c>
      <c r="O224" s="51">
        <f t="shared" si="30"/>
        <v>1.5625</v>
      </c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</row>
    <row r="225" spans="1:67" s="46" customFormat="1" ht="13.5" customHeight="1">
      <c r="A225" s="54" t="s">
        <v>18</v>
      </c>
      <c r="B225" s="53">
        <v>11</v>
      </c>
      <c r="C225" s="53">
        <v>0</v>
      </c>
      <c r="D225" s="53">
        <v>1</v>
      </c>
      <c r="E225" s="53">
        <v>0</v>
      </c>
      <c r="F225" s="53">
        <f t="shared" si="25"/>
        <v>12</v>
      </c>
      <c r="G225" s="52">
        <f t="shared" si="26"/>
        <v>0</v>
      </c>
      <c r="H225" s="51">
        <f t="shared" si="27"/>
        <v>1.0554089709762533</v>
      </c>
      <c r="I225" s="53">
        <v>6</v>
      </c>
      <c r="J225" s="53">
        <v>0</v>
      </c>
      <c r="K225" s="53">
        <v>4</v>
      </c>
      <c r="L225" s="53">
        <v>0</v>
      </c>
      <c r="M225" s="53">
        <f t="shared" si="28"/>
        <v>10</v>
      </c>
      <c r="N225" s="52">
        <f t="shared" si="29"/>
        <v>0</v>
      </c>
      <c r="O225" s="51">
        <f t="shared" si="30"/>
        <v>1.5625</v>
      </c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5"/>
      <c r="BB225" s="45"/>
      <c r="BC225" s="45"/>
      <c r="BD225" s="45"/>
      <c r="BE225" s="45"/>
      <c r="BF225" s="45"/>
      <c r="BG225" s="45"/>
      <c r="BH225" s="45"/>
      <c r="BI225" s="45"/>
      <c r="BJ225" s="45"/>
      <c r="BK225" s="45"/>
      <c r="BL225" s="45"/>
      <c r="BM225" s="45"/>
      <c r="BN225" s="45"/>
      <c r="BO225" s="45"/>
    </row>
    <row r="226" spans="1:67" s="44" customFormat="1" ht="13.5" customHeight="1">
      <c r="A226" s="54" t="s">
        <v>19</v>
      </c>
      <c r="B226" s="53">
        <v>18</v>
      </c>
      <c r="C226" s="53">
        <v>1</v>
      </c>
      <c r="D226" s="53">
        <v>1</v>
      </c>
      <c r="E226" s="53">
        <v>1</v>
      </c>
      <c r="F226" s="53">
        <f t="shared" si="25"/>
        <v>21</v>
      </c>
      <c r="G226" s="52">
        <f t="shared" si="26"/>
        <v>9.5238095238095237</v>
      </c>
      <c r="H226" s="51">
        <f t="shared" si="27"/>
        <v>1.8469656992084433</v>
      </c>
      <c r="I226" s="53">
        <v>16</v>
      </c>
      <c r="J226" s="53">
        <v>0</v>
      </c>
      <c r="K226" s="53">
        <v>1</v>
      </c>
      <c r="L226" s="53">
        <v>0</v>
      </c>
      <c r="M226" s="53">
        <f t="shared" si="28"/>
        <v>17</v>
      </c>
      <c r="N226" s="52">
        <f t="shared" si="29"/>
        <v>0</v>
      </c>
      <c r="O226" s="51">
        <f t="shared" si="30"/>
        <v>2.65625</v>
      </c>
      <c r="BA226" s="45"/>
      <c r="BB226" s="45"/>
      <c r="BC226" s="45"/>
      <c r="BD226" s="45"/>
      <c r="BE226" s="45"/>
      <c r="BF226" s="45"/>
      <c r="BG226" s="45"/>
      <c r="BH226" s="45"/>
      <c r="BI226" s="45"/>
      <c r="BJ226" s="45"/>
      <c r="BK226" s="45"/>
      <c r="BL226" s="45"/>
      <c r="BM226" s="45"/>
      <c r="BN226" s="45"/>
      <c r="BO226" s="45"/>
    </row>
    <row r="227" spans="1:67" s="46" customFormat="1" ht="13.5" customHeight="1">
      <c r="A227" s="54" t="s">
        <v>20</v>
      </c>
      <c r="B227" s="53">
        <v>7</v>
      </c>
      <c r="C227" s="53">
        <v>0</v>
      </c>
      <c r="D227" s="53">
        <v>1</v>
      </c>
      <c r="E227" s="53">
        <v>0</v>
      </c>
      <c r="F227" s="53">
        <f t="shared" si="25"/>
        <v>8</v>
      </c>
      <c r="G227" s="52">
        <f t="shared" si="26"/>
        <v>0</v>
      </c>
      <c r="H227" s="51">
        <f t="shared" si="27"/>
        <v>0.70360598065083557</v>
      </c>
      <c r="I227" s="53">
        <v>8</v>
      </c>
      <c r="J227" s="53">
        <v>0</v>
      </c>
      <c r="K227" s="53">
        <v>0</v>
      </c>
      <c r="L227" s="53">
        <v>0</v>
      </c>
      <c r="M227" s="53">
        <f t="shared" si="28"/>
        <v>8</v>
      </c>
      <c r="N227" s="52">
        <f t="shared" si="29"/>
        <v>0</v>
      </c>
      <c r="O227" s="51">
        <f t="shared" si="30"/>
        <v>1.25</v>
      </c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5"/>
      <c r="BB227" s="45"/>
      <c r="BC227" s="45"/>
      <c r="BD227" s="45"/>
      <c r="BE227" s="45"/>
      <c r="BF227" s="45"/>
      <c r="BG227" s="45"/>
      <c r="BH227" s="45"/>
      <c r="BI227" s="45"/>
      <c r="BJ227" s="45"/>
      <c r="BK227" s="45"/>
      <c r="BL227" s="45"/>
      <c r="BM227" s="45"/>
      <c r="BN227" s="45"/>
      <c r="BO227" s="45"/>
    </row>
    <row r="228" spans="1:67" s="44" customFormat="1" ht="13.5" customHeight="1">
      <c r="A228" s="54" t="s">
        <v>21</v>
      </c>
      <c r="B228" s="53">
        <v>15</v>
      </c>
      <c r="C228" s="53">
        <v>3</v>
      </c>
      <c r="D228" s="53">
        <v>3</v>
      </c>
      <c r="E228" s="53">
        <v>2</v>
      </c>
      <c r="F228" s="53">
        <f t="shared" si="25"/>
        <v>23</v>
      </c>
      <c r="G228" s="52">
        <f t="shared" si="26"/>
        <v>21.739130434782609</v>
      </c>
      <c r="H228" s="51">
        <f t="shared" si="27"/>
        <v>2.0228671943711523</v>
      </c>
      <c r="I228" s="53">
        <v>3</v>
      </c>
      <c r="J228" s="53">
        <v>0</v>
      </c>
      <c r="K228" s="53">
        <v>2</v>
      </c>
      <c r="L228" s="53">
        <v>0</v>
      </c>
      <c r="M228" s="53">
        <f t="shared" si="28"/>
        <v>5</v>
      </c>
      <c r="N228" s="52">
        <f t="shared" si="29"/>
        <v>0</v>
      </c>
      <c r="O228" s="51">
        <f t="shared" si="30"/>
        <v>0.78125</v>
      </c>
      <c r="BA228" s="45"/>
      <c r="BB228" s="45"/>
      <c r="BC228" s="45"/>
      <c r="BD228" s="45"/>
      <c r="BE228" s="45"/>
      <c r="BF228" s="45"/>
      <c r="BG228" s="45"/>
      <c r="BH228" s="45"/>
      <c r="BI228" s="45"/>
      <c r="BJ228" s="45"/>
      <c r="BK228" s="45"/>
      <c r="BL228" s="45"/>
      <c r="BM228" s="45"/>
      <c r="BN228" s="45"/>
      <c r="BO228" s="45"/>
    </row>
    <row r="229" spans="1:67" s="46" customFormat="1" ht="13.5" customHeight="1">
      <c r="A229" s="50" t="s">
        <v>15</v>
      </c>
      <c r="B229" s="49">
        <f>SUM(B223:B228)</f>
        <v>82</v>
      </c>
      <c r="C229" s="49">
        <f>SUM(C223:C228)</f>
        <v>5</v>
      </c>
      <c r="D229" s="49">
        <f>SUM(D223:D228)</f>
        <v>12</v>
      </c>
      <c r="E229" s="49">
        <f>SUM(E223:E228)</f>
        <v>4</v>
      </c>
      <c r="F229" s="49">
        <f t="shared" si="25"/>
        <v>103</v>
      </c>
      <c r="G229" s="48">
        <f t="shared" si="26"/>
        <v>8.7378640776699026</v>
      </c>
      <c r="H229" s="47">
        <f t="shared" si="27"/>
        <v>9.0589270008795069</v>
      </c>
      <c r="I229" s="49">
        <f>SUM(I223:I228)</f>
        <v>56</v>
      </c>
      <c r="J229" s="49">
        <f>SUM(J223:J228)</f>
        <v>0</v>
      </c>
      <c r="K229" s="49">
        <f>SUM(K223:K228)</f>
        <v>9</v>
      </c>
      <c r="L229" s="49">
        <f>SUM(L223:L228)</f>
        <v>0</v>
      </c>
      <c r="M229" s="49">
        <f t="shared" si="28"/>
        <v>65</v>
      </c>
      <c r="N229" s="48">
        <f t="shared" si="29"/>
        <v>0</v>
      </c>
      <c r="O229" s="47">
        <f t="shared" si="30"/>
        <v>10.15625</v>
      </c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</row>
    <row r="230" spans="1:67" s="44" customFormat="1" ht="13.5" customHeight="1">
      <c r="A230" s="54" t="s">
        <v>22</v>
      </c>
      <c r="B230" s="53">
        <v>64</v>
      </c>
      <c r="C230" s="53">
        <v>2</v>
      </c>
      <c r="D230" s="53">
        <v>6</v>
      </c>
      <c r="E230" s="53">
        <v>5</v>
      </c>
      <c r="F230" s="53">
        <f t="shared" si="25"/>
        <v>77</v>
      </c>
      <c r="G230" s="52">
        <f t="shared" si="26"/>
        <v>9.0909090909090917</v>
      </c>
      <c r="H230" s="51">
        <f t="shared" si="27"/>
        <v>6.772207563764292</v>
      </c>
      <c r="I230" s="53">
        <v>49</v>
      </c>
      <c r="J230" s="53">
        <v>0</v>
      </c>
      <c r="K230" s="53">
        <v>5</v>
      </c>
      <c r="L230" s="53">
        <v>2</v>
      </c>
      <c r="M230" s="53">
        <f t="shared" si="28"/>
        <v>56</v>
      </c>
      <c r="N230" s="52">
        <f t="shared" si="29"/>
        <v>3.5714285714285712</v>
      </c>
      <c r="O230" s="51">
        <f t="shared" si="30"/>
        <v>8.75</v>
      </c>
      <c r="BA230" s="45"/>
      <c r="BB230" s="45"/>
      <c r="BC230" s="45"/>
      <c r="BD230" s="45"/>
      <c r="BE230" s="45"/>
      <c r="BF230" s="45"/>
      <c r="BG230" s="45"/>
      <c r="BH230" s="45"/>
      <c r="BI230" s="45"/>
      <c r="BJ230" s="45"/>
      <c r="BK230" s="45"/>
      <c r="BL230" s="45"/>
      <c r="BM230" s="45"/>
      <c r="BN230" s="45"/>
      <c r="BO230" s="45"/>
    </row>
    <row r="231" spans="1:67" s="46" customFormat="1" ht="13.5" customHeight="1">
      <c r="A231" s="54" t="s">
        <v>23</v>
      </c>
      <c r="B231" s="53">
        <v>64</v>
      </c>
      <c r="C231" s="53">
        <v>1</v>
      </c>
      <c r="D231" s="53">
        <v>3</v>
      </c>
      <c r="E231" s="53">
        <v>1</v>
      </c>
      <c r="F231" s="53">
        <f t="shared" si="25"/>
        <v>69</v>
      </c>
      <c r="G231" s="52">
        <f t="shared" si="26"/>
        <v>2.8985507246376812</v>
      </c>
      <c r="H231" s="51">
        <f t="shared" si="27"/>
        <v>6.0686015831134563</v>
      </c>
      <c r="I231" s="53">
        <v>58</v>
      </c>
      <c r="J231" s="53">
        <v>0</v>
      </c>
      <c r="K231" s="53">
        <v>20</v>
      </c>
      <c r="L231" s="53">
        <v>9</v>
      </c>
      <c r="M231" s="53">
        <f t="shared" si="28"/>
        <v>87</v>
      </c>
      <c r="N231" s="52">
        <f t="shared" si="29"/>
        <v>10.344827586206897</v>
      </c>
      <c r="O231" s="51">
        <f t="shared" si="30"/>
        <v>13.593749999999998</v>
      </c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</row>
    <row r="232" spans="1:67" s="44" customFormat="1" ht="13.5" customHeight="1">
      <c r="A232" s="54" t="s">
        <v>24</v>
      </c>
      <c r="B232" s="53">
        <v>69</v>
      </c>
      <c r="C232" s="53">
        <v>2</v>
      </c>
      <c r="D232" s="53">
        <v>14</v>
      </c>
      <c r="E232" s="53">
        <v>4</v>
      </c>
      <c r="F232" s="53">
        <f t="shared" si="25"/>
        <v>89</v>
      </c>
      <c r="G232" s="52">
        <f t="shared" si="26"/>
        <v>6.7415730337078648</v>
      </c>
      <c r="H232" s="51">
        <f t="shared" si="27"/>
        <v>7.8276165347405442</v>
      </c>
      <c r="I232" s="53">
        <v>41</v>
      </c>
      <c r="J232" s="53">
        <v>0</v>
      </c>
      <c r="K232" s="53">
        <v>7</v>
      </c>
      <c r="L232" s="53">
        <v>7</v>
      </c>
      <c r="M232" s="53">
        <f t="shared" si="28"/>
        <v>55</v>
      </c>
      <c r="N232" s="52">
        <f t="shared" si="29"/>
        <v>12.727272727272727</v>
      </c>
      <c r="O232" s="51">
        <f t="shared" si="30"/>
        <v>8.59375</v>
      </c>
      <c r="BA232" s="45"/>
      <c r="BB232" s="45"/>
      <c r="BC232" s="45"/>
      <c r="BD232" s="45"/>
      <c r="BE232" s="45"/>
      <c r="BF232" s="45"/>
      <c r="BG232" s="45"/>
      <c r="BH232" s="45"/>
      <c r="BI232" s="45"/>
      <c r="BJ232" s="45"/>
      <c r="BK232" s="45"/>
      <c r="BL232" s="45"/>
      <c r="BM232" s="45"/>
      <c r="BN232" s="45"/>
      <c r="BO232" s="45"/>
    </row>
    <row r="233" spans="1:67" s="46" customFormat="1" ht="13.5" customHeight="1">
      <c r="A233" s="54" t="s">
        <v>25</v>
      </c>
      <c r="B233" s="53">
        <v>75</v>
      </c>
      <c r="C233" s="53">
        <v>2</v>
      </c>
      <c r="D233" s="53">
        <v>11</v>
      </c>
      <c r="E233" s="53">
        <v>2</v>
      </c>
      <c r="F233" s="53">
        <f t="shared" si="25"/>
        <v>90</v>
      </c>
      <c r="G233" s="52">
        <f t="shared" si="26"/>
        <v>4.4444444444444446</v>
      </c>
      <c r="H233" s="51">
        <f t="shared" si="27"/>
        <v>7.9155672823219003</v>
      </c>
      <c r="I233" s="53">
        <v>37</v>
      </c>
      <c r="J233" s="53">
        <v>0</v>
      </c>
      <c r="K233" s="53">
        <v>5</v>
      </c>
      <c r="L233" s="53">
        <v>5</v>
      </c>
      <c r="M233" s="53">
        <f t="shared" si="28"/>
        <v>47</v>
      </c>
      <c r="N233" s="52">
        <f t="shared" si="29"/>
        <v>10.638297872340425</v>
      </c>
      <c r="O233" s="51">
        <f t="shared" si="30"/>
        <v>7.34375</v>
      </c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</row>
    <row r="234" spans="1:67" s="46" customFormat="1" ht="13.5" customHeight="1">
      <c r="A234" s="54" t="s">
        <v>26</v>
      </c>
      <c r="B234" s="53">
        <v>63</v>
      </c>
      <c r="C234" s="53">
        <v>2</v>
      </c>
      <c r="D234" s="53">
        <v>5</v>
      </c>
      <c r="E234" s="53">
        <v>2</v>
      </c>
      <c r="F234" s="53">
        <f t="shared" si="25"/>
        <v>72</v>
      </c>
      <c r="G234" s="52">
        <f t="shared" si="26"/>
        <v>5.5555555555555554</v>
      </c>
      <c r="H234" s="51">
        <f t="shared" si="27"/>
        <v>6.3324538258575203</v>
      </c>
      <c r="I234" s="53">
        <v>47</v>
      </c>
      <c r="J234" s="53">
        <v>0</v>
      </c>
      <c r="K234" s="53">
        <v>4</v>
      </c>
      <c r="L234" s="53">
        <v>5</v>
      </c>
      <c r="M234" s="53">
        <f t="shared" si="28"/>
        <v>56</v>
      </c>
      <c r="N234" s="52">
        <f t="shared" si="29"/>
        <v>8.9285714285714288</v>
      </c>
      <c r="O234" s="51">
        <f t="shared" si="30"/>
        <v>8.75</v>
      </c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</row>
    <row r="235" spans="1:67" s="46" customFormat="1" ht="13.5" customHeight="1">
      <c r="A235" s="54" t="s">
        <v>27</v>
      </c>
      <c r="B235" s="53">
        <v>62</v>
      </c>
      <c r="C235" s="53">
        <v>2</v>
      </c>
      <c r="D235" s="53">
        <v>7</v>
      </c>
      <c r="E235" s="53">
        <v>5</v>
      </c>
      <c r="F235" s="53">
        <f t="shared" si="25"/>
        <v>76</v>
      </c>
      <c r="G235" s="52">
        <f t="shared" si="26"/>
        <v>9.2105263157894726</v>
      </c>
      <c r="H235" s="51">
        <f t="shared" si="27"/>
        <v>6.6842568161829377</v>
      </c>
      <c r="I235" s="53">
        <v>25</v>
      </c>
      <c r="J235" s="53">
        <v>2</v>
      </c>
      <c r="K235" s="53">
        <v>10</v>
      </c>
      <c r="L235" s="53">
        <v>4</v>
      </c>
      <c r="M235" s="53">
        <f t="shared" si="28"/>
        <v>41</v>
      </c>
      <c r="N235" s="52">
        <f t="shared" si="29"/>
        <v>14.634146341463413</v>
      </c>
      <c r="O235" s="51">
        <f t="shared" si="30"/>
        <v>6.4062499999999991</v>
      </c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5"/>
      <c r="BB235" s="45"/>
      <c r="BC235" s="45"/>
      <c r="BD235" s="45"/>
      <c r="BE235" s="45"/>
      <c r="BF235" s="45"/>
      <c r="BG235" s="45"/>
      <c r="BH235" s="45"/>
      <c r="BI235" s="45"/>
      <c r="BJ235" s="45"/>
      <c r="BK235" s="45"/>
      <c r="BL235" s="45"/>
      <c r="BM235" s="45"/>
      <c r="BN235" s="45"/>
      <c r="BO235" s="45"/>
    </row>
    <row r="236" spans="1:67" s="44" customFormat="1" ht="13.5" customHeight="1">
      <c r="A236" s="54" t="s">
        <v>28</v>
      </c>
      <c r="B236" s="53">
        <v>78</v>
      </c>
      <c r="C236" s="53">
        <v>3</v>
      </c>
      <c r="D236" s="53">
        <v>11</v>
      </c>
      <c r="E236" s="53">
        <v>4</v>
      </c>
      <c r="F236" s="53">
        <f t="shared" si="25"/>
        <v>96</v>
      </c>
      <c r="G236" s="52">
        <f t="shared" si="26"/>
        <v>7.291666666666667</v>
      </c>
      <c r="H236" s="51">
        <f t="shared" si="27"/>
        <v>8.4432717678100264</v>
      </c>
      <c r="I236" s="53">
        <v>30</v>
      </c>
      <c r="J236" s="53">
        <v>1</v>
      </c>
      <c r="K236" s="53">
        <v>8</v>
      </c>
      <c r="L236" s="53">
        <v>5</v>
      </c>
      <c r="M236" s="53">
        <f t="shared" si="28"/>
        <v>44</v>
      </c>
      <c r="N236" s="52">
        <f t="shared" si="29"/>
        <v>13.636363636363635</v>
      </c>
      <c r="O236" s="51">
        <f t="shared" si="30"/>
        <v>6.8750000000000009</v>
      </c>
      <c r="BA236" s="45"/>
      <c r="BB236" s="45"/>
      <c r="BC236" s="45"/>
      <c r="BD236" s="45"/>
      <c r="BE236" s="45"/>
      <c r="BF236" s="45"/>
      <c r="BG236" s="45"/>
      <c r="BH236" s="45"/>
      <c r="BI236" s="45"/>
      <c r="BJ236" s="45"/>
      <c r="BK236" s="45"/>
      <c r="BL236" s="45"/>
      <c r="BM236" s="45"/>
      <c r="BN236" s="45"/>
      <c r="BO236" s="45"/>
    </row>
    <row r="237" spans="1:67" s="44" customFormat="1" ht="13.5" customHeight="1">
      <c r="A237" s="54" t="s">
        <v>60</v>
      </c>
      <c r="B237" s="53">
        <v>97</v>
      </c>
      <c r="C237" s="53">
        <v>3</v>
      </c>
      <c r="D237" s="53">
        <v>17</v>
      </c>
      <c r="E237" s="53">
        <v>2</v>
      </c>
      <c r="F237" s="53">
        <f t="shared" si="25"/>
        <v>119</v>
      </c>
      <c r="G237" s="52">
        <f t="shared" si="26"/>
        <v>4.2016806722689077</v>
      </c>
      <c r="H237" s="51">
        <f t="shared" si="27"/>
        <v>10.466138962181178</v>
      </c>
      <c r="I237" s="53">
        <v>45</v>
      </c>
      <c r="J237" s="53">
        <v>0</v>
      </c>
      <c r="K237" s="53">
        <v>9</v>
      </c>
      <c r="L237" s="53">
        <v>1</v>
      </c>
      <c r="M237" s="53">
        <f t="shared" si="28"/>
        <v>55</v>
      </c>
      <c r="N237" s="52">
        <f t="shared" si="29"/>
        <v>1.8181818181818181</v>
      </c>
      <c r="O237" s="51">
        <f t="shared" si="30"/>
        <v>8.59375</v>
      </c>
      <c r="BA237" s="45"/>
      <c r="BB237" s="45"/>
      <c r="BC237" s="45"/>
      <c r="BD237" s="45"/>
      <c r="BE237" s="45"/>
      <c r="BF237" s="45"/>
      <c r="BG237" s="45"/>
      <c r="BH237" s="45"/>
      <c r="BI237" s="45"/>
      <c r="BJ237" s="45"/>
      <c r="BK237" s="45"/>
      <c r="BL237" s="45"/>
      <c r="BM237" s="45"/>
      <c r="BN237" s="45"/>
      <c r="BO237" s="45"/>
    </row>
    <row r="238" spans="1:67" s="44" customFormat="1" ht="13.5" customHeight="1">
      <c r="A238" s="58" t="s">
        <v>29</v>
      </c>
      <c r="B238" s="57">
        <v>19</v>
      </c>
      <c r="C238" s="57">
        <v>1</v>
      </c>
      <c r="D238" s="57">
        <v>2</v>
      </c>
      <c r="E238" s="57">
        <v>0</v>
      </c>
      <c r="F238" s="57">
        <f t="shared" si="25"/>
        <v>22</v>
      </c>
      <c r="G238" s="56">
        <f t="shared" si="26"/>
        <v>4.5454545454545459</v>
      </c>
      <c r="H238" s="55">
        <f t="shared" si="27"/>
        <v>1.9349164467897977</v>
      </c>
      <c r="I238" s="57">
        <v>4</v>
      </c>
      <c r="J238" s="57">
        <v>1</v>
      </c>
      <c r="K238" s="57">
        <v>2</v>
      </c>
      <c r="L238" s="57">
        <v>0</v>
      </c>
      <c r="M238" s="57">
        <f t="shared" si="28"/>
        <v>7</v>
      </c>
      <c r="N238" s="56">
        <f t="shared" si="29"/>
        <v>14.285714285714285</v>
      </c>
      <c r="O238" s="55">
        <f t="shared" si="30"/>
        <v>1.09375</v>
      </c>
      <c r="BA238" s="45"/>
      <c r="BB238" s="45"/>
      <c r="BC238" s="45"/>
      <c r="BD238" s="45"/>
      <c r="BE238" s="45"/>
      <c r="BF238" s="45"/>
      <c r="BG238" s="45"/>
      <c r="BH238" s="45"/>
      <c r="BI238" s="45"/>
      <c r="BJ238" s="45"/>
      <c r="BK238" s="45"/>
      <c r="BL238" s="45"/>
      <c r="BM238" s="45"/>
      <c r="BN238" s="45"/>
      <c r="BO238" s="45"/>
    </row>
    <row r="239" spans="1:67" s="46" customFormat="1" ht="13.5" customHeight="1">
      <c r="A239" s="54" t="s">
        <v>30</v>
      </c>
      <c r="B239" s="53">
        <v>17</v>
      </c>
      <c r="C239" s="53">
        <v>0</v>
      </c>
      <c r="D239" s="53">
        <v>1</v>
      </c>
      <c r="E239" s="53">
        <v>0</v>
      </c>
      <c r="F239" s="53">
        <f t="shared" si="25"/>
        <v>18</v>
      </c>
      <c r="G239" s="52">
        <f t="shared" si="26"/>
        <v>0</v>
      </c>
      <c r="H239" s="51">
        <f t="shared" si="27"/>
        <v>1.5831134564643801</v>
      </c>
      <c r="I239" s="53">
        <v>4</v>
      </c>
      <c r="J239" s="53">
        <v>0</v>
      </c>
      <c r="K239" s="53">
        <v>2</v>
      </c>
      <c r="L239" s="53">
        <v>0</v>
      </c>
      <c r="M239" s="53">
        <f t="shared" si="28"/>
        <v>6</v>
      </c>
      <c r="N239" s="52">
        <f t="shared" si="29"/>
        <v>0</v>
      </c>
      <c r="O239" s="51">
        <f t="shared" si="30"/>
        <v>0.9375</v>
      </c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</row>
    <row r="240" spans="1:67" s="46" customFormat="1" ht="13.5" customHeight="1">
      <c r="A240" s="54" t="s">
        <v>31</v>
      </c>
      <c r="B240" s="53">
        <v>19</v>
      </c>
      <c r="C240" s="53">
        <v>2</v>
      </c>
      <c r="D240" s="53">
        <v>1</v>
      </c>
      <c r="E240" s="53">
        <v>0</v>
      </c>
      <c r="F240" s="53">
        <f t="shared" si="25"/>
        <v>22</v>
      </c>
      <c r="G240" s="52">
        <f t="shared" si="26"/>
        <v>9.0909090909090917</v>
      </c>
      <c r="H240" s="51">
        <f t="shared" si="27"/>
        <v>1.9349164467897977</v>
      </c>
      <c r="I240" s="53">
        <v>8</v>
      </c>
      <c r="J240" s="53">
        <v>0</v>
      </c>
      <c r="K240" s="53">
        <v>1</v>
      </c>
      <c r="L240" s="53">
        <v>0</v>
      </c>
      <c r="M240" s="53">
        <f t="shared" si="28"/>
        <v>9</v>
      </c>
      <c r="N240" s="52">
        <f t="shared" si="29"/>
        <v>0</v>
      </c>
      <c r="O240" s="51">
        <f t="shared" si="30"/>
        <v>1.40625</v>
      </c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</row>
    <row r="241" spans="1:67" s="46" customFormat="1" ht="13.5" customHeight="1">
      <c r="A241" s="54" t="s">
        <v>32</v>
      </c>
      <c r="B241" s="53">
        <v>22</v>
      </c>
      <c r="C241" s="53">
        <v>1</v>
      </c>
      <c r="D241" s="53">
        <v>2</v>
      </c>
      <c r="E241" s="53">
        <v>0</v>
      </c>
      <c r="F241" s="53">
        <f t="shared" si="25"/>
        <v>25</v>
      </c>
      <c r="G241" s="52">
        <f t="shared" si="26"/>
        <v>4</v>
      </c>
      <c r="H241" s="51">
        <f t="shared" si="27"/>
        <v>2.198768689533861</v>
      </c>
      <c r="I241" s="53">
        <v>6</v>
      </c>
      <c r="J241" s="53">
        <v>0</v>
      </c>
      <c r="K241" s="53">
        <v>2</v>
      </c>
      <c r="L241" s="53">
        <v>1</v>
      </c>
      <c r="M241" s="53">
        <f t="shared" si="28"/>
        <v>9</v>
      </c>
      <c r="N241" s="52">
        <f t="shared" si="29"/>
        <v>11.111111111111111</v>
      </c>
      <c r="O241" s="51">
        <f t="shared" si="30"/>
        <v>1.40625</v>
      </c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5"/>
      <c r="BB241" s="45"/>
      <c r="BC241" s="45"/>
      <c r="BD241" s="45"/>
      <c r="BE241" s="45"/>
      <c r="BF241" s="45"/>
      <c r="BG241" s="45"/>
      <c r="BH241" s="45"/>
      <c r="BI241" s="45"/>
      <c r="BJ241" s="45"/>
      <c r="BK241" s="45"/>
      <c r="BL241" s="45"/>
      <c r="BM241" s="45"/>
      <c r="BN241" s="45"/>
      <c r="BO241" s="45"/>
    </row>
    <row r="242" spans="1:67" s="44" customFormat="1" ht="13.5" customHeight="1">
      <c r="A242" s="54" t="s">
        <v>33</v>
      </c>
      <c r="B242" s="53">
        <v>24</v>
      </c>
      <c r="C242" s="53">
        <v>0</v>
      </c>
      <c r="D242" s="53">
        <v>1</v>
      </c>
      <c r="E242" s="53">
        <v>0</v>
      </c>
      <c r="F242" s="53">
        <f t="shared" si="25"/>
        <v>25</v>
      </c>
      <c r="G242" s="52">
        <f t="shared" si="26"/>
        <v>0</v>
      </c>
      <c r="H242" s="51">
        <f t="shared" si="27"/>
        <v>2.198768689533861</v>
      </c>
      <c r="I242" s="53">
        <v>12</v>
      </c>
      <c r="J242" s="53">
        <v>0</v>
      </c>
      <c r="K242" s="53">
        <v>1</v>
      </c>
      <c r="L242" s="53">
        <v>0</v>
      </c>
      <c r="M242" s="53">
        <f t="shared" si="28"/>
        <v>13</v>
      </c>
      <c r="N242" s="52">
        <f t="shared" si="29"/>
        <v>0</v>
      </c>
      <c r="O242" s="51">
        <f t="shared" si="30"/>
        <v>2.03125</v>
      </c>
      <c r="BA242" s="45"/>
      <c r="BB242" s="45"/>
      <c r="BC242" s="45"/>
      <c r="BD242" s="45"/>
      <c r="BE242" s="45"/>
      <c r="BF242" s="45"/>
      <c r="BG242" s="45"/>
      <c r="BH242" s="45"/>
      <c r="BI242" s="45"/>
      <c r="BJ242" s="45"/>
      <c r="BK242" s="45"/>
      <c r="BL242" s="45"/>
      <c r="BM242" s="45"/>
      <c r="BN242" s="45"/>
      <c r="BO242" s="45"/>
    </row>
    <row r="243" spans="1:67" s="46" customFormat="1" ht="13.5" customHeight="1">
      <c r="A243" s="54" t="s">
        <v>34</v>
      </c>
      <c r="B243" s="53">
        <v>19</v>
      </c>
      <c r="C243" s="53">
        <v>0</v>
      </c>
      <c r="D243" s="53">
        <v>1</v>
      </c>
      <c r="E243" s="53">
        <v>0</v>
      </c>
      <c r="F243" s="53">
        <f t="shared" si="25"/>
        <v>20</v>
      </c>
      <c r="G243" s="52">
        <f t="shared" si="26"/>
        <v>0</v>
      </c>
      <c r="H243" s="51">
        <f t="shared" si="27"/>
        <v>1.759014951627089</v>
      </c>
      <c r="I243" s="53">
        <v>7</v>
      </c>
      <c r="J243" s="53">
        <v>0</v>
      </c>
      <c r="K243" s="53">
        <v>0</v>
      </c>
      <c r="L243" s="53">
        <v>0</v>
      </c>
      <c r="M243" s="53">
        <f t="shared" si="28"/>
        <v>7</v>
      </c>
      <c r="N243" s="52">
        <f t="shared" si="29"/>
        <v>0</v>
      </c>
      <c r="O243" s="51">
        <f t="shared" si="30"/>
        <v>1.09375</v>
      </c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5"/>
      <c r="BB243" s="45"/>
      <c r="BC243" s="45"/>
      <c r="BD243" s="45"/>
      <c r="BE243" s="45"/>
      <c r="BF243" s="45"/>
      <c r="BG243" s="45"/>
      <c r="BH243" s="45"/>
      <c r="BI243" s="45"/>
      <c r="BJ243" s="45"/>
      <c r="BK243" s="45"/>
      <c r="BL243" s="45"/>
      <c r="BM243" s="45"/>
      <c r="BN243" s="45"/>
      <c r="BO243" s="45"/>
    </row>
    <row r="244" spans="1:67" s="44" customFormat="1" ht="13.5" customHeight="1">
      <c r="A244" s="50" t="s">
        <v>15</v>
      </c>
      <c r="B244" s="49">
        <f>SUM(B238:B243)</f>
        <v>120</v>
      </c>
      <c r="C244" s="49">
        <f>SUM(C238:C243)</f>
        <v>4</v>
      </c>
      <c r="D244" s="49">
        <f>SUM(D238:D243)</f>
        <v>8</v>
      </c>
      <c r="E244" s="49">
        <f>SUM(E238:E243)</f>
        <v>0</v>
      </c>
      <c r="F244" s="49">
        <f t="shared" si="25"/>
        <v>132</v>
      </c>
      <c r="G244" s="48">
        <f t="shared" si="26"/>
        <v>3.0303030303030303</v>
      </c>
      <c r="H244" s="47">
        <f t="shared" si="27"/>
        <v>11.609498680738787</v>
      </c>
      <c r="I244" s="49">
        <f>SUM(I238:I243)</f>
        <v>41</v>
      </c>
      <c r="J244" s="49">
        <f>SUM(J238:J243)</f>
        <v>1</v>
      </c>
      <c r="K244" s="49">
        <f>SUM(K238:K243)</f>
        <v>8</v>
      </c>
      <c r="L244" s="49">
        <f>SUM(L238:L243)</f>
        <v>1</v>
      </c>
      <c r="M244" s="49">
        <f t="shared" si="28"/>
        <v>51</v>
      </c>
      <c r="N244" s="48">
        <f t="shared" si="29"/>
        <v>3.9215686274509802</v>
      </c>
      <c r="O244" s="47">
        <f t="shared" si="30"/>
        <v>7.9687499999999991</v>
      </c>
      <c r="BA244" s="45"/>
      <c r="BB244" s="45"/>
      <c r="BC244" s="45"/>
      <c r="BD244" s="45"/>
      <c r="BE244" s="45"/>
      <c r="BF244" s="45"/>
      <c r="BG244" s="45"/>
      <c r="BH244" s="45"/>
      <c r="BI244" s="45"/>
      <c r="BJ244" s="45"/>
      <c r="BK244" s="45"/>
      <c r="BL244" s="45"/>
      <c r="BM244" s="45"/>
      <c r="BN244" s="45"/>
      <c r="BO244" s="45"/>
    </row>
    <row r="245" spans="1:67" s="44" customFormat="1" ht="13.5" customHeight="1">
      <c r="A245" s="58" t="s">
        <v>35</v>
      </c>
      <c r="B245" s="57">
        <v>20</v>
      </c>
      <c r="C245" s="57">
        <v>1</v>
      </c>
      <c r="D245" s="57">
        <v>0</v>
      </c>
      <c r="E245" s="57">
        <v>0</v>
      </c>
      <c r="F245" s="57">
        <f t="shared" si="25"/>
        <v>21</v>
      </c>
      <c r="G245" s="56">
        <f t="shared" si="26"/>
        <v>4.7619047619047619</v>
      </c>
      <c r="H245" s="55">
        <f t="shared" si="27"/>
        <v>1.8469656992084433</v>
      </c>
      <c r="I245" s="57">
        <v>11</v>
      </c>
      <c r="J245" s="57">
        <v>0</v>
      </c>
      <c r="K245" s="57">
        <v>0</v>
      </c>
      <c r="L245" s="57">
        <v>0</v>
      </c>
      <c r="M245" s="57">
        <f t="shared" si="28"/>
        <v>11</v>
      </c>
      <c r="N245" s="56">
        <f t="shared" si="29"/>
        <v>0</v>
      </c>
      <c r="O245" s="55">
        <f t="shared" si="30"/>
        <v>1.7187500000000002</v>
      </c>
      <c r="BA245" s="45"/>
      <c r="BB245" s="45"/>
      <c r="BC245" s="45"/>
      <c r="BD245" s="45"/>
      <c r="BE245" s="45"/>
      <c r="BF245" s="45"/>
      <c r="BG245" s="45"/>
      <c r="BH245" s="45"/>
      <c r="BI245" s="45"/>
      <c r="BJ245" s="45"/>
      <c r="BK245" s="45"/>
      <c r="BL245" s="45"/>
      <c r="BM245" s="45"/>
      <c r="BN245" s="45"/>
      <c r="BO245" s="45"/>
    </row>
    <row r="246" spans="1:67" s="46" customFormat="1" ht="13.5" customHeight="1">
      <c r="A246" s="54" t="s">
        <v>36</v>
      </c>
      <c r="B246" s="53">
        <v>24</v>
      </c>
      <c r="C246" s="53">
        <v>0</v>
      </c>
      <c r="D246" s="53">
        <v>1</v>
      </c>
      <c r="E246" s="53">
        <v>0</v>
      </c>
      <c r="F246" s="53">
        <f t="shared" si="25"/>
        <v>25</v>
      </c>
      <c r="G246" s="52">
        <f t="shared" si="26"/>
        <v>0</v>
      </c>
      <c r="H246" s="51">
        <f t="shared" si="27"/>
        <v>2.198768689533861</v>
      </c>
      <c r="I246" s="53">
        <v>5</v>
      </c>
      <c r="J246" s="53">
        <v>0</v>
      </c>
      <c r="K246" s="53">
        <v>0</v>
      </c>
      <c r="L246" s="53">
        <v>0</v>
      </c>
      <c r="M246" s="53">
        <f t="shared" si="28"/>
        <v>5</v>
      </c>
      <c r="N246" s="52">
        <f t="shared" si="29"/>
        <v>0</v>
      </c>
      <c r="O246" s="51">
        <f t="shared" si="30"/>
        <v>0.78125</v>
      </c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</row>
    <row r="247" spans="1:67" s="46" customFormat="1" ht="13.5" customHeight="1">
      <c r="A247" s="54" t="s">
        <v>37</v>
      </c>
      <c r="B247" s="53">
        <v>22</v>
      </c>
      <c r="C247" s="53">
        <v>1</v>
      </c>
      <c r="D247" s="53">
        <v>3</v>
      </c>
      <c r="E247" s="53">
        <v>0</v>
      </c>
      <c r="F247" s="53">
        <f t="shared" si="25"/>
        <v>26</v>
      </c>
      <c r="G247" s="52">
        <f t="shared" si="26"/>
        <v>3.8461538461538463</v>
      </c>
      <c r="H247" s="51">
        <f t="shared" si="27"/>
        <v>2.2867194371152153</v>
      </c>
      <c r="I247" s="53">
        <v>7</v>
      </c>
      <c r="J247" s="53">
        <v>0</v>
      </c>
      <c r="K247" s="53">
        <v>0</v>
      </c>
      <c r="L247" s="53">
        <v>0</v>
      </c>
      <c r="M247" s="53">
        <f t="shared" si="28"/>
        <v>7</v>
      </c>
      <c r="N247" s="52">
        <f t="shared" si="29"/>
        <v>0</v>
      </c>
      <c r="O247" s="51">
        <f t="shared" si="30"/>
        <v>1.09375</v>
      </c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4"/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</row>
    <row r="248" spans="1:67" s="43" customFormat="1" ht="13.5" customHeight="1">
      <c r="A248" s="54" t="s">
        <v>38</v>
      </c>
      <c r="B248" s="53">
        <v>12</v>
      </c>
      <c r="C248" s="53">
        <v>0</v>
      </c>
      <c r="D248" s="53">
        <v>1</v>
      </c>
      <c r="E248" s="53">
        <v>1</v>
      </c>
      <c r="F248" s="53">
        <f t="shared" si="25"/>
        <v>14</v>
      </c>
      <c r="G248" s="52">
        <f t="shared" si="26"/>
        <v>7.1428571428571423</v>
      </c>
      <c r="H248" s="51">
        <f t="shared" si="27"/>
        <v>1.2313104661389622</v>
      </c>
      <c r="I248" s="53">
        <v>5</v>
      </c>
      <c r="J248" s="53">
        <v>0</v>
      </c>
      <c r="K248" s="53">
        <v>0</v>
      </c>
      <c r="L248" s="53">
        <v>0</v>
      </c>
      <c r="M248" s="53">
        <f t="shared" si="28"/>
        <v>5</v>
      </c>
      <c r="N248" s="52">
        <f t="shared" si="29"/>
        <v>0</v>
      </c>
      <c r="O248" s="51">
        <f t="shared" si="30"/>
        <v>0.78125</v>
      </c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4"/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  <c r="BA248" s="45"/>
      <c r="BB248" s="45"/>
      <c r="BC248" s="45"/>
      <c r="BD248" s="45"/>
      <c r="BE248" s="45"/>
      <c r="BF248" s="45"/>
      <c r="BG248" s="45"/>
      <c r="BH248" s="45"/>
      <c r="BI248" s="45"/>
      <c r="BJ248" s="45"/>
      <c r="BK248" s="45"/>
      <c r="BL248" s="45"/>
      <c r="BM248" s="45"/>
      <c r="BN248" s="45"/>
      <c r="BO248" s="45"/>
    </row>
    <row r="249" spans="1:67" s="43" customFormat="1" ht="13.5" customHeight="1">
      <c r="A249" s="54" t="s">
        <v>39</v>
      </c>
      <c r="B249" s="53">
        <v>15</v>
      </c>
      <c r="C249" s="53">
        <v>1</v>
      </c>
      <c r="D249" s="53">
        <v>4</v>
      </c>
      <c r="E249" s="53">
        <v>0</v>
      </c>
      <c r="F249" s="53">
        <f t="shared" si="25"/>
        <v>20</v>
      </c>
      <c r="G249" s="52">
        <f t="shared" si="26"/>
        <v>5</v>
      </c>
      <c r="H249" s="51">
        <f t="shared" si="27"/>
        <v>1.759014951627089</v>
      </c>
      <c r="I249" s="53">
        <v>6</v>
      </c>
      <c r="J249" s="53">
        <v>0</v>
      </c>
      <c r="K249" s="53">
        <v>2</v>
      </c>
      <c r="L249" s="53">
        <v>0</v>
      </c>
      <c r="M249" s="53">
        <f t="shared" si="28"/>
        <v>8</v>
      </c>
      <c r="N249" s="52">
        <f t="shared" si="29"/>
        <v>0</v>
      </c>
      <c r="O249" s="51">
        <f t="shared" si="30"/>
        <v>1.25</v>
      </c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4"/>
      <c r="AM249" s="44"/>
      <c r="AN249" s="44"/>
      <c r="AO249" s="44"/>
      <c r="AP249" s="44"/>
      <c r="AQ249" s="44"/>
      <c r="AR249" s="44"/>
      <c r="AS249" s="44"/>
      <c r="AT249" s="44"/>
      <c r="AU249" s="44"/>
      <c r="AV249" s="44"/>
      <c r="AW249" s="44"/>
      <c r="AX249" s="44"/>
      <c r="AY249" s="44"/>
      <c r="AZ249" s="44"/>
      <c r="BA249" s="45"/>
      <c r="BB249" s="45"/>
      <c r="BC249" s="45"/>
      <c r="BD249" s="45"/>
      <c r="BE249" s="45"/>
      <c r="BF249" s="45"/>
      <c r="BG249" s="45"/>
      <c r="BH249" s="45"/>
      <c r="BI249" s="45"/>
      <c r="BJ249" s="45"/>
      <c r="BK249" s="45"/>
      <c r="BL249" s="45"/>
      <c r="BM249" s="45"/>
      <c r="BN249" s="45"/>
      <c r="BO249" s="45"/>
    </row>
    <row r="250" spans="1:67" s="44" customFormat="1" ht="13.5" customHeight="1">
      <c r="A250" s="54" t="s">
        <v>40</v>
      </c>
      <c r="B250" s="53">
        <v>20</v>
      </c>
      <c r="C250" s="53">
        <v>1</v>
      </c>
      <c r="D250" s="53">
        <v>2</v>
      </c>
      <c r="E250" s="53">
        <v>0</v>
      </c>
      <c r="F250" s="53">
        <f t="shared" si="25"/>
        <v>23</v>
      </c>
      <c r="G250" s="52">
        <f t="shared" si="26"/>
        <v>4.3478260869565215</v>
      </c>
      <c r="H250" s="51">
        <f t="shared" si="27"/>
        <v>2.0228671943711523</v>
      </c>
      <c r="I250" s="53">
        <v>4</v>
      </c>
      <c r="J250" s="53">
        <v>0</v>
      </c>
      <c r="K250" s="53">
        <v>0</v>
      </c>
      <c r="L250" s="53">
        <v>0</v>
      </c>
      <c r="M250" s="53">
        <f t="shared" si="28"/>
        <v>4</v>
      </c>
      <c r="N250" s="52">
        <f t="shared" si="29"/>
        <v>0</v>
      </c>
      <c r="O250" s="51">
        <f t="shared" si="30"/>
        <v>0.625</v>
      </c>
      <c r="BA250" s="45"/>
      <c r="BB250" s="45"/>
      <c r="BC250" s="45"/>
      <c r="BD250" s="45"/>
      <c r="BE250" s="45"/>
      <c r="BF250" s="45"/>
      <c r="BG250" s="45"/>
      <c r="BH250" s="45"/>
      <c r="BI250" s="45"/>
      <c r="BJ250" s="45"/>
      <c r="BK250" s="45"/>
      <c r="BL250" s="45"/>
      <c r="BM250" s="45"/>
      <c r="BN250" s="45"/>
      <c r="BO250" s="45"/>
    </row>
    <row r="251" spans="1:67" s="46" customFormat="1" ht="13.5" customHeight="1">
      <c r="A251" s="50" t="s">
        <v>15</v>
      </c>
      <c r="B251" s="49">
        <f>SUM(B245:B250)</f>
        <v>113</v>
      </c>
      <c r="C251" s="49">
        <f>SUM(C245:C250)</f>
        <v>4</v>
      </c>
      <c r="D251" s="49">
        <f>SUM(D245:D250)</f>
        <v>11</v>
      </c>
      <c r="E251" s="49">
        <f>SUM(E245:E250)</f>
        <v>1</v>
      </c>
      <c r="F251" s="49">
        <f t="shared" si="25"/>
        <v>129</v>
      </c>
      <c r="G251" s="48">
        <f t="shared" si="26"/>
        <v>3.8759689922480618</v>
      </c>
      <c r="H251" s="47">
        <f t="shared" si="27"/>
        <v>11.345646437994723</v>
      </c>
      <c r="I251" s="49">
        <f>SUM(I245:I250)</f>
        <v>38</v>
      </c>
      <c r="J251" s="49">
        <f>SUM(J245:J250)</f>
        <v>0</v>
      </c>
      <c r="K251" s="49">
        <f>SUM(K245:K250)</f>
        <v>2</v>
      </c>
      <c r="L251" s="49">
        <f>SUM(L245:L250)</f>
        <v>0</v>
      </c>
      <c r="M251" s="49">
        <f t="shared" si="28"/>
        <v>40</v>
      </c>
      <c r="N251" s="48">
        <f t="shared" si="29"/>
        <v>0</v>
      </c>
      <c r="O251" s="47">
        <f t="shared" si="30"/>
        <v>6.25</v>
      </c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4"/>
      <c r="AM251" s="44"/>
      <c r="AN251" s="44"/>
      <c r="AO251" s="44"/>
      <c r="AP251" s="44"/>
      <c r="AQ251" s="44"/>
      <c r="AR251" s="44"/>
      <c r="AS251" s="44"/>
      <c r="AT251" s="44"/>
      <c r="AU251" s="44"/>
      <c r="AV251" s="44"/>
      <c r="AW251" s="44"/>
      <c r="AX251" s="44"/>
      <c r="AY251" s="44"/>
      <c r="AZ251" s="44"/>
    </row>
    <row r="252" spans="1:67" s="43" customFormat="1" ht="13.5" customHeight="1">
      <c r="A252" s="50" t="s">
        <v>41</v>
      </c>
      <c r="B252" s="49">
        <f>SUM(B222,B229:B237,B244,B251)</f>
        <v>962</v>
      </c>
      <c r="C252" s="49">
        <f>SUM(C222,C229:C237,C244,C251)</f>
        <v>34</v>
      </c>
      <c r="D252" s="49">
        <f>SUM(D222,D229:D237,D244,D251)</f>
        <v>109</v>
      </c>
      <c r="E252" s="49">
        <f>SUM(E222,E229:E237,E244,E251)</f>
        <v>32</v>
      </c>
      <c r="F252" s="49">
        <f t="shared" si="25"/>
        <v>1137</v>
      </c>
      <c r="G252" s="48">
        <f t="shared" si="26"/>
        <v>5.8047493403693933</v>
      </c>
      <c r="H252" s="47">
        <f t="shared" si="27"/>
        <v>100</v>
      </c>
      <c r="I252" s="49">
        <f>SUM(I222,I229:I237,I244,I251)</f>
        <v>498</v>
      </c>
      <c r="J252" s="49">
        <f>SUM(J222,J229:J237,J244,J251)</f>
        <v>4</v>
      </c>
      <c r="K252" s="49">
        <f>SUM(K222,K229:K237,K244,K251)</f>
        <v>97</v>
      </c>
      <c r="L252" s="49">
        <f>SUM(L222,L229:L237,L244,L251)</f>
        <v>41</v>
      </c>
      <c r="M252" s="49">
        <f t="shared" si="28"/>
        <v>640</v>
      </c>
      <c r="N252" s="48">
        <f t="shared" si="29"/>
        <v>7.03125</v>
      </c>
      <c r="O252" s="47">
        <f t="shared" si="30"/>
        <v>100</v>
      </c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4"/>
      <c r="AM252" s="44"/>
      <c r="AN252" s="44"/>
      <c r="AO252" s="44"/>
      <c r="AP252" s="44"/>
      <c r="AQ252" s="44"/>
      <c r="AR252" s="44"/>
      <c r="AS252" s="44"/>
      <c r="AT252" s="44"/>
      <c r="AU252" s="44"/>
      <c r="AV252" s="44"/>
      <c r="AW252" s="44"/>
      <c r="AX252" s="44"/>
      <c r="AY252" s="44"/>
      <c r="AZ252" s="44"/>
      <c r="BA252" s="45"/>
      <c r="BB252" s="45"/>
      <c r="BC252" s="45"/>
      <c r="BD252" s="45"/>
      <c r="BE252" s="45"/>
      <c r="BF252" s="45"/>
      <c r="BG252" s="45"/>
      <c r="BH252" s="45"/>
      <c r="BI252" s="45"/>
      <c r="BJ252" s="45"/>
      <c r="BK252" s="45"/>
      <c r="BL252" s="45"/>
      <c r="BM252" s="45"/>
      <c r="BN252" s="45"/>
      <c r="BO252" s="45"/>
    </row>
    <row r="253" spans="1:67" s="43" customFormat="1" ht="12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4"/>
      <c r="AM253" s="44"/>
      <c r="AN253" s="44"/>
      <c r="AO253" s="44"/>
      <c r="AP253" s="44"/>
      <c r="AQ253" s="44"/>
      <c r="AR253" s="44"/>
      <c r="AS253" s="44"/>
      <c r="AT253" s="44"/>
      <c r="AU253" s="44"/>
      <c r="AV253" s="44"/>
      <c r="AW253" s="44"/>
      <c r="AX253" s="44"/>
      <c r="AY253" s="44"/>
      <c r="AZ253" s="44"/>
    </row>
    <row r="254" spans="1:67" s="43" customFormat="1" ht="12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4"/>
      <c r="AM254" s="44"/>
      <c r="AN254" s="44"/>
      <c r="AO254" s="44"/>
      <c r="AP254" s="44"/>
      <c r="AQ254" s="44"/>
      <c r="AR254" s="44"/>
      <c r="AS254" s="44"/>
      <c r="AT254" s="44"/>
      <c r="AU254" s="44"/>
      <c r="AV254" s="44"/>
      <c r="AW254" s="44"/>
      <c r="AX254" s="44"/>
      <c r="AY254" s="44"/>
      <c r="AZ254" s="44"/>
    </row>
    <row r="255" spans="1:67" s="44" customFormat="1" ht="12" customHeight="1">
      <c r="A255" s="70" t="s">
        <v>0</v>
      </c>
      <c r="B255" s="69">
        <v>9</v>
      </c>
      <c r="C255" s="68"/>
      <c r="D255" s="68"/>
      <c r="E255" s="68"/>
      <c r="F255" s="68"/>
      <c r="G255" s="68"/>
      <c r="H255" s="67"/>
      <c r="I255" s="69">
        <v>10</v>
      </c>
      <c r="J255" s="68"/>
      <c r="K255" s="68"/>
      <c r="L255" s="68"/>
      <c r="M255" s="68"/>
      <c r="N255" s="68"/>
      <c r="O255" s="67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  <c r="AA255" s="66"/>
      <c r="AB255" s="66"/>
      <c r="AC255" s="66"/>
      <c r="AD255" s="66"/>
      <c r="AE255" s="66"/>
      <c r="AF255" s="66"/>
      <c r="AG255" s="66"/>
      <c r="AH255" s="66"/>
      <c r="AI255" s="66"/>
      <c r="AJ255" s="66"/>
      <c r="AK255" s="66"/>
      <c r="AL255" s="66"/>
      <c r="AM255" s="66"/>
      <c r="AN255" s="66"/>
      <c r="AO255" s="66"/>
      <c r="AP255" s="66"/>
      <c r="AQ255" s="66"/>
      <c r="AR255" s="66"/>
      <c r="AS255" s="66"/>
      <c r="AT255" s="66"/>
      <c r="AU255" s="66"/>
      <c r="AV255" s="66"/>
      <c r="AW255" s="66"/>
      <c r="AX255" s="66"/>
      <c r="AY255" s="66"/>
      <c r="AZ255" s="66"/>
      <c r="BA255" s="45"/>
      <c r="BB255" s="45"/>
      <c r="BC255" s="45"/>
      <c r="BD255" s="45"/>
      <c r="BE255" s="45"/>
      <c r="BF255" s="45"/>
      <c r="BG255" s="45"/>
      <c r="BH255" s="45"/>
      <c r="BI255" s="45"/>
      <c r="BJ255" s="45"/>
      <c r="BK255" s="45"/>
      <c r="BL255" s="45"/>
      <c r="BM255" s="45"/>
      <c r="BN255" s="45"/>
      <c r="BO255" s="45"/>
    </row>
    <row r="256" spans="1:67" s="46" customFormat="1" ht="39.6" customHeight="1">
      <c r="A256" s="65" t="s">
        <v>1</v>
      </c>
      <c r="B256" s="63" t="s">
        <v>2</v>
      </c>
      <c r="C256" s="62" t="s">
        <v>3</v>
      </c>
      <c r="D256" s="61" t="s">
        <v>4</v>
      </c>
      <c r="E256" s="62" t="s">
        <v>5</v>
      </c>
      <c r="F256" s="61" t="s">
        <v>6</v>
      </c>
      <c r="G256" s="61" t="s">
        <v>7</v>
      </c>
      <c r="H256" s="64" t="s">
        <v>8</v>
      </c>
      <c r="I256" s="63" t="s">
        <v>2</v>
      </c>
      <c r="J256" s="61" t="s">
        <v>3</v>
      </c>
      <c r="K256" s="61" t="s">
        <v>4</v>
      </c>
      <c r="L256" s="62" t="s">
        <v>5</v>
      </c>
      <c r="M256" s="61" t="s">
        <v>6</v>
      </c>
      <c r="N256" s="61" t="s">
        <v>7</v>
      </c>
      <c r="O256" s="60" t="s">
        <v>8</v>
      </c>
      <c r="P256" s="59"/>
      <c r="Q256" s="59"/>
      <c r="R256" s="59"/>
      <c r="S256" s="59"/>
      <c r="T256" s="59"/>
      <c r="U256" s="59"/>
      <c r="V256" s="59"/>
      <c r="W256" s="59"/>
      <c r="X256" s="59"/>
      <c r="Y256" s="59"/>
      <c r="Z256" s="59"/>
      <c r="AA256" s="59"/>
      <c r="AB256" s="59"/>
      <c r="AC256" s="59"/>
      <c r="AD256" s="59"/>
      <c r="AE256" s="59"/>
      <c r="AF256" s="59"/>
      <c r="AG256" s="59"/>
      <c r="AH256" s="59"/>
      <c r="AI256" s="59"/>
      <c r="AJ256" s="59"/>
      <c r="AK256" s="59"/>
      <c r="AL256" s="59"/>
      <c r="AM256" s="59"/>
      <c r="AN256" s="59"/>
      <c r="AO256" s="59"/>
      <c r="AP256" s="59"/>
      <c r="AQ256" s="59"/>
      <c r="AR256" s="59"/>
      <c r="AS256" s="59"/>
      <c r="AT256" s="59"/>
      <c r="AU256" s="59"/>
      <c r="AV256" s="59"/>
      <c r="AW256" s="59"/>
      <c r="AX256" s="59"/>
      <c r="AY256" s="59"/>
      <c r="AZ256" s="59"/>
    </row>
    <row r="257" spans="1:67" s="43" customFormat="1" ht="13.5" customHeight="1">
      <c r="A257" s="58" t="s">
        <v>9</v>
      </c>
      <c r="B257" s="57">
        <v>4</v>
      </c>
      <c r="C257" s="57">
        <v>1</v>
      </c>
      <c r="D257" s="57">
        <v>0</v>
      </c>
      <c r="E257" s="57">
        <v>1</v>
      </c>
      <c r="F257" s="57">
        <f t="shared" ref="F257:F293" si="31">SUM(B257:E257)</f>
        <v>6</v>
      </c>
      <c r="G257" s="56">
        <f t="shared" ref="G257:G293" si="32">IF(SUM(C257,E257)=0,0,SUM(C257,E257)/F257*100)</f>
        <v>33.333333333333329</v>
      </c>
      <c r="H257" s="55">
        <f t="shared" ref="H257:H293" si="33">IF(F257=0,0,F257/F$293*100)</f>
        <v>0.74719800747198006</v>
      </c>
      <c r="I257" s="57">
        <v>3</v>
      </c>
      <c r="J257" s="57">
        <v>0</v>
      </c>
      <c r="K257" s="57">
        <v>0</v>
      </c>
      <c r="L257" s="57">
        <v>0</v>
      </c>
      <c r="M257" s="57">
        <f t="shared" ref="M257:M293" si="34">SUM(I257:L257)</f>
        <v>3</v>
      </c>
      <c r="N257" s="56">
        <f t="shared" ref="N257:N293" si="35">IF(SUM(J257,L257)=0,0,SUM(J257,L257)/M257*100)</f>
        <v>0</v>
      </c>
      <c r="O257" s="55">
        <f t="shared" ref="O257:O293" si="36">IF(M257=0,0,M257/M$293*100)</f>
        <v>1.4423076923076923</v>
      </c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4"/>
      <c r="AM257" s="44"/>
      <c r="AN257" s="44"/>
      <c r="AO257" s="44"/>
      <c r="AP257" s="44"/>
      <c r="AQ257" s="44"/>
      <c r="AR257" s="44"/>
      <c r="AS257" s="44"/>
      <c r="AT257" s="44"/>
      <c r="AU257" s="44"/>
      <c r="AV257" s="44"/>
      <c r="AW257" s="44"/>
      <c r="AX257" s="44"/>
      <c r="AY257" s="44"/>
      <c r="AZ257" s="44"/>
      <c r="BA257" s="45"/>
      <c r="BB257" s="45"/>
      <c r="BC257" s="45"/>
      <c r="BD257" s="45"/>
      <c r="BE257" s="45"/>
      <c r="BF257" s="45"/>
      <c r="BG257" s="45"/>
      <c r="BH257" s="45"/>
      <c r="BI257" s="45"/>
      <c r="BJ257" s="45"/>
      <c r="BK257" s="45"/>
      <c r="BL257" s="45"/>
      <c r="BM257" s="45"/>
      <c r="BN257" s="45"/>
      <c r="BO257" s="45"/>
    </row>
    <row r="258" spans="1:67" s="43" customFormat="1" ht="13.5" customHeight="1">
      <c r="A258" s="54" t="s">
        <v>10</v>
      </c>
      <c r="B258" s="53">
        <v>11</v>
      </c>
      <c r="C258" s="53">
        <v>0</v>
      </c>
      <c r="D258" s="53">
        <v>0</v>
      </c>
      <c r="E258" s="53">
        <v>1</v>
      </c>
      <c r="F258" s="53">
        <f t="shared" si="31"/>
        <v>12</v>
      </c>
      <c r="G258" s="52">
        <f t="shared" si="32"/>
        <v>8.3333333333333321</v>
      </c>
      <c r="H258" s="51">
        <f t="shared" si="33"/>
        <v>1.4943960149439601</v>
      </c>
      <c r="I258" s="53">
        <v>0</v>
      </c>
      <c r="J258" s="53">
        <v>0</v>
      </c>
      <c r="K258" s="53">
        <v>0</v>
      </c>
      <c r="L258" s="53">
        <v>0</v>
      </c>
      <c r="M258" s="53">
        <f t="shared" si="34"/>
        <v>0</v>
      </c>
      <c r="N258" s="52">
        <f t="shared" si="35"/>
        <v>0</v>
      </c>
      <c r="O258" s="51">
        <f t="shared" si="36"/>
        <v>0</v>
      </c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  <c r="BA258" s="45"/>
      <c r="BB258" s="45"/>
      <c r="BC258" s="45"/>
      <c r="BD258" s="45"/>
      <c r="BE258" s="45"/>
      <c r="BF258" s="45"/>
      <c r="BG258" s="45"/>
      <c r="BH258" s="45"/>
      <c r="BI258" s="45"/>
      <c r="BJ258" s="45"/>
      <c r="BK258" s="45"/>
      <c r="BL258" s="45"/>
      <c r="BM258" s="45"/>
      <c r="BN258" s="45"/>
      <c r="BO258" s="45"/>
    </row>
    <row r="259" spans="1:67" s="44" customFormat="1" ht="13.5" customHeight="1">
      <c r="A259" s="54" t="s">
        <v>11</v>
      </c>
      <c r="B259" s="53">
        <v>14</v>
      </c>
      <c r="C259" s="53">
        <v>0</v>
      </c>
      <c r="D259" s="53">
        <v>2</v>
      </c>
      <c r="E259" s="53">
        <v>0</v>
      </c>
      <c r="F259" s="53">
        <f t="shared" si="31"/>
        <v>16</v>
      </c>
      <c r="G259" s="52">
        <f t="shared" si="32"/>
        <v>0</v>
      </c>
      <c r="H259" s="51">
        <f t="shared" si="33"/>
        <v>1.9925280199252802</v>
      </c>
      <c r="I259" s="53">
        <v>3</v>
      </c>
      <c r="J259" s="53">
        <v>0</v>
      </c>
      <c r="K259" s="53">
        <v>0</v>
      </c>
      <c r="L259" s="53">
        <v>0</v>
      </c>
      <c r="M259" s="53">
        <f t="shared" si="34"/>
        <v>3</v>
      </c>
      <c r="N259" s="52">
        <f t="shared" si="35"/>
        <v>0</v>
      </c>
      <c r="O259" s="51">
        <f t="shared" si="36"/>
        <v>1.4423076923076923</v>
      </c>
      <c r="BA259" s="45"/>
      <c r="BB259" s="45"/>
      <c r="BC259" s="45"/>
      <c r="BD259" s="45"/>
      <c r="BE259" s="45"/>
      <c r="BF259" s="45"/>
      <c r="BG259" s="45"/>
      <c r="BH259" s="45"/>
      <c r="BI259" s="45"/>
      <c r="BJ259" s="45"/>
      <c r="BK259" s="45"/>
      <c r="BL259" s="45"/>
      <c r="BM259" s="45"/>
      <c r="BN259" s="45"/>
      <c r="BO259" s="45"/>
    </row>
    <row r="260" spans="1:67" s="46" customFormat="1" ht="13.5" customHeight="1">
      <c r="A260" s="54" t="s">
        <v>12</v>
      </c>
      <c r="B260" s="53">
        <v>13</v>
      </c>
      <c r="C260" s="53">
        <v>1</v>
      </c>
      <c r="D260" s="53">
        <v>0</v>
      </c>
      <c r="E260" s="53">
        <v>0</v>
      </c>
      <c r="F260" s="53">
        <f t="shared" si="31"/>
        <v>14</v>
      </c>
      <c r="G260" s="52">
        <f t="shared" si="32"/>
        <v>7.1428571428571423</v>
      </c>
      <c r="H260" s="51">
        <f t="shared" si="33"/>
        <v>1.7434620174346203</v>
      </c>
      <c r="I260" s="53">
        <v>0</v>
      </c>
      <c r="J260" s="53">
        <v>0</v>
      </c>
      <c r="K260" s="53">
        <v>0</v>
      </c>
      <c r="L260" s="53">
        <v>0</v>
      </c>
      <c r="M260" s="53">
        <f t="shared" si="34"/>
        <v>0</v>
      </c>
      <c r="N260" s="52">
        <f t="shared" si="35"/>
        <v>0</v>
      </c>
      <c r="O260" s="51">
        <f t="shared" si="36"/>
        <v>0</v>
      </c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  <c r="BA260" s="45"/>
      <c r="BB260" s="45"/>
      <c r="BC260" s="45"/>
      <c r="BD260" s="45"/>
      <c r="BE260" s="45"/>
      <c r="BF260" s="45"/>
      <c r="BG260" s="45"/>
      <c r="BH260" s="45"/>
      <c r="BI260" s="45"/>
      <c r="BJ260" s="45"/>
      <c r="BK260" s="45"/>
      <c r="BL260" s="45"/>
      <c r="BM260" s="45"/>
      <c r="BN260" s="45"/>
      <c r="BO260" s="45"/>
    </row>
    <row r="261" spans="1:67" s="44" customFormat="1" ht="13.5" customHeight="1">
      <c r="A261" s="54" t="s">
        <v>13</v>
      </c>
      <c r="B261" s="53">
        <v>8</v>
      </c>
      <c r="C261" s="53">
        <v>0</v>
      </c>
      <c r="D261" s="53">
        <v>0</v>
      </c>
      <c r="E261" s="53">
        <v>1</v>
      </c>
      <c r="F261" s="53">
        <f t="shared" si="31"/>
        <v>9</v>
      </c>
      <c r="G261" s="52">
        <f t="shared" si="32"/>
        <v>11.111111111111111</v>
      </c>
      <c r="H261" s="51">
        <f t="shared" si="33"/>
        <v>1.1207970112079702</v>
      </c>
      <c r="I261" s="53">
        <v>1</v>
      </c>
      <c r="J261" s="53">
        <v>0</v>
      </c>
      <c r="K261" s="53">
        <v>0</v>
      </c>
      <c r="L261" s="53">
        <v>0</v>
      </c>
      <c r="M261" s="53">
        <f t="shared" si="34"/>
        <v>1</v>
      </c>
      <c r="N261" s="52">
        <f t="shared" si="35"/>
        <v>0</v>
      </c>
      <c r="O261" s="51">
        <f t="shared" si="36"/>
        <v>0.48076923076923078</v>
      </c>
      <c r="BA261" s="45"/>
      <c r="BB261" s="45"/>
      <c r="BC261" s="45"/>
      <c r="BD261" s="45"/>
      <c r="BE261" s="45"/>
      <c r="BF261" s="45"/>
      <c r="BG261" s="45"/>
      <c r="BH261" s="45"/>
      <c r="BI261" s="45"/>
      <c r="BJ261" s="45"/>
      <c r="BK261" s="45"/>
      <c r="BL261" s="45"/>
      <c r="BM261" s="45"/>
      <c r="BN261" s="45"/>
      <c r="BO261" s="45"/>
    </row>
    <row r="262" spans="1:67" s="44" customFormat="1" ht="13.5" customHeight="1">
      <c r="A262" s="54" t="s">
        <v>14</v>
      </c>
      <c r="B262" s="53">
        <v>15</v>
      </c>
      <c r="C262" s="53">
        <v>0</v>
      </c>
      <c r="D262" s="53">
        <v>0</v>
      </c>
      <c r="E262" s="53">
        <v>0</v>
      </c>
      <c r="F262" s="53">
        <f t="shared" si="31"/>
        <v>15</v>
      </c>
      <c r="G262" s="52">
        <f t="shared" si="32"/>
        <v>0</v>
      </c>
      <c r="H262" s="51">
        <f t="shared" si="33"/>
        <v>1.8679950186799501</v>
      </c>
      <c r="I262" s="53">
        <v>3</v>
      </c>
      <c r="J262" s="53">
        <v>0</v>
      </c>
      <c r="K262" s="53">
        <v>0</v>
      </c>
      <c r="L262" s="53">
        <v>0</v>
      </c>
      <c r="M262" s="53">
        <f t="shared" si="34"/>
        <v>3</v>
      </c>
      <c r="N262" s="52">
        <f t="shared" si="35"/>
        <v>0</v>
      </c>
      <c r="O262" s="51">
        <f t="shared" si="36"/>
        <v>1.4423076923076923</v>
      </c>
      <c r="BA262" s="45"/>
      <c r="BB262" s="45"/>
      <c r="BC262" s="45"/>
      <c r="BD262" s="45"/>
      <c r="BE262" s="45"/>
      <c r="BF262" s="45"/>
      <c r="BG262" s="45"/>
      <c r="BH262" s="45"/>
      <c r="BI262" s="45"/>
      <c r="BJ262" s="45"/>
      <c r="BK262" s="45"/>
      <c r="BL262" s="45"/>
      <c r="BM262" s="45"/>
      <c r="BN262" s="45"/>
      <c r="BO262" s="45"/>
    </row>
    <row r="263" spans="1:67" s="44" customFormat="1" ht="13.5" customHeight="1">
      <c r="A263" s="50" t="s">
        <v>15</v>
      </c>
      <c r="B263" s="49">
        <f>SUM(B257:B262)</f>
        <v>65</v>
      </c>
      <c r="C263" s="49">
        <f>SUM(C257:C262)</f>
        <v>2</v>
      </c>
      <c r="D263" s="49">
        <f>SUM(D257:D262)</f>
        <v>2</v>
      </c>
      <c r="E263" s="49">
        <f>SUM(E257:E262)</f>
        <v>3</v>
      </c>
      <c r="F263" s="49">
        <f t="shared" si="31"/>
        <v>72</v>
      </c>
      <c r="G263" s="48">
        <f t="shared" si="32"/>
        <v>6.9444444444444446</v>
      </c>
      <c r="H263" s="47">
        <f t="shared" si="33"/>
        <v>8.9663760896637612</v>
      </c>
      <c r="I263" s="49">
        <f>SUM(I257:I262)</f>
        <v>10</v>
      </c>
      <c r="J263" s="49">
        <f>SUM(J257:J262)</f>
        <v>0</v>
      </c>
      <c r="K263" s="49">
        <f>SUM(K257:K262)</f>
        <v>0</v>
      </c>
      <c r="L263" s="49">
        <f>SUM(L257:L262)</f>
        <v>0</v>
      </c>
      <c r="M263" s="49">
        <f t="shared" si="34"/>
        <v>10</v>
      </c>
      <c r="N263" s="48">
        <f t="shared" si="35"/>
        <v>0</v>
      </c>
      <c r="O263" s="47">
        <f t="shared" si="36"/>
        <v>4.8076923076923084</v>
      </c>
      <c r="BA263" s="45"/>
      <c r="BB263" s="45"/>
      <c r="BC263" s="45"/>
      <c r="BD263" s="45"/>
      <c r="BE263" s="45"/>
      <c r="BF263" s="45"/>
      <c r="BG263" s="45"/>
      <c r="BH263" s="45"/>
      <c r="BI263" s="45"/>
      <c r="BJ263" s="45"/>
      <c r="BK263" s="45"/>
      <c r="BL263" s="45"/>
      <c r="BM263" s="45"/>
      <c r="BN263" s="45"/>
      <c r="BO263" s="45"/>
    </row>
    <row r="264" spans="1:67" s="46" customFormat="1" ht="13.5" customHeight="1">
      <c r="A264" s="58" t="s">
        <v>16</v>
      </c>
      <c r="B264" s="57">
        <v>15</v>
      </c>
      <c r="C264" s="57">
        <v>2</v>
      </c>
      <c r="D264" s="57">
        <v>2</v>
      </c>
      <c r="E264" s="57">
        <v>1</v>
      </c>
      <c r="F264" s="57">
        <f t="shared" si="31"/>
        <v>20</v>
      </c>
      <c r="G264" s="56">
        <f t="shared" si="32"/>
        <v>15</v>
      </c>
      <c r="H264" s="55">
        <f t="shared" si="33"/>
        <v>2.4906600249066</v>
      </c>
      <c r="I264" s="57">
        <v>1</v>
      </c>
      <c r="J264" s="57">
        <v>0</v>
      </c>
      <c r="K264" s="57">
        <v>0</v>
      </c>
      <c r="L264" s="57">
        <v>0</v>
      </c>
      <c r="M264" s="57">
        <f t="shared" si="34"/>
        <v>1</v>
      </c>
      <c r="N264" s="56">
        <f t="shared" si="35"/>
        <v>0</v>
      </c>
      <c r="O264" s="55">
        <f t="shared" si="36"/>
        <v>0.48076923076923078</v>
      </c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</row>
    <row r="265" spans="1:67" s="46" customFormat="1" ht="13.5" customHeight="1">
      <c r="A265" s="54" t="s">
        <v>17</v>
      </c>
      <c r="B265" s="53">
        <v>13</v>
      </c>
      <c r="C265" s="53">
        <v>2</v>
      </c>
      <c r="D265" s="53">
        <v>1</v>
      </c>
      <c r="E265" s="53">
        <v>0</v>
      </c>
      <c r="F265" s="53">
        <f t="shared" si="31"/>
        <v>16</v>
      </c>
      <c r="G265" s="52">
        <f t="shared" si="32"/>
        <v>12.5</v>
      </c>
      <c r="H265" s="51">
        <f t="shared" si="33"/>
        <v>1.9925280199252802</v>
      </c>
      <c r="I265" s="53">
        <v>3</v>
      </c>
      <c r="J265" s="53">
        <v>0</v>
      </c>
      <c r="K265" s="53">
        <v>0</v>
      </c>
      <c r="L265" s="53">
        <v>0</v>
      </c>
      <c r="M265" s="53">
        <f t="shared" si="34"/>
        <v>3</v>
      </c>
      <c r="N265" s="52">
        <f t="shared" si="35"/>
        <v>0</v>
      </c>
      <c r="O265" s="51">
        <f t="shared" si="36"/>
        <v>1.4423076923076923</v>
      </c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</row>
    <row r="266" spans="1:67" s="46" customFormat="1" ht="13.5" customHeight="1">
      <c r="A266" s="54" t="s">
        <v>18</v>
      </c>
      <c r="B266" s="53">
        <v>10</v>
      </c>
      <c r="C266" s="53">
        <v>0</v>
      </c>
      <c r="D266" s="53">
        <v>1</v>
      </c>
      <c r="E266" s="53">
        <v>0</v>
      </c>
      <c r="F266" s="53">
        <f t="shared" si="31"/>
        <v>11</v>
      </c>
      <c r="G266" s="52">
        <f t="shared" si="32"/>
        <v>0</v>
      </c>
      <c r="H266" s="51">
        <f t="shared" si="33"/>
        <v>1.3698630136986301</v>
      </c>
      <c r="I266" s="53">
        <v>3</v>
      </c>
      <c r="J266" s="53">
        <v>0</v>
      </c>
      <c r="K266" s="53">
        <v>0</v>
      </c>
      <c r="L266" s="53">
        <v>0</v>
      </c>
      <c r="M266" s="53">
        <f t="shared" si="34"/>
        <v>3</v>
      </c>
      <c r="N266" s="52">
        <f t="shared" si="35"/>
        <v>0</v>
      </c>
      <c r="O266" s="51">
        <f t="shared" si="36"/>
        <v>1.4423076923076923</v>
      </c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  <c r="BA266" s="45"/>
      <c r="BB266" s="45"/>
      <c r="BC266" s="45"/>
      <c r="BD266" s="45"/>
      <c r="BE266" s="45"/>
      <c r="BF266" s="45"/>
      <c r="BG266" s="45"/>
      <c r="BH266" s="45"/>
      <c r="BI266" s="45"/>
      <c r="BJ266" s="45"/>
      <c r="BK266" s="45"/>
      <c r="BL266" s="45"/>
      <c r="BM266" s="45"/>
      <c r="BN266" s="45"/>
      <c r="BO266" s="45"/>
    </row>
    <row r="267" spans="1:67" s="44" customFormat="1" ht="13.5" customHeight="1">
      <c r="A267" s="54" t="s">
        <v>19</v>
      </c>
      <c r="B267" s="53">
        <v>16</v>
      </c>
      <c r="C267" s="53">
        <v>2</v>
      </c>
      <c r="D267" s="53">
        <v>2</v>
      </c>
      <c r="E267" s="53">
        <v>0</v>
      </c>
      <c r="F267" s="53">
        <f t="shared" si="31"/>
        <v>20</v>
      </c>
      <c r="G267" s="52">
        <f t="shared" si="32"/>
        <v>10</v>
      </c>
      <c r="H267" s="51">
        <f t="shared" si="33"/>
        <v>2.4906600249066</v>
      </c>
      <c r="I267" s="53">
        <v>2</v>
      </c>
      <c r="J267" s="53">
        <v>0</v>
      </c>
      <c r="K267" s="53">
        <v>0</v>
      </c>
      <c r="L267" s="53">
        <v>0</v>
      </c>
      <c r="M267" s="53">
        <f t="shared" si="34"/>
        <v>2</v>
      </c>
      <c r="N267" s="52">
        <f t="shared" si="35"/>
        <v>0</v>
      </c>
      <c r="O267" s="51">
        <f t="shared" si="36"/>
        <v>0.96153846153846156</v>
      </c>
      <c r="BA267" s="45"/>
      <c r="BB267" s="45"/>
      <c r="BC267" s="45"/>
      <c r="BD267" s="45"/>
      <c r="BE267" s="45"/>
      <c r="BF267" s="45"/>
      <c r="BG267" s="45"/>
      <c r="BH267" s="45"/>
      <c r="BI267" s="45"/>
      <c r="BJ267" s="45"/>
      <c r="BK267" s="45"/>
      <c r="BL267" s="45"/>
      <c r="BM267" s="45"/>
      <c r="BN267" s="45"/>
      <c r="BO267" s="45"/>
    </row>
    <row r="268" spans="1:67" s="46" customFormat="1" ht="13.5" customHeight="1">
      <c r="A268" s="54" t="s">
        <v>20</v>
      </c>
      <c r="B268" s="53">
        <v>16</v>
      </c>
      <c r="C268" s="53">
        <v>0</v>
      </c>
      <c r="D268" s="53">
        <v>5</v>
      </c>
      <c r="E268" s="53">
        <v>0</v>
      </c>
      <c r="F268" s="53">
        <f t="shared" si="31"/>
        <v>21</v>
      </c>
      <c r="G268" s="52">
        <f t="shared" si="32"/>
        <v>0</v>
      </c>
      <c r="H268" s="51">
        <f t="shared" si="33"/>
        <v>2.6151930261519305</v>
      </c>
      <c r="I268" s="53">
        <v>5</v>
      </c>
      <c r="J268" s="53">
        <v>0</v>
      </c>
      <c r="K268" s="53">
        <v>0</v>
      </c>
      <c r="L268" s="53">
        <v>0</v>
      </c>
      <c r="M268" s="53">
        <f t="shared" si="34"/>
        <v>5</v>
      </c>
      <c r="N268" s="52">
        <f t="shared" si="35"/>
        <v>0</v>
      </c>
      <c r="O268" s="51">
        <f t="shared" si="36"/>
        <v>2.4038461538461542</v>
      </c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  <c r="BA268" s="45"/>
      <c r="BB268" s="45"/>
      <c r="BC268" s="45"/>
      <c r="BD268" s="45"/>
      <c r="BE268" s="45"/>
      <c r="BF268" s="45"/>
      <c r="BG268" s="45"/>
      <c r="BH268" s="45"/>
      <c r="BI268" s="45"/>
      <c r="BJ268" s="45"/>
      <c r="BK268" s="45"/>
      <c r="BL268" s="45"/>
      <c r="BM268" s="45"/>
      <c r="BN268" s="45"/>
      <c r="BO268" s="45"/>
    </row>
    <row r="269" spans="1:67" s="44" customFormat="1" ht="13.5" customHeight="1">
      <c r="A269" s="54" t="s">
        <v>21</v>
      </c>
      <c r="B269" s="53">
        <v>9</v>
      </c>
      <c r="C269" s="53">
        <v>0</v>
      </c>
      <c r="D269" s="53">
        <v>2</v>
      </c>
      <c r="E269" s="53">
        <v>0</v>
      </c>
      <c r="F269" s="53">
        <f t="shared" si="31"/>
        <v>11</v>
      </c>
      <c r="G269" s="52">
        <f t="shared" si="32"/>
        <v>0</v>
      </c>
      <c r="H269" s="51">
        <f t="shared" si="33"/>
        <v>1.3698630136986301</v>
      </c>
      <c r="I269" s="53">
        <v>1</v>
      </c>
      <c r="J269" s="53">
        <v>0</v>
      </c>
      <c r="K269" s="53">
        <v>1</v>
      </c>
      <c r="L269" s="53">
        <v>0</v>
      </c>
      <c r="M269" s="53">
        <f t="shared" si="34"/>
        <v>2</v>
      </c>
      <c r="N269" s="52">
        <f t="shared" si="35"/>
        <v>0</v>
      </c>
      <c r="O269" s="51">
        <f t="shared" si="36"/>
        <v>0.96153846153846156</v>
      </c>
      <c r="BA269" s="45"/>
      <c r="BB269" s="45"/>
      <c r="BC269" s="45"/>
      <c r="BD269" s="45"/>
      <c r="BE269" s="45"/>
      <c r="BF269" s="45"/>
      <c r="BG269" s="45"/>
      <c r="BH269" s="45"/>
      <c r="BI269" s="45"/>
      <c r="BJ269" s="45"/>
      <c r="BK269" s="45"/>
      <c r="BL269" s="45"/>
      <c r="BM269" s="45"/>
      <c r="BN269" s="45"/>
      <c r="BO269" s="45"/>
    </row>
    <row r="270" spans="1:67" s="46" customFormat="1" ht="13.5" customHeight="1">
      <c r="A270" s="50" t="s">
        <v>15</v>
      </c>
      <c r="B270" s="49">
        <f>SUM(B264:B269)</f>
        <v>79</v>
      </c>
      <c r="C270" s="49">
        <f>SUM(C264:C269)</f>
        <v>6</v>
      </c>
      <c r="D270" s="49">
        <f>SUM(D264:D269)</f>
        <v>13</v>
      </c>
      <c r="E270" s="49">
        <f>SUM(E264:E269)</f>
        <v>1</v>
      </c>
      <c r="F270" s="49">
        <f t="shared" si="31"/>
        <v>99</v>
      </c>
      <c r="G270" s="48">
        <f t="shared" si="32"/>
        <v>7.0707070707070701</v>
      </c>
      <c r="H270" s="47">
        <f t="shared" si="33"/>
        <v>12.328767123287671</v>
      </c>
      <c r="I270" s="49">
        <f>SUM(I264:I269)</f>
        <v>15</v>
      </c>
      <c r="J270" s="49">
        <f>SUM(J264:J269)</f>
        <v>0</v>
      </c>
      <c r="K270" s="49">
        <f>SUM(K264:K269)</f>
        <v>1</v>
      </c>
      <c r="L270" s="49">
        <f>SUM(L264:L269)</f>
        <v>0</v>
      </c>
      <c r="M270" s="49">
        <f t="shared" si="34"/>
        <v>16</v>
      </c>
      <c r="N270" s="48">
        <f t="shared" si="35"/>
        <v>0</v>
      </c>
      <c r="O270" s="47">
        <f t="shared" si="36"/>
        <v>7.6923076923076925</v>
      </c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</row>
    <row r="271" spans="1:67" s="44" customFormat="1" ht="13.5" customHeight="1">
      <c r="A271" s="54" t="s">
        <v>22</v>
      </c>
      <c r="B271" s="53">
        <v>49</v>
      </c>
      <c r="C271" s="53">
        <v>4</v>
      </c>
      <c r="D271" s="53">
        <v>13</v>
      </c>
      <c r="E271" s="53">
        <v>5</v>
      </c>
      <c r="F271" s="53">
        <f t="shared" si="31"/>
        <v>71</v>
      </c>
      <c r="G271" s="52">
        <f t="shared" si="32"/>
        <v>12.676056338028168</v>
      </c>
      <c r="H271" s="51">
        <f t="shared" si="33"/>
        <v>8.8418430884184307</v>
      </c>
      <c r="I271" s="53">
        <v>22</v>
      </c>
      <c r="J271" s="53">
        <v>0</v>
      </c>
      <c r="K271" s="53">
        <v>8</v>
      </c>
      <c r="L271" s="53">
        <v>2</v>
      </c>
      <c r="M271" s="53">
        <f t="shared" si="34"/>
        <v>32</v>
      </c>
      <c r="N271" s="52">
        <f t="shared" si="35"/>
        <v>6.25</v>
      </c>
      <c r="O271" s="51">
        <f t="shared" si="36"/>
        <v>15.384615384615385</v>
      </c>
      <c r="BA271" s="45"/>
      <c r="BB271" s="45"/>
      <c r="BC271" s="45"/>
      <c r="BD271" s="45"/>
      <c r="BE271" s="45"/>
      <c r="BF271" s="45"/>
      <c r="BG271" s="45"/>
      <c r="BH271" s="45"/>
      <c r="BI271" s="45"/>
      <c r="BJ271" s="45"/>
      <c r="BK271" s="45"/>
      <c r="BL271" s="45"/>
      <c r="BM271" s="45"/>
      <c r="BN271" s="45"/>
      <c r="BO271" s="45"/>
    </row>
    <row r="272" spans="1:67" s="46" customFormat="1" ht="13.5" customHeight="1">
      <c r="A272" s="54" t="s">
        <v>23</v>
      </c>
      <c r="B272" s="53">
        <v>48</v>
      </c>
      <c r="C272" s="53">
        <v>3</v>
      </c>
      <c r="D272" s="53">
        <v>12</v>
      </c>
      <c r="E272" s="53">
        <v>1</v>
      </c>
      <c r="F272" s="53">
        <f t="shared" si="31"/>
        <v>64</v>
      </c>
      <c r="G272" s="52">
        <f t="shared" si="32"/>
        <v>6.25</v>
      </c>
      <c r="H272" s="51">
        <f t="shared" si="33"/>
        <v>7.9701120797011207</v>
      </c>
      <c r="I272" s="53">
        <v>17</v>
      </c>
      <c r="J272" s="53">
        <v>0</v>
      </c>
      <c r="K272" s="53">
        <v>3</v>
      </c>
      <c r="L272" s="53">
        <v>0</v>
      </c>
      <c r="M272" s="53">
        <f t="shared" si="34"/>
        <v>20</v>
      </c>
      <c r="N272" s="52">
        <f t="shared" si="35"/>
        <v>0</v>
      </c>
      <c r="O272" s="51">
        <f t="shared" si="36"/>
        <v>9.6153846153846168</v>
      </c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</row>
    <row r="273" spans="1:67" s="44" customFormat="1" ht="13.5" customHeight="1">
      <c r="A273" s="54" t="s">
        <v>24</v>
      </c>
      <c r="B273" s="53">
        <v>32</v>
      </c>
      <c r="C273" s="53">
        <v>1</v>
      </c>
      <c r="D273" s="53">
        <v>7</v>
      </c>
      <c r="E273" s="53">
        <v>2</v>
      </c>
      <c r="F273" s="53">
        <f t="shared" si="31"/>
        <v>42</v>
      </c>
      <c r="G273" s="52">
        <f t="shared" si="32"/>
        <v>7.1428571428571423</v>
      </c>
      <c r="H273" s="51">
        <f t="shared" si="33"/>
        <v>5.230386052303861</v>
      </c>
      <c r="I273" s="53">
        <v>12</v>
      </c>
      <c r="J273" s="53">
        <v>0</v>
      </c>
      <c r="K273" s="53">
        <v>0</v>
      </c>
      <c r="L273" s="53">
        <v>0</v>
      </c>
      <c r="M273" s="53">
        <f t="shared" si="34"/>
        <v>12</v>
      </c>
      <c r="N273" s="52">
        <f t="shared" si="35"/>
        <v>0</v>
      </c>
      <c r="O273" s="51">
        <f t="shared" si="36"/>
        <v>5.7692307692307692</v>
      </c>
      <c r="BA273" s="45"/>
      <c r="BB273" s="45"/>
      <c r="BC273" s="45"/>
      <c r="BD273" s="45"/>
      <c r="BE273" s="45"/>
      <c r="BF273" s="45"/>
      <c r="BG273" s="45"/>
      <c r="BH273" s="45"/>
      <c r="BI273" s="45"/>
      <c r="BJ273" s="45"/>
      <c r="BK273" s="45"/>
      <c r="BL273" s="45"/>
      <c r="BM273" s="45"/>
      <c r="BN273" s="45"/>
      <c r="BO273" s="45"/>
    </row>
    <row r="274" spans="1:67" s="46" customFormat="1" ht="13.5" customHeight="1">
      <c r="A274" s="54" t="s">
        <v>25</v>
      </c>
      <c r="B274" s="53">
        <v>45</v>
      </c>
      <c r="C274" s="53">
        <v>4</v>
      </c>
      <c r="D274" s="53">
        <v>6</v>
      </c>
      <c r="E274" s="53">
        <v>3</v>
      </c>
      <c r="F274" s="53">
        <f t="shared" si="31"/>
        <v>58</v>
      </c>
      <c r="G274" s="52">
        <f t="shared" si="32"/>
        <v>12.068965517241379</v>
      </c>
      <c r="H274" s="51">
        <f t="shared" si="33"/>
        <v>7.2229140722291403</v>
      </c>
      <c r="I274" s="53">
        <v>9</v>
      </c>
      <c r="J274" s="53">
        <v>3</v>
      </c>
      <c r="K274" s="53">
        <v>5</v>
      </c>
      <c r="L274" s="53">
        <v>0</v>
      </c>
      <c r="M274" s="53">
        <f t="shared" si="34"/>
        <v>17</v>
      </c>
      <c r="N274" s="52">
        <f t="shared" si="35"/>
        <v>17.647058823529413</v>
      </c>
      <c r="O274" s="51">
        <f t="shared" si="36"/>
        <v>8.1730769230769234</v>
      </c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</row>
    <row r="275" spans="1:67" s="46" customFormat="1" ht="13.5" customHeight="1">
      <c r="A275" s="54" t="s">
        <v>26</v>
      </c>
      <c r="B275" s="53">
        <v>40</v>
      </c>
      <c r="C275" s="53">
        <v>2</v>
      </c>
      <c r="D275" s="53">
        <v>19</v>
      </c>
      <c r="E275" s="53">
        <v>0</v>
      </c>
      <c r="F275" s="53">
        <f t="shared" si="31"/>
        <v>61</v>
      </c>
      <c r="G275" s="52">
        <f t="shared" si="32"/>
        <v>3.278688524590164</v>
      </c>
      <c r="H275" s="51">
        <f t="shared" si="33"/>
        <v>7.5965130759651309</v>
      </c>
      <c r="I275" s="53">
        <v>13</v>
      </c>
      <c r="J275" s="53">
        <v>0</v>
      </c>
      <c r="K275" s="53">
        <v>6</v>
      </c>
      <c r="L275" s="53">
        <v>0</v>
      </c>
      <c r="M275" s="53">
        <f t="shared" si="34"/>
        <v>19</v>
      </c>
      <c r="N275" s="52">
        <f t="shared" si="35"/>
        <v>0</v>
      </c>
      <c r="O275" s="51">
        <f t="shared" si="36"/>
        <v>9.1346153846153832</v>
      </c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</row>
    <row r="276" spans="1:67" s="46" customFormat="1" ht="13.5" customHeight="1">
      <c r="A276" s="54" t="s">
        <v>27</v>
      </c>
      <c r="B276" s="53">
        <v>44</v>
      </c>
      <c r="C276" s="53">
        <v>5</v>
      </c>
      <c r="D276" s="53">
        <v>11</v>
      </c>
      <c r="E276" s="53">
        <v>2</v>
      </c>
      <c r="F276" s="53">
        <f t="shared" si="31"/>
        <v>62</v>
      </c>
      <c r="G276" s="52">
        <f t="shared" si="32"/>
        <v>11.29032258064516</v>
      </c>
      <c r="H276" s="51">
        <f t="shared" si="33"/>
        <v>7.7210460772104614</v>
      </c>
      <c r="I276" s="53">
        <v>6</v>
      </c>
      <c r="J276" s="53">
        <v>0</v>
      </c>
      <c r="K276" s="53">
        <v>0</v>
      </c>
      <c r="L276" s="53">
        <v>0</v>
      </c>
      <c r="M276" s="53">
        <f t="shared" si="34"/>
        <v>6</v>
      </c>
      <c r="N276" s="52">
        <f t="shared" si="35"/>
        <v>0</v>
      </c>
      <c r="O276" s="51">
        <f t="shared" si="36"/>
        <v>2.8846153846153846</v>
      </c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  <c r="BA276" s="45"/>
      <c r="BB276" s="45"/>
      <c r="BC276" s="45"/>
      <c r="BD276" s="45"/>
      <c r="BE276" s="45"/>
      <c r="BF276" s="45"/>
      <c r="BG276" s="45"/>
      <c r="BH276" s="45"/>
      <c r="BI276" s="45"/>
      <c r="BJ276" s="45"/>
      <c r="BK276" s="45"/>
      <c r="BL276" s="45"/>
      <c r="BM276" s="45"/>
      <c r="BN276" s="45"/>
      <c r="BO276" s="45"/>
    </row>
    <row r="277" spans="1:67" s="44" customFormat="1" ht="13.5" customHeight="1">
      <c r="A277" s="54" t="s">
        <v>28</v>
      </c>
      <c r="B277" s="53">
        <v>40</v>
      </c>
      <c r="C277" s="53">
        <v>3</v>
      </c>
      <c r="D277" s="53">
        <v>12</v>
      </c>
      <c r="E277" s="53">
        <v>3</v>
      </c>
      <c r="F277" s="53">
        <f t="shared" si="31"/>
        <v>58</v>
      </c>
      <c r="G277" s="52">
        <f t="shared" si="32"/>
        <v>10.344827586206897</v>
      </c>
      <c r="H277" s="51">
        <f t="shared" si="33"/>
        <v>7.2229140722291403</v>
      </c>
      <c r="I277" s="53">
        <v>14</v>
      </c>
      <c r="J277" s="53">
        <v>0</v>
      </c>
      <c r="K277" s="53">
        <v>6</v>
      </c>
      <c r="L277" s="53">
        <v>0</v>
      </c>
      <c r="M277" s="53">
        <f t="shared" si="34"/>
        <v>20</v>
      </c>
      <c r="N277" s="52">
        <f t="shared" si="35"/>
        <v>0</v>
      </c>
      <c r="O277" s="51">
        <f t="shared" si="36"/>
        <v>9.6153846153846168</v>
      </c>
      <c r="BA277" s="45"/>
      <c r="BB277" s="45"/>
      <c r="BC277" s="45"/>
      <c r="BD277" s="45"/>
      <c r="BE277" s="45"/>
      <c r="BF277" s="45"/>
      <c r="BG277" s="45"/>
      <c r="BH277" s="45"/>
      <c r="BI277" s="45"/>
      <c r="BJ277" s="45"/>
      <c r="BK277" s="45"/>
      <c r="BL277" s="45"/>
      <c r="BM277" s="45"/>
      <c r="BN277" s="45"/>
      <c r="BO277" s="45"/>
    </row>
    <row r="278" spans="1:67" s="44" customFormat="1" ht="13.5" customHeight="1">
      <c r="A278" s="54" t="s">
        <v>60</v>
      </c>
      <c r="B278" s="53">
        <v>63</v>
      </c>
      <c r="C278" s="53">
        <v>3</v>
      </c>
      <c r="D278" s="53">
        <v>10</v>
      </c>
      <c r="E278" s="53">
        <v>4</v>
      </c>
      <c r="F278" s="53">
        <f t="shared" si="31"/>
        <v>80</v>
      </c>
      <c r="G278" s="52">
        <f t="shared" si="32"/>
        <v>8.75</v>
      </c>
      <c r="H278" s="51">
        <f t="shared" si="33"/>
        <v>9.9626400996264</v>
      </c>
      <c r="I278" s="53">
        <v>18</v>
      </c>
      <c r="J278" s="53">
        <v>0</v>
      </c>
      <c r="K278" s="53">
        <v>3</v>
      </c>
      <c r="L278" s="53">
        <v>0</v>
      </c>
      <c r="M278" s="53">
        <f t="shared" si="34"/>
        <v>21</v>
      </c>
      <c r="N278" s="52">
        <f t="shared" si="35"/>
        <v>0</v>
      </c>
      <c r="O278" s="51">
        <f t="shared" si="36"/>
        <v>10.096153846153847</v>
      </c>
      <c r="BA278" s="45"/>
      <c r="BB278" s="45"/>
      <c r="BC278" s="45"/>
      <c r="BD278" s="45"/>
      <c r="BE278" s="45"/>
      <c r="BF278" s="45"/>
      <c r="BG278" s="45"/>
      <c r="BH278" s="45"/>
      <c r="BI278" s="45"/>
      <c r="BJ278" s="45"/>
      <c r="BK278" s="45"/>
      <c r="BL278" s="45"/>
      <c r="BM278" s="45"/>
      <c r="BN278" s="45"/>
      <c r="BO278" s="45"/>
    </row>
    <row r="279" spans="1:67" s="44" customFormat="1" ht="13.5" customHeight="1">
      <c r="A279" s="58" t="s">
        <v>29</v>
      </c>
      <c r="B279" s="57">
        <v>7</v>
      </c>
      <c r="C279" s="57">
        <v>0</v>
      </c>
      <c r="D279" s="57">
        <v>0</v>
      </c>
      <c r="E279" s="57">
        <v>0</v>
      </c>
      <c r="F279" s="57">
        <f t="shared" si="31"/>
        <v>7</v>
      </c>
      <c r="G279" s="56">
        <f t="shared" si="32"/>
        <v>0</v>
      </c>
      <c r="H279" s="55">
        <f t="shared" si="33"/>
        <v>0.87173100871731013</v>
      </c>
      <c r="I279" s="57">
        <v>1</v>
      </c>
      <c r="J279" s="57">
        <v>0</v>
      </c>
      <c r="K279" s="57">
        <v>0</v>
      </c>
      <c r="L279" s="57">
        <v>0</v>
      </c>
      <c r="M279" s="57">
        <f t="shared" si="34"/>
        <v>1</v>
      </c>
      <c r="N279" s="56">
        <f t="shared" si="35"/>
        <v>0</v>
      </c>
      <c r="O279" s="55">
        <f t="shared" si="36"/>
        <v>0.48076923076923078</v>
      </c>
      <c r="BA279" s="45"/>
      <c r="BB279" s="45"/>
      <c r="BC279" s="45"/>
      <c r="BD279" s="45"/>
      <c r="BE279" s="45"/>
      <c r="BF279" s="45"/>
      <c r="BG279" s="45"/>
      <c r="BH279" s="45"/>
      <c r="BI279" s="45"/>
      <c r="BJ279" s="45"/>
      <c r="BK279" s="45"/>
      <c r="BL279" s="45"/>
      <c r="BM279" s="45"/>
      <c r="BN279" s="45"/>
      <c r="BO279" s="45"/>
    </row>
    <row r="280" spans="1:67" s="46" customFormat="1" ht="13.5" customHeight="1">
      <c r="A280" s="54" t="s">
        <v>30</v>
      </c>
      <c r="B280" s="53">
        <v>13</v>
      </c>
      <c r="C280" s="53">
        <v>0</v>
      </c>
      <c r="D280" s="53">
        <v>0</v>
      </c>
      <c r="E280" s="53">
        <v>0</v>
      </c>
      <c r="F280" s="53">
        <f t="shared" si="31"/>
        <v>13</v>
      </c>
      <c r="G280" s="52">
        <f t="shared" si="32"/>
        <v>0</v>
      </c>
      <c r="H280" s="51">
        <f t="shared" si="33"/>
        <v>1.61892901618929</v>
      </c>
      <c r="I280" s="53">
        <v>2</v>
      </c>
      <c r="J280" s="53">
        <v>1</v>
      </c>
      <c r="K280" s="53">
        <v>1</v>
      </c>
      <c r="L280" s="53">
        <v>0</v>
      </c>
      <c r="M280" s="53">
        <f t="shared" si="34"/>
        <v>4</v>
      </c>
      <c r="N280" s="52">
        <f t="shared" si="35"/>
        <v>25</v>
      </c>
      <c r="O280" s="51">
        <f t="shared" si="36"/>
        <v>1.9230769230769231</v>
      </c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</row>
    <row r="281" spans="1:67" s="46" customFormat="1" ht="13.5" customHeight="1">
      <c r="A281" s="54" t="s">
        <v>31</v>
      </c>
      <c r="B281" s="53">
        <v>12</v>
      </c>
      <c r="C281" s="53">
        <v>0</v>
      </c>
      <c r="D281" s="53">
        <v>2</v>
      </c>
      <c r="E281" s="53">
        <v>1</v>
      </c>
      <c r="F281" s="53">
        <f t="shared" si="31"/>
        <v>15</v>
      </c>
      <c r="G281" s="52">
        <f t="shared" si="32"/>
        <v>6.666666666666667</v>
      </c>
      <c r="H281" s="51">
        <f t="shared" si="33"/>
        <v>1.8679950186799501</v>
      </c>
      <c r="I281" s="53">
        <v>3</v>
      </c>
      <c r="J281" s="53">
        <v>0</v>
      </c>
      <c r="K281" s="53">
        <v>0</v>
      </c>
      <c r="L281" s="53">
        <v>0</v>
      </c>
      <c r="M281" s="53">
        <f t="shared" si="34"/>
        <v>3</v>
      </c>
      <c r="N281" s="52">
        <f t="shared" si="35"/>
        <v>0</v>
      </c>
      <c r="O281" s="51">
        <f t="shared" si="36"/>
        <v>1.4423076923076923</v>
      </c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</row>
    <row r="282" spans="1:67" s="46" customFormat="1" ht="13.5" customHeight="1">
      <c r="A282" s="54" t="s">
        <v>32</v>
      </c>
      <c r="B282" s="53">
        <v>8</v>
      </c>
      <c r="C282" s="53">
        <v>1</v>
      </c>
      <c r="D282" s="53">
        <v>0</v>
      </c>
      <c r="E282" s="53">
        <v>1</v>
      </c>
      <c r="F282" s="53">
        <f t="shared" si="31"/>
        <v>10</v>
      </c>
      <c r="G282" s="52">
        <f t="shared" si="32"/>
        <v>20</v>
      </c>
      <c r="H282" s="51">
        <f t="shared" si="33"/>
        <v>1.2453300124533</v>
      </c>
      <c r="I282" s="53">
        <v>0</v>
      </c>
      <c r="J282" s="53">
        <v>0</v>
      </c>
      <c r="K282" s="53">
        <v>1</v>
      </c>
      <c r="L282" s="53">
        <v>0</v>
      </c>
      <c r="M282" s="53">
        <f t="shared" si="34"/>
        <v>1</v>
      </c>
      <c r="N282" s="52">
        <f t="shared" si="35"/>
        <v>0</v>
      </c>
      <c r="O282" s="51">
        <f t="shared" si="36"/>
        <v>0.48076923076923078</v>
      </c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  <c r="BA282" s="45"/>
      <c r="BB282" s="45"/>
      <c r="BC282" s="45"/>
      <c r="BD282" s="45"/>
      <c r="BE282" s="45"/>
      <c r="BF282" s="45"/>
      <c r="BG282" s="45"/>
      <c r="BH282" s="45"/>
      <c r="BI282" s="45"/>
      <c r="BJ282" s="45"/>
      <c r="BK282" s="45"/>
      <c r="BL282" s="45"/>
      <c r="BM282" s="45"/>
      <c r="BN282" s="45"/>
      <c r="BO282" s="45"/>
    </row>
    <row r="283" spans="1:67" s="44" customFormat="1" ht="13.5" customHeight="1">
      <c r="A283" s="54" t="s">
        <v>33</v>
      </c>
      <c r="B283" s="53">
        <v>16</v>
      </c>
      <c r="C283" s="53">
        <v>2</v>
      </c>
      <c r="D283" s="53">
        <v>0</v>
      </c>
      <c r="E283" s="53">
        <v>3</v>
      </c>
      <c r="F283" s="53">
        <f t="shared" si="31"/>
        <v>21</v>
      </c>
      <c r="G283" s="52">
        <f t="shared" si="32"/>
        <v>23.809523809523807</v>
      </c>
      <c r="H283" s="51">
        <f t="shared" si="33"/>
        <v>2.6151930261519305</v>
      </c>
      <c r="I283" s="53">
        <v>3</v>
      </c>
      <c r="J283" s="53">
        <v>0</v>
      </c>
      <c r="K283" s="53">
        <v>0</v>
      </c>
      <c r="L283" s="53">
        <v>0</v>
      </c>
      <c r="M283" s="53">
        <f t="shared" si="34"/>
        <v>3</v>
      </c>
      <c r="N283" s="52">
        <f t="shared" si="35"/>
        <v>0</v>
      </c>
      <c r="O283" s="51">
        <f t="shared" si="36"/>
        <v>1.4423076923076923</v>
      </c>
      <c r="BA283" s="45"/>
      <c r="BB283" s="45"/>
      <c r="BC283" s="45"/>
      <c r="BD283" s="45"/>
      <c r="BE283" s="45"/>
      <c r="BF283" s="45"/>
      <c r="BG283" s="45"/>
      <c r="BH283" s="45"/>
      <c r="BI283" s="45"/>
      <c r="BJ283" s="45"/>
      <c r="BK283" s="45"/>
      <c r="BL283" s="45"/>
      <c r="BM283" s="45"/>
      <c r="BN283" s="45"/>
      <c r="BO283" s="45"/>
    </row>
    <row r="284" spans="1:67" s="46" customFormat="1" ht="13.5" customHeight="1">
      <c r="A284" s="54" t="s">
        <v>34</v>
      </c>
      <c r="B284" s="53">
        <v>9</v>
      </c>
      <c r="C284" s="53">
        <v>1</v>
      </c>
      <c r="D284" s="53">
        <v>2</v>
      </c>
      <c r="E284" s="53">
        <v>4</v>
      </c>
      <c r="F284" s="53">
        <f t="shared" si="31"/>
        <v>16</v>
      </c>
      <c r="G284" s="52">
        <f t="shared" si="32"/>
        <v>31.25</v>
      </c>
      <c r="H284" s="51">
        <f t="shared" si="33"/>
        <v>1.9925280199252802</v>
      </c>
      <c r="I284" s="53">
        <v>3</v>
      </c>
      <c r="J284" s="53">
        <v>0</v>
      </c>
      <c r="K284" s="53">
        <v>0</v>
      </c>
      <c r="L284" s="53">
        <v>0</v>
      </c>
      <c r="M284" s="53">
        <f t="shared" si="34"/>
        <v>3</v>
      </c>
      <c r="N284" s="52">
        <f t="shared" si="35"/>
        <v>0</v>
      </c>
      <c r="O284" s="51">
        <f t="shared" si="36"/>
        <v>1.4423076923076923</v>
      </c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  <c r="BA284" s="45"/>
      <c r="BB284" s="45"/>
      <c r="BC284" s="45"/>
      <c r="BD284" s="45"/>
      <c r="BE284" s="45"/>
      <c r="BF284" s="45"/>
      <c r="BG284" s="45"/>
      <c r="BH284" s="45"/>
      <c r="BI284" s="45"/>
      <c r="BJ284" s="45"/>
      <c r="BK284" s="45"/>
      <c r="BL284" s="45"/>
      <c r="BM284" s="45"/>
      <c r="BN284" s="45"/>
      <c r="BO284" s="45"/>
    </row>
    <row r="285" spans="1:67" s="44" customFormat="1" ht="13.5" customHeight="1">
      <c r="A285" s="50" t="s">
        <v>15</v>
      </c>
      <c r="B285" s="49">
        <f>SUM(B279:B284)</f>
        <v>65</v>
      </c>
      <c r="C285" s="49">
        <f>SUM(C279:C284)</f>
        <v>4</v>
      </c>
      <c r="D285" s="49">
        <f>SUM(D279:D284)</f>
        <v>4</v>
      </c>
      <c r="E285" s="49">
        <f>SUM(E279:E284)</f>
        <v>9</v>
      </c>
      <c r="F285" s="49">
        <f t="shared" si="31"/>
        <v>82</v>
      </c>
      <c r="G285" s="48">
        <f t="shared" si="32"/>
        <v>15.853658536585366</v>
      </c>
      <c r="H285" s="47">
        <f t="shared" si="33"/>
        <v>10.211706102117061</v>
      </c>
      <c r="I285" s="49">
        <f>SUM(I279:I284)</f>
        <v>12</v>
      </c>
      <c r="J285" s="49">
        <f>SUM(J279:J284)</f>
        <v>1</v>
      </c>
      <c r="K285" s="49">
        <f>SUM(K279:K284)</f>
        <v>2</v>
      </c>
      <c r="L285" s="49">
        <f>SUM(L279:L284)</f>
        <v>0</v>
      </c>
      <c r="M285" s="49">
        <f t="shared" si="34"/>
        <v>15</v>
      </c>
      <c r="N285" s="48">
        <f t="shared" si="35"/>
        <v>6.666666666666667</v>
      </c>
      <c r="O285" s="47">
        <f t="shared" si="36"/>
        <v>7.2115384615384608</v>
      </c>
      <c r="BA285" s="45"/>
      <c r="BB285" s="45"/>
      <c r="BC285" s="45"/>
      <c r="BD285" s="45"/>
      <c r="BE285" s="45"/>
      <c r="BF285" s="45"/>
      <c r="BG285" s="45"/>
      <c r="BH285" s="45"/>
      <c r="BI285" s="45"/>
      <c r="BJ285" s="45"/>
      <c r="BK285" s="45"/>
      <c r="BL285" s="45"/>
      <c r="BM285" s="45"/>
      <c r="BN285" s="45"/>
      <c r="BO285" s="45"/>
    </row>
    <row r="286" spans="1:67" s="44" customFormat="1" ht="13.5" customHeight="1">
      <c r="A286" s="58" t="s">
        <v>35</v>
      </c>
      <c r="B286" s="57">
        <v>6</v>
      </c>
      <c r="C286" s="57">
        <v>0</v>
      </c>
      <c r="D286" s="57">
        <v>0</v>
      </c>
      <c r="E286" s="57">
        <v>1</v>
      </c>
      <c r="F286" s="57">
        <f t="shared" si="31"/>
        <v>7</v>
      </c>
      <c r="G286" s="56">
        <f t="shared" si="32"/>
        <v>14.285714285714285</v>
      </c>
      <c r="H286" s="55">
        <f t="shared" si="33"/>
        <v>0.87173100871731013</v>
      </c>
      <c r="I286" s="57">
        <v>6</v>
      </c>
      <c r="J286" s="57">
        <v>0</v>
      </c>
      <c r="K286" s="57">
        <v>0</v>
      </c>
      <c r="L286" s="57">
        <v>0</v>
      </c>
      <c r="M286" s="57">
        <f t="shared" si="34"/>
        <v>6</v>
      </c>
      <c r="N286" s="56">
        <f t="shared" si="35"/>
        <v>0</v>
      </c>
      <c r="O286" s="55">
        <f t="shared" si="36"/>
        <v>2.8846153846153846</v>
      </c>
      <c r="BA286" s="45"/>
      <c r="BB286" s="45"/>
      <c r="BC286" s="45"/>
      <c r="BD286" s="45"/>
      <c r="BE286" s="45"/>
      <c r="BF286" s="45"/>
      <c r="BG286" s="45"/>
      <c r="BH286" s="45"/>
      <c r="BI286" s="45"/>
      <c r="BJ286" s="45"/>
      <c r="BK286" s="45"/>
      <c r="BL286" s="45"/>
      <c r="BM286" s="45"/>
      <c r="BN286" s="45"/>
      <c r="BO286" s="45"/>
    </row>
    <row r="287" spans="1:67" s="46" customFormat="1" ht="13.5" customHeight="1">
      <c r="A287" s="54" t="s">
        <v>36</v>
      </c>
      <c r="B287" s="53">
        <v>12</v>
      </c>
      <c r="C287" s="53">
        <v>1</v>
      </c>
      <c r="D287" s="53">
        <v>0</v>
      </c>
      <c r="E287" s="53">
        <v>0</v>
      </c>
      <c r="F287" s="53">
        <f t="shared" si="31"/>
        <v>13</v>
      </c>
      <c r="G287" s="52">
        <f t="shared" si="32"/>
        <v>7.6923076923076925</v>
      </c>
      <c r="H287" s="51">
        <f t="shared" si="33"/>
        <v>1.61892901618929</v>
      </c>
      <c r="I287" s="53">
        <v>3</v>
      </c>
      <c r="J287" s="53">
        <v>0</v>
      </c>
      <c r="K287" s="53">
        <v>0</v>
      </c>
      <c r="L287" s="53">
        <v>0</v>
      </c>
      <c r="M287" s="53">
        <f t="shared" si="34"/>
        <v>3</v>
      </c>
      <c r="N287" s="52">
        <f t="shared" si="35"/>
        <v>0</v>
      </c>
      <c r="O287" s="51">
        <f t="shared" si="36"/>
        <v>1.4423076923076923</v>
      </c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</row>
    <row r="288" spans="1:67" s="46" customFormat="1" ht="13.5" customHeight="1">
      <c r="A288" s="54" t="s">
        <v>37</v>
      </c>
      <c r="B288" s="53">
        <v>11</v>
      </c>
      <c r="C288" s="53">
        <v>0</v>
      </c>
      <c r="D288" s="53">
        <v>1</v>
      </c>
      <c r="E288" s="53">
        <v>1</v>
      </c>
      <c r="F288" s="53">
        <f t="shared" si="31"/>
        <v>13</v>
      </c>
      <c r="G288" s="52">
        <f t="shared" si="32"/>
        <v>7.6923076923076925</v>
      </c>
      <c r="H288" s="51">
        <f t="shared" si="33"/>
        <v>1.61892901618929</v>
      </c>
      <c r="I288" s="53">
        <v>2</v>
      </c>
      <c r="J288" s="53">
        <v>0</v>
      </c>
      <c r="K288" s="53">
        <v>0</v>
      </c>
      <c r="L288" s="53">
        <v>0</v>
      </c>
      <c r="M288" s="53">
        <f t="shared" si="34"/>
        <v>2</v>
      </c>
      <c r="N288" s="52">
        <f t="shared" si="35"/>
        <v>0</v>
      </c>
      <c r="O288" s="51">
        <f t="shared" si="36"/>
        <v>0.96153846153846156</v>
      </c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</row>
    <row r="289" spans="1:67" s="43" customFormat="1" ht="13.5" customHeight="1">
      <c r="A289" s="54" t="s">
        <v>38</v>
      </c>
      <c r="B289" s="53">
        <v>11</v>
      </c>
      <c r="C289" s="53">
        <v>0</v>
      </c>
      <c r="D289" s="53">
        <v>0</v>
      </c>
      <c r="E289" s="53">
        <v>0</v>
      </c>
      <c r="F289" s="53">
        <f t="shared" si="31"/>
        <v>11</v>
      </c>
      <c r="G289" s="52">
        <f t="shared" si="32"/>
        <v>0</v>
      </c>
      <c r="H289" s="51">
        <f t="shared" si="33"/>
        <v>1.3698630136986301</v>
      </c>
      <c r="I289" s="53">
        <v>3</v>
      </c>
      <c r="J289" s="53">
        <v>0</v>
      </c>
      <c r="K289" s="53">
        <v>0</v>
      </c>
      <c r="L289" s="53">
        <v>0</v>
      </c>
      <c r="M289" s="53">
        <f t="shared" si="34"/>
        <v>3</v>
      </c>
      <c r="N289" s="52">
        <f t="shared" si="35"/>
        <v>0</v>
      </c>
      <c r="O289" s="51">
        <f t="shared" si="36"/>
        <v>1.4423076923076923</v>
      </c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  <c r="BA289" s="45"/>
      <c r="BB289" s="45"/>
      <c r="BC289" s="45"/>
      <c r="BD289" s="45"/>
      <c r="BE289" s="45"/>
      <c r="BF289" s="45"/>
      <c r="BG289" s="45"/>
      <c r="BH289" s="45"/>
      <c r="BI289" s="45"/>
      <c r="BJ289" s="45"/>
      <c r="BK289" s="45"/>
      <c r="BL289" s="45"/>
      <c r="BM289" s="45"/>
      <c r="BN289" s="45"/>
      <c r="BO289" s="45"/>
    </row>
    <row r="290" spans="1:67" s="43" customFormat="1" ht="13.5" customHeight="1">
      <c r="A290" s="54" t="s">
        <v>39</v>
      </c>
      <c r="B290" s="53">
        <v>4</v>
      </c>
      <c r="C290" s="53">
        <v>0</v>
      </c>
      <c r="D290" s="53">
        <v>0</v>
      </c>
      <c r="E290" s="53">
        <v>0</v>
      </c>
      <c r="F290" s="53">
        <f t="shared" si="31"/>
        <v>4</v>
      </c>
      <c r="G290" s="52">
        <f t="shared" si="32"/>
        <v>0</v>
      </c>
      <c r="H290" s="51">
        <f t="shared" si="33"/>
        <v>0.49813200498132004</v>
      </c>
      <c r="I290" s="53">
        <v>1</v>
      </c>
      <c r="J290" s="53">
        <v>0</v>
      </c>
      <c r="K290" s="53">
        <v>1</v>
      </c>
      <c r="L290" s="53">
        <v>0</v>
      </c>
      <c r="M290" s="53">
        <f t="shared" si="34"/>
        <v>2</v>
      </c>
      <c r="N290" s="52">
        <f t="shared" si="35"/>
        <v>0</v>
      </c>
      <c r="O290" s="51">
        <f t="shared" si="36"/>
        <v>0.96153846153846156</v>
      </c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5"/>
      <c r="BB290" s="45"/>
      <c r="BC290" s="45"/>
      <c r="BD290" s="45"/>
      <c r="BE290" s="45"/>
      <c r="BF290" s="45"/>
      <c r="BG290" s="45"/>
      <c r="BH290" s="45"/>
      <c r="BI290" s="45"/>
      <c r="BJ290" s="45"/>
      <c r="BK290" s="45"/>
      <c r="BL290" s="45"/>
      <c r="BM290" s="45"/>
      <c r="BN290" s="45"/>
      <c r="BO290" s="45"/>
    </row>
    <row r="291" spans="1:67" s="44" customFormat="1" ht="13.5" customHeight="1">
      <c r="A291" s="54" t="s">
        <v>40</v>
      </c>
      <c r="B291" s="53">
        <v>4</v>
      </c>
      <c r="C291" s="53">
        <v>1</v>
      </c>
      <c r="D291" s="53">
        <v>1</v>
      </c>
      <c r="E291" s="53">
        <v>0</v>
      </c>
      <c r="F291" s="53">
        <f t="shared" si="31"/>
        <v>6</v>
      </c>
      <c r="G291" s="52">
        <f t="shared" si="32"/>
        <v>16.666666666666664</v>
      </c>
      <c r="H291" s="51">
        <f t="shared" si="33"/>
        <v>0.74719800747198006</v>
      </c>
      <c r="I291" s="53">
        <v>3</v>
      </c>
      <c r="J291" s="53">
        <v>0</v>
      </c>
      <c r="K291" s="53">
        <v>1</v>
      </c>
      <c r="L291" s="53">
        <v>0</v>
      </c>
      <c r="M291" s="53">
        <f t="shared" si="34"/>
        <v>4</v>
      </c>
      <c r="N291" s="52">
        <f t="shared" si="35"/>
        <v>0</v>
      </c>
      <c r="O291" s="51">
        <f t="shared" si="36"/>
        <v>1.9230769230769231</v>
      </c>
      <c r="BA291" s="45"/>
      <c r="BB291" s="45"/>
      <c r="BC291" s="45"/>
      <c r="BD291" s="45"/>
      <c r="BE291" s="45"/>
      <c r="BF291" s="45"/>
      <c r="BG291" s="45"/>
      <c r="BH291" s="45"/>
      <c r="BI291" s="45"/>
      <c r="BJ291" s="45"/>
      <c r="BK291" s="45"/>
      <c r="BL291" s="45"/>
      <c r="BM291" s="45"/>
      <c r="BN291" s="45"/>
      <c r="BO291" s="45"/>
    </row>
    <row r="292" spans="1:67" s="46" customFormat="1" ht="13.5" customHeight="1">
      <c r="A292" s="50" t="s">
        <v>15</v>
      </c>
      <c r="B292" s="49">
        <f>SUM(B286:B291)</f>
        <v>48</v>
      </c>
      <c r="C292" s="49">
        <f>SUM(C286:C291)</f>
        <v>2</v>
      </c>
      <c r="D292" s="49">
        <f>SUM(D286:D291)</f>
        <v>2</v>
      </c>
      <c r="E292" s="49">
        <f>SUM(E286:E291)</f>
        <v>2</v>
      </c>
      <c r="F292" s="49">
        <f t="shared" si="31"/>
        <v>54</v>
      </c>
      <c r="G292" s="48">
        <f t="shared" si="32"/>
        <v>7.4074074074074066</v>
      </c>
      <c r="H292" s="47">
        <f t="shared" si="33"/>
        <v>6.7247820672478209</v>
      </c>
      <c r="I292" s="49">
        <f>SUM(I286:I291)</f>
        <v>18</v>
      </c>
      <c r="J292" s="49">
        <f>SUM(J286:J291)</f>
        <v>0</v>
      </c>
      <c r="K292" s="49">
        <f>SUM(K286:K291)</f>
        <v>2</v>
      </c>
      <c r="L292" s="49">
        <f>SUM(L286:L291)</f>
        <v>0</v>
      </c>
      <c r="M292" s="49">
        <f t="shared" si="34"/>
        <v>20</v>
      </c>
      <c r="N292" s="48">
        <f t="shared" si="35"/>
        <v>0</v>
      </c>
      <c r="O292" s="47">
        <f t="shared" si="36"/>
        <v>9.6153846153846168</v>
      </c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</row>
    <row r="293" spans="1:67" s="43" customFormat="1" ht="13.5" customHeight="1">
      <c r="A293" s="50" t="s">
        <v>41</v>
      </c>
      <c r="B293" s="49">
        <f>SUM(B263,B270:B278,B285,B292)</f>
        <v>618</v>
      </c>
      <c r="C293" s="49">
        <f>SUM(C263,C270:C278,C285,C292)</f>
        <v>39</v>
      </c>
      <c r="D293" s="49">
        <f>SUM(D263,D270:D278,D285,D292)</f>
        <v>111</v>
      </c>
      <c r="E293" s="49">
        <f>SUM(E263,E270:E278,E285,E292)</f>
        <v>35</v>
      </c>
      <c r="F293" s="49">
        <f t="shared" si="31"/>
        <v>803</v>
      </c>
      <c r="G293" s="48">
        <f t="shared" si="32"/>
        <v>9.2154420921544205</v>
      </c>
      <c r="H293" s="47">
        <f t="shared" si="33"/>
        <v>100</v>
      </c>
      <c r="I293" s="49">
        <f>SUM(I263,I270:I278,I285,I292)</f>
        <v>166</v>
      </c>
      <c r="J293" s="49">
        <f>SUM(J263,J270:J278,J285,J292)</f>
        <v>4</v>
      </c>
      <c r="K293" s="49">
        <f>SUM(K263,K270:K278,K285,K292)</f>
        <v>36</v>
      </c>
      <c r="L293" s="49">
        <f>SUM(L263,L270:L278,L285,L292)</f>
        <v>2</v>
      </c>
      <c r="M293" s="49">
        <f t="shared" si="34"/>
        <v>208</v>
      </c>
      <c r="N293" s="48">
        <f t="shared" si="35"/>
        <v>2.8846153846153846</v>
      </c>
      <c r="O293" s="47">
        <f t="shared" si="36"/>
        <v>100</v>
      </c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5"/>
      <c r="BB293" s="45"/>
      <c r="BC293" s="45"/>
      <c r="BD293" s="45"/>
      <c r="BE293" s="45"/>
      <c r="BF293" s="45"/>
      <c r="BG293" s="45"/>
      <c r="BH293" s="45"/>
      <c r="BI293" s="45"/>
      <c r="BJ293" s="45"/>
      <c r="BK293" s="45"/>
      <c r="BL293" s="45"/>
      <c r="BM293" s="45"/>
      <c r="BN293" s="45"/>
      <c r="BO293" s="45"/>
    </row>
    <row r="294" spans="1:67" s="43" customFormat="1" ht="12" customHeight="1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</row>
    <row r="295" spans="1:67" s="43" customFormat="1" ht="12" customHeight="1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</row>
    <row r="296" spans="1:67" s="44" customFormat="1" ht="12" customHeight="1">
      <c r="A296" s="70" t="s">
        <v>0</v>
      </c>
      <c r="B296" s="69"/>
      <c r="C296" s="68"/>
      <c r="D296" s="68"/>
      <c r="E296" s="68"/>
      <c r="F296" s="68"/>
      <c r="G296" s="68"/>
      <c r="H296" s="67"/>
      <c r="I296" s="69" t="s">
        <v>67</v>
      </c>
      <c r="J296" s="68"/>
      <c r="K296" s="68"/>
      <c r="L296" s="68"/>
      <c r="M296" s="68"/>
      <c r="N296" s="68"/>
      <c r="O296" s="67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  <c r="AA296" s="66"/>
      <c r="AB296" s="66"/>
      <c r="AC296" s="66"/>
      <c r="AD296" s="66"/>
      <c r="AE296" s="66"/>
      <c r="AF296" s="66"/>
      <c r="AG296" s="66"/>
      <c r="AH296" s="66"/>
      <c r="AI296" s="66"/>
      <c r="AJ296" s="66"/>
      <c r="AK296" s="66"/>
      <c r="AL296" s="66"/>
      <c r="AM296" s="66"/>
      <c r="AN296" s="66"/>
      <c r="AO296" s="66"/>
      <c r="AP296" s="66"/>
      <c r="AQ296" s="66"/>
      <c r="AR296" s="66"/>
      <c r="AS296" s="66"/>
      <c r="AT296" s="66"/>
      <c r="AU296" s="66"/>
      <c r="AV296" s="66"/>
      <c r="AW296" s="66"/>
      <c r="AX296" s="66"/>
      <c r="AY296" s="66"/>
      <c r="AZ296" s="66"/>
      <c r="BA296" s="45"/>
      <c r="BB296" s="45"/>
      <c r="BC296" s="45"/>
      <c r="BD296" s="45"/>
      <c r="BE296" s="45"/>
      <c r="BF296" s="45"/>
      <c r="BG296" s="45"/>
      <c r="BH296" s="45"/>
      <c r="BI296" s="45"/>
      <c r="BJ296" s="45"/>
      <c r="BK296" s="45"/>
      <c r="BL296" s="45"/>
      <c r="BM296" s="45"/>
      <c r="BN296" s="45"/>
      <c r="BO296" s="45"/>
    </row>
    <row r="297" spans="1:67" s="46" customFormat="1" ht="39.6" customHeight="1">
      <c r="A297" s="65" t="s">
        <v>1</v>
      </c>
      <c r="B297" s="63" t="s">
        <v>2</v>
      </c>
      <c r="C297" s="62" t="s">
        <v>3</v>
      </c>
      <c r="D297" s="61" t="s">
        <v>4</v>
      </c>
      <c r="E297" s="62" t="s">
        <v>5</v>
      </c>
      <c r="F297" s="61" t="s">
        <v>6</v>
      </c>
      <c r="G297" s="61" t="s">
        <v>7</v>
      </c>
      <c r="H297" s="64" t="s">
        <v>8</v>
      </c>
      <c r="I297" s="63" t="s">
        <v>2</v>
      </c>
      <c r="J297" s="61" t="s">
        <v>3</v>
      </c>
      <c r="K297" s="61" t="s">
        <v>4</v>
      </c>
      <c r="L297" s="62" t="s">
        <v>5</v>
      </c>
      <c r="M297" s="61" t="s">
        <v>6</v>
      </c>
      <c r="N297" s="61" t="s">
        <v>7</v>
      </c>
      <c r="O297" s="60" t="s">
        <v>8</v>
      </c>
      <c r="P297" s="59"/>
      <c r="Q297" s="59"/>
      <c r="R297" s="59"/>
      <c r="S297" s="59"/>
      <c r="T297" s="59"/>
      <c r="U297" s="59"/>
      <c r="V297" s="59"/>
      <c r="W297" s="59"/>
      <c r="X297" s="59"/>
      <c r="Y297" s="59"/>
      <c r="Z297" s="59"/>
      <c r="AA297" s="59"/>
      <c r="AB297" s="59"/>
      <c r="AC297" s="59"/>
      <c r="AD297" s="59"/>
      <c r="AE297" s="59"/>
      <c r="AF297" s="59"/>
      <c r="AG297" s="59"/>
      <c r="AH297" s="59"/>
      <c r="AI297" s="59"/>
      <c r="AJ297" s="59"/>
      <c r="AK297" s="59"/>
      <c r="AL297" s="59"/>
      <c r="AM297" s="59"/>
      <c r="AN297" s="59"/>
      <c r="AO297" s="59"/>
      <c r="AP297" s="59"/>
      <c r="AQ297" s="59"/>
      <c r="AR297" s="59"/>
      <c r="AS297" s="59"/>
      <c r="AT297" s="59"/>
      <c r="AU297" s="59"/>
      <c r="AV297" s="59"/>
      <c r="AW297" s="59"/>
      <c r="AX297" s="59"/>
      <c r="AY297" s="59"/>
      <c r="AZ297" s="59"/>
    </row>
    <row r="298" spans="1:67" s="43" customFormat="1" ht="13.5" customHeight="1">
      <c r="A298" s="58" t="s">
        <v>9</v>
      </c>
      <c r="B298" s="57"/>
      <c r="C298" s="57"/>
      <c r="D298" s="57"/>
      <c r="E298" s="57"/>
      <c r="F298" s="57"/>
      <c r="G298" s="56"/>
      <c r="H298" s="55"/>
      <c r="I298" s="57">
        <f>SUM(方向別!B216,方向別!I216,方向別!B257,方向別!I257)</f>
        <v>23</v>
      </c>
      <c r="J298" s="57">
        <f>SUM(方向別!C216,方向別!J216,方向別!C257,方向別!J257)</f>
        <v>1</v>
      </c>
      <c r="K298" s="57">
        <f>SUM(方向別!D216,方向別!K216,方向別!D257,方向別!K257)</f>
        <v>3</v>
      </c>
      <c r="L298" s="57">
        <f>SUM(方向別!E216,方向別!L216,方向別!E257,方向別!L257)</f>
        <v>2</v>
      </c>
      <c r="M298" s="57">
        <f t="shared" ref="M298:M334" si="37">SUM(I298:L298)</f>
        <v>29</v>
      </c>
      <c r="N298" s="56">
        <f t="shared" ref="N298:N334" si="38">IF(SUM(J298,L298)=0,0,SUM(J298,L298)/M298*100)</f>
        <v>10.344827586206897</v>
      </c>
      <c r="O298" s="55">
        <f t="shared" ref="O298:O334" si="39">IF(M298=0,0,M298/M$334*100)</f>
        <v>1.0401721664275465</v>
      </c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5"/>
      <c r="BB298" s="45"/>
      <c r="BC298" s="45"/>
      <c r="BD298" s="45"/>
      <c r="BE298" s="45"/>
      <c r="BF298" s="45"/>
      <c r="BG298" s="45"/>
      <c r="BH298" s="45"/>
      <c r="BI298" s="45"/>
      <c r="BJ298" s="45"/>
      <c r="BK298" s="45"/>
      <c r="BL298" s="45"/>
      <c r="BM298" s="45"/>
      <c r="BN298" s="45"/>
      <c r="BO298" s="45"/>
    </row>
    <row r="299" spans="1:67" s="43" customFormat="1" ht="13.5" customHeight="1">
      <c r="A299" s="54" t="s">
        <v>10</v>
      </c>
      <c r="B299" s="53"/>
      <c r="C299" s="53"/>
      <c r="D299" s="53"/>
      <c r="E299" s="53"/>
      <c r="F299" s="53"/>
      <c r="G299" s="52"/>
      <c r="H299" s="51"/>
      <c r="I299" s="53">
        <f>SUM(方向別!B217,方向別!I217,方向別!B258,方向別!I258)</f>
        <v>24</v>
      </c>
      <c r="J299" s="53">
        <f>SUM(方向別!C217,方向別!J217,方向別!C258,方向別!J258)</f>
        <v>1</v>
      </c>
      <c r="K299" s="53">
        <f>SUM(方向別!D217,方向別!K217,方向別!D258,方向別!K258)</f>
        <v>2</v>
      </c>
      <c r="L299" s="53">
        <f>SUM(方向別!E217,方向別!L217,方向別!E258,方向別!L258)</f>
        <v>2</v>
      </c>
      <c r="M299" s="53">
        <f t="shared" si="37"/>
        <v>29</v>
      </c>
      <c r="N299" s="52">
        <f t="shared" si="38"/>
        <v>10.344827586206897</v>
      </c>
      <c r="O299" s="51">
        <f t="shared" si="39"/>
        <v>1.0401721664275465</v>
      </c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  <c r="BA299" s="45"/>
      <c r="BB299" s="45"/>
      <c r="BC299" s="45"/>
      <c r="BD299" s="45"/>
      <c r="BE299" s="45"/>
      <c r="BF299" s="45"/>
      <c r="BG299" s="45"/>
      <c r="BH299" s="45"/>
      <c r="BI299" s="45"/>
      <c r="BJ299" s="45"/>
      <c r="BK299" s="45"/>
      <c r="BL299" s="45"/>
      <c r="BM299" s="45"/>
      <c r="BN299" s="45"/>
      <c r="BO299" s="45"/>
    </row>
    <row r="300" spans="1:67" s="44" customFormat="1" ht="13.5" customHeight="1">
      <c r="A300" s="54" t="s">
        <v>11</v>
      </c>
      <c r="B300" s="53"/>
      <c r="C300" s="53"/>
      <c r="D300" s="53"/>
      <c r="E300" s="53"/>
      <c r="F300" s="53"/>
      <c r="G300" s="52"/>
      <c r="H300" s="51"/>
      <c r="I300" s="53">
        <f>SUM(方向別!B218,方向別!I218,方向別!B259,方向別!I259)</f>
        <v>34</v>
      </c>
      <c r="J300" s="53">
        <f>SUM(方向別!C218,方向別!J218,方向別!C259,方向別!J259)</f>
        <v>0</v>
      </c>
      <c r="K300" s="53">
        <f>SUM(方向別!D218,方向別!K218,方向別!D259,方向別!K259)</f>
        <v>5</v>
      </c>
      <c r="L300" s="53">
        <f>SUM(方向別!E218,方向別!L218,方向別!E259,方向別!L259)</f>
        <v>0</v>
      </c>
      <c r="M300" s="53">
        <f t="shared" si="37"/>
        <v>39</v>
      </c>
      <c r="N300" s="52">
        <f t="shared" si="38"/>
        <v>0</v>
      </c>
      <c r="O300" s="51">
        <f t="shared" si="39"/>
        <v>1.3988522238163559</v>
      </c>
      <c r="BA300" s="45"/>
      <c r="BB300" s="45"/>
      <c r="BC300" s="45"/>
      <c r="BD300" s="45"/>
      <c r="BE300" s="45"/>
      <c r="BF300" s="45"/>
      <c r="BG300" s="45"/>
      <c r="BH300" s="45"/>
      <c r="BI300" s="45"/>
      <c r="BJ300" s="45"/>
      <c r="BK300" s="45"/>
      <c r="BL300" s="45"/>
      <c r="BM300" s="45"/>
      <c r="BN300" s="45"/>
      <c r="BO300" s="45"/>
    </row>
    <row r="301" spans="1:67" s="46" customFormat="1" ht="13.5" customHeight="1">
      <c r="A301" s="54" t="s">
        <v>12</v>
      </c>
      <c r="B301" s="53"/>
      <c r="C301" s="53"/>
      <c r="D301" s="53"/>
      <c r="E301" s="53"/>
      <c r="F301" s="53"/>
      <c r="G301" s="52"/>
      <c r="H301" s="51"/>
      <c r="I301" s="53">
        <f>SUM(方向別!B219,方向別!I219,方向別!B260,方向別!I260)</f>
        <v>34</v>
      </c>
      <c r="J301" s="53">
        <f>SUM(方向別!C219,方向別!J219,方向別!C260,方向別!J260)</f>
        <v>2</v>
      </c>
      <c r="K301" s="53">
        <f>SUM(方向別!D219,方向別!K219,方向別!D260,方向別!K260)</f>
        <v>4</v>
      </c>
      <c r="L301" s="53">
        <f>SUM(方向別!E219,方向別!L219,方向別!E260,方向別!L260)</f>
        <v>0</v>
      </c>
      <c r="M301" s="53">
        <f t="shared" si="37"/>
        <v>40</v>
      </c>
      <c r="N301" s="52">
        <f t="shared" si="38"/>
        <v>5</v>
      </c>
      <c r="O301" s="51">
        <f t="shared" si="39"/>
        <v>1.4347202295552368</v>
      </c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  <c r="AB301" s="44"/>
      <c r="AC301" s="44"/>
      <c r="AD301" s="44"/>
      <c r="AE301" s="44"/>
      <c r="AF301" s="44"/>
      <c r="AG301" s="44"/>
      <c r="AH301" s="44"/>
      <c r="AI301" s="44"/>
      <c r="AJ301" s="44"/>
      <c r="AK301" s="44"/>
      <c r="AL301" s="44"/>
      <c r="AM301" s="44"/>
      <c r="AN301" s="44"/>
      <c r="AO301" s="44"/>
      <c r="AP301" s="44"/>
      <c r="AQ301" s="44"/>
      <c r="AR301" s="44"/>
      <c r="AS301" s="44"/>
      <c r="AT301" s="44"/>
      <c r="AU301" s="44"/>
      <c r="AV301" s="44"/>
      <c r="AW301" s="44"/>
      <c r="AX301" s="44"/>
      <c r="AY301" s="44"/>
      <c r="AZ301" s="44"/>
      <c r="BA301" s="45"/>
      <c r="BB301" s="45"/>
      <c r="BC301" s="45"/>
      <c r="BD301" s="45"/>
      <c r="BE301" s="45"/>
      <c r="BF301" s="45"/>
      <c r="BG301" s="45"/>
      <c r="BH301" s="45"/>
      <c r="BI301" s="45"/>
      <c r="BJ301" s="45"/>
      <c r="BK301" s="45"/>
      <c r="BL301" s="45"/>
      <c r="BM301" s="45"/>
      <c r="BN301" s="45"/>
      <c r="BO301" s="45"/>
    </row>
    <row r="302" spans="1:67" s="44" customFormat="1" ht="13.5" customHeight="1">
      <c r="A302" s="54" t="s">
        <v>13</v>
      </c>
      <c r="B302" s="53"/>
      <c r="C302" s="53"/>
      <c r="D302" s="53"/>
      <c r="E302" s="53"/>
      <c r="F302" s="53"/>
      <c r="G302" s="52"/>
      <c r="H302" s="51"/>
      <c r="I302" s="53">
        <f>SUM(方向別!B220,方向別!I220,方向別!B261,方向別!I261)</f>
        <v>34</v>
      </c>
      <c r="J302" s="53">
        <f>SUM(方向別!C220,方向別!J220,方向別!C261,方向別!J261)</f>
        <v>0</v>
      </c>
      <c r="K302" s="53">
        <f>SUM(方向別!D220,方向別!K220,方向別!D261,方向別!K261)</f>
        <v>1</v>
      </c>
      <c r="L302" s="53">
        <f>SUM(方向別!E220,方向別!L220,方向別!E261,方向別!L261)</f>
        <v>2</v>
      </c>
      <c r="M302" s="53">
        <f t="shared" si="37"/>
        <v>37</v>
      </c>
      <c r="N302" s="52">
        <f t="shared" si="38"/>
        <v>5.4054054054054053</v>
      </c>
      <c r="O302" s="51">
        <f t="shared" si="39"/>
        <v>1.327116212338594</v>
      </c>
      <c r="BA302" s="45"/>
      <c r="BB302" s="45"/>
      <c r="BC302" s="45"/>
      <c r="BD302" s="45"/>
      <c r="BE302" s="45"/>
      <c r="BF302" s="45"/>
      <c r="BG302" s="45"/>
      <c r="BH302" s="45"/>
      <c r="BI302" s="45"/>
      <c r="BJ302" s="45"/>
      <c r="BK302" s="45"/>
      <c r="BL302" s="45"/>
      <c r="BM302" s="45"/>
      <c r="BN302" s="45"/>
      <c r="BO302" s="45"/>
    </row>
    <row r="303" spans="1:67" s="44" customFormat="1" ht="13.5" customHeight="1">
      <c r="A303" s="54" t="s">
        <v>14</v>
      </c>
      <c r="B303" s="53"/>
      <c r="C303" s="53"/>
      <c r="D303" s="53"/>
      <c r="E303" s="53"/>
      <c r="F303" s="53"/>
      <c r="G303" s="52"/>
      <c r="H303" s="51"/>
      <c r="I303" s="53">
        <f>SUM(方向別!B221,方向別!I221,方向別!B262,方向別!I262)</f>
        <v>32</v>
      </c>
      <c r="J303" s="53">
        <f>SUM(方向別!C221,方向別!J221,方向別!C262,方向別!J262)</f>
        <v>2</v>
      </c>
      <c r="K303" s="53">
        <f>SUM(方向別!D221,方向別!K221,方向別!D262,方向別!K262)</f>
        <v>1</v>
      </c>
      <c r="L303" s="53">
        <f>SUM(方向別!E221,方向別!L221,方向別!E262,方向別!L262)</f>
        <v>1</v>
      </c>
      <c r="M303" s="53">
        <f t="shared" si="37"/>
        <v>36</v>
      </c>
      <c r="N303" s="52">
        <f t="shared" si="38"/>
        <v>8.3333333333333321</v>
      </c>
      <c r="O303" s="51">
        <f t="shared" si="39"/>
        <v>1.2912482065997131</v>
      </c>
      <c r="BA303" s="45"/>
      <c r="BB303" s="45"/>
      <c r="BC303" s="45"/>
      <c r="BD303" s="45"/>
      <c r="BE303" s="45"/>
      <c r="BF303" s="45"/>
      <c r="BG303" s="45"/>
      <c r="BH303" s="45"/>
      <c r="BI303" s="45"/>
      <c r="BJ303" s="45"/>
      <c r="BK303" s="45"/>
      <c r="BL303" s="45"/>
      <c r="BM303" s="45"/>
      <c r="BN303" s="45"/>
      <c r="BO303" s="45"/>
    </row>
    <row r="304" spans="1:67" s="44" customFormat="1" ht="13.5" customHeight="1">
      <c r="A304" s="50" t="s">
        <v>15</v>
      </c>
      <c r="B304" s="49"/>
      <c r="C304" s="49"/>
      <c r="D304" s="49"/>
      <c r="E304" s="49"/>
      <c r="F304" s="49"/>
      <c r="G304" s="48"/>
      <c r="H304" s="47"/>
      <c r="I304" s="49">
        <f>SUM(I298:I303)</f>
        <v>181</v>
      </c>
      <c r="J304" s="49">
        <f>SUM(J298:J303)</f>
        <v>6</v>
      </c>
      <c r="K304" s="49">
        <f>SUM(K298:K303)</f>
        <v>16</v>
      </c>
      <c r="L304" s="49">
        <f>SUM(L298:L303)</f>
        <v>7</v>
      </c>
      <c r="M304" s="49">
        <f t="shared" si="37"/>
        <v>210</v>
      </c>
      <c r="N304" s="48">
        <f t="shared" si="38"/>
        <v>6.1904761904761907</v>
      </c>
      <c r="O304" s="47">
        <f t="shared" si="39"/>
        <v>7.5322812051649919</v>
      </c>
      <c r="BA304" s="45"/>
      <c r="BB304" s="45"/>
      <c r="BC304" s="45"/>
      <c r="BD304" s="45"/>
      <c r="BE304" s="45"/>
      <c r="BF304" s="45"/>
      <c r="BG304" s="45"/>
      <c r="BH304" s="45"/>
      <c r="BI304" s="45"/>
      <c r="BJ304" s="45"/>
      <c r="BK304" s="45"/>
      <c r="BL304" s="45"/>
      <c r="BM304" s="45"/>
      <c r="BN304" s="45"/>
      <c r="BO304" s="45"/>
    </row>
    <row r="305" spans="1:67" s="46" customFormat="1" ht="13.5" customHeight="1">
      <c r="A305" s="58" t="s">
        <v>16</v>
      </c>
      <c r="B305" s="57"/>
      <c r="C305" s="57"/>
      <c r="D305" s="57"/>
      <c r="E305" s="57"/>
      <c r="F305" s="57"/>
      <c r="G305" s="56"/>
      <c r="H305" s="55"/>
      <c r="I305" s="57">
        <f>SUM(方向別!B223,方向別!I223,方向別!B264,方向別!I264)</f>
        <v>40</v>
      </c>
      <c r="J305" s="57">
        <f>SUM(方向別!C223,方向別!J223,方向別!C264,方向別!J264)</f>
        <v>2</v>
      </c>
      <c r="K305" s="57">
        <f>SUM(方向別!D223,方向別!K223,方向別!D264,方向別!K264)</f>
        <v>6</v>
      </c>
      <c r="L305" s="57">
        <f>SUM(方向別!E223,方向別!L223,方向別!E264,方向別!L264)</f>
        <v>2</v>
      </c>
      <c r="M305" s="57">
        <f t="shared" si="37"/>
        <v>50</v>
      </c>
      <c r="N305" s="56">
        <f t="shared" si="38"/>
        <v>8</v>
      </c>
      <c r="O305" s="55">
        <f t="shared" si="39"/>
        <v>1.7934002869440457</v>
      </c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  <c r="AB305" s="44"/>
      <c r="AC305" s="44"/>
      <c r="AD305" s="44"/>
      <c r="AE305" s="44"/>
      <c r="AF305" s="44"/>
      <c r="AG305" s="44"/>
      <c r="AH305" s="44"/>
      <c r="AI305" s="44"/>
      <c r="AJ305" s="44"/>
      <c r="AK305" s="44"/>
      <c r="AL305" s="44"/>
      <c r="AM305" s="44"/>
      <c r="AN305" s="44"/>
      <c r="AO305" s="44"/>
      <c r="AP305" s="44"/>
      <c r="AQ305" s="44"/>
      <c r="AR305" s="44"/>
      <c r="AS305" s="44"/>
      <c r="AT305" s="44"/>
      <c r="AU305" s="44"/>
      <c r="AV305" s="44"/>
      <c r="AW305" s="44"/>
      <c r="AX305" s="44"/>
      <c r="AY305" s="44"/>
      <c r="AZ305" s="44"/>
    </row>
    <row r="306" spans="1:67" s="46" customFormat="1" ht="13.5" customHeight="1">
      <c r="A306" s="54" t="s">
        <v>17</v>
      </c>
      <c r="B306" s="53"/>
      <c r="C306" s="53"/>
      <c r="D306" s="53"/>
      <c r="E306" s="53"/>
      <c r="F306" s="53"/>
      <c r="G306" s="52"/>
      <c r="H306" s="51"/>
      <c r="I306" s="53">
        <f>SUM(方向別!B224,方向別!I224,方向別!B265,方向別!I265)</f>
        <v>46</v>
      </c>
      <c r="J306" s="53">
        <f>SUM(方向別!C224,方向別!J224,方向別!C265,方向別!J265)</f>
        <v>3</v>
      </c>
      <c r="K306" s="53">
        <f>SUM(方向別!D224,方向別!K224,方向別!D265,方向別!K265)</f>
        <v>5</v>
      </c>
      <c r="L306" s="53">
        <f>SUM(方向別!E224,方向別!L224,方向別!E265,方向別!L265)</f>
        <v>0</v>
      </c>
      <c r="M306" s="53">
        <f t="shared" si="37"/>
        <v>54</v>
      </c>
      <c r="N306" s="52">
        <f t="shared" si="38"/>
        <v>5.5555555555555554</v>
      </c>
      <c r="O306" s="51">
        <f t="shared" si="39"/>
        <v>1.9368723098995695</v>
      </c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  <c r="AB306" s="44"/>
      <c r="AC306" s="44"/>
      <c r="AD306" s="44"/>
      <c r="AE306" s="44"/>
      <c r="AF306" s="44"/>
      <c r="AG306" s="44"/>
      <c r="AH306" s="44"/>
      <c r="AI306" s="44"/>
      <c r="AJ306" s="44"/>
      <c r="AK306" s="44"/>
      <c r="AL306" s="44"/>
      <c r="AM306" s="44"/>
      <c r="AN306" s="44"/>
      <c r="AO306" s="44"/>
      <c r="AP306" s="44"/>
      <c r="AQ306" s="44"/>
      <c r="AR306" s="44"/>
      <c r="AS306" s="44"/>
      <c r="AT306" s="44"/>
      <c r="AU306" s="44"/>
      <c r="AV306" s="44"/>
      <c r="AW306" s="44"/>
      <c r="AX306" s="44"/>
      <c r="AY306" s="44"/>
      <c r="AZ306" s="44"/>
    </row>
    <row r="307" spans="1:67" s="46" customFormat="1" ht="13.5" customHeight="1">
      <c r="A307" s="54" t="s">
        <v>18</v>
      </c>
      <c r="B307" s="53"/>
      <c r="C307" s="53"/>
      <c r="D307" s="53"/>
      <c r="E307" s="53"/>
      <c r="F307" s="53"/>
      <c r="G307" s="52"/>
      <c r="H307" s="51"/>
      <c r="I307" s="53">
        <f>SUM(方向別!B225,方向別!I225,方向別!B266,方向別!I266)</f>
        <v>30</v>
      </c>
      <c r="J307" s="53">
        <f>SUM(方向別!C225,方向別!J225,方向別!C266,方向別!J266)</f>
        <v>0</v>
      </c>
      <c r="K307" s="53">
        <f>SUM(方向別!D225,方向別!K225,方向別!D266,方向別!K266)</f>
        <v>6</v>
      </c>
      <c r="L307" s="53">
        <f>SUM(方向別!E225,方向別!L225,方向別!E266,方向別!L266)</f>
        <v>0</v>
      </c>
      <c r="M307" s="53">
        <f t="shared" si="37"/>
        <v>36</v>
      </c>
      <c r="N307" s="52">
        <f t="shared" si="38"/>
        <v>0</v>
      </c>
      <c r="O307" s="51">
        <f t="shared" si="39"/>
        <v>1.2912482065997131</v>
      </c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44"/>
      <c r="AD307" s="44"/>
      <c r="AE307" s="44"/>
      <c r="AF307" s="44"/>
      <c r="AG307" s="44"/>
      <c r="AH307" s="44"/>
      <c r="AI307" s="44"/>
      <c r="AJ307" s="44"/>
      <c r="AK307" s="44"/>
      <c r="AL307" s="44"/>
      <c r="AM307" s="44"/>
      <c r="AN307" s="44"/>
      <c r="AO307" s="44"/>
      <c r="AP307" s="44"/>
      <c r="AQ307" s="44"/>
      <c r="AR307" s="44"/>
      <c r="AS307" s="44"/>
      <c r="AT307" s="44"/>
      <c r="AU307" s="44"/>
      <c r="AV307" s="44"/>
      <c r="AW307" s="44"/>
      <c r="AX307" s="44"/>
      <c r="AY307" s="44"/>
      <c r="AZ307" s="44"/>
      <c r="BA307" s="45"/>
      <c r="BB307" s="45"/>
      <c r="BC307" s="45"/>
      <c r="BD307" s="45"/>
      <c r="BE307" s="45"/>
      <c r="BF307" s="45"/>
      <c r="BG307" s="45"/>
      <c r="BH307" s="45"/>
      <c r="BI307" s="45"/>
      <c r="BJ307" s="45"/>
      <c r="BK307" s="45"/>
      <c r="BL307" s="45"/>
      <c r="BM307" s="45"/>
      <c r="BN307" s="45"/>
      <c r="BO307" s="45"/>
    </row>
    <row r="308" spans="1:67" s="44" customFormat="1" ht="13.5" customHeight="1">
      <c r="A308" s="54" t="s">
        <v>19</v>
      </c>
      <c r="B308" s="53"/>
      <c r="C308" s="53"/>
      <c r="D308" s="53"/>
      <c r="E308" s="53"/>
      <c r="F308" s="53"/>
      <c r="G308" s="52"/>
      <c r="H308" s="51"/>
      <c r="I308" s="53">
        <f>SUM(方向別!B226,方向別!I226,方向別!B267,方向別!I267)</f>
        <v>52</v>
      </c>
      <c r="J308" s="53">
        <f>SUM(方向別!C226,方向別!J226,方向別!C267,方向別!J267)</f>
        <v>3</v>
      </c>
      <c r="K308" s="53">
        <f>SUM(方向別!D226,方向別!K226,方向別!D267,方向別!K267)</f>
        <v>4</v>
      </c>
      <c r="L308" s="53">
        <f>SUM(方向別!E226,方向別!L226,方向別!E267,方向別!L267)</f>
        <v>1</v>
      </c>
      <c r="M308" s="53">
        <f t="shared" si="37"/>
        <v>60</v>
      </c>
      <c r="N308" s="52">
        <f t="shared" si="38"/>
        <v>6.666666666666667</v>
      </c>
      <c r="O308" s="51">
        <f t="shared" si="39"/>
        <v>2.1520803443328553</v>
      </c>
      <c r="BA308" s="45"/>
      <c r="BB308" s="45"/>
      <c r="BC308" s="45"/>
      <c r="BD308" s="45"/>
      <c r="BE308" s="45"/>
      <c r="BF308" s="45"/>
      <c r="BG308" s="45"/>
      <c r="BH308" s="45"/>
      <c r="BI308" s="45"/>
      <c r="BJ308" s="45"/>
      <c r="BK308" s="45"/>
      <c r="BL308" s="45"/>
      <c r="BM308" s="45"/>
      <c r="BN308" s="45"/>
      <c r="BO308" s="45"/>
    </row>
    <row r="309" spans="1:67" s="46" customFormat="1" ht="13.5" customHeight="1">
      <c r="A309" s="54" t="s">
        <v>20</v>
      </c>
      <c r="B309" s="53"/>
      <c r="C309" s="53"/>
      <c r="D309" s="53"/>
      <c r="E309" s="53"/>
      <c r="F309" s="53"/>
      <c r="G309" s="52"/>
      <c r="H309" s="51"/>
      <c r="I309" s="53">
        <f>SUM(方向別!B227,方向別!I227,方向別!B268,方向別!I268)</f>
        <v>36</v>
      </c>
      <c r="J309" s="53">
        <f>SUM(方向別!C227,方向別!J227,方向別!C268,方向別!J268)</f>
        <v>0</v>
      </c>
      <c r="K309" s="53">
        <f>SUM(方向別!D227,方向別!K227,方向別!D268,方向別!K268)</f>
        <v>6</v>
      </c>
      <c r="L309" s="53">
        <f>SUM(方向別!E227,方向別!L227,方向別!E268,方向別!L268)</f>
        <v>0</v>
      </c>
      <c r="M309" s="53">
        <f t="shared" si="37"/>
        <v>42</v>
      </c>
      <c r="N309" s="52">
        <f t="shared" si="38"/>
        <v>0</v>
      </c>
      <c r="O309" s="51">
        <f t="shared" si="39"/>
        <v>1.5064562410329985</v>
      </c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  <c r="AB309" s="44"/>
      <c r="AC309" s="44"/>
      <c r="AD309" s="44"/>
      <c r="AE309" s="44"/>
      <c r="AF309" s="44"/>
      <c r="AG309" s="44"/>
      <c r="AH309" s="44"/>
      <c r="AI309" s="44"/>
      <c r="AJ309" s="44"/>
      <c r="AK309" s="44"/>
      <c r="AL309" s="44"/>
      <c r="AM309" s="44"/>
      <c r="AN309" s="44"/>
      <c r="AO309" s="44"/>
      <c r="AP309" s="44"/>
      <c r="AQ309" s="44"/>
      <c r="AR309" s="44"/>
      <c r="AS309" s="44"/>
      <c r="AT309" s="44"/>
      <c r="AU309" s="44"/>
      <c r="AV309" s="44"/>
      <c r="AW309" s="44"/>
      <c r="AX309" s="44"/>
      <c r="AY309" s="44"/>
      <c r="AZ309" s="44"/>
      <c r="BA309" s="45"/>
      <c r="BB309" s="45"/>
      <c r="BC309" s="45"/>
      <c r="BD309" s="45"/>
      <c r="BE309" s="45"/>
      <c r="BF309" s="45"/>
      <c r="BG309" s="45"/>
      <c r="BH309" s="45"/>
      <c r="BI309" s="45"/>
      <c r="BJ309" s="45"/>
      <c r="BK309" s="45"/>
      <c r="BL309" s="45"/>
      <c r="BM309" s="45"/>
      <c r="BN309" s="45"/>
      <c r="BO309" s="45"/>
    </row>
    <row r="310" spans="1:67" s="44" customFormat="1" ht="13.5" customHeight="1">
      <c r="A310" s="54" t="s">
        <v>21</v>
      </c>
      <c r="B310" s="53"/>
      <c r="C310" s="53"/>
      <c r="D310" s="53"/>
      <c r="E310" s="53"/>
      <c r="F310" s="53"/>
      <c r="G310" s="52"/>
      <c r="H310" s="51"/>
      <c r="I310" s="53">
        <f>SUM(方向別!B228,方向別!I228,方向別!B269,方向別!I269)</f>
        <v>28</v>
      </c>
      <c r="J310" s="53">
        <f>SUM(方向別!C228,方向別!J228,方向別!C269,方向別!J269)</f>
        <v>3</v>
      </c>
      <c r="K310" s="53">
        <f>SUM(方向別!D228,方向別!K228,方向別!D269,方向別!K269)</f>
        <v>8</v>
      </c>
      <c r="L310" s="53">
        <f>SUM(方向別!E228,方向別!L228,方向別!E269,方向別!L269)</f>
        <v>2</v>
      </c>
      <c r="M310" s="53">
        <f t="shared" si="37"/>
        <v>41</v>
      </c>
      <c r="N310" s="52">
        <f t="shared" si="38"/>
        <v>12.195121951219512</v>
      </c>
      <c r="O310" s="51">
        <f t="shared" si="39"/>
        <v>1.4705882352941175</v>
      </c>
      <c r="BA310" s="45"/>
      <c r="BB310" s="45"/>
      <c r="BC310" s="45"/>
      <c r="BD310" s="45"/>
      <c r="BE310" s="45"/>
      <c r="BF310" s="45"/>
      <c r="BG310" s="45"/>
      <c r="BH310" s="45"/>
      <c r="BI310" s="45"/>
      <c r="BJ310" s="45"/>
      <c r="BK310" s="45"/>
      <c r="BL310" s="45"/>
      <c r="BM310" s="45"/>
      <c r="BN310" s="45"/>
      <c r="BO310" s="45"/>
    </row>
    <row r="311" spans="1:67" s="46" customFormat="1" ht="13.5" customHeight="1">
      <c r="A311" s="50" t="s">
        <v>15</v>
      </c>
      <c r="B311" s="49"/>
      <c r="C311" s="49"/>
      <c r="D311" s="49"/>
      <c r="E311" s="49"/>
      <c r="F311" s="49"/>
      <c r="G311" s="48"/>
      <c r="H311" s="47"/>
      <c r="I311" s="49">
        <f>SUM(I305:I310)</f>
        <v>232</v>
      </c>
      <c r="J311" s="49">
        <f>SUM(J305:J310)</f>
        <v>11</v>
      </c>
      <c r="K311" s="49">
        <f>SUM(K305:K310)</f>
        <v>35</v>
      </c>
      <c r="L311" s="49">
        <f>SUM(L305:L310)</f>
        <v>5</v>
      </c>
      <c r="M311" s="49">
        <f t="shared" si="37"/>
        <v>283</v>
      </c>
      <c r="N311" s="48">
        <f t="shared" si="38"/>
        <v>5.6537102473498235</v>
      </c>
      <c r="O311" s="47">
        <f t="shared" si="39"/>
        <v>10.1506456241033</v>
      </c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  <c r="AB311" s="44"/>
      <c r="AC311" s="44"/>
      <c r="AD311" s="44"/>
      <c r="AE311" s="44"/>
      <c r="AF311" s="44"/>
      <c r="AG311" s="44"/>
      <c r="AH311" s="44"/>
      <c r="AI311" s="44"/>
      <c r="AJ311" s="44"/>
      <c r="AK311" s="44"/>
      <c r="AL311" s="44"/>
      <c r="AM311" s="44"/>
      <c r="AN311" s="44"/>
      <c r="AO311" s="44"/>
      <c r="AP311" s="44"/>
      <c r="AQ311" s="44"/>
      <c r="AR311" s="44"/>
      <c r="AS311" s="44"/>
      <c r="AT311" s="44"/>
      <c r="AU311" s="44"/>
      <c r="AV311" s="44"/>
      <c r="AW311" s="44"/>
      <c r="AX311" s="44"/>
      <c r="AY311" s="44"/>
      <c r="AZ311" s="44"/>
    </row>
    <row r="312" spans="1:67" s="44" customFormat="1" ht="13.5" customHeight="1">
      <c r="A312" s="54" t="s">
        <v>22</v>
      </c>
      <c r="B312" s="53"/>
      <c r="C312" s="53"/>
      <c r="D312" s="53"/>
      <c r="E312" s="53"/>
      <c r="F312" s="53"/>
      <c r="G312" s="52"/>
      <c r="H312" s="51"/>
      <c r="I312" s="53">
        <f>SUM(方向別!B230,方向別!I230,方向別!B271,方向別!I271)</f>
        <v>184</v>
      </c>
      <c r="J312" s="53">
        <f>SUM(方向別!C230,方向別!J230,方向別!C271,方向別!J271)</f>
        <v>6</v>
      </c>
      <c r="K312" s="53">
        <f>SUM(方向別!D230,方向別!K230,方向別!D271,方向別!K271)</f>
        <v>32</v>
      </c>
      <c r="L312" s="53">
        <f>SUM(方向別!E230,方向別!L230,方向別!E271,方向別!L271)</f>
        <v>14</v>
      </c>
      <c r="M312" s="53">
        <f t="shared" si="37"/>
        <v>236</v>
      </c>
      <c r="N312" s="52">
        <f t="shared" si="38"/>
        <v>8.4745762711864394</v>
      </c>
      <c r="O312" s="51">
        <f t="shared" si="39"/>
        <v>8.4648493543758967</v>
      </c>
      <c r="BA312" s="45"/>
      <c r="BB312" s="45"/>
      <c r="BC312" s="45"/>
      <c r="BD312" s="45"/>
      <c r="BE312" s="45"/>
      <c r="BF312" s="45"/>
      <c r="BG312" s="45"/>
      <c r="BH312" s="45"/>
      <c r="BI312" s="45"/>
      <c r="BJ312" s="45"/>
      <c r="BK312" s="45"/>
      <c r="BL312" s="45"/>
      <c r="BM312" s="45"/>
      <c r="BN312" s="45"/>
      <c r="BO312" s="45"/>
    </row>
    <row r="313" spans="1:67" s="46" customFormat="1" ht="13.5" customHeight="1">
      <c r="A313" s="54" t="s">
        <v>23</v>
      </c>
      <c r="B313" s="53"/>
      <c r="C313" s="53"/>
      <c r="D313" s="53"/>
      <c r="E313" s="53"/>
      <c r="F313" s="53"/>
      <c r="G313" s="52"/>
      <c r="H313" s="51"/>
      <c r="I313" s="53">
        <f>SUM(方向別!B231,方向別!I231,方向別!B272,方向別!I272)</f>
        <v>187</v>
      </c>
      <c r="J313" s="53">
        <f>SUM(方向別!C231,方向別!J231,方向別!C272,方向別!J272)</f>
        <v>4</v>
      </c>
      <c r="K313" s="53">
        <f>SUM(方向別!D231,方向別!K231,方向別!D272,方向別!K272)</f>
        <v>38</v>
      </c>
      <c r="L313" s="53">
        <f>SUM(方向別!E231,方向別!L231,方向別!E272,方向別!L272)</f>
        <v>11</v>
      </c>
      <c r="M313" s="53">
        <f t="shared" si="37"/>
        <v>240</v>
      </c>
      <c r="N313" s="52">
        <f t="shared" si="38"/>
        <v>6.25</v>
      </c>
      <c r="O313" s="51">
        <f t="shared" si="39"/>
        <v>8.6083213773314213</v>
      </c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  <c r="AB313" s="44"/>
      <c r="AC313" s="44"/>
      <c r="AD313" s="44"/>
      <c r="AE313" s="44"/>
      <c r="AF313" s="44"/>
      <c r="AG313" s="44"/>
      <c r="AH313" s="44"/>
      <c r="AI313" s="44"/>
      <c r="AJ313" s="44"/>
      <c r="AK313" s="44"/>
      <c r="AL313" s="44"/>
      <c r="AM313" s="44"/>
      <c r="AN313" s="44"/>
      <c r="AO313" s="44"/>
      <c r="AP313" s="44"/>
      <c r="AQ313" s="44"/>
      <c r="AR313" s="44"/>
      <c r="AS313" s="44"/>
      <c r="AT313" s="44"/>
      <c r="AU313" s="44"/>
      <c r="AV313" s="44"/>
      <c r="AW313" s="44"/>
      <c r="AX313" s="44"/>
      <c r="AY313" s="44"/>
      <c r="AZ313" s="44"/>
    </row>
    <row r="314" spans="1:67" s="44" customFormat="1" ht="13.5" customHeight="1">
      <c r="A314" s="54" t="s">
        <v>24</v>
      </c>
      <c r="B314" s="53"/>
      <c r="C314" s="53"/>
      <c r="D314" s="53"/>
      <c r="E314" s="53"/>
      <c r="F314" s="53"/>
      <c r="G314" s="52"/>
      <c r="H314" s="51"/>
      <c r="I314" s="53">
        <f>SUM(方向別!B232,方向別!I232,方向別!B273,方向別!I273)</f>
        <v>154</v>
      </c>
      <c r="J314" s="53">
        <f>SUM(方向別!C232,方向別!J232,方向別!C273,方向別!J273)</f>
        <v>3</v>
      </c>
      <c r="K314" s="53">
        <f>SUM(方向別!D232,方向別!K232,方向別!D273,方向別!K273)</f>
        <v>28</v>
      </c>
      <c r="L314" s="53">
        <f>SUM(方向別!E232,方向別!L232,方向別!E273,方向別!L273)</f>
        <v>13</v>
      </c>
      <c r="M314" s="53">
        <f t="shared" si="37"/>
        <v>198</v>
      </c>
      <c r="N314" s="52">
        <f t="shared" si="38"/>
        <v>8.0808080808080813</v>
      </c>
      <c r="O314" s="51">
        <f t="shared" si="39"/>
        <v>7.1018651362984215</v>
      </c>
      <c r="BA314" s="45"/>
      <c r="BB314" s="45"/>
      <c r="BC314" s="45"/>
      <c r="BD314" s="45"/>
      <c r="BE314" s="45"/>
      <c r="BF314" s="45"/>
      <c r="BG314" s="45"/>
      <c r="BH314" s="45"/>
      <c r="BI314" s="45"/>
      <c r="BJ314" s="45"/>
      <c r="BK314" s="45"/>
      <c r="BL314" s="45"/>
      <c r="BM314" s="45"/>
      <c r="BN314" s="45"/>
      <c r="BO314" s="45"/>
    </row>
    <row r="315" spans="1:67" s="46" customFormat="1" ht="13.5" customHeight="1">
      <c r="A315" s="54" t="s">
        <v>25</v>
      </c>
      <c r="B315" s="53"/>
      <c r="C315" s="53"/>
      <c r="D315" s="53"/>
      <c r="E315" s="53"/>
      <c r="F315" s="53"/>
      <c r="G315" s="52"/>
      <c r="H315" s="51"/>
      <c r="I315" s="53">
        <f>SUM(方向別!B233,方向別!I233,方向別!B274,方向別!I274)</f>
        <v>166</v>
      </c>
      <c r="J315" s="53">
        <f>SUM(方向別!C233,方向別!J233,方向別!C274,方向別!J274)</f>
        <v>9</v>
      </c>
      <c r="K315" s="53">
        <f>SUM(方向別!D233,方向別!K233,方向別!D274,方向別!K274)</f>
        <v>27</v>
      </c>
      <c r="L315" s="53">
        <f>SUM(方向別!E233,方向別!L233,方向別!E274,方向別!L274)</f>
        <v>10</v>
      </c>
      <c r="M315" s="53">
        <f t="shared" si="37"/>
        <v>212</v>
      </c>
      <c r="N315" s="52">
        <f t="shared" si="38"/>
        <v>8.9622641509433958</v>
      </c>
      <c r="O315" s="51">
        <f t="shared" si="39"/>
        <v>7.6040172166427542</v>
      </c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  <c r="AB315" s="44"/>
      <c r="AC315" s="44"/>
      <c r="AD315" s="44"/>
      <c r="AE315" s="44"/>
      <c r="AF315" s="44"/>
      <c r="AG315" s="44"/>
      <c r="AH315" s="44"/>
      <c r="AI315" s="44"/>
      <c r="AJ315" s="44"/>
      <c r="AK315" s="44"/>
      <c r="AL315" s="44"/>
      <c r="AM315" s="44"/>
      <c r="AN315" s="44"/>
      <c r="AO315" s="44"/>
      <c r="AP315" s="44"/>
      <c r="AQ315" s="44"/>
      <c r="AR315" s="44"/>
      <c r="AS315" s="44"/>
      <c r="AT315" s="44"/>
      <c r="AU315" s="44"/>
      <c r="AV315" s="44"/>
      <c r="AW315" s="44"/>
      <c r="AX315" s="44"/>
      <c r="AY315" s="44"/>
      <c r="AZ315" s="44"/>
    </row>
    <row r="316" spans="1:67" s="46" customFormat="1" ht="13.5" customHeight="1">
      <c r="A316" s="54" t="s">
        <v>26</v>
      </c>
      <c r="B316" s="53"/>
      <c r="C316" s="53"/>
      <c r="D316" s="53"/>
      <c r="E316" s="53"/>
      <c r="F316" s="53"/>
      <c r="G316" s="52"/>
      <c r="H316" s="51"/>
      <c r="I316" s="53">
        <f>SUM(方向別!B234,方向別!I234,方向別!B275,方向別!I275)</f>
        <v>163</v>
      </c>
      <c r="J316" s="53">
        <f>SUM(方向別!C234,方向別!J234,方向別!C275,方向別!J275)</f>
        <v>4</v>
      </c>
      <c r="K316" s="53">
        <f>SUM(方向別!D234,方向別!K234,方向別!D275,方向別!K275)</f>
        <v>34</v>
      </c>
      <c r="L316" s="53">
        <f>SUM(方向別!E234,方向別!L234,方向別!E275,方向別!L275)</f>
        <v>7</v>
      </c>
      <c r="M316" s="53">
        <f t="shared" si="37"/>
        <v>208</v>
      </c>
      <c r="N316" s="52">
        <f t="shared" si="38"/>
        <v>5.2884615384615383</v>
      </c>
      <c r="O316" s="51">
        <f t="shared" si="39"/>
        <v>7.4605451936872305</v>
      </c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  <c r="AB316" s="44"/>
      <c r="AC316" s="44"/>
      <c r="AD316" s="44"/>
      <c r="AE316" s="44"/>
      <c r="AF316" s="44"/>
      <c r="AG316" s="44"/>
      <c r="AH316" s="44"/>
      <c r="AI316" s="44"/>
      <c r="AJ316" s="44"/>
      <c r="AK316" s="44"/>
      <c r="AL316" s="44"/>
      <c r="AM316" s="44"/>
      <c r="AN316" s="44"/>
      <c r="AO316" s="44"/>
      <c r="AP316" s="44"/>
      <c r="AQ316" s="44"/>
      <c r="AR316" s="44"/>
      <c r="AS316" s="44"/>
      <c r="AT316" s="44"/>
      <c r="AU316" s="44"/>
      <c r="AV316" s="44"/>
      <c r="AW316" s="44"/>
      <c r="AX316" s="44"/>
      <c r="AY316" s="44"/>
      <c r="AZ316" s="44"/>
    </row>
    <row r="317" spans="1:67" s="46" customFormat="1" ht="13.5" customHeight="1">
      <c r="A317" s="54" t="s">
        <v>27</v>
      </c>
      <c r="B317" s="53"/>
      <c r="C317" s="53"/>
      <c r="D317" s="53"/>
      <c r="E317" s="53"/>
      <c r="F317" s="53"/>
      <c r="G317" s="52"/>
      <c r="H317" s="51"/>
      <c r="I317" s="53">
        <f>SUM(方向別!B235,方向別!I235,方向別!B276,方向別!I276)</f>
        <v>137</v>
      </c>
      <c r="J317" s="53">
        <f>SUM(方向別!C235,方向別!J235,方向別!C276,方向別!J276)</f>
        <v>9</v>
      </c>
      <c r="K317" s="53">
        <f>SUM(方向別!D235,方向別!K235,方向別!D276,方向別!K276)</f>
        <v>28</v>
      </c>
      <c r="L317" s="53">
        <f>SUM(方向別!E235,方向別!L235,方向別!E276,方向別!L276)</f>
        <v>11</v>
      </c>
      <c r="M317" s="53">
        <f t="shared" si="37"/>
        <v>185</v>
      </c>
      <c r="N317" s="52">
        <f t="shared" si="38"/>
        <v>10.810810810810811</v>
      </c>
      <c r="O317" s="51">
        <f t="shared" si="39"/>
        <v>6.63558106169297</v>
      </c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4"/>
      <c r="AC317" s="44"/>
      <c r="AD317" s="44"/>
      <c r="AE317" s="44"/>
      <c r="AF317" s="44"/>
      <c r="AG317" s="44"/>
      <c r="AH317" s="44"/>
      <c r="AI317" s="44"/>
      <c r="AJ317" s="44"/>
      <c r="AK317" s="44"/>
      <c r="AL317" s="44"/>
      <c r="AM317" s="44"/>
      <c r="AN317" s="44"/>
      <c r="AO317" s="44"/>
      <c r="AP317" s="44"/>
      <c r="AQ317" s="44"/>
      <c r="AR317" s="44"/>
      <c r="AS317" s="44"/>
      <c r="AT317" s="44"/>
      <c r="AU317" s="44"/>
      <c r="AV317" s="44"/>
      <c r="AW317" s="44"/>
      <c r="AX317" s="44"/>
      <c r="AY317" s="44"/>
      <c r="AZ317" s="44"/>
      <c r="BA317" s="45"/>
      <c r="BB317" s="45"/>
      <c r="BC317" s="45"/>
      <c r="BD317" s="45"/>
      <c r="BE317" s="45"/>
      <c r="BF317" s="45"/>
      <c r="BG317" s="45"/>
      <c r="BH317" s="45"/>
      <c r="BI317" s="45"/>
      <c r="BJ317" s="45"/>
      <c r="BK317" s="45"/>
      <c r="BL317" s="45"/>
      <c r="BM317" s="45"/>
      <c r="BN317" s="45"/>
      <c r="BO317" s="45"/>
    </row>
    <row r="318" spans="1:67" s="44" customFormat="1" ht="13.5" customHeight="1">
      <c r="A318" s="54" t="s">
        <v>28</v>
      </c>
      <c r="B318" s="53"/>
      <c r="C318" s="53"/>
      <c r="D318" s="53"/>
      <c r="E318" s="53"/>
      <c r="F318" s="53"/>
      <c r="G318" s="52"/>
      <c r="H318" s="51"/>
      <c r="I318" s="53">
        <f>SUM(方向別!B236,方向別!I236,方向別!B277,方向別!I277)</f>
        <v>162</v>
      </c>
      <c r="J318" s="53">
        <f>SUM(方向別!C236,方向別!J236,方向別!C277,方向別!J277)</f>
        <v>7</v>
      </c>
      <c r="K318" s="53">
        <f>SUM(方向別!D236,方向別!K236,方向別!D277,方向別!K277)</f>
        <v>37</v>
      </c>
      <c r="L318" s="53">
        <f>SUM(方向別!E236,方向別!L236,方向別!E277,方向別!L277)</f>
        <v>12</v>
      </c>
      <c r="M318" s="53">
        <f t="shared" si="37"/>
        <v>218</v>
      </c>
      <c r="N318" s="52">
        <f t="shared" si="38"/>
        <v>8.7155963302752291</v>
      </c>
      <c r="O318" s="51">
        <f t="shared" si="39"/>
        <v>7.8192252510760394</v>
      </c>
      <c r="BA318" s="45"/>
      <c r="BB318" s="45"/>
      <c r="BC318" s="45"/>
      <c r="BD318" s="45"/>
      <c r="BE318" s="45"/>
      <c r="BF318" s="45"/>
      <c r="BG318" s="45"/>
      <c r="BH318" s="45"/>
      <c r="BI318" s="45"/>
      <c r="BJ318" s="45"/>
      <c r="BK318" s="45"/>
      <c r="BL318" s="45"/>
      <c r="BM318" s="45"/>
      <c r="BN318" s="45"/>
      <c r="BO318" s="45"/>
    </row>
    <row r="319" spans="1:67" s="44" customFormat="1" ht="13.5" customHeight="1">
      <c r="A319" s="54" t="s">
        <v>60</v>
      </c>
      <c r="B319" s="53"/>
      <c r="C319" s="53"/>
      <c r="D319" s="53"/>
      <c r="E319" s="53"/>
      <c r="F319" s="53"/>
      <c r="G319" s="52"/>
      <c r="H319" s="51"/>
      <c r="I319" s="53">
        <f>SUM(方向別!B237,方向別!I237,方向別!B278,方向別!I278)</f>
        <v>223</v>
      </c>
      <c r="J319" s="53">
        <f>SUM(方向別!C237,方向別!J237,方向別!C278,方向別!J278)</f>
        <v>6</v>
      </c>
      <c r="K319" s="53">
        <f>SUM(方向別!D237,方向別!K237,方向別!D278,方向別!K278)</f>
        <v>39</v>
      </c>
      <c r="L319" s="53">
        <f>SUM(方向別!E237,方向別!L237,方向別!E278,方向別!L278)</f>
        <v>7</v>
      </c>
      <c r="M319" s="53">
        <f t="shared" si="37"/>
        <v>275</v>
      </c>
      <c r="N319" s="52">
        <f t="shared" si="38"/>
        <v>4.7272727272727275</v>
      </c>
      <c r="O319" s="51">
        <f t="shared" si="39"/>
        <v>9.8637015781922521</v>
      </c>
      <c r="BA319" s="45"/>
      <c r="BB319" s="45"/>
      <c r="BC319" s="45"/>
      <c r="BD319" s="45"/>
      <c r="BE319" s="45"/>
      <c r="BF319" s="45"/>
      <c r="BG319" s="45"/>
      <c r="BH319" s="45"/>
      <c r="BI319" s="45"/>
      <c r="BJ319" s="45"/>
      <c r="BK319" s="45"/>
      <c r="BL319" s="45"/>
      <c r="BM319" s="45"/>
      <c r="BN319" s="45"/>
      <c r="BO319" s="45"/>
    </row>
    <row r="320" spans="1:67" s="44" customFormat="1" ht="13.5" customHeight="1">
      <c r="A320" s="58" t="s">
        <v>29</v>
      </c>
      <c r="B320" s="57"/>
      <c r="C320" s="57"/>
      <c r="D320" s="57"/>
      <c r="E320" s="57"/>
      <c r="F320" s="57"/>
      <c r="G320" s="56"/>
      <c r="H320" s="55"/>
      <c r="I320" s="57">
        <f>SUM(方向別!B238,方向別!I238,方向別!B279,方向別!I279)</f>
        <v>31</v>
      </c>
      <c r="J320" s="57">
        <f>SUM(方向別!C238,方向別!J238,方向別!C279,方向別!J279)</f>
        <v>2</v>
      </c>
      <c r="K320" s="57">
        <f>SUM(方向別!D238,方向別!K238,方向別!D279,方向別!K279)</f>
        <v>4</v>
      </c>
      <c r="L320" s="57">
        <f>SUM(方向別!E238,方向別!L238,方向別!E279,方向別!L279)</f>
        <v>0</v>
      </c>
      <c r="M320" s="57">
        <f t="shared" si="37"/>
        <v>37</v>
      </c>
      <c r="N320" s="56">
        <f t="shared" si="38"/>
        <v>5.4054054054054053</v>
      </c>
      <c r="O320" s="55">
        <f t="shared" si="39"/>
        <v>1.327116212338594</v>
      </c>
      <c r="BA320" s="45"/>
      <c r="BB320" s="45"/>
      <c r="BC320" s="45"/>
      <c r="BD320" s="45"/>
      <c r="BE320" s="45"/>
      <c r="BF320" s="45"/>
      <c r="BG320" s="45"/>
      <c r="BH320" s="45"/>
      <c r="BI320" s="45"/>
      <c r="BJ320" s="45"/>
      <c r="BK320" s="45"/>
      <c r="BL320" s="45"/>
      <c r="BM320" s="45"/>
      <c r="BN320" s="45"/>
      <c r="BO320" s="45"/>
    </row>
    <row r="321" spans="1:67" s="46" customFormat="1" ht="13.5" customHeight="1">
      <c r="A321" s="54" t="s">
        <v>30</v>
      </c>
      <c r="B321" s="53"/>
      <c r="C321" s="53"/>
      <c r="D321" s="53"/>
      <c r="E321" s="53"/>
      <c r="F321" s="53"/>
      <c r="G321" s="52"/>
      <c r="H321" s="51"/>
      <c r="I321" s="53">
        <f>SUM(方向別!B239,方向別!I239,方向別!B280,方向別!I280)</f>
        <v>36</v>
      </c>
      <c r="J321" s="53">
        <f>SUM(方向別!C239,方向別!J239,方向別!C280,方向別!J280)</f>
        <v>1</v>
      </c>
      <c r="K321" s="53">
        <f>SUM(方向別!D239,方向別!K239,方向別!D280,方向別!K280)</f>
        <v>4</v>
      </c>
      <c r="L321" s="53">
        <f>SUM(方向別!E239,方向別!L239,方向別!E280,方向別!L280)</f>
        <v>0</v>
      </c>
      <c r="M321" s="53">
        <f t="shared" si="37"/>
        <v>41</v>
      </c>
      <c r="N321" s="52">
        <f t="shared" si="38"/>
        <v>2.4390243902439024</v>
      </c>
      <c r="O321" s="51">
        <f t="shared" si="39"/>
        <v>1.4705882352941175</v>
      </c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  <c r="AB321" s="44"/>
      <c r="AC321" s="44"/>
      <c r="AD321" s="44"/>
      <c r="AE321" s="44"/>
      <c r="AF321" s="44"/>
      <c r="AG321" s="44"/>
      <c r="AH321" s="44"/>
      <c r="AI321" s="44"/>
      <c r="AJ321" s="44"/>
      <c r="AK321" s="44"/>
      <c r="AL321" s="44"/>
      <c r="AM321" s="44"/>
      <c r="AN321" s="44"/>
      <c r="AO321" s="44"/>
      <c r="AP321" s="44"/>
      <c r="AQ321" s="44"/>
      <c r="AR321" s="44"/>
      <c r="AS321" s="44"/>
      <c r="AT321" s="44"/>
      <c r="AU321" s="44"/>
      <c r="AV321" s="44"/>
      <c r="AW321" s="44"/>
      <c r="AX321" s="44"/>
      <c r="AY321" s="44"/>
      <c r="AZ321" s="44"/>
    </row>
    <row r="322" spans="1:67" s="46" customFormat="1" ht="13.5" customHeight="1">
      <c r="A322" s="54" t="s">
        <v>31</v>
      </c>
      <c r="B322" s="53"/>
      <c r="C322" s="53"/>
      <c r="D322" s="53"/>
      <c r="E322" s="53"/>
      <c r="F322" s="53"/>
      <c r="G322" s="52"/>
      <c r="H322" s="51"/>
      <c r="I322" s="53">
        <f>SUM(方向別!B240,方向別!I240,方向別!B281,方向別!I281)</f>
        <v>42</v>
      </c>
      <c r="J322" s="53">
        <f>SUM(方向別!C240,方向別!J240,方向別!C281,方向別!J281)</f>
        <v>2</v>
      </c>
      <c r="K322" s="53">
        <f>SUM(方向別!D240,方向別!K240,方向別!D281,方向別!K281)</f>
        <v>4</v>
      </c>
      <c r="L322" s="53">
        <f>SUM(方向別!E240,方向別!L240,方向別!E281,方向別!L281)</f>
        <v>1</v>
      </c>
      <c r="M322" s="53">
        <f t="shared" si="37"/>
        <v>49</v>
      </c>
      <c r="N322" s="52">
        <f t="shared" si="38"/>
        <v>6.1224489795918364</v>
      </c>
      <c r="O322" s="51">
        <f t="shared" si="39"/>
        <v>1.7575322812051648</v>
      </c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  <c r="AB322" s="44"/>
      <c r="AC322" s="44"/>
      <c r="AD322" s="44"/>
      <c r="AE322" s="44"/>
      <c r="AF322" s="44"/>
      <c r="AG322" s="44"/>
      <c r="AH322" s="44"/>
      <c r="AI322" s="44"/>
      <c r="AJ322" s="44"/>
      <c r="AK322" s="44"/>
      <c r="AL322" s="44"/>
      <c r="AM322" s="44"/>
      <c r="AN322" s="44"/>
      <c r="AO322" s="44"/>
      <c r="AP322" s="44"/>
      <c r="AQ322" s="44"/>
      <c r="AR322" s="44"/>
      <c r="AS322" s="44"/>
      <c r="AT322" s="44"/>
      <c r="AU322" s="44"/>
      <c r="AV322" s="44"/>
      <c r="AW322" s="44"/>
      <c r="AX322" s="44"/>
      <c r="AY322" s="44"/>
      <c r="AZ322" s="44"/>
    </row>
    <row r="323" spans="1:67" s="46" customFormat="1" ht="13.5" customHeight="1">
      <c r="A323" s="54" t="s">
        <v>32</v>
      </c>
      <c r="B323" s="53"/>
      <c r="C323" s="53"/>
      <c r="D323" s="53"/>
      <c r="E323" s="53"/>
      <c r="F323" s="53"/>
      <c r="G323" s="52"/>
      <c r="H323" s="51"/>
      <c r="I323" s="53">
        <f>SUM(方向別!B241,方向別!I241,方向別!B282,方向別!I282)</f>
        <v>36</v>
      </c>
      <c r="J323" s="53">
        <f>SUM(方向別!C241,方向別!J241,方向別!C282,方向別!J282)</f>
        <v>2</v>
      </c>
      <c r="K323" s="53">
        <f>SUM(方向別!D241,方向別!K241,方向別!D282,方向別!K282)</f>
        <v>5</v>
      </c>
      <c r="L323" s="53">
        <f>SUM(方向別!E241,方向別!L241,方向別!E282,方向別!L282)</f>
        <v>2</v>
      </c>
      <c r="M323" s="53">
        <f t="shared" si="37"/>
        <v>45</v>
      </c>
      <c r="N323" s="52">
        <f t="shared" si="38"/>
        <v>8.8888888888888893</v>
      </c>
      <c r="O323" s="51">
        <f t="shared" si="39"/>
        <v>1.6140602582496413</v>
      </c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  <c r="AB323" s="44"/>
      <c r="AC323" s="44"/>
      <c r="AD323" s="44"/>
      <c r="AE323" s="44"/>
      <c r="AF323" s="44"/>
      <c r="AG323" s="44"/>
      <c r="AH323" s="44"/>
      <c r="AI323" s="44"/>
      <c r="AJ323" s="44"/>
      <c r="AK323" s="44"/>
      <c r="AL323" s="44"/>
      <c r="AM323" s="44"/>
      <c r="AN323" s="44"/>
      <c r="AO323" s="44"/>
      <c r="AP323" s="44"/>
      <c r="AQ323" s="44"/>
      <c r="AR323" s="44"/>
      <c r="AS323" s="44"/>
      <c r="AT323" s="44"/>
      <c r="AU323" s="44"/>
      <c r="AV323" s="44"/>
      <c r="AW323" s="44"/>
      <c r="AX323" s="44"/>
      <c r="AY323" s="44"/>
      <c r="AZ323" s="44"/>
      <c r="BA323" s="45"/>
      <c r="BB323" s="45"/>
      <c r="BC323" s="45"/>
      <c r="BD323" s="45"/>
      <c r="BE323" s="45"/>
      <c r="BF323" s="45"/>
      <c r="BG323" s="45"/>
      <c r="BH323" s="45"/>
      <c r="BI323" s="45"/>
      <c r="BJ323" s="45"/>
      <c r="BK323" s="45"/>
      <c r="BL323" s="45"/>
      <c r="BM323" s="45"/>
      <c r="BN323" s="45"/>
      <c r="BO323" s="45"/>
    </row>
    <row r="324" spans="1:67" s="44" customFormat="1" ht="13.5" customHeight="1">
      <c r="A324" s="54" t="s">
        <v>33</v>
      </c>
      <c r="B324" s="53"/>
      <c r="C324" s="53"/>
      <c r="D324" s="53"/>
      <c r="E324" s="53"/>
      <c r="F324" s="53"/>
      <c r="G324" s="52"/>
      <c r="H324" s="51"/>
      <c r="I324" s="53">
        <f>SUM(方向別!B242,方向別!I242,方向別!B283,方向別!I283)</f>
        <v>55</v>
      </c>
      <c r="J324" s="53">
        <f>SUM(方向別!C242,方向別!J242,方向別!C283,方向別!J283)</f>
        <v>2</v>
      </c>
      <c r="K324" s="53">
        <f>SUM(方向別!D242,方向別!K242,方向別!D283,方向別!K283)</f>
        <v>2</v>
      </c>
      <c r="L324" s="53">
        <f>SUM(方向別!E242,方向別!L242,方向別!E283,方向別!L283)</f>
        <v>3</v>
      </c>
      <c r="M324" s="53">
        <f t="shared" si="37"/>
        <v>62</v>
      </c>
      <c r="N324" s="52">
        <f t="shared" si="38"/>
        <v>8.064516129032258</v>
      </c>
      <c r="O324" s="51">
        <f t="shared" si="39"/>
        <v>2.2238163558106172</v>
      </c>
      <c r="BA324" s="45"/>
      <c r="BB324" s="45"/>
      <c r="BC324" s="45"/>
      <c r="BD324" s="45"/>
      <c r="BE324" s="45"/>
      <c r="BF324" s="45"/>
      <c r="BG324" s="45"/>
      <c r="BH324" s="45"/>
      <c r="BI324" s="45"/>
      <c r="BJ324" s="45"/>
      <c r="BK324" s="45"/>
      <c r="BL324" s="45"/>
      <c r="BM324" s="45"/>
      <c r="BN324" s="45"/>
      <c r="BO324" s="45"/>
    </row>
    <row r="325" spans="1:67" s="46" customFormat="1" ht="13.5" customHeight="1">
      <c r="A325" s="54" t="s">
        <v>34</v>
      </c>
      <c r="B325" s="53"/>
      <c r="C325" s="53"/>
      <c r="D325" s="53"/>
      <c r="E325" s="53"/>
      <c r="F325" s="53"/>
      <c r="G325" s="52"/>
      <c r="H325" s="51"/>
      <c r="I325" s="53">
        <f>SUM(方向別!B243,方向別!I243,方向別!B284,方向別!I284)</f>
        <v>38</v>
      </c>
      <c r="J325" s="53">
        <f>SUM(方向別!C243,方向別!J243,方向別!C284,方向別!J284)</f>
        <v>1</v>
      </c>
      <c r="K325" s="53">
        <f>SUM(方向別!D243,方向別!K243,方向別!D284,方向別!K284)</f>
        <v>3</v>
      </c>
      <c r="L325" s="53">
        <f>SUM(方向別!E243,方向別!L243,方向別!E284,方向別!L284)</f>
        <v>4</v>
      </c>
      <c r="M325" s="53">
        <f t="shared" si="37"/>
        <v>46</v>
      </c>
      <c r="N325" s="52">
        <f t="shared" si="38"/>
        <v>10.869565217391305</v>
      </c>
      <c r="O325" s="51">
        <f t="shared" si="39"/>
        <v>1.6499282639885222</v>
      </c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  <c r="AB325" s="44"/>
      <c r="AC325" s="44"/>
      <c r="AD325" s="44"/>
      <c r="AE325" s="44"/>
      <c r="AF325" s="44"/>
      <c r="AG325" s="44"/>
      <c r="AH325" s="44"/>
      <c r="AI325" s="44"/>
      <c r="AJ325" s="44"/>
      <c r="AK325" s="44"/>
      <c r="AL325" s="44"/>
      <c r="AM325" s="44"/>
      <c r="AN325" s="44"/>
      <c r="AO325" s="44"/>
      <c r="AP325" s="44"/>
      <c r="AQ325" s="44"/>
      <c r="AR325" s="44"/>
      <c r="AS325" s="44"/>
      <c r="AT325" s="44"/>
      <c r="AU325" s="44"/>
      <c r="AV325" s="44"/>
      <c r="AW325" s="44"/>
      <c r="AX325" s="44"/>
      <c r="AY325" s="44"/>
      <c r="AZ325" s="44"/>
      <c r="BA325" s="45"/>
      <c r="BB325" s="45"/>
      <c r="BC325" s="45"/>
      <c r="BD325" s="45"/>
      <c r="BE325" s="45"/>
      <c r="BF325" s="45"/>
      <c r="BG325" s="45"/>
      <c r="BH325" s="45"/>
      <c r="BI325" s="45"/>
      <c r="BJ325" s="45"/>
      <c r="BK325" s="45"/>
      <c r="BL325" s="45"/>
      <c r="BM325" s="45"/>
      <c r="BN325" s="45"/>
      <c r="BO325" s="45"/>
    </row>
    <row r="326" spans="1:67" s="44" customFormat="1" ht="13.5" customHeight="1">
      <c r="A326" s="50" t="s">
        <v>15</v>
      </c>
      <c r="B326" s="49"/>
      <c r="C326" s="49"/>
      <c r="D326" s="49"/>
      <c r="E326" s="49"/>
      <c r="F326" s="49"/>
      <c r="G326" s="48"/>
      <c r="H326" s="47"/>
      <c r="I326" s="49">
        <f>SUM(I320:I325)</f>
        <v>238</v>
      </c>
      <c r="J326" s="49">
        <f>SUM(J320:J325)</f>
        <v>10</v>
      </c>
      <c r="K326" s="49">
        <f>SUM(K320:K325)</f>
        <v>22</v>
      </c>
      <c r="L326" s="49">
        <f>SUM(L320:L325)</f>
        <v>10</v>
      </c>
      <c r="M326" s="49">
        <f t="shared" si="37"/>
        <v>280</v>
      </c>
      <c r="N326" s="48">
        <f t="shared" si="38"/>
        <v>7.1428571428571423</v>
      </c>
      <c r="O326" s="47">
        <f t="shared" si="39"/>
        <v>10.043041606886657</v>
      </c>
      <c r="BA326" s="45"/>
      <c r="BB326" s="45"/>
      <c r="BC326" s="45"/>
      <c r="BD326" s="45"/>
      <c r="BE326" s="45"/>
      <c r="BF326" s="45"/>
      <c r="BG326" s="45"/>
      <c r="BH326" s="45"/>
      <c r="BI326" s="45"/>
      <c r="BJ326" s="45"/>
      <c r="BK326" s="45"/>
      <c r="BL326" s="45"/>
      <c r="BM326" s="45"/>
      <c r="BN326" s="45"/>
      <c r="BO326" s="45"/>
    </row>
    <row r="327" spans="1:67" s="44" customFormat="1" ht="13.5" customHeight="1">
      <c r="A327" s="58" t="s">
        <v>35</v>
      </c>
      <c r="B327" s="57"/>
      <c r="C327" s="57"/>
      <c r="D327" s="57"/>
      <c r="E327" s="57"/>
      <c r="F327" s="57"/>
      <c r="G327" s="56"/>
      <c r="H327" s="55"/>
      <c r="I327" s="57">
        <f>SUM(方向別!B245,方向別!I245,方向別!B286,方向別!I286)</f>
        <v>43</v>
      </c>
      <c r="J327" s="57">
        <f>SUM(方向別!C245,方向別!J245,方向別!C286,方向別!J286)</f>
        <v>1</v>
      </c>
      <c r="K327" s="57">
        <f>SUM(方向別!D245,方向別!K245,方向別!D286,方向別!K286)</f>
        <v>0</v>
      </c>
      <c r="L327" s="57">
        <f>SUM(方向別!E245,方向別!L245,方向別!E286,方向別!L286)</f>
        <v>1</v>
      </c>
      <c r="M327" s="57">
        <f t="shared" si="37"/>
        <v>45</v>
      </c>
      <c r="N327" s="56">
        <f t="shared" si="38"/>
        <v>4.4444444444444446</v>
      </c>
      <c r="O327" s="55">
        <f t="shared" si="39"/>
        <v>1.6140602582496413</v>
      </c>
      <c r="BA327" s="45"/>
      <c r="BB327" s="45"/>
      <c r="BC327" s="45"/>
      <c r="BD327" s="45"/>
      <c r="BE327" s="45"/>
      <c r="BF327" s="45"/>
      <c r="BG327" s="45"/>
      <c r="BH327" s="45"/>
      <c r="BI327" s="45"/>
      <c r="BJ327" s="45"/>
      <c r="BK327" s="45"/>
      <c r="BL327" s="45"/>
      <c r="BM327" s="45"/>
      <c r="BN327" s="45"/>
      <c r="BO327" s="45"/>
    </row>
    <row r="328" spans="1:67" s="46" customFormat="1" ht="13.5" customHeight="1">
      <c r="A328" s="54" t="s">
        <v>36</v>
      </c>
      <c r="B328" s="53"/>
      <c r="C328" s="53"/>
      <c r="D328" s="53"/>
      <c r="E328" s="53"/>
      <c r="F328" s="53"/>
      <c r="G328" s="52"/>
      <c r="H328" s="51"/>
      <c r="I328" s="53">
        <f>SUM(方向別!B246,方向別!I246,方向別!B287,方向別!I287)</f>
        <v>44</v>
      </c>
      <c r="J328" s="53">
        <f>SUM(方向別!C246,方向別!J246,方向別!C287,方向別!J287)</f>
        <v>1</v>
      </c>
      <c r="K328" s="53">
        <f>SUM(方向別!D246,方向別!K246,方向別!D287,方向別!K287)</f>
        <v>1</v>
      </c>
      <c r="L328" s="53">
        <f>SUM(方向別!E246,方向別!L246,方向別!E287,方向別!L287)</f>
        <v>0</v>
      </c>
      <c r="M328" s="53">
        <f t="shared" si="37"/>
        <v>46</v>
      </c>
      <c r="N328" s="52">
        <f t="shared" si="38"/>
        <v>2.1739130434782608</v>
      </c>
      <c r="O328" s="51">
        <f t="shared" si="39"/>
        <v>1.6499282639885222</v>
      </c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  <c r="AB328" s="44"/>
      <c r="AC328" s="44"/>
      <c r="AD328" s="44"/>
      <c r="AE328" s="44"/>
      <c r="AF328" s="44"/>
      <c r="AG328" s="44"/>
      <c r="AH328" s="44"/>
      <c r="AI328" s="44"/>
      <c r="AJ328" s="44"/>
      <c r="AK328" s="44"/>
      <c r="AL328" s="44"/>
      <c r="AM328" s="44"/>
      <c r="AN328" s="44"/>
      <c r="AO328" s="44"/>
      <c r="AP328" s="44"/>
      <c r="AQ328" s="44"/>
      <c r="AR328" s="44"/>
      <c r="AS328" s="44"/>
      <c r="AT328" s="44"/>
      <c r="AU328" s="44"/>
      <c r="AV328" s="44"/>
      <c r="AW328" s="44"/>
      <c r="AX328" s="44"/>
      <c r="AY328" s="44"/>
      <c r="AZ328" s="44"/>
    </row>
    <row r="329" spans="1:67" s="46" customFormat="1" ht="13.5" customHeight="1">
      <c r="A329" s="54" t="s">
        <v>37</v>
      </c>
      <c r="B329" s="53"/>
      <c r="C329" s="53"/>
      <c r="D329" s="53"/>
      <c r="E329" s="53"/>
      <c r="F329" s="53"/>
      <c r="G329" s="52"/>
      <c r="H329" s="51"/>
      <c r="I329" s="53">
        <f>SUM(方向別!B247,方向別!I247,方向別!B288,方向別!I288)</f>
        <v>42</v>
      </c>
      <c r="J329" s="53">
        <f>SUM(方向別!C247,方向別!J247,方向別!C288,方向別!J288)</f>
        <v>1</v>
      </c>
      <c r="K329" s="53">
        <f>SUM(方向別!D247,方向別!K247,方向別!D288,方向別!K288)</f>
        <v>4</v>
      </c>
      <c r="L329" s="53">
        <f>SUM(方向別!E247,方向別!L247,方向別!E288,方向別!L288)</f>
        <v>1</v>
      </c>
      <c r="M329" s="53">
        <f t="shared" si="37"/>
        <v>48</v>
      </c>
      <c r="N329" s="52">
        <f t="shared" si="38"/>
        <v>4.1666666666666661</v>
      </c>
      <c r="O329" s="51">
        <f t="shared" si="39"/>
        <v>1.7216642754662841</v>
      </c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44"/>
      <c r="AM329" s="44"/>
      <c r="AN329" s="44"/>
      <c r="AO329" s="44"/>
      <c r="AP329" s="44"/>
      <c r="AQ329" s="44"/>
      <c r="AR329" s="44"/>
      <c r="AS329" s="44"/>
      <c r="AT329" s="44"/>
      <c r="AU329" s="44"/>
      <c r="AV329" s="44"/>
      <c r="AW329" s="44"/>
      <c r="AX329" s="44"/>
      <c r="AY329" s="44"/>
      <c r="AZ329" s="44"/>
    </row>
    <row r="330" spans="1:67" s="43" customFormat="1" ht="13.5" customHeight="1">
      <c r="A330" s="54" t="s">
        <v>38</v>
      </c>
      <c r="B330" s="53"/>
      <c r="C330" s="53"/>
      <c r="D330" s="53"/>
      <c r="E330" s="53"/>
      <c r="F330" s="53"/>
      <c r="G330" s="52"/>
      <c r="H330" s="51"/>
      <c r="I330" s="53">
        <f>SUM(方向別!B248,方向別!I248,方向別!B289,方向別!I289)</f>
        <v>31</v>
      </c>
      <c r="J330" s="53">
        <f>SUM(方向別!C248,方向別!J248,方向別!C289,方向別!J289)</f>
        <v>0</v>
      </c>
      <c r="K330" s="53">
        <f>SUM(方向別!D248,方向別!K248,方向別!D289,方向別!K289)</f>
        <v>1</v>
      </c>
      <c r="L330" s="53">
        <f>SUM(方向別!E248,方向別!L248,方向別!E289,方向別!L289)</f>
        <v>1</v>
      </c>
      <c r="M330" s="53">
        <f t="shared" si="37"/>
        <v>33</v>
      </c>
      <c r="N330" s="52">
        <f t="shared" si="38"/>
        <v>3.0303030303030303</v>
      </c>
      <c r="O330" s="51">
        <f t="shared" si="39"/>
        <v>1.1836441893830703</v>
      </c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  <c r="AB330" s="44"/>
      <c r="AC330" s="44"/>
      <c r="AD330" s="44"/>
      <c r="AE330" s="44"/>
      <c r="AF330" s="44"/>
      <c r="AG330" s="44"/>
      <c r="AH330" s="44"/>
      <c r="AI330" s="44"/>
      <c r="AJ330" s="44"/>
      <c r="AK330" s="44"/>
      <c r="AL330" s="44"/>
      <c r="AM330" s="44"/>
      <c r="AN330" s="44"/>
      <c r="AO330" s="44"/>
      <c r="AP330" s="44"/>
      <c r="AQ330" s="44"/>
      <c r="AR330" s="44"/>
      <c r="AS330" s="44"/>
      <c r="AT330" s="44"/>
      <c r="AU330" s="44"/>
      <c r="AV330" s="44"/>
      <c r="AW330" s="44"/>
      <c r="AX330" s="44"/>
      <c r="AY330" s="44"/>
      <c r="AZ330" s="44"/>
      <c r="BA330" s="45"/>
      <c r="BB330" s="45"/>
      <c r="BC330" s="45"/>
      <c r="BD330" s="45"/>
      <c r="BE330" s="45"/>
      <c r="BF330" s="45"/>
      <c r="BG330" s="45"/>
      <c r="BH330" s="45"/>
      <c r="BI330" s="45"/>
      <c r="BJ330" s="45"/>
      <c r="BK330" s="45"/>
      <c r="BL330" s="45"/>
      <c r="BM330" s="45"/>
      <c r="BN330" s="45"/>
      <c r="BO330" s="45"/>
    </row>
    <row r="331" spans="1:67" s="43" customFormat="1" ht="13.5" customHeight="1">
      <c r="A331" s="54" t="s">
        <v>39</v>
      </c>
      <c r="B331" s="53"/>
      <c r="C331" s="53"/>
      <c r="D331" s="53"/>
      <c r="E331" s="53"/>
      <c r="F331" s="53"/>
      <c r="G331" s="52"/>
      <c r="H331" s="51"/>
      <c r="I331" s="53">
        <f>SUM(方向別!B249,方向別!I249,方向別!B290,方向別!I290)</f>
        <v>26</v>
      </c>
      <c r="J331" s="53">
        <f>SUM(方向別!C249,方向別!J249,方向別!C290,方向別!J290)</f>
        <v>1</v>
      </c>
      <c r="K331" s="53">
        <f>SUM(方向別!D249,方向別!K249,方向別!D290,方向別!K290)</f>
        <v>7</v>
      </c>
      <c r="L331" s="53">
        <f>SUM(方向別!E249,方向別!L249,方向別!E290,方向別!L290)</f>
        <v>0</v>
      </c>
      <c r="M331" s="53">
        <f t="shared" si="37"/>
        <v>34</v>
      </c>
      <c r="N331" s="52">
        <f t="shared" si="38"/>
        <v>2.9411764705882351</v>
      </c>
      <c r="O331" s="51">
        <f t="shared" si="39"/>
        <v>1.2195121951219512</v>
      </c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  <c r="AB331" s="44"/>
      <c r="AC331" s="44"/>
      <c r="AD331" s="44"/>
      <c r="AE331" s="44"/>
      <c r="AF331" s="44"/>
      <c r="AG331" s="44"/>
      <c r="AH331" s="44"/>
      <c r="AI331" s="44"/>
      <c r="AJ331" s="44"/>
      <c r="AK331" s="44"/>
      <c r="AL331" s="44"/>
      <c r="AM331" s="44"/>
      <c r="AN331" s="44"/>
      <c r="AO331" s="44"/>
      <c r="AP331" s="44"/>
      <c r="AQ331" s="44"/>
      <c r="AR331" s="44"/>
      <c r="AS331" s="44"/>
      <c r="AT331" s="44"/>
      <c r="AU331" s="44"/>
      <c r="AV331" s="44"/>
      <c r="AW331" s="44"/>
      <c r="AX331" s="44"/>
      <c r="AY331" s="44"/>
      <c r="AZ331" s="44"/>
      <c r="BA331" s="45"/>
      <c r="BB331" s="45"/>
      <c r="BC331" s="45"/>
      <c r="BD331" s="45"/>
      <c r="BE331" s="45"/>
      <c r="BF331" s="45"/>
      <c r="BG331" s="45"/>
      <c r="BH331" s="45"/>
      <c r="BI331" s="45"/>
      <c r="BJ331" s="45"/>
      <c r="BK331" s="45"/>
      <c r="BL331" s="45"/>
      <c r="BM331" s="45"/>
      <c r="BN331" s="45"/>
      <c r="BO331" s="45"/>
    </row>
    <row r="332" spans="1:67" s="44" customFormat="1" ht="13.5" customHeight="1">
      <c r="A332" s="54" t="s">
        <v>40</v>
      </c>
      <c r="B332" s="53"/>
      <c r="C332" s="53"/>
      <c r="D332" s="53"/>
      <c r="E332" s="53"/>
      <c r="F332" s="53"/>
      <c r="G332" s="52"/>
      <c r="H332" s="51"/>
      <c r="I332" s="53">
        <f>SUM(方向別!B250,方向別!I250,方向別!B291,方向別!I291)</f>
        <v>31</v>
      </c>
      <c r="J332" s="53">
        <f>SUM(方向別!C250,方向別!J250,方向別!C291,方向別!J291)</f>
        <v>2</v>
      </c>
      <c r="K332" s="53">
        <f>SUM(方向別!D250,方向別!K250,方向別!D291,方向別!K291)</f>
        <v>4</v>
      </c>
      <c r="L332" s="53">
        <f>SUM(方向別!E250,方向別!L250,方向別!E291,方向別!L291)</f>
        <v>0</v>
      </c>
      <c r="M332" s="53">
        <f t="shared" si="37"/>
        <v>37</v>
      </c>
      <c r="N332" s="52">
        <f t="shared" si="38"/>
        <v>5.4054054054054053</v>
      </c>
      <c r="O332" s="51">
        <f t="shared" si="39"/>
        <v>1.327116212338594</v>
      </c>
      <c r="BA332" s="45"/>
      <c r="BB332" s="45"/>
      <c r="BC332" s="45"/>
      <c r="BD332" s="45"/>
      <c r="BE332" s="45"/>
      <c r="BF332" s="45"/>
      <c r="BG332" s="45"/>
      <c r="BH332" s="45"/>
      <c r="BI332" s="45"/>
      <c r="BJ332" s="45"/>
      <c r="BK332" s="45"/>
      <c r="BL332" s="45"/>
      <c r="BM332" s="45"/>
      <c r="BN332" s="45"/>
      <c r="BO332" s="45"/>
    </row>
    <row r="333" spans="1:67" s="46" customFormat="1" ht="13.5" customHeight="1">
      <c r="A333" s="50" t="s">
        <v>15</v>
      </c>
      <c r="B333" s="49"/>
      <c r="C333" s="49"/>
      <c r="D333" s="49"/>
      <c r="E333" s="49"/>
      <c r="F333" s="49"/>
      <c r="G333" s="48"/>
      <c r="H333" s="47"/>
      <c r="I333" s="49">
        <f>SUM(I327:I332)</f>
        <v>217</v>
      </c>
      <c r="J333" s="49">
        <f>SUM(J327:J332)</f>
        <v>6</v>
      </c>
      <c r="K333" s="49">
        <f>SUM(K327:K332)</f>
        <v>17</v>
      </c>
      <c r="L333" s="49">
        <f>SUM(L327:L332)</f>
        <v>3</v>
      </c>
      <c r="M333" s="49">
        <f t="shared" si="37"/>
        <v>243</v>
      </c>
      <c r="N333" s="48">
        <f t="shared" si="38"/>
        <v>3.7037037037037033</v>
      </c>
      <c r="O333" s="47">
        <f t="shared" si="39"/>
        <v>8.7159253945480621</v>
      </c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  <c r="AB333" s="44"/>
      <c r="AC333" s="44"/>
      <c r="AD333" s="44"/>
      <c r="AE333" s="44"/>
      <c r="AF333" s="44"/>
      <c r="AG333" s="44"/>
      <c r="AH333" s="44"/>
      <c r="AI333" s="44"/>
      <c r="AJ333" s="44"/>
      <c r="AK333" s="44"/>
      <c r="AL333" s="44"/>
      <c r="AM333" s="44"/>
      <c r="AN333" s="44"/>
      <c r="AO333" s="44"/>
      <c r="AP333" s="44"/>
      <c r="AQ333" s="44"/>
      <c r="AR333" s="44"/>
      <c r="AS333" s="44"/>
      <c r="AT333" s="44"/>
      <c r="AU333" s="44"/>
      <c r="AV333" s="44"/>
      <c r="AW333" s="44"/>
      <c r="AX333" s="44"/>
      <c r="AY333" s="44"/>
      <c r="AZ333" s="44"/>
    </row>
    <row r="334" spans="1:67" s="43" customFormat="1" ht="13.5" customHeight="1">
      <c r="A334" s="50" t="s">
        <v>41</v>
      </c>
      <c r="B334" s="49"/>
      <c r="C334" s="49"/>
      <c r="D334" s="49"/>
      <c r="E334" s="49"/>
      <c r="F334" s="49"/>
      <c r="G334" s="48"/>
      <c r="H334" s="47"/>
      <c r="I334" s="49">
        <f>SUM(I304,I311:I319,I326,I333)</f>
        <v>2244</v>
      </c>
      <c r="J334" s="49">
        <f>SUM(J304,J311:J319,J326,J333)</f>
        <v>81</v>
      </c>
      <c r="K334" s="49">
        <f>SUM(K304,K311:K319,K326,K333)</f>
        <v>353</v>
      </c>
      <c r="L334" s="49">
        <f>SUM(L304,L311:L319,L326,L333)</f>
        <v>110</v>
      </c>
      <c r="M334" s="49">
        <f t="shared" si="37"/>
        <v>2788</v>
      </c>
      <c r="N334" s="48">
        <f t="shared" si="38"/>
        <v>6.8507890961262561</v>
      </c>
      <c r="O334" s="47">
        <f t="shared" si="39"/>
        <v>100</v>
      </c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  <c r="AB334" s="44"/>
      <c r="AC334" s="44"/>
      <c r="AD334" s="44"/>
      <c r="AE334" s="44"/>
      <c r="AF334" s="44"/>
      <c r="AG334" s="44"/>
      <c r="AH334" s="44"/>
      <c r="AI334" s="44"/>
      <c r="AJ334" s="44"/>
      <c r="AK334" s="44"/>
      <c r="AL334" s="44"/>
      <c r="AM334" s="44"/>
      <c r="AN334" s="44"/>
      <c r="AO334" s="44"/>
      <c r="AP334" s="44"/>
      <c r="AQ334" s="44"/>
      <c r="AR334" s="44"/>
      <c r="AS334" s="44"/>
      <c r="AT334" s="44"/>
      <c r="AU334" s="44"/>
      <c r="AV334" s="44"/>
      <c r="AW334" s="44"/>
      <c r="AX334" s="44"/>
      <c r="AY334" s="44"/>
      <c r="AZ334" s="44"/>
      <c r="BA334" s="45"/>
      <c r="BB334" s="45"/>
      <c r="BC334" s="45"/>
      <c r="BD334" s="45"/>
      <c r="BE334" s="45"/>
      <c r="BF334" s="45"/>
      <c r="BG334" s="45"/>
      <c r="BH334" s="45"/>
      <c r="BI334" s="45"/>
      <c r="BJ334" s="45"/>
      <c r="BK334" s="45"/>
      <c r="BL334" s="45"/>
      <c r="BM334" s="45"/>
      <c r="BN334" s="45"/>
      <c r="BO334" s="45"/>
    </row>
    <row r="337" spans="1:67" s="44" customFormat="1" ht="12" customHeight="1">
      <c r="A337" s="70" t="s">
        <v>0</v>
      </c>
      <c r="B337" s="69">
        <v>11</v>
      </c>
      <c r="C337" s="68"/>
      <c r="D337" s="68"/>
      <c r="E337" s="68"/>
      <c r="F337" s="68"/>
      <c r="G337" s="68"/>
      <c r="H337" s="67"/>
      <c r="I337" s="69">
        <v>12</v>
      </c>
      <c r="J337" s="68"/>
      <c r="K337" s="68"/>
      <c r="L337" s="68"/>
      <c r="M337" s="68"/>
      <c r="N337" s="68"/>
      <c r="O337" s="67"/>
      <c r="P337" s="66"/>
      <c r="Q337" s="66"/>
      <c r="R337" s="66"/>
      <c r="S337" s="66"/>
      <c r="T337" s="66"/>
      <c r="U337" s="66"/>
      <c r="V337" s="66"/>
      <c r="W337" s="66"/>
      <c r="X337" s="66"/>
      <c r="Y337" s="66"/>
      <c r="Z337" s="66"/>
      <c r="AA337" s="66"/>
      <c r="AB337" s="66"/>
      <c r="AC337" s="66"/>
      <c r="AD337" s="66"/>
      <c r="AE337" s="66"/>
      <c r="AF337" s="66"/>
      <c r="AG337" s="66"/>
      <c r="AH337" s="66"/>
      <c r="AI337" s="66"/>
      <c r="AJ337" s="66"/>
      <c r="AK337" s="66"/>
      <c r="AL337" s="66"/>
      <c r="AM337" s="66"/>
      <c r="AN337" s="66"/>
      <c r="AO337" s="66"/>
      <c r="AP337" s="66"/>
      <c r="AQ337" s="66"/>
      <c r="AR337" s="66"/>
      <c r="AS337" s="66"/>
      <c r="AT337" s="66"/>
      <c r="AU337" s="66"/>
      <c r="AV337" s="66"/>
      <c r="AW337" s="66"/>
      <c r="AX337" s="66"/>
      <c r="AY337" s="66"/>
      <c r="AZ337" s="66"/>
      <c r="BA337" s="45"/>
      <c r="BB337" s="45"/>
      <c r="BC337" s="45"/>
      <c r="BD337" s="45"/>
      <c r="BE337" s="45"/>
      <c r="BF337" s="45"/>
      <c r="BG337" s="45"/>
      <c r="BH337" s="45"/>
      <c r="BI337" s="45"/>
      <c r="BJ337" s="45"/>
      <c r="BK337" s="45"/>
      <c r="BL337" s="45"/>
      <c r="BM337" s="45"/>
      <c r="BN337" s="45"/>
      <c r="BO337" s="45"/>
    </row>
    <row r="338" spans="1:67" s="46" customFormat="1" ht="39.6" customHeight="1">
      <c r="A338" s="65" t="s">
        <v>1</v>
      </c>
      <c r="B338" s="63" t="s">
        <v>2</v>
      </c>
      <c r="C338" s="62" t="s">
        <v>3</v>
      </c>
      <c r="D338" s="61" t="s">
        <v>4</v>
      </c>
      <c r="E338" s="62" t="s">
        <v>5</v>
      </c>
      <c r="F338" s="61" t="s">
        <v>6</v>
      </c>
      <c r="G338" s="61" t="s">
        <v>7</v>
      </c>
      <c r="H338" s="64" t="s">
        <v>8</v>
      </c>
      <c r="I338" s="63" t="s">
        <v>2</v>
      </c>
      <c r="J338" s="61" t="s">
        <v>3</v>
      </c>
      <c r="K338" s="61" t="s">
        <v>4</v>
      </c>
      <c r="L338" s="62" t="s">
        <v>5</v>
      </c>
      <c r="M338" s="61" t="s">
        <v>6</v>
      </c>
      <c r="N338" s="61" t="s">
        <v>7</v>
      </c>
      <c r="O338" s="60" t="s">
        <v>8</v>
      </c>
      <c r="P338" s="59"/>
      <c r="Q338" s="59"/>
      <c r="R338" s="59"/>
      <c r="S338" s="59"/>
      <c r="T338" s="59"/>
      <c r="U338" s="59"/>
      <c r="V338" s="59"/>
      <c r="W338" s="59"/>
      <c r="X338" s="59"/>
      <c r="Y338" s="59"/>
      <c r="Z338" s="59"/>
      <c r="AA338" s="59"/>
      <c r="AB338" s="59"/>
      <c r="AC338" s="59"/>
      <c r="AD338" s="59"/>
      <c r="AE338" s="59"/>
      <c r="AF338" s="59"/>
      <c r="AG338" s="59"/>
      <c r="AH338" s="59"/>
      <c r="AI338" s="59"/>
      <c r="AJ338" s="59"/>
      <c r="AK338" s="59"/>
      <c r="AL338" s="59"/>
      <c r="AM338" s="59"/>
      <c r="AN338" s="59"/>
      <c r="AO338" s="59"/>
      <c r="AP338" s="59"/>
      <c r="AQ338" s="59"/>
      <c r="AR338" s="59"/>
      <c r="AS338" s="59"/>
      <c r="AT338" s="59"/>
      <c r="AU338" s="59"/>
      <c r="AV338" s="59"/>
      <c r="AW338" s="59"/>
      <c r="AX338" s="59"/>
      <c r="AY338" s="59"/>
      <c r="AZ338" s="59"/>
    </row>
    <row r="339" spans="1:67" s="43" customFormat="1" ht="13.5" customHeight="1">
      <c r="A339" s="58" t="s">
        <v>9</v>
      </c>
      <c r="B339" s="57">
        <v>1</v>
      </c>
      <c r="C339" s="57">
        <v>0</v>
      </c>
      <c r="D339" s="57">
        <v>0</v>
      </c>
      <c r="E339" s="57">
        <v>0</v>
      </c>
      <c r="F339" s="57">
        <f t="shared" ref="F339:F375" si="40">SUM(B339:E339)</f>
        <v>1</v>
      </c>
      <c r="G339" s="56">
        <f t="shared" ref="G339:G375" si="41">IF(SUM(C339,E339)=0,0,SUM(C339,E339)/F339*100)</f>
        <v>0</v>
      </c>
      <c r="H339" s="55">
        <f t="shared" ref="H339:H375" si="42">IF(F339=0,0,F339/F$375*100)</f>
        <v>0.22026431718061676</v>
      </c>
      <c r="I339" s="57">
        <v>31</v>
      </c>
      <c r="J339" s="57">
        <v>2</v>
      </c>
      <c r="K339" s="57">
        <v>4</v>
      </c>
      <c r="L339" s="57">
        <v>1</v>
      </c>
      <c r="M339" s="57">
        <f t="shared" ref="M339:M375" si="43">SUM(I339:L339)</f>
        <v>38</v>
      </c>
      <c r="N339" s="56">
        <f t="shared" ref="N339:N375" si="44">IF(SUM(J339,L339)=0,0,SUM(J339,L339)/M339*100)</f>
        <v>7.8947368421052628</v>
      </c>
      <c r="O339" s="55">
        <f t="shared" ref="O339:O375" si="45">IF(M339=0,0,M339/M$375*100)</f>
        <v>1.3162452372705231</v>
      </c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  <c r="AA339" s="44"/>
      <c r="AB339" s="44"/>
      <c r="AC339" s="44"/>
      <c r="AD339" s="44"/>
      <c r="AE339" s="44"/>
      <c r="AF339" s="44"/>
      <c r="AG339" s="44"/>
      <c r="AH339" s="44"/>
      <c r="AI339" s="44"/>
      <c r="AJ339" s="44"/>
      <c r="AK339" s="44"/>
      <c r="AL339" s="44"/>
      <c r="AM339" s="44"/>
      <c r="AN339" s="44"/>
      <c r="AO339" s="44"/>
      <c r="AP339" s="44"/>
      <c r="AQ339" s="44"/>
      <c r="AR339" s="44"/>
      <c r="AS339" s="44"/>
      <c r="AT339" s="44"/>
      <c r="AU339" s="44"/>
      <c r="AV339" s="44"/>
      <c r="AW339" s="44"/>
      <c r="AX339" s="44"/>
      <c r="AY339" s="44"/>
      <c r="AZ339" s="44"/>
      <c r="BA339" s="45"/>
      <c r="BB339" s="45"/>
      <c r="BC339" s="45"/>
      <c r="BD339" s="45"/>
      <c r="BE339" s="45"/>
      <c r="BF339" s="45"/>
      <c r="BG339" s="45"/>
      <c r="BH339" s="45"/>
      <c r="BI339" s="45"/>
      <c r="BJ339" s="45"/>
      <c r="BK339" s="45"/>
      <c r="BL339" s="45"/>
      <c r="BM339" s="45"/>
      <c r="BN339" s="45"/>
      <c r="BO339" s="45"/>
    </row>
    <row r="340" spans="1:67" s="43" customFormat="1" ht="13.5" customHeight="1">
      <c r="A340" s="54" t="s">
        <v>10</v>
      </c>
      <c r="B340" s="53">
        <v>0</v>
      </c>
      <c r="C340" s="53">
        <v>0</v>
      </c>
      <c r="D340" s="53">
        <v>0</v>
      </c>
      <c r="E340" s="53">
        <v>0</v>
      </c>
      <c r="F340" s="53">
        <f t="shared" si="40"/>
        <v>0</v>
      </c>
      <c r="G340" s="52">
        <f t="shared" si="41"/>
        <v>0</v>
      </c>
      <c r="H340" s="51">
        <f t="shared" si="42"/>
        <v>0</v>
      </c>
      <c r="I340" s="53">
        <v>33</v>
      </c>
      <c r="J340" s="53">
        <v>1</v>
      </c>
      <c r="K340" s="53">
        <v>1</v>
      </c>
      <c r="L340" s="53">
        <v>1</v>
      </c>
      <c r="M340" s="53">
        <f t="shared" si="43"/>
        <v>36</v>
      </c>
      <c r="N340" s="52">
        <f t="shared" si="44"/>
        <v>5.5555555555555554</v>
      </c>
      <c r="O340" s="51">
        <f t="shared" si="45"/>
        <v>1.2469691721510219</v>
      </c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  <c r="AA340" s="44"/>
      <c r="AB340" s="44"/>
      <c r="AC340" s="44"/>
      <c r="AD340" s="44"/>
      <c r="AE340" s="44"/>
      <c r="AF340" s="44"/>
      <c r="AG340" s="44"/>
      <c r="AH340" s="44"/>
      <c r="AI340" s="44"/>
      <c r="AJ340" s="44"/>
      <c r="AK340" s="44"/>
      <c r="AL340" s="44"/>
      <c r="AM340" s="44"/>
      <c r="AN340" s="44"/>
      <c r="AO340" s="44"/>
      <c r="AP340" s="44"/>
      <c r="AQ340" s="44"/>
      <c r="AR340" s="44"/>
      <c r="AS340" s="44"/>
      <c r="AT340" s="44"/>
      <c r="AU340" s="44"/>
      <c r="AV340" s="44"/>
      <c r="AW340" s="44"/>
      <c r="AX340" s="44"/>
      <c r="AY340" s="44"/>
      <c r="AZ340" s="44"/>
      <c r="BA340" s="45"/>
      <c r="BB340" s="45"/>
      <c r="BC340" s="45"/>
      <c r="BD340" s="45"/>
      <c r="BE340" s="45"/>
      <c r="BF340" s="45"/>
      <c r="BG340" s="45"/>
      <c r="BH340" s="45"/>
      <c r="BI340" s="45"/>
      <c r="BJ340" s="45"/>
      <c r="BK340" s="45"/>
      <c r="BL340" s="45"/>
      <c r="BM340" s="45"/>
      <c r="BN340" s="45"/>
      <c r="BO340" s="45"/>
    </row>
    <row r="341" spans="1:67" s="44" customFormat="1" ht="13.5" customHeight="1">
      <c r="A341" s="54" t="s">
        <v>11</v>
      </c>
      <c r="B341" s="53">
        <v>2</v>
      </c>
      <c r="C341" s="53">
        <v>0</v>
      </c>
      <c r="D341" s="53">
        <v>0</v>
      </c>
      <c r="E341" s="53">
        <v>0</v>
      </c>
      <c r="F341" s="53">
        <f t="shared" si="40"/>
        <v>2</v>
      </c>
      <c r="G341" s="52">
        <f t="shared" si="41"/>
        <v>0</v>
      </c>
      <c r="H341" s="51">
        <f t="shared" si="42"/>
        <v>0.44052863436123352</v>
      </c>
      <c r="I341" s="53">
        <v>33</v>
      </c>
      <c r="J341" s="53">
        <v>3</v>
      </c>
      <c r="K341" s="53">
        <v>4</v>
      </c>
      <c r="L341" s="53">
        <v>0</v>
      </c>
      <c r="M341" s="53">
        <f t="shared" si="43"/>
        <v>40</v>
      </c>
      <c r="N341" s="52">
        <f t="shared" si="44"/>
        <v>7.5</v>
      </c>
      <c r="O341" s="51">
        <f t="shared" si="45"/>
        <v>1.3855213023900244</v>
      </c>
      <c r="BA341" s="45"/>
      <c r="BB341" s="45"/>
      <c r="BC341" s="45"/>
      <c r="BD341" s="45"/>
      <c r="BE341" s="45"/>
      <c r="BF341" s="45"/>
      <c r="BG341" s="45"/>
      <c r="BH341" s="45"/>
      <c r="BI341" s="45"/>
      <c r="BJ341" s="45"/>
      <c r="BK341" s="45"/>
      <c r="BL341" s="45"/>
      <c r="BM341" s="45"/>
      <c r="BN341" s="45"/>
      <c r="BO341" s="45"/>
    </row>
    <row r="342" spans="1:67" s="46" customFormat="1" ht="13.5" customHeight="1">
      <c r="A342" s="54" t="s">
        <v>12</v>
      </c>
      <c r="B342" s="53">
        <v>3</v>
      </c>
      <c r="C342" s="53">
        <v>0</v>
      </c>
      <c r="D342" s="53">
        <v>1</v>
      </c>
      <c r="E342" s="53">
        <v>0</v>
      </c>
      <c r="F342" s="53">
        <f t="shared" si="40"/>
        <v>4</v>
      </c>
      <c r="G342" s="52">
        <f t="shared" si="41"/>
        <v>0</v>
      </c>
      <c r="H342" s="51">
        <f t="shared" si="42"/>
        <v>0.88105726872246704</v>
      </c>
      <c r="I342" s="53">
        <v>21</v>
      </c>
      <c r="J342" s="53">
        <v>1</v>
      </c>
      <c r="K342" s="53">
        <v>3</v>
      </c>
      <c r="L342" s="53">
        <v>3</v>
      </c>
      <c r="M342" s="53">
        <f t="shared" si="43"/>
        <v>28</v>
      </c>
      <c r="N342" s="52">
        <f t="shared" si="44"/>
        <v>14.285714285714285</v>
      </c>
      <c r="O342" s="51">
        <f t="shared" si="45"/>
        <v>0.96986491167301692</v>
      </c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  <c r="AA342" s="44"/>
      <c r="AB342" s="44"/>
      <c r="AC342" s="44"/>
      <c r="AD342" s="44"/>
      <c r="AE342" s="44"/>
      <c r="AF342" s="44"/>
      <c r="AG342" s="44"/>
      <c r="AH342" s="44"/>
      <c r="AI342" s="44"/>
      <c r="AJ342" s="44"/>
      <c r="AK342" s="44"/>
      <c r="AL342" s="44"/>
      <c r="AM342" s="44"/>
      <c r="AN342" s="44"/>
      <c r="AO342" s="44"/>
      <c r="AP342" s="44"/>
      <c r="AQ342" s="44"/>
      <c r="AR342" s="44"/>
      <c r="AS342" s="44"/>
      <c r="AT342" s="44"/>
      <c r="AU342" s="44"/>
      <c r="AV342" s="44"/>
      <c r="AW342" s="44"/>
      <c r="AX342" s="44"/>
      <c r="AY342" s="44"/>
      <c r="AZ342" s="44"/>
      <c r="BA342" s="45"/>
      <c r="BB342" s="45"/>
      <c r="BC342" s="45"/>
      <c r="BD342" s="45"/>
      <c r="BE342" s="45"/>
      <c r="BF342" s="45"/>
      <c r="BG342" s="45"/>
      <c r="BH342" s="45"/>
      <c r="BI342" s="45"/>
      <c r="BJ342" s="45"/>
      <c r="BK342" s="45"/>
      <c r="BL342" s="45"/>
      <c r="BM342" s="45"/>
      <c r="BN342" s="45"/>
      <c r="BO342" s="45"/>
    </row>
    <row r="343" spans="1:67" s="44" customFormat="1" ht="13.5" customHeight="1">
      <c r="A343" s="54" t="s">
        <v>13</v>
      </c>
      <c r="B343" s="53">
        <v>2</v>
      </c>
      <c r="C343" s="53">
        <v>0</v>
      </c>
      <c r="D343" s="53">
        <v>0</v>
      </c>
      <c r="E343" s="53">
        <v>0</v>
      </c>
      <c r="F343" s="53">
        <f t="shared" si="40"/>
        <v>2</v>
      </c>
      <c r="G343" s="52">
        <f t="shared" si="41"/>
        <v>0</v>
      </c>
      <c r="H343" s="51">
        <f t="shared" si="42"/>
        <v>0.44052863436123352</v>
      </c>
      <c r="I343" s="53">
        <v>31</v>
      </c>
      <c r="J343" s="53">
        <v>2</v>
      </c>
      <c r="K343" s="53">
        <v>3</v>
      </c>
      <c r="L343" s="53">
        <v>2</v>
      </c>
      <c r="M343" s="53">
        <f t="shared" si="43"/>
        <v>38</v>
      </c>
      <c r="N343" s="52">
        <f t="shared" si="44"/>
        <v>10.526315789473683</v>
      </c>
      <c r="O343" s="51">
        <f t="shared" si="45"/>
        <v>1.3162452372705231</v>
      </c>
      <c r="BA343" s="45"/>
      <c r="BB343" s="45"/>
      <c r="BC343" s="45"/>
      <c r="BD343" s="45"/>
      <c r="BE343" s="45"/>
      <c r="BF343" s="45"/>
      <c r="BG343" s="45"/>
      <c r="BH343" s="45"/>
      <c r="BI343" s="45"/>
      <c r="BJ343" s="45"/>
      <c r="BK343" s="45"/>
      <c r="BL343" s="45"/>
      <c r="BM343" s="45"/>
      <c r="BN343" s="45"/>
      <c r="BO343" s="45"/>
    </row>
    <row r="344" spans="1:67" s="44" customFormat="1" ht="13.5" customHeight="1">
      <c r="A344" s="54" t="s">
        <v>14</v>
      </c>
      <c r="B344" s="53">
        <v>4</v>
      </c>
      <c r="C344" s="53">
        <v>0</v>
      </c>
      <c r="D344" s="53">
        <v>0</v>
      </c>
      <c r="E344" s="53">
        <v>0</v>
      </c>
      <c r="F344" s="53">
        <f t="shared" si="40"/>
        <v>4</v>
      </c>
      <c r="G344" s="52">
        <f t="shared" si="41"/>
        <v>0</v>
      </c>
      <c r="H344" s="51">
        <f t="shared" si="42"/>
        <v>0.88105726872246704</v>
      </c>
      <c r="I344" s="53">
        <v>36</v>
      </c>
      <c r="J344" s="53">
        <v>1</v>
      </c>
      <c r="K344" s="53">
        <v>1</v>
      </c>
      <c r="L344" s="53">
        <v>4</v>
      </c>
      <c r="M344" s="53">
        <f t="shared" si="43"/>
        <v>42</v>
      </c>
      <c r="N344" s="52">
        <f t="shared" si="44"/>
        <v>11.904761904761903</v>
      </c>
      <c r="O344" s="51">
        <f t="shared" si="45"/>
        <v>1.4547973675095254</v>
      </c>
      <c r="BA344" s="45"/>
      <c r="BB344" s="45"/>
      <c r="BC344" s="45"/>
      <c r="BD344" s="45"/>
      <c r="BE344" s="45"/>
      <c r="BF344" s="45"/>
      <c r="BG344" s="45"/>
      <c r="BH344" s="45"/>
      <c r="BI344" s="45"/>
      <c r="BJ344" s="45"/>
      <c r="BK344" s="45"/>
      <c r="BL344" s="45"/>
      <c r="BM344" s="45"/>
      <c r="BN344" s="45"/>
      <c r="BO344" s="45"/>
    </row>
    <row r="345" spans="1:67" s="44" customFormat="1" ht="13.5" customHeight="1">
      <c r="A345" s="50" t="s">
        <v>15</v>
      </c>
      <c r="B345" s="49">
        <f>SUM(B339:B344)</f>
        <v>12</v>
      </c>
      <c r="C345" s="49">
        <f>SUM(C339:C344)</f>
        <v>0</v>
      </c>
      <c r="D345" s="49">
        <f>SUM(D339:D344)</f>
        <v>1</v>
      </c>
      <c r="E345" s="49">
        <f>SUM(E339:E344)</f>
        <v>0</v>
      </c>
      <c r="F345" s="49">
        <f t="shared" si="40"/>
        <v>13</v>
      </c>
      <c r="G345" s="48">
        <f t="shared" si="41"/>
        <v>0</v>
      </c>
      <c r="H345" s="47">
        <f t="shared" si="42"/>
        <v>2.8634361233480177</v>
      </c>
      <c r="I345" s="49">
        <f>SUM(I339:I344)</f>
        <v>185</v>
      </c>
      <c r="J345" s="49">
        <f>SUM(J339:J344)</f>
        <v>10</v>
      </c>
      <c r="K345" s="49">
        <f>SUM(K339:K344)</f>
        <v>16</v>
      </c>
      <c r="L345" s="49">
        <f>SUM(L339:L344)</f>
        <v>11</v>
      </c>
      <c r="M345" s="49">
        <f t="shared" si="43"/>
        <v>222</v>
      </c>
      <c r="N345" s="48">
        <f t="shared" si="44"/>
        <v>9.4594594594594597</v>
      </c>
      <c r="O345" s="47">
        <f t="shared" si="45"/>
        <v>7.689643228264635</v>
      </c>
      <c r="BA345" s="45"/>
      <c r="BB345" s="45"/>
      <c r="BC345" s="45"/>
      <c r="BD345" s="45"/>
      <c r="BE345" s="45"/>
      <c r="BF345" s="45"/>
      <c r="BG345" s="45"/>
      <c r="BH345" s="45"/>
      <c r="BI345" s="45"/>
      <c r="BJ345" s="45"/>
      <c r="BK345" s="45"/>
      <c r="BL345" s="45"/>
      <c r="BM345" s="45"/>
      <c r="BN345" s="45"/>
      <c r="BO345" s="45"/>
    </row>
    <row r="346" spans="1:67" s="46" customFormat="1" ht="13.5" customHeight="1">
      <c r="A346" s="58" t="s">
        <v>16</v>
      </c>
      <c r="B346" s="57">
        <v>1</v>
      </c>
      <c r="C346" s="57">
        <v>0</v>
      </c>
      <c r="D346" s="57">
        <v>1</v>
      </c>
      <c r="E346" s="57">
        <v>0</v>
      </c>
      <c r="F346" s="57">
        <f t="shared" si="40"/>
        <v>2</v>
      </c>
      <c r="G346" s="56">
        <f t="shared" si="41"/>
        <v>0</v>
      </c>
      <c r="H346" s="55">
        <f t="shared" si="42"/>
        <v>0.44052863436123352</v>
      </c>
      <c r="I346" s="57">
        <v>23</v>
      </c>
      <c r="J346" s="57">
        <v>0</v>
      </c>
      <c r="K346" s="57">
        <v>1</v>
      </c>
      <c r="L346" s="57">
        <v>2</v>
      </c>
      <c r="M346" s="57">
        <f t="shared" si="43"/>
        <v>26</v>
      </c>
      <c r="N346" s="56">
        <f t="shared" si="44"/>
        <v>7.6923076923076925</v>
      </c>
      <c r="O346" s="55">
        <f t="shared" si="45"/>
        <v>0.90058884655351579</v>
      </c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  <c r="AA346" s="44"/>
      <c r="AB346" s="44"/>
      <c r="AC346" s="44"/>
      <c r="AD346" s="44"/>
      <c r="AE346" s="44"/>
      <c r="AF346" s="44"/>
      <c r="AG346" s="44"/>
      <c r="AH346" s="44"/>
      <c r="AI346" s="44"/>
      <c r="AJ346" s="44"/>
      <c r="AK346" s="44"/>
      <c r="AL346" s="44"/>
      <c r="AM346" s="44"/>
      <c r="AN346" s="44"/>
      <c r="AO346" s="44"/>
      <c r="AP346" s="44"/>
      <c r="AQ346" s="44"/>
      <c r="AR346" s="44"/>
      <c r="AS346" s="44"/>
      <c r="AT346" s="44"/>
      <c r="AU346" s="44"/>
      <c r="AV346" s="44"/>
      <c r="AW346" s="44"/>
      <c r="AX346" s="44"/>
      <c r="AY346" s="44"/>
      <c r="AZ346" s="44"/>
    </row>
    <row r="347" spans="1:67" s="46" customFormat="1" ht="13.5" customHeight="1">
      <c r="A347" s="54" t="s">
        <v>17</v>
      </c>
      <c r="B347" s="53">
        <v>2</v>
      </c>
      <c r="C347" s="53">
        <v>0</v>
      </c>
      <c r="D347" s="53">
        <v>0</v>
      </c>
      <c r="E347" s="53">
        <v>0</v>
      </c>
      <c r="F347" s="53">
        <f t="shared" si="40"/>
        <v>2</v>
      </c>
      <c r="G347" s="52">
        <f t="shared" si="41"/>
        <v>0</v>
      </c>
      <c r="H347" s="51">
        <f t="shared" si="42"/>
        <v>0.44052863436123352</v>
      </c>
      <c r="I347" s="53">
        <v>34</v>
      </c>
      <c r="J347" s="53">
        <v>1</v>
      </c>
      <c r="K347" s="53">
        <v>2</v>
      </c>
      <c r="L347" s="53">
        <v>1</v>
      </c>
      <c r="M347" s="53">
        <f t="shared" si="43"/>
        <v>38</v>
      </c>
      <c r="N347" s="52">
        <f t="shared" si="44"/>
        <v>5.2631578947368416</v>
      </c>
      <c r="O347" s="51">
        <f t="shared" si="45"/>
        <v>1.3162452372705231</v>
      </c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  <c r="AB347" s="44"/>
      <c r="AC347" s="44"/>
      <c r="AD347" s="44"/>
      <c r="AE347" s="44"/>
      <c r="AF347" s="44"/>
      <c r="AG347" s="44"/>
      <c r="AH347" s="44"/>
      <c r="AI347" s="44"/>
      <c r="AJ347" s="44"/>
      <c r="AK347" s="44"/>
      <c r="AL347" s="44"/>
      <c r="AM347" s="44"/>
      <c r="AN347" s="44"/>
      <c r="AO347" s="44"/>
      <c r="AP347" s="44"/>
      <c r="AQ347" s="44"/>
      <c r="AR347" s="44"/>
      <c r="AS347" s="44"/>
      <c r="AT347" s="44"/>
      <c r="AU347" s="44"/>
      <c r="AV347" s="44"/>
      <c r="AW347" s="44"/>
      <c r="AX347" s="44"/>
      <c r="AY347" s="44"/>
      <c r="AZ347" s="44"/>
    </row>
    <row r="348" spans="1:67" s="46" customFormat="1" ht="13.5" customHeight="1">
      <c r="A348" s="54" t="s">
        <v>18</v>
      </c>
      <c r="B348" s="53">
        <v>0</v>
      </c>
      <c r="C348" s="53">
        <v>0</v>
      </c>
      <c r="D348" s="53">
        <v>0</v>
      </c>
      <c r="E348" s="53">
        <v>0</v>
      </c>
      <c r="F348" s="53">
        <f t="shared" si="40"/>
        <v>0</v>
      </c>
      <c r="G348" s="52">
        <f t="shared" si="41"/>
        <v>0</v>
      </c>
      <c r="H348" s="51">
        <f t="shared" si="42"/>
        <v>0</v>
      </c>
      <c r="I348" s="53">
        <v>31</v>
      </c>
      <c r="J348" s="53">
        <v>3</v>
      </c>
      <c r="K348" s="53">
        <v>9</v>
      </c>
      <c r="L348" s="53">
        <v>1</v>
      </c>
      <c r="M348" s="53">
        <f t="shared" si="43"/>
        <v>44</v>
      </c>
      <c r="N348" s="52">
        <f t="shared" si="44"/>
        <v>9.0909090909090917</v>
      </c>
      <c r="O348" s="51">
        <f t="shared" si="45"/>
        <v>1.5240734326290266</v>
      </c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  <c r="AB348" s="44"/>
      <c r="AC348" s="44"/>
      <c r="AD348" s="44"/>
      <c r="AE348" s="44"/>
      <c r="AF348" s="44"/>
      <c r="AG348" s="44"/>
      <c r="AH348" s="44"/>
      <c r="AI348" s="44"/>
      <c r="AJ348" s="44"/>
      <c r="AK348" s="44"/>
      <c r="AL348" s="44"/>
      <c r="AM348" s="44"/>
      <c r="AN348" s="44"/>
      <c r="AO348" s="44"/>
      <c r="AP348" s="44"/>
      <c r="AQ348" s="44"/>
      <c r="AR348" s="44"/>
      <c r="AS348" s="44"/>
      <c r="AT348" s="44"/>
      <c r="AU348" s="44"/>
      <c r="AV348" s="44"/>
      <c r="AW348" s="44"/>
      <c r="AX348" s="44"/>
      <c r="AY348" s="44"/>
      <c r="AZ348" s="44"/>
      <c r="BA348" s="45"/>
      <c r="BB348" s="45"/>
      <c r="BC348" s="45"/>
      <c r="BD348" s="45"/>
      <c r="BE348" s="45"/>
      <c r="BF348" s="45"/>
      <c r="BG348" s="45"/>
      <c r="BH348" s="45"/>
      <c r="BI348" s="45"/>
      <c r="BJ348" s="45"/>
      <c r="BK348" s="45"/>
      <c r="BL348" s="45"/>
      <c r="BM348" s="45"/>
      <c r="BN348" s="45"/>
      <c r="BO348" s="45"/>
    </row>
    <row r="349" spans="1:67" s="44" customFormat="1" ht="13.5" customHeight="1">
      <c r="A349" s="54" t="s">
        <v>19</v>
      </c>
      <c r="B349" s="53">
        <v>5</v>
      </c>
      <c r="C349" s="53">
        <v>0</v>
      </c>
      <c r="D349" s="53">
        <v>0</v>
      </c>
      <c r="E349" s="53">
        <v>0</v>
      </c>
      <c r="F349" s="53">
        <f t="shared" si="40"/>
        <v>5</v>
      </c>
      <c r="G349" s="52">
        <f t="shared" si="41"/>
        <v>0</v>
      </c>
      <c r="H349" s="51">
        <f t="shared" si="42"/>
        <v>1.1013215859030838</v>
      </c>
      <c r="I349" s="53">
        <v>36</v>
      </c>
      <c r="J349" s="53">
        <v>2</v>
      </c>
      <c r="K349" s="53">
        <v>4</v>
      </c>
      <c r="L349" s="53">
        <v>0</v>
      </c>
      <c r="M349" s="53">
        <f t="shared" si="43"/>
        <v>42</v>
      </c>
      <c r="N349" s="52">
        <f t="shared" si="44"/>
        <v>4.7619047619047619</v>
      </c>
      <c r="O349" s="51">
        <f t="shared" si="45"/>
        <v>1.4547973675095254</v>
      </c>
      <c r="BA349" s="45"/>
      <c r="BB349" s="45"/>
      <c r="BC349" s="45"/>
      <c r="BD349" s="45"/>
      <c r="BE349" s="45"/>
      <c r="BF349" s="45"/>
      <c r="BG349" s="45"/>
      <c r="BH349" s="45"/>
      <c r="BI349" s="45"/>
      <c r="BJ349" s="45"/>
      <c r="BK349" s="45"/>
      <c r="BL349" s="45"/>
      <c r="BM349" s="45"/>
      <c r="BN349" s="45"/>
      <c r="BO349" s="45"/>
    </row>
    <row r="350" spans="1:67" s="46" customFormat="1" ht="13.5" customHeight="1">
      <c r="A350" s="54" t="s">
        <v>20</v>
      </c>
      <c r="B350" s="53">
        <v>8</v>
      </c>
      <c r="C350" s="53">
        <v>0</v>
      </c>
      <c r="D350" s="53">
        <v>1</v>
      </c>
      <c r="E350" s="53">
        <v>0</v>
      </c>
      <c r="F350" s="53">
        <f t="shared" si="40"/>
        <v>9</v>
      </c>
      <c r="G350" s="52">
        <f t="shared" si="41"/>
        <v>0</v>
      </c>
      <c r="H350" s="51">
        <f t="shared" si="42"/>
        <v>1.9823788546255507</v>
      </c>
      <c r="I350" s="53">
        <v>26</v>
      </c>
      <c r="J350" s="53">
        <v>1</v>
      </c>
      <c r="K350" s="53">
        <v>7</v>
      </c>
      <c r="L350" s="53">
        <v>1</v>
      </c>
      <c r="M350" s="53">
        <f t="shared" si="43"/>
        <v>35</v>
      </c>
      <c r="N350" s="52">
        <f t="shared" si="44"/>
        <v>5.7142857142857144</v>
      </c>
      <c r="O350" s="51">
        <f t="shared" si="45"/>
        <v>1.2123311395912713</v>
      </c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  <c r="AA350" s="44"/>
      <c r="AB350" s="44"/>
      <c r="AC350" s="44"/>
      <c r="AD350" s="44"/>
      <c r="AE350" s="44"/>
      <c r="AF350" s="44"/>
      <c r="AG350" s="44"/>
      <c r="AH350" s="44"/>
      <c r="AI350" s="44"/>
      <c r="AJ350" s="44"/>
      <c r="AK350" s="44"/>
      <c r="AL350" s="44"/>
      <c r="AM350" s="44"/>
      <c r="AN350" s="44"/>
      <c r="AO350" s="44"/>
      <c r="AP350" s="44"/>
      <c r="AQ350" s="44"/>
      <c r="AR350" s="44"/>
      <c r="AS350" s="44"/>
      <c r="AT350" s="44"/>
      <c r="AU350" s="44"/>
      <c r="AV350" s="44"/>
      <c r="AW350" s="44"/>
      <c r="AX350" s="44"/>
      <c r="AY350" s="44"/>
      <c r="AZ350" s="44"/>
      <c r="BA350" s="45"/>
      <c r="BB350" s="45"/>
      <c r="BC350" s="45"/>
      <c r="BD350" s="45"/>
      <c r="BE350" s="45"/>
      <c r="BF350" s="45"/>
      <c r="BG350" s="45"/>
      <c r="BH350" s="45"/>
      <c r="BI350" s="45"/>
      <c r="BJ350" s="45"/>
      <c r="BK350" s="45"/>
      <c r="BL350" s="45"/>
      <c r="BM350" s="45"/>
      <c r="BN350" s="45"/>
      <c r="BO350" s="45"/>
    </row>
    <row r="351" spans="1:67" s="44" customFormat="1" ht="13.5" customHeight="1">
      <c r="A351" s="54" t="s">
        <v>21</v>
      </c>
      <c r="B351" s="53">
        <v>0</v>
      </c>
      <c r="C351" s="53">
        <v>0</v>
      </c>
      <c r="D351" s="53">
        <v>0</v>
      </c>
      <c r="E351" s="53">
        <v>0</v>
      </c>
      <c r="F351" s="53">
        <f t="shared" si="40"/>
        <v>0</v>
      </c>
      <c r="G351" s="52">
        <f t="shared" si="41"/>
        <v>0</v>
      </c>
      <c r="H351" s="51">
        <f t="shared" si="42"/>
        <v>0</v>
      </c>
      <c r="I351" s="53">
        <v>23</v>
      </c>
      <c r="J351" s="53">
        <v>3</v>
      </c>
      <c r="K351" s="53">
        <v>3</v>
      </c>
      <c r="L351" s="53">
        <v>2</v>
      </c>
      <c r="M351" s="53">
        <f t="shared" si="43"/>
        <v>31</v>
      </c>
      <c r="N351" s="52">
        <f t="shared" si="44"/>
        <v>16.129032258064516</v>
      </c>
      <c r="O351" s="51">
        <f t="shared" si="45"/>
        <v>1.0737790093522688</v>
      </c>
      <c r="BA351" s="45"/>
      <c r="BB351" s="45"/>
      <c r="BC351" s="45"/>
      <c r="BD351" s="45"/>
      <c r="BE351" s="45"/>
      <c r="BF351" s="45"/>
      <c r="BG351" s="45"/>
      <c r="BH351" s="45"/>
      <c r="BI351" s="45"/>
      <c r="BJ351" s="45"/>
      <c r="BK351" s="45"/>
      <c r="BL351" s="45"/>
      <c r="BM351" s="45"/>
      <c r="BN351" s="45"/>
      <c r="BO351" s="45"/>
    </row>
    <row r="352" spans="1:67" s="46" customFormat="1" ht="13.5" customHeight="1">
      <c r="A352" s="50" t="s">
        <v>15</v>
      </c>
      <c r="B352" s="49">
        <f>SUM(B346:B351)</f>
        <v>16</v>
      </c>
      <c r="C352" s="49">
        <f>SUM(C346:C351)</f>
        <v>0</v>
      </c>
      <c r="D352" s="49">
        <f>SUM(D346:D351)</f>
        <v>2</v>
      </c>
      <c r="E352" s="49">
        <f>SUM(E346:E351)</f>
        <v>0</v>
      </c>
      <c r="F352" s="49">
        <f t="shared" si="40"/>
        <v>18</v>
      </c>
      <c r="G352" s="48">
        <f t="shared" si="41"/>
        <v>0</v>
      </c>
      <c r="H352" s="47">
        <f t="shared" si="42"/>
        <v>3.9647577092511015</v>
      </c>
      <c r="I352" s="49">
        <f>SUM(I346:I351)</f>
        <v>173</v>
      </c>
      <c r="J352" s="49">
        <f>SUM(J346:J351)</f>
        <v>10</v>
      </c>
      <c r="K352" s="49">
        <f>SUM(K346:K351)</f>
        <v>26</v>
      </c>
      <c r="L352" s="49">
        <f>SUM(L346:L351)</f>
        <v>7</v>
      </c>
      <c r="M352" s="49">
        <f t="shared" si="43"/>
        <v>216</v>
      </c>
      <c r="N352" s="48">
        <f t="shared" si="44"/>
        <v>7.8703703703703702</v>
      </c>
      <c r="O352" s="47">
        <f t="shared" si="45"/>
        <v>7.4818150329061304</v>
      </c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  <c r="AA352" s="44"/>
      <c r="AB352" s="44"/>
      <c r="AC352" s="44"/>
      <c r="AD352" s="44"/>
      <c r="AE352" s="44"/>
      <c r="AF352" s="44"/>
      <c r="AG352" s="44"/>
      <c r="AH352" s="44"/>
      <c r="AI352" s="44"/>
      <c r="AJ352" s="44"/>
      <c r="AK352" s="44"/>
      <c r="AL352" s="44"/>
      <c r="AM352" s="44"/>
      <c r="AN352" s="44"/>
      <c r="AO352" s="44"/>
      <c r="AP352" s="44"/>
      <c r="AQ352" s="44"/>
      <c r="AR352" s="44"/>
      <c r="AS352" s="44"/>
      <c r="AT352" s="44"/>
      <c r="AU352" s="44"/>
      <c r="AV352" s="44"/>
      <c r="AW352" s="44"/>
      <c r="AX352" s="44"/>
      <c r="AY352" s="44"/>
      <c r="AZ352" s="44"/>
    </row>
    <row r="353" spans="1:67" s="44" customFormat="1" ht="13.5" customHeight="1">
      <c r="A353" s="54" t="s">
        <v>22</v>
      </c>
      <c r="B353" s="53">
        <v>26</v>
      </c>
      <c r="C353" s="53">
        <v>2</v>
      </c>
      <c r="D353" s="53">
        <v>6</v>
      </c>
      <c r="E353" s="53">
        <v>1</v>
      </c>
      <c r="F353" s="53">
        <f t="shared" si="40"/>
        <v>35</v>
      </c>
      <c r="G353" s="52">
        <f t="shared" si="41"/>
        <v>8.5714285714285712</v>
      </c>
      <c r="H353" s="51">
        <f t="shared" si="42"/>
        <v>7.7092511013215859</v>
      </c>
      <c r="I353" s="53">
        <v>176</v>
      </c>
      <c r="J353" s="53">
        <v>13</v>
      </c>
      <c r="K353" s="53">
        <v>33</v>
      </c>
      <c r="L353" s="53">
        <v>11</v>
      </c>
      <c r="M353" s="53">
        <f t="shared" si="43"/>
        <v>233</v>
      </c>
      <c r="N353" s="52">
        <f t="shared" si="44"/>
        <v>10.300429184549357</v>
      </c>
      <c r="O353" s="51">
        <f t="shared" si="45"/>
        <v>8.0706615864218918</v>
      </c>
      <c r="BA353" s="45"/>
      <c r="BB353" s="45"/>
      <c r="BC353" s="45"/>
      <c r="BD353" s="45"/>
      <c r="BE353" s="45"/>
      <c r="BF353" s="45"/>
      <c r="BG353" s="45"/>
      <c r="BH353" s="45"/>
      <c r="BI353" s="45"/>
      <c r="BJ353" s="45"/>
      <c r="BK353" s="45"/>
      <c r="BL353" s="45"/>
      <c r="BM353" s="45"/>
      <c r="BN353" s="45"/>
      <c r="BO353" s="45"/>
    </row>
    <row r="354" spans="1:67" s="46" customFormat="1" ht="13.5" customHeight="1">
      <c r="A354" s="54" t="s">
        <v>23</v>
      </c>
      <c r="B354" s="53">
        <v>47</v>
      </c>
      <c r="C354" s="53">
        <v>1</v>
      </c>
      <c r="D354" s="53">
        <v>5</v>
      </c>
      <c r="E354" s="53">
        <v>2</v>
      </c>
      <c r="F354" s="53">
        <f t="shared" si="40"/>
        <v>55</v>
      </c>
      <c r="G354" s="52">
        <f t="shared" si="41"/>
        <v>5.4545454545454541</v>
      </c>
      <c r="H354" s="51">
        <f t="shared" si="42"/>
        <v>12.114537444933921</v>
      </c>
      <c r="I354" s="53">
        <v>148</v>
      </c>
      <c r="J354" s="53">
        <v>5</v>
      </c>
      <c r="K354" s="53">
        <v>29</v>
      </c>
      <c r="L354" s="53">
        <v>8</v>
      </c>
      <c r="M354" s="53">
        <f t="shared" si="43"/>
        <v>190</v>
      </c>
      <c r="N354" s="52">
        <f t="shared" si="44"/>
        <v>6.8421052631578956</v>
      </c>
      <c r="O354" s="51">
        <f t="shared" si="45"/>
        <v>6.5812261863526151</v>
      </c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  <c r="AA354" s="44"/>
      <c r="AB354" s="44"/>
      <c r="AC354" s="44"/>
      <c r="AD354" s="44"/>
      <c r="AE354" s="44"/>
      <c r="AF354" s="44"/>
      <c r="AG354" s="44"/>
      <c r="AH354" s="44"/>
      <c r="AI354" s="44"/>
      <c r="AJ354" s="44"/>
      <c r="AK354" s="44"/>
      <c r="AL354" s="44"/>
      <c r="AM354" s="44"/>
      <c r="AN354" s="44"/>
      <c r="AO354" s="44"/>
      <c r="AP354" s="44"/>
      <c r="AQ354" s="44"/>
      <c r="AR354" s="44"/>
      <c r="AS354" s="44"/>
      <c r="AT354" s="44"/>
      <c r="AU354" s="44"/>
      <c r="AV354" s="44"/>
      <c r="AW354" s="44"/>
      <c r="AX354" s="44"/>
      <c r="AY354" s="44"/>
      <c r="AZ354" s="44"/>
    </row>
    <row r="355" spans="1:67" s="44" customFormat="1" ht="13.5" customHeight="1">
      <c r="A355" s="54" t="s">
        <v>24</v>
      </c>
      <c r="B355" s="53">
        <v>30</v>
      </c>
      <c r="C355" s="53">
        <v>0</v>
      </c>
      <c r="D355" s="53">
        <v>1</v>
      </c>
      <c r="E355" s="53">
        <v>3</v>
      </c>
      <c r="F355" s="53">
        <f t="shared" si="40"/>
        <v>34</v>
      </c>
      <c r="G355" s="52">
        <f t="shared" si="41"/>
        <v>8.8235294117647065</v>
      </c>
      <c r="H355" s="51">
        <f t="shared" si="42"/>
        <v>7.4889867841409687</v>
      </c>
      <c r="I355" s="53">
        <v>143</v>
      </c>
      <c r="J355" s="53">
        <v>5</v>
      </c>
      <c r="K355" s="53">
        <v>39</v>
      </c>
      <c r="L355" s="53">
        <v>9</v>
      </c>
      <c r="M355" s="53">
        <f t="shared" si="43"/>
        <v>196</v>
      </c>
      <c r="N355" s="52">
        <f t="shared" si="44"/>
        <v>7.1428571428571423</v>
      </c>
      <c r="O355" s="51">
        <f t="shared" si="45"/>
        <v>6.789054381711118</v>
      </c>
      <c r="BA355" s="45"/>
      <c r="BB355" s="45"/>
      <c r="BC355" s="45"/>
      <c r="BD355" s="45"/>
      <c r="BE355" s="45"/>
      <c r="BF355" s="45"/>
      <c r="BG355" s="45"/>
      <c r="BH355" s="45"/>
      <c r="BI355" s="45"/>
      <c r="BJ355" s="45"/>
      <c r="BK355" s="45"/>
      <c r="BL355" s="45"/>
      <c r="BM355" s="45"/>
      <c r="BN355" s="45"/>
      <c r="BO355" s="45"/>
    </row>
    <row r="356" spans="1:67" s="46" customFormat="1" ht="13.5" customHeight="1">
      <c r="A356" s="54" t="s">
        <v>25</v>
      </c>
      <c r="B356" s="53">
        <v>27</v>
      </c>
      <c r="C356" s="53">
        <v>0</v>
      </c>
      <c r="D356" s="53">
        <v>4</v>
      </c>
      <c r="E356" s="53">
        <v>0</v>
      </c>
      <c r="F356" s="53">
        <f t="shared" si="40"/>
        <v>31</v>
      </c>
      <c r="G356" s="52">
        <f t="shared" si="41"/>
        <v>0</v>
      </c>
      <c r="H356" s="51">
        <f t="shared" si="42"/>
        <v>6.8281938325991192</v>
      </c>
      <c r="I356" s="53">
        <v>161</v>
      </c>
      <c r="J356" s="53">
        <v>5</v>
      </c>
      <c r="K356" s="53">
        <v>31</v>
      </c>
      <c r="L356" s="53">
        <v>5</v>
      </c>
      <c r="M356" s="53">
        <f t="shared" si="43"/>
        <v>202</v>
      </c>
      <c r="N356" s="52">
        <f t="shared" si="44"/>
        <v>4.9504950495049505</v>
      </c>
      <c r="O356" s="51">
        <f t="shared" si="45"/>
        <v>6.9968825770696226</v>
      </c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  <c r="AA356" s="44"/>
      <c r="AB356" s="44"/>
      <c r="AC356" s="44"/>
      <c r="AD356" s="44"/>
      <c r="AE356" s="44"/>
      <c r="AF356" s="44"/>
      <c r="AG356" s="44"/>
      <c r="AH356" s="44"/>
      <c r="AI356" s="44"/>
      <c r="AJ356" s="44"/>
      <c r="AK356" s="44"/>
      <c r="AL356" s="44"/>
      <c r="AM356" s="44"/>
      <c r="AN356" s="44"/>
      <c r="AO356" s="44"/>
      <c r="AP356" s="44"/>
      <c r="AQ356" s="44"/>
      <c r="AR356" s="44"/>
      <c r="AS356" s="44"/>
      <c r="AT356" s="44"/>
      <c r="AU356" s="44"/>
      <c r="AV356" s="44"/>
      <c r="AW356" s="44"/>
      <c r="AX356" s="44"/>
      <c r="AY356" s="44"/>
      <c r="AZ356" s="44"/>
    </row>
    <row r="357" spans="1:67" s="46" customFormat="1" ht="13.5" customHeight="1">
      <c r="A357" s="54" t="s">
        <v>26</v>
      </c>
      <c r="B357" s="53">
        <v>26</v>
      </c>
      <c r="C357" s="53">
        <v>1</v>
      </c>
      <c r="D357" s="53">
        <v>3</v>
      </c>
      <c r="E357" s="53">
        <v>1</v>
      </c>
      <c r="F357" s="53">
        <f t="shared" si="40"/>
        <v>31</v>
      </c>
      <c r="G357" s="52">
        <f t="shared" si="41"/>
        <v>6.4516129032258061</v>
      </c>
      <c r="H357" s="51">
        <f t="shared" si="42"/>
        <v>6.8281938325991192</v>
      </c>
      <c r="I357" s="53">
        <v>158</v>
      </c>
      <c r="J357" s="53">
        <v>5</v>
      </c>
      <c r="K357" s="53">
        <v>41</v>
      </c>
      <c r="L357" s="53">
        <v>13</v>
      </c>
      <c r="M357" s="53">
        <f t="shared" si="43"/>
        <v>217</v>
      </c>
      <c r="N357" s="52">
        <f t="shared" si="44"/>
        <v>8.2949308755760374</v>
      </c>
      <c r="O357" s="51">
        <f t="shared" si="45"/>
        <v>7.5164530654658819</v>
      </c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  <c r="AA357" s="44"/>
      <c r="AB357" s="44"/>
      <c r="AC357" s="44"/>
      <c r="AD357" s="44"/>
      <c r="AE357" s="44"/>
      <c r="AF357" s="44"/>
      <c r="AG357" s="44"/>
      <c r="AH357" s="44"/>
      <c r="AI357" s="44"/>
      <c r="AJ357" s="44"/>
      <c r="AK357" s="44"/>
      <c r="AL357" s="44"/>
      <c r="AM357" s="44"/>
      <c r="AN357" s="44"/>
      <c r="AO357" s="44"/>
      <c r="AP357" s="44"/>
      <c r="AQ357" s="44"/>
      <c r="AR357" s="44"/>
      <c r="AS357" s="44"/>
      <c r="AT357" s="44"/>
      <c r="AU357" s="44"/>
      <c r="AV357" s="44"/>
      <c r="AW357" s="44"/>
      <c r="AX357" s="44"/>
      <c r="AY357" s="44"/>
      <c r="AZ357" s="44"/>
    </row>
    <row r="358" spans="1:67" s="46" customFormat="1" ht="13.5" customHeight="1">
      <c r="A358" s="54" t="s">
        <v>27</v>
      </c>
      <c r="B358" s="53">
        <v>34</v>
      </c>
      <c r="C358" s="53">
        <v>0</v>
      </c>
      <c r="D358" s="53">
        <v>8</v>
      </c>
      <c r="E358" s="53">
        <v>2</v>
      </c>
      <c r="F358" s="53">
        <f t="shared" si="40"/>
        <v>44</v>
      </c>
      <c r="G358" s="52">
        <f t="shared" si="41"/>
        <v>4.5454545454545459</v>
      </c>
      <c r="H358" s="51">
        <f t="shared" si="42"/>
        <v>9.6916299559471373</v>
      </c>
      <c r="I358" s="53">
        <v>150</v>
      </c>
      <c r="J358" s="53">
        <v>7</v>
      </c>
      <c r="K358" s="53">
        <v>36</v>
      </c>
      <c r="L358" s="53">
        <v>5</v>
      </c>
      <c r="M358" s="53">
        <f t="shared" si="43"/>
        <v>198</v>
      </c>
      <c r="N358" s="52">
        <f t="shared" si="44"/>
        <v>6.0606060606060606</v>
      </c>
      <c r="O358" s="51">
        <f t="shared" si="45"/>
        <v>6.8583304468306201</v>
      </c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  <c r="AA358" s="44"/>
      <c r="AB358" s="44"/>
      <c r="AC358" s="44"/>
      <c r="AD358" s="44"/>
      <c r="AE358" s="44"/>
      <c r="AF358" s="44"/>
      <c r="AG358" s="44"/>
      <c r="AH358" s="44"/>
      <c r="AI358" s="44"/>
      <c r="AJ358" s="44"/>
      <c r="AK358" s="44"/>
      <c r="AL358" s="44"/>
      <c r="AM358" s="44"/>
      <c r="AN358" s="44"/>
      <c r="AO358" s="44"/>
      <c r="AP358" s="44"/>
      <c r="AQ358" s="44"/>
      <c r="AR358" s="44"/>
      <c r="AS358" s="44"/>
      <c r="AT358" s="44"/>
      <c r="AU358" s="44"/>
      <c r="AV358" s="44"/>
      <c r="AW358" s="44"/>
      <c r="AX358" s="44"/>
      <c r="AY358" s="44"/>
      <c r="AZ358" s="44"/>
      <c r="BA358" s="45"/>
      <c r="BB358" s="45"/>
      <c r="BC358" s="45"/>
      <c r="BD358" s="45"/>
      <c r="BE358" s="45"/>
      <c r="BF358" s="45"/>
      <c r="BG358" s="45"/>
      <c r="BH358" s="45"/>
      <c r="BI358" s="45"/>
      <c r="BJ358" s="45"/>
      <c r="BK358" s="45"/>
      <c r="BL358" s="45"/>
      <c r="BM358" s="45"/>
      <c r="BN358" s="45"/>
      <c r="BO358" s="45"/>
    </row>
    <row r="359" spans="1:67" s="44" customFormat="1" ht="13.5" customHeight="1">
      <c r="A359" s="54" t="s">
        <v>28</v>
      </c>
      <c r="B359" s="53">
        <v>33</v>
      </c>
      <c r="C359" s="53">
        <v>2</v>
      </c>
      <c r="D359" s="53">
        <v>7</v>
      </c>
      <c r="E359" s="53">
        <v>1</v>
      </c>
      <c r="F359" s="53">
        <f t="shared" si="40"/>
        <v>43</v>
      </c>
      <c r="G359" s="52">
        <f t="shared" si="41"/>
        <v>6.9767441860465116</v>
      </c>
      <c r="H359" s="51">
        <f t="shared" si="42"/>
        <v>9.4713656387665193</v>
      </c>
      <c r="I359" s="53">
        <v>163</v>
      </c>
      <c r="J359" s="53">
        <v>6</v>
      </c>
      <c r="K359" s="53">
        <v>29</v>
      </c>
      <c r="L359" s="53">
        <v>11</v>
      </c>
      <c r="M359" s="53">
        <f t="shared" si="43"/>
        <v>209</v>
      </c>
      <c r="N359" s="52">
        <f t="shared" si="44"/>
        <v>8.133971291866029</v>
      </c>
      <c r="O359" s="51">
        <f t="shared" si="45"/>
        <v>7.2393488049878769</v>
      </c>
      <c r="BA359" s="45"/>
      <c r="BB359" s="45"/>
      <c r="BC359" s="45"/>
      <c r="BD359" s="45"/>
      <c r="BE359" s="45"/>
      <c r="BF359" s="45"/>
      <c r="BG359" s="45"/>
      <c r="BH359" s="45"/>
      <c r="BI359" s="45"/>
      <c r="BJ359" s="45"/>
      <c r="BK359" s="45"/>
      <c r="BL359" s="45"/>
      <c r="BM359" s="45"/>
      <c r="BN359" s="45"/>
      <c r="BO359" s="45"/>
    </row>
    <row r="360" spans="1:67" s="44" customFormat="1" ht="13.5" customHeight="1">
      <c r="A360" s="54" t="s">
        <v>60</v>
      </c>
      <c r="B360" s="53">
        <v>47</v>
      </c>
      <c r="C360" s="53">
        <v>1</v>
      </c>
      <c r="D360" s="53">
        <v>8</v>
      </c>
      <c r="E360" s="53">
        <v>0</v>
      </c>
      <c r="F360" s="53">
        <f t="shared" si="40"/>
        <v>56</v>
      </c>
      <c r="G360" s="52">
        <f t="shared" si="41"/>
        <v>1.7857142857142856</v>
      </c>
      <c r="H360" s="51">
        <f t="shared" si="42"/>
        <v>12.334801762114537</v>
      </c>
      <c r="I360" s="53">
        <v>232</v>
      </c>
      <c r="J360" s="53">
        <v>7</v>
      </c>
      <c r="K360" s="53">
        <v>37</v>
      </c>
      <c r="L360" s="53">
        <v>8</v>
      </c>
      <c r="M360" s="53">
        <f t="shared" si="43"/>
        <v>284</v>
      </c>
      <c r="N360" s="52">
        <f t="shared" si="44"/>
        <v>5.28169014084507</v>
      </c>
      <c r="O360" s="51">
        <f t="shared" si="45"/>
        <v>9.8372012469691725</v>
      </c>
      <c r="BA360" s="45"/>
      <c r="BB360" s="45"/>
      <c r="BC360" s="45"/>
      <c r="BD360" s="45"/>
      <c r="BE360" s="45"/>
      <c r="BF360" s="45"/>
      <c r="BG360" s="45"/>
      <c r="BH360" s="45"/>
      <c r="BI360" s="45"/>
      <c r="BJ360" s="45"/>
      <c r="BK360" s="45"/>
      <c r="BL360" s="45"/>
      <c r="BM360" s="45"/>
      <c r="BN360" s="45"/>
      <c r="BO360" s="45"/>
    </row>
    <row r="361" spans="1:67" s="44" customFormat="1" ht="13.5" customHeight="1">
      <c r="A361" s="58" t="s">
        <v>29</v>
      </c>
      <c r="B361" s="57">
        <v>9</v>
      </c>
      <c r="C361" s="57">
        <v>0</v>
      </c>
      <c r="D361" s="57">
        <v>2</v>
      </c>
      <c r="E361" s="57">
        <v>0</v>
      </c>
      <c r="F361" s="57">
        <f t="shared" si="40"/>
        <v>11</v>
      </c>
      <c r="G361" s="56">
        <f t="shared" si="41"/>
        <v>0</v>
      </c>
      <c r="H361" s="55">
        <f t="shared" si="42"/>
        <v>2.4229074889867843</v>
      </c>
      <c r="I361" s="57">
        <v>44</v>
      </c>
      <c r="J361" s="57">
        <v>2</v>
      </c>
      <c r="K361" s="57">
        <v>14</v>
      </c>
      <c r="L361" s="57">
        <v>2</v>
      </c>
      <c r="M361" s="57">
        <f t="shared" si="43"/>
        <v>62</v>
      </c>
      <c r="N361" s="56">
        <f t="shared" si="44"/>
        <v>6.4516129032258061</v>
      </c>
      <c r="O361" s="55">
        <f t="shared" si="45"/>
        <v>2.1475580187045376</v>
      </c>
      <c r="BA361" s="45"/>
      <c r="BB361" s="45"/>
      <c r="BC361" s="45"/>
      <c r="BD361" s="45"/>
      <c r="BE361" s="45"/>
      <c r="BF361" s="45"/>
      <c r="BG361" s="45"/>
      <c r="BH361" s="45"/>
      <c r="BI361" s="45"/>
      <c r="BJ361" s="45"/>
      <c r="BK361" s="45"/>
      <c r="BL361" s="45"/>
      <c r="BM361" s="45"/>
      <c r="BN361" s="45"/>
      <c r="BO361" s="45"/>
    </row>
    <row r="362" spans="1:67" s="46" customFormat="1" ht="13.5" customHeight="1">
      <c r="A362" s="54" t="s">
        <v>30</v>
      </c>
      <c r="B362" s="53">
        <v>5</v>
      </c>
      <c r="C362" s="53">
        <v>0</v>
      </c>
      <c r="D362" s="53">
        <v>1</v>
      </c>
      <c r="E362" s="53">
        <v>0</v>
      </c>
      <c r="F362" s="53">
        <f t="shared" si="40"/>
        <v>6</v>
      </c>
      <c r="G362" s="52">
        <f t="shared" si="41"/>
        <v>0</v>
      </c>
      <c r="H362" s="51">
        <f t="shared" si="42"/>
        <v>1.3215859030837005</v>
      </c>
      <c r="I362" s="53">
        <v>52</v>
      </c>
      <c r="J362" s="53">
        <v>3</v>
      </c>
      <c r="K362" s="53">
        <v>4</v>
      </c>
      <c r="L362" s="53">
        <v>1</v>
      </c>
      <c r="M362" s="53">
        <f t="shared" si="43"/>
        <v>60</v>
      </c>
      <c r="N362" s="52">
        <f t="shared" si="44"/>
        <v>6.666666666666667</v>
      </c>
      <c r="O362" s="51">
        <f t="shared" si="45"/>
        <v>2.0782819535850363</v>
      </c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  <c r="AA362" s="44"/>
      <c r="AB362" s="44"/>
      <c r="AC362" s="44"/>
      <c r="AD362" s="44"/>
      <c r="AE362" s="44"/>
      <c r="AF362" s="44"/>
      <c r="AG362" s="44"/>
      <c r="AH362" s="44"/>
      <c r="AI362" s="44"/>
      <c r="AJ362" s="44"/>
      <c r="AK362" s="44"/>
      <c r="AL362" s="44"/>
      <c r="AM362" s="44"/>
      <c r="AN362" s="44"/>
      <c r="AO362" s="44"/>
      <c r="AP362" s="44"/>
      <c r="AQ362" s="44"/>
      <c r="AR362" s="44"/>
      <c r="AS362" s="44"/>
      <c r="AT362" s="44"/>
      <c r="AU362" s="44"/>
      <c r="AV362" s="44"/>
      <c r="AW362" s="44"/>
      <c r="AX362" s="44"/>
      <c r="AY362" s="44"/>
      <c r="AZ362" s="44"/>
    </row>
    <row r="363" spans="1:67" s="46" customFormat="1" ht="13.5" customHeight="1">
      <c r="A363" s="54" t="s">
        <v>31</v>
      </c>
      <c r="B363" s="53">
        <v>4</v>
      </c>
      <c r="C363" s="53">
        <v>2</v>
      </c>
      <c r="D363" s="53">
        <v>2</v>
      </c>
      <c r="E363" s="53">
        <v>0</v>
      </c>
      <c r="F363" s="53">
        <f t="shared" si="40"/>
        <v>8</v>
      </c>
      <c r="G363" s="52">
        <f t="shared" si="41"/>
        <v>25</v>
      </c>
      <c r="H363" s="51">
        <f t="shared" si="42"/>
        <v>1.7621145374449341</v>
      </c>
      <c r="I363" s="53">
        <v>62</v>
      </c>
      <c r="J363" s="53">
        <v>4</v>
      </c>
      <c r="K363" s="53">
        <v>7</v>
      </c>
      <c r="L363" s="53">
        <v>0</v>
      </c>
      <c r="M363" s="53">
        <f t="shared" si="43"/>
        <v>73</v>
      </c>
      <c r="N363" s="52">
        <f t="shared" si="44"/>
        <v>5.4794520547945202</v>
      </c>
      <c r="O363" s="51">
        <f t="shared" si="45"/>
        <v>2.5285763768617944</v>
      </c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  <c r="AG363" s="44"/>
      <c r="AH363" s="44"/>
      <c r="AI363" s="44"/>
      <c r="AJ363" s="44"/>
      <c r="AK363" s="44"/>
      <c r="AL363" s="44"/>
      <c r="AM363" s="44"/>
      <c r="AN363" s="44"/>
      <c r="AO363" s="44"/>
      <c r="AP363" s="44"/>
      <c r="AQ363" s="44"/>
      <c r="AR363" s="44"/>
      <c r="AS363" s="44"/>
      <c r="AT363" s="44"/>
      <c r="AU363" s="44"/>
      <c r="AV363" s="44"/>
      <c r="AW363" s="44"/>
      <c r="AX363" s="44"/>
      <c r="AY363" s="44"/>
      <c r="AZ363" s="44"/>
    </row>
    <row r="364" spans="1:67" s="46" customFormat="1" ht="13.5" customHeight="1">
      <c r="A364" s="54" t="s">
        <v>32</v>
      </c>
      <c r="B364" s="53">
        <v>4</v>
      </c>
      <c r="C364" s="53">
        <v>1</v>
      </c>
      <c r="D364" s="53">
        <v>0</v>
      </c>
      <c r="E364" s="53">
        <v>1</v>
      </c>
      <c r="F364" s="53">
        <f t="shared" si="40"/>
        <v>6</v>
      </c>
      <c r="G364" s="52">
        <f t="shared" si="41"/>
        <v>33.333333333333329</v>
      </c>
      <c r="H364" s="51">
        <f t="shared" si="42"/>
        <v>1.3215859030837005</v>
      </c>
      <c r="I364" s="53">
        <v>51</v>
      </c>
      <c r="J364" s="53">
        <v>0</v>
      </c>
      <c r="K364" s="53">
        <v>7</v>
      </c>
      <c r="L364" s="53">
        <v>0</v>
      </c>
      <c r="M364" s="53">
        <f t="shared" si="43"/>
        <v>58</v>
      </c>
      <c r="N364" s="52">
        <f t="shared" si="44"/>
        <v>0</v>
      </c>
      <c r="O364" s="51">
        <f t="shared" si="45"/>
        <v>2.0090058884655351</v>
      </c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  <c r="AA364" s="44"/>
      <c r="AB364" s="44"/>
      <c r="AC364" s="44"/>
      <c r="AD364" s="44"/>
      <c r="AE364" s="44"/>
      <c r="AF364" s="44"/>
      <c r="AG364" s="44"/>
      <c r="AH364" s="44"/>
      <c r="AI364" s="44"/>
      <c r="AJ364" s="44"/>
      <c r="AK364" s="44"/>
      <c r="AL364" s="44"/>
      <c r="AM364" s="44"/>
      <c r="AN364" s="44"/>
      <c r="AO364" s="44"/>
      <c r="AP364" s="44"/>
      <c r="AQ364" s="44"/>
      <c r="AR364" s="44"/>
      <c r="AS364" s="44"/>
      <c r="AT364" s="44"/>
      <c r="AU364" s="44"/>
      <c r="AV364" s="44"/>
      <c r="AW364" s="44"/>
      <c r="AX364" s="44"/>
      <c r="AY364" s="44"/>
      <c r="AZ364" s="44"/>
      <c r="BA364" s="45"/>
      <c r="BB364" s="45"/>
      <c r="BC364" s="45"/>
      <c r="BD364" s="45"/>
      <c r="BE364" s="45"/>
      <c r="BF364" s="45"/>
      <c r="BG364" s="45"/>
      <c r="BH364" s="45"/>
      <c r="BI364" s="45"/>
      <c r="BJ364" s="45"/>
      <c r="BK364" s="45"/>
      <c r="BL364" s="45"/>
      <c r="BM364" s="45"/>
      <c r="BN364" s="45"/>
      <c r="BO364" s="45"/>
    </row>
    <row r="365" spans="1:67" s="44" customFormat="1" ht="13.5" customHeight="1">
      <c r="A365" s="54" t="s">
        <v>33</v>
      </c>
      <c r="B365" s="53">
        <v>8</v>
      </c>
      <c r="C365" s="53">
        <v>0</v>
      </c>
      <c r="D365" s="53">
        <v>2</v>
      </c>
      <c r="E365" s="53">
        <v>0</v>
      </c>
      <c r="F365" s="53">
        <f t="shared" si="40"/>
        <v>10</v>
      </c>
      <c r="G365" s="52">
        <f t="shared" si="41"/>
        <v>0</v>
      </c>
      <c r="H365" s="51">
        <f t="shared" si="42"/>
        <v>2.2026431718061676</v>
      </c>
      <c r="I365" s="53">
        <v>61</v>
      </c>
      <c r="J365" s="53">
        <v>3</v>
      </c>
      <c r="K365" s="53">
        <v>7</v>
      </c>
      <c r="L365" s="53">
        <v>1</v>
      </c>
      <c r="M365" s="53">
        <f t="shared" si="43"/>
        <v>72</v>
      </c>
      <c r="N365" s="52">
        <f t="shared" si="44"/>
        <v>5.5555555555555554</v>
      </c>
      <c r="O365" s="51">
        <f t="shared" si="45"/>
        <v>2.4939383443020438</v>
      </c>
      <c r="BA365" s="45"/>
      <c r="BB365" s="45"/>
      <c r="BC365" s="45"/>
      <c r="BD365" s="45"/>
      <c r="BE365" s="45"/>
      <c r="BF365" s="45"/>
      <c r="BG365" s="45"/>
      <c r="BH365" s="45"/>
      <c r="BI365" s="45"/>
      <c r="BJ365" s="45"/>
      <c r="BK365" s="45"/>
      <c r="BL365" s="45"/>
      <c r="BM365" s="45"/>
      <c r="BN365" s="45"/>
      <c r="BO365" s="45"/>
    </row>
    <row r="366" spans="1:67" s="46" customFormat="1" ht="13.5" customHeight="1">
      <c r="A366" s="54" t="s">
        <v>34</v>
      </c>
      <c r="B366" s="53">
        <v>11</v>
      </c>
      <c r="C366" s="53">
        <v>0</v>
      </c>
      <c r="D366" s="53">
        <v>0</v>
      </c>
      <c r="E366" s="53">
        <v>0</v>
      </c>
      <c r="F366" s="53">
        <f t="shared" si="40"/>
        <v>11</v>
      </c>
      <c r="G366" s="52">
        <f t="shared" si="41"/>
        <v>0</v>
      </c>
      <c r="H366" s="51">
        <f t="shared" si="42"/>
        <v>2.4229074889867843</v>
      </c>
      <c r="I366" s="53">
        <v>47</v>
      </c>
      <c r="J366" s="53">
        <v>0</v>
      </c>
      <c r="K366" s="53">
        <v>9</v>
      </c>
      <c r="L366" s="53">
        <v>2</v>
      </c>
      <c r="M366" s="53">
        <f t="shared" si="43"/>
        <v>58</v>
      </c>
      <c r="N366" s="52">
        <f t="shared" si="44"/>
        <v>3.4482758620689653</v>
      </c>
      <c r="O366" s="51">
        <f t="shared" si="45"/>
        <v>2.0090058884655351</v>
      </c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  <c r="AA366" s="44"/>
      <c r="AB366" s="44"/>
      <c r="AC366" s="44"/>
      <c r="AD366" s="44"/>
      <c r="AE366" s="44"/>
      <c r="AF366" s="44"/>
      <c r="AG366" s="44"/>
      <c r="AH366" s="44"/>
      <c r="AI366" s="44"/>
      <c r="AJ366" s="44"/>
      <c r="AK366" s="44"/>
      <c r="AL366" s="44"/>
      <c r="AM366" s="44"/>
      <c r="AN366" s="44"/>
      <c r="AO366" s="44"/>
      <c r="AP366" s="44"/>
      <c r="AQ366" s="44"/>
      <c r="AR366" s="44"/>
      <c r="AS366" s="44"/>
      <c r="AT366" s="44"/>
      <c r="AU366" s="44"/>
      <c r="AV366" s="44"/>
      <c r="AW366" s="44"/>
      <c r="AX366" s="44"/>
      <c r="AY366" s="44"/>
      <c r="AZ366" s="44"/>
      <c r="BA366" s="45"/>
      <c r="BB366" s="45"/>
      <c r="BC366" s="45"/>
      <c r="BD366" s="45"/>
      <c r="BE366" s="45"/>
      <c r="BF366" s="45"/>
      <c r="BG366" s="45"/>
      <c r="BH366" s="45"/>
      <c r="BI366" s="45"/>
      <c r="BJ366" s="45"/>
      <c r="BK366" s="45"/>
      <c r="BL366" s="45"/>
      <c r="BM366" s="45"/>
      <c r="BN366" s="45"/>
      <c r="BO366" s="45"/>
    </row>
    <row r="367" spans="1:67" s="44" customFormat="1" ht="13.5" customHeight="1">
      <c r="A367" s="50" t="s">
        <v>15</v>
      </c>
      <c r="B367" s="49">
        <f>SUM(B361:B366)</f>
        <v>41</v>
      </c>
      <c r="C367" s="49">
        <f>SUM(C361:C366)</f>
        <v>3</v>
      </c>
      <c r="D367" s="49">
        <f>SUM(D361:D366)</f>
        <v>7</v>
      </c>
      <c r="E367" s="49">
        <f>SUM(E361:E366)</f>
        <v>1</v>
      </c>
      <c r="F367" s="49">
        <f t="shared" si="40"/>
        <v>52</v>
      </c>
      <c r="G367" s="48">
        <f t="shared" si="41"/>
        <v>7.6923076923076925</v>
      </c>
      <c r="H367" s="47">
        <f t="shared" si="42"/>
        <v>11.453744493392071</v>
      </c>
      <c r="I367" s="49">
        <f>SUM(I361:I366)</f>
        <v>317</v>
      </c>
      <c r="J367" s="49">
        <f>SUM(J361:J366)</f>
        <v>12</v>
      </c>
      <c r="K367" s="49">
        <f>SUM(K361:K366)</f>
        <v>48</v>
      </c>
      <c r="L367" s="49">
        <f>SUM(L361:L366)</f>
        <v>6</v>
      </c>
      <c r="M367" s="49">
        <f t="shared" si="43"/>
        <v>383</v>
      </c>
      <c r="N367" s="48">
        <f t="shared" si="44"/>
        <v>4.6997389033942554</v>
      </c>
      <c r="O367" s="47">
        <f t="shared" si="45"/>
        <v>13.266366470384483</v>
      </c>
      <c r="BA367" s="45"/>
      <c r="BB367" s="45"/>
      <c r="BC367" s="45"/>
      <c r="BD367" s="45"/>
      <c r="BE367" s="45"/>
      <c r="BF367" s="45"/>
      <c r="BG367" s="45"/>
      <c r="BH367" s="45"/>
      <c r="BI367" s="45"/>
      <c r="BJ367" s="45"/>
      <c r="BK367" s="45"/>
      <c r="BL367" s="45"/>
      <c r="BM367" s="45"/>
      <c r="BN367" s="45"/>
      <c r="BO367" s="45"/>
    </row>
    <row r="368" spans="1:67" s="44" customFormat="1" ht="13.5" customHeight="1">
      <c r="A368" s="58" t="s">
        <v>35</v>
      </c>
      <c r="B368" s="57">
        <v>8</v>
      </c>
      <c r="C368" s="57">
        <v>0</v>
      </c>
      <c r="D368" s="57">
        <v>1</v>
      </c>
      <c r="E368" s="57">
        <v>0</v>
      </c>
      <c r="F368" s="57">
        <f t="shared" si="40"/>
        <v>9</v>
      </c>
      <c r="G368" s="56">
        <f t="shared" si="41"/>
        <v>0</v>
      </c>
      <c r="H368" s="55">
        <f t="shared" si="42"/>
        <v>1.9823788546255507</v>
      </c>
      <c r="I368" s="57">
        <v>64</v>
      </c>
      <c r="J368" s="57">
        <v>3</v>
      </c>
      <c r="K368" s="57">
        <v>8</v>
      </c>
      <c r="L368" s="57">
        <v>3</v>
      </c>
      <c r="M368" s="57">
        <f t="shared" si="43"/>
        <v>78</v>
      </c>
      <c r="N368" s="56">
        <f t="shared" si="44"/>
        <v>7.6923076923076925</v>
      </c>
      <c r="O368" s="55">
        <f t="shared" si="45"/>
        <v>2.7017665396605475</v>
      </c>
      <c r="BA368" s="45"/>
      <c r="BB368" s="45"/>
      <c r="BC368" s="45"/>
      <c r="BD368" s="45"/>
      <c r="BE368" s="45"/>
      <c r="BF368" s="45"/>
      <c r="BG368" s="45"/>
      <c r="BH368" s="45"/>
      <c r="BI368" s="45"/>
      <c r="BJ368" s="45"/>
      <c r="BK368" s="45"/>
      <c r="BL368" s="45"/>
      <c r="BM368" s="45"/>
      <c r="BN368" s="45"/>
      <c r="BO368" s="45"/>
    </row>
    <row r="369" spans="1:67" s="46" customFormat="1" ht="13.5" customHeight="1">
      <c r="A369" s="54" t="s">
        <v>36</v>
      </c>
      <c r="B369" s="53">
        <v>5</v>
      </c>
      <c r="C369" s="53">
        <v>0</v>
      </c>
      <c r="D369" s="53">
        <v>0</v>
      </c>
      <c r="E369" s="53">
        <v>0</v>
      </c>
      <c r="F369" s="53">
        <f t="shared" si="40"/>
        <v>5</v>
      </c>
      <c r="G369" s="52">
        <f t="shared" si="41"/>
        <v>0</v>
      </c>
      <c r="H369" s="51">
        <f t="shared" si="42"/>
        <v>1.1013215859030838</v>
      </c>
      <c r="I369" s="53">
        <v>52</v>
      </c>
      <c r="J369" s="53">
        <v>1</v>
      </c>
      <c r="K369" s="53">
        <v>9</v>
      </c>
      <c r="L369" s="53">
        <v>1</v>
      </c>
      <c r="M369" s="53">
        <f t="shared" si="43"/>
        <v>63</v>
      </c>
      <c r="N369" s="52">
        <f t="shared" si="44"/>
        <v>3.1746031746031744</v>
      </c>
      <c r="O369" s="51">
        <f t="shared" si="45"/>
        <v>2.1821960512642882</v>
      </c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  <c r="AA369" s="44"/>
      <c r="AB369" s="44"/>
      <c r="AC369" s="44"/>
      <c r="AD369" s="44"/>
      <c r="AE369" s="44"/>
      <c r="AF369" s="44"/>
      <c r="AG369" s="44"/>
      <c r="AH369" s="44"/>
      <c r="AI369" s="44"/>
      <c r="AJ369" s="44"/>
      <c r="AK369" s="44"/>
      <c r="AL369" s="44"/>
      <c r="AM369" s="44"/>
      <c r="AN369" s="44"/>
      <c r="AO369" s="44"/>
      <c r="AP369" s="44"/>
      <c r="AQ369" s="44"/>
      <c r="AR369" s="44"/>
      <c r="AS369" s="44"/>
      <c r="AT369" s="44"/>
      <c r="AU369" s="44"/>
      <c r="AV369" s="44"/>
      <c r="AW369" s="44"/>
      <c r="AX369" s="44"/>
      <c r="AY369" s="44"/>
      <c r="AZ369" s="44"/>
    </row>
    <row r="370" spans="1:67" s="46" customFormat="1" ht="13.5" customHeight="1">
      <c r="A370" s="54" t="s">
        <v>37</v>
      </c>
      <c r="B370" s="53">
        <v>4</v>
      </c>
      <c r="C370" s="53">
        <v>0</v>
      </c>
      <c r="D370" s="53">
        <v>3</v>
      </c>
      <c r="E370" s="53">
        <v>0</v>
      </c>
      <c r="F370" s="53">
        <f t="shared" si="40"/>
        <v>7</v>
      </c>
      <c r="G370" s="52">
        <f t="shared" si="41"/>
        <v>0</v>
      </c>
      <c r="H370" s="51">
        <f t="shared" si="42"/>
        <v>1.5418502202643172</v>
      </c>
      <c r="I370" s="53">
        <v>45</v>
      </c>
      <c r="J370" s="53">
        <v>3</v>
      </c>
      <c r="K370" s="53">
        <v>7</v>
      </c>
      <c r="L370" s="53">
        <v>1</v>
      </c>
      <c r="M370" s="53">
        <f t="shared" si="43"/>
        <v>56</v>
      </c>
      <c r="N370" s="52">
        <f t="shared" si="44"/>
        <v>7.1428571428571423</v>
      </c>
      <c r="O370" s="51">
        <f t="shared" si="45"/>
        <v>1.9397298233460338</v>
      </c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  <c r="AB370" s="44"/>
      <c r="AC370" s="44"/>
      <c r="AD370" s="44"/>
      <c r="AE370" s="44"/>
      <c r="AF370" s="44"/>
      <c r="AG370" s="44"/>
      <c r="AH370" s="44"/>
      <c r="AI370" s="44"/>
      <c r="AJ370" s="44"/>
      <c r="AK370" s="44"/>
      <c r="AL370" s="44"/>
      <c r="AM370" s="44"/>
      <c r="AN370" s="44"/>
      <c r="AO370" s="44"/>
      <c r="AP370" s="44"/>
      <c r="AQ370" s="44"/>
      <c r="AR370" s="44"/>
      <c r="AS370" s="44"/>
      <c r="AT370" s="44"/>
      <c r="AU370" s="44"/>
      <c r="AV370" s="44"/>
      <c r="AW370" s="44"/>
      <c r="AX370" s="44"/>
      <c r="AY370" s="44"/>
      <c r="AZ370" s="44"/>
    </row>
    <row r="371" spans="1:67" s="43" customFormat="1" ht="13.5" customHeight="1">
      <c r="A371" s="54" t="s">
        <v>38</v>
      </c>
      <c r="B371" s="53">
        <v>7</v>
      </c>
      <c r="C371" s="53">
        <v>0</v>
      </c>
      <c r="D371" s="53">
        <v>2</v>
      </c>
      <c r="E371" s="53">
        <v>0</v>
      </c>
      <c r="F371" s="53">
        <f t="shared" si="40"/>
        <v>9</v>
      </c>
      <c r="G371" s="52">
        <f t="shared" si="41"/>
        <v>0</v>
      </c>
      <c r="H371" s="51">
        <f t="shared" si="42"/>
        <v>1.9823788546255507</v>
      </c>
      <c r="I371" s="53">
        <v>37</v>
      </c>
      <c r="J371" s="53">
        <v>1</v>
      </c>
      <c r="K371" s="53">
        <v>4</v>
      </c>
      <c r="L371" s="53">
        <v>0</v>
      </c>
      <c r="M371" s="53">
        <f t="shared" si="43"/>
        <v>42</v>
      </c>
      <c r="N371" s="52">
        <f t="shared" si="44"/>
        <v>2.3809523809523809</v>
      </c>
      <c r="O371" s="51">
        <f t="shared" si="45"/>
        <v>1.4547973675095254</v>
      </c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44"/>
      <c r="AD371" s="44"/>
      <c r="AE371" s="44"/>
      <c r="AF371" s="44"/>
      <c r="AG371" s="44"/>
      <c r="AH371" s="44"/>
      <c r="AI371" s="44"/>
      <c r="AJ371" s="44"/>
      <c r="AK371" s="44"/>
      <c r="AL371" s="44"/>
      <c r="AM371" s="44"/>
      <c r="AN371" s="44"/>
      <c r="AO371" s="44"/>
      <c r="AP371" s="44"/>
      <c r="AQ371" s="44"/>
      <c r="AR371" s="44"/>
      <c r="AS371" s="44"/>
      <c r="AT371" s="44"/>
      <c r="AU371" s="44"/>
      <c r="AV371" s="44"/>
      <c r="AW371" s="44"/>
      <c r="AX371" s="44"/>
      <c r="AY371" s="44"/>
      <c r="AZ371" s="44"/>
      <c r="BA371" s="45"/>
      <c r="BB371" s="45"/>
      <c r="BC371" s="45"/>
      <c r="BD371" s="45"/>
      <c r="BE371" s="45"/>
      <c r="BF371" s="45"/>
      <c r="BG371" s="45"/>
      <c r="BH371" s="45"/>
      <c r="BI371" s="45"/>
      <c r="BJ371" s="45"/>
      <c r="BK371" s="45"/>
      <c r="BL371" s="45"/>
      <c r="BM371" s="45"/>
      <c r="BN371" s="45"/>
      <c r="BO371" s="45"/>
    </row>
    <row r="372" spans="1:67" s="43" customFormat="1" ht="13.5" customHeight="1">
      <c r="A372" s="54" t="s">
        <v>39</v>
      </c>
      <c r="B372" s="53">
        <v>4</v>
      </c>
      <c r="C372" s="53">
        <v>0</v>
      </c>
      <c r="D372" s="53">
        <v>2</v>
      </c>
      <c r="E372" s="53">
        <v>0</v>
      </c>
      <c r="F372" s="53">
        <f t="shared" si="40"/>
        <v>6</v>
      </c>
      <c r="G372" s="52">
        <f t="shared" si="41"/>
        <v>0</v>
      </c>
      <c r="H372" s="51">
        <f t="shared" si="42"/>
        <v>1.3215859030837005</v>
      </c>
      <c r="I372" s="53">
        <v>43</v>
      </c>
      <c r="J372" s="53">
        <v>1</v>
      </c>
      <c r="K372" s="53">
        <v>3</v>
      </c>
      <c r="L372" s="53">
        <v>1</v>
      </c>
      <c r="M372" s="53">
        <f t="shared" si="43"/>
        <v>48</v>
      </c>
      <c r="N372" s="52">
        <f t="shared" si="44"/>
        <v>4.1666666666666661</v>
      </c>
      <c r="O372" s="51">
        <f t="shared" si="45"/>
        <v>1.6626255628680291</v>
      </c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  <c r="AG372" s="44"/>
      <c r="AH372" s="44"/>
      <c r="AI372" s="44"/>
      <c r="AJ372" s="44"/>
      <c r="AK372" s="44"/>
      <c r="AL372" s="44"/>
      <c r="AM372" s="44"/>
      <c r="AN372" s="44"/>
      <c r="AO372" s="44"/>
      <c r="AP372" s="44"/>
      <c r="AQ372" s="44"/>
      <c r="AR372" s="44"/>
      <c r="AS372" s="44"/>
      <c r="AT372" s="44"/>
      <c r="AU372" s="44"/>
      <c r="AV372" s="44"/>
      <c r="AW372" s="44"/>
      <c r="AX372" s="44"/>
      <c r="AY372" s="44"/>
      <c r="AZ372" s="44"/>
      <c r="BA372" s="45"/>
      <c r="BB372" s="45"/>
      <c r="BC372" s="45"/>
      <c r="BD372" s="45"/>
      <c r="BE372" s="45"/>
      <c r="BF372" s="45"/>
      <c r="BG372" s="45"/>
      <c r="BH372" s="45"/>
      <c r="BI372" s="45"/>
      <c r="BJ372" s="45"/>
      <c r="BK372" s="45"/>
      <c r="BL372" s="45"/>
      <c r="BM372" s="45"/>
      <c r="BN372" s="45"/>
      <c r="BO372" s="45"/>
    </row>
    <row r="373" spans="1:67" s="44" customFormat="1" ht="13.5" customHeight="1">
      <c r="A373" s="54" t="s">
        <v>40</v>
      </c>
      <c r="B373" s="53">
        <v>6</v>
      </c>
      <c r="C373" s="53">
        <v>0</v>
      </c>
      <c r="D373" s="53">
        <v>0</v>
      </c>
      <c r="E373" s="53">
        <v>0</v>
      </c>
      <c r="F373" s="53">
        <f t="shared" si="40"/>
        <v>6</v>
      </c>
      <c r="G373" s="52">
        <f t="shared" si="41"/>
        <v>0</v>
      </c>
      <c r="H373" s="51">
        <f t="shared" si="42"/>
        <v>1.3215859030837005</v>
      </c>
      <c r="I373" s="53">
        <v>41</v>
      </c>
      <c r="J373" s="53">
        <v>1</v>
      </c>
      <c r="K373" s="53">
        <v>8</v>
      </c>
      <c r="L373" s="53">
        <v>0</v>
      </c>
      <c r="M373" s="53">
        <f t="shared" si="43"/>
        <v>50</v>
      </c>
      <c r="N373" s="52">
        <f t="shared" si="44"/>
        <v>2</v>
      </c>
      <c r="O373" s="51">
        <f t="shared" si="45"/>
        <v>1.7319016279875303</v>
      </c>
      <c r="BA373" s="45"/>
      <c r="BB373" s="45"/>
      <c r="BC373" s="45"/>
      <c r="BD373" s="45"/>
      <c r="BE373" s="45"/>
      <c r="BF373" s="45"/>
      <c r="BG373" s="45"/>
      <c r="BH373" s="45"/>
      <c r="BI373" s="45"/>
      <c r="BJ373" s="45"/>
      <c r="BK373" s="45"/>
      <c r="BL373" s="45"/>
      <c r="BM373" s="45"/>
      <c r="BN373" s="45"/>
      <c r="BO373" s="45"/>
    </row>
    <row r="374" spans="1:67" s="46" customFormat="1" ht="13.5" customHeight="1">
      <c r="A374" s="50" t="s">
        <v>15</v>
      </c>
      <c r="B374" s="49">
        <f>SUM(B368:B373)</f>
        <v>34</v>
      </c>
      <c r="C374" s="49">
        <f>SUM(C368:C373)</f>
        <v>0</v>
      </c>
      <c r="D374" s="49">
        <f>SUM(D368:D373)</f>
        <v>8</v>
      </c>
      <c r="E374" s="49">
        <f>SUM(E368:E373)</f>
        <v>0</v>
      </c>
      <c r="F374" s="49">
        <f t="shared" si="40"/>
        <v>42</v>
      </c>
      <c r="G374" s="48">
        <f t="shared" si="41"/>
        <v>0</v>
      </c>
      <c r="H374" s="47">
        <f t="shared" si="42"/>
        <v>9.251101321585903</v>
      </c>
      <c r="I374" s="49">
        <f>SUM(I368:I373)</f>
        <v>282</v>
      </c>
      <c r="J374" s="49">
        <f>SUM(J368:J373)</f>
        <v>10</v>
      </c>
      <c r="K374" s="49">
        <f>SUM(K368:K373)</f>
        <v>39</v>
      </c>
      <c r="L374" s="49">
        <f>SUM(L368:L373)</f>
        <v>6</v>
      </c>
      <c r="M374" s="49">
        <f t="shared" si="43"/>
        <v>337</v>
      </c>
      <c r="N374" s="48">
        <f t="shared" si="44"/>
        <v>4.7477744807121667</v>
      </c>
      <c r="O374" s="47">
        <f t="shared" si="45"/>
        <v>11.673016972635955</v>
      </c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  <c r="AH374" s="44"/>
      <c r="AI374" s="44"/>
      <c r="AJ374" s="44"/>
      <c r="AK374" s="44"/>
      <c r="AL374" s="44"/>
      <c r="AM374" s="44"/>
      <c r="AN374" s="44"/>
      <c r="AO374" s="44"/>
      <c r="AP374" s="44"/>
      <c r="AQ374" s="44"/>
      <c r="AR374" s="44"/>
      <c r="AS374" s="44"/>
      <c r="AT374" s="44"/>
      <c r="AU374" s="44"/>
      <c r="AV374" s="44"/>
      <c r="AW374" s="44"/>
      <c r="AX374" s="44"/>
      <c r="AY374" s="44"/>
      <c r="AZ374" s="44"/>
    </row>
    <row r="375" spans="1:67" s="43" customFormat="1" ht="13.5" customHeight="1">
      <c r="A375" s="50" t="s">
        <v>41</v>
      </c>
      <c r="B375" s="49">
        <f>SUM(B345,B352:B360,B367,B374)</f>
        <v>373</v>
      </c>
      <c r="C375" s="49">
        <f>SUM(C345,C352:C360,C367,C374)</f>
        <v>10</v>
      </c>
      <c r="D375" s="49">
        <f>SUM(D345,D352:D360,D367,D374)</f>
        <v>60</v>
      </c>
      <c r="E375" s="49">
        <f>SUM(E345,E352:E360,E367,E374)</f>
        <v>11</v>
      </c>
      <c r="F375" s="49">
        <f t="shared" si="40"/>
        <v>454</v>
      </c>
      <c r="G375" s="48">
        <f t="shared" si="41"/>
        <v>4.6255506607929515</v>
      </c>
      <c r="H375" s="47">
        <f t="shared" si="42"/>
        <v>100</v>
      </c>
      <c r="I375" s="49">
        <f>SUM(I345,I352:I360,I367,I374)</f>
        <v>2288</v>
      </c>
      <c r="J375" s="49">
        <f>SUM(J345,J352:J360,J367,J374)</f>
        <v>95</v>
      </c>
      <c r="K375" s="49">
        <f>SUM(K345,K352:K360,K367,K374)</f>
        <v>404</v>
      </c>
      <c r="L375" s="49">
        <f>SUM(L345,L352:L360,L367,L374)</f>
        <v>100</v>
      </c>
      <c r="M375" s="49">
        <f t="shared" si="43"/>
        <v>2887</v>
      </c>
      <c r="N375" s="48">
        <f t="shared" si="44"/>
        <v>6.7544163491513682</v>
      </c>
      <c r="O375" s="47">
        <f t="shared" si="45"/>
        <v>100</v>
      </c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  <c r="AH375" s="44"/>
      <c r="AI375" s="44"/>
      <c r="AJ375" s="44"/>
      <c r="AK375" s="44"/>
      <c r="AL375" s="44"/>
      <c r="AM375" s="44"/>
      <c r="AN375" s="44"/>
      <c r="AO375" s="44"/>
      <c r="AP375" s="44"/>
      <c r="AQ375" s="44"/>
      <c r="AR375" s="44"/>
      <c r="AS375" s="44"/>
      <c r="AT375" s="44"/>
      <c r="AU375" s="44"/>
      <c r="AV375" s="44"/>
      <c r="AW375" s="44"/>
      <c r="AX375" s="44"/>
      <c r="AY375" s="44"/>
      <c r="AZ375" s="44"/>
      <c r="BA375" s="45"/>
      <c r="BB375" s="45"/>
      <c r="BC375" s="45"/>
      <c r="BD375" s="45"/>
      <c r="BE375" s="45"/>
      <c r="BF375" s="45"/>
      <c r="BG375" s="45"/>
      <c r="BH375" s="45"/>
      <c r="BI375" s="45"/>
      <c r="BJ375" s="45"/>
      <c r="BK375" s="45"/>
      <c r="BL375" s="45"/>
      <c r="BM375" s="45"/>
      <c r="BN375" s="45"/>
      <c r="BO375" s="45"/>
    </row>
    <row r="378" spans="1:67" s="44" customFormat="1" ht="12" customHeight="1">
      <c r="A378" s="70" t="s">
        <v>0</v>
      </c>
      <c r="B378" s="69">
        <v>13</v>
      </c>
      <c r="C378" s="68"/>
      <c r="D378" s="68"/>
      <c r="E378" s="68"/>
      <c r="F378" s="68"/>
      <c r="G378" s="68"/>
      <c r="H378" s="67"/>
      <c r="I378" s="69">
        <v>14</v>
      </c>
      <c r="J378" s="68"/>
      <c r="K378" s="68"/>
      <c r="L378" s="68"/>
      <c r="M378" s="68"/>
      <c r="N378" s="68"/>
      <c r="O378" s="67"/>
      <c r="P378" s="66"/>
      <c r="Q378" s="66"/>
      <c r="R378" s="66"/>
      <c r="S378" s="66"/>
      <c r="T378" s="66"/>
      <c r="U378" s="66"/>
      <c r="V378" s="66"/>
      <c r="W378" s="66"/>
      <c r="X378" s="66"/>
      <c r="Y378" s="66"/>
      <c r="Z378" s="66"/>
      <c r="AA378" s="66"/>
      <c r="AB378" s="66"/>
      <c r="AC378" s="66"/>
      <c r="AD378" s="66"/>
      <c r="AE378" s="66"/>
      <c r="AF378" s="66"/>
      <c r="AG378" s="66"/>
      <c r="AH378" s="66"/>
      <c r="AI378" s="66"/>
      <c r="AJ378" s="66"/>
      <c r="AK378" s="66"/>
      <c r="AL378" s="66"/>
      <c r="AM378" s="66"/>
      <c r="AN378" s="66"/>
      <c r="AO378" s="66"/>
      <c r="AP378" s="66"/>
      <c r="AQ378" s="66"/>
      <c r="AR378" s="66"/>
      <c r="AS378" s="66"/>
      <c r="AT378" s="66"/>
      <c r="AU378" s="66"/>
      <c r="AV378" s="66"/>
      <c r="AW378" s="66"/>
      <c r="AX378" s="66"/>
      <c r="AY378" s="66"/>
      <c r="AZ378" s="66"/>
      <c r="BA378" s="45"/>
      <c r="BB378" s="45"/>
      <c r="BC378" s="45"/>
      <c r="BD378" s="45"/>
      <c r="BE378" s="45"/>
      <c r="BF378" s="45"/>
      <c r="BG378" s="45"/>
      <c r="BH378" s="45"/>
      <c r="BI378" s="45"/>
      <c r="BJ378" s="45"/>
      <c r="BK378" s="45"/>
      <c r="BL378" s="45"/>
      <c r="BM378" s="45"/>
      <c r="BN378" s="45"/>
      <c r="BO378" s="45"/>
    </row>
    <row r="379" spans="1:67" s="46" customFormat="1" ht="39.6" customHeight="1">
      <c r="A379" s="65" t="s">
        <v>1</v>
      </c>
      <c r="B379" s="63" t="s">
        <v>2</v>
      </c>
      <c r="C379" s="62" t="s">
        <v>3</v>
      </c>
      <c r="D379" s="61" t="s">
        <v>4</v>
      </c>
      <c r="E379" s="62" t="s">
        <v>5</v>
      </c>
      <c r="F379" s="61" t="s">
        <v>6</v>
      </c>
      <c r="G379" s="61" t="s">
        <v>7</v>
      </c>
      <c r="H379" s="64" t="s">
        <v>8</v>
      </c>
      <c r="I379" s="63" t="s">
        <v>2</v>
      </c>
      <c r="J379" s="61" t="s">
        <v>3</v>
      </c>
      <c r="K379" s="61" t="s">
        <v>4</v>
      </c>
      <c r="L379" s="62" t="s">
        <v>5</v>
      </c>
      <c r="M379" s="61" t="s">
        <v>6</v>
      </c>
      <c r="N379" s="61" t="s">
        <v>7</v>
      </c>
      <c r="O379" s="60" t="s">
        <v>8</v>
      </c>
      <c r="P379" s="59"/>
      <c r="Q379" s="59"/>
      <c r="R379" s="59"/>
      <c r="S379" s="59"/>
      <c r="T379" s="59"/>
      <c r="U379" s="59"/>
      <c r="V379" s="59"/>
      <c r="W379" s="59"/>
      <c r="X379" s="59"/>
      <c r="Y379" s="59"/>
      <c r="Z379" s="59"/>
      <c r="AA379" s="59"/>
      <c r="AB379" s="59"/>
      <c r="AC379" s="59"/>
      <c r="AD379" s="59"/>
      <c r="AE379" s="59"/>
      <c r="AF379" s="59"/>
      <c r="AG379" s="59"/>
      <c r="AH379" s="59"/>
      <c r="AI379" s="59"/>
      <c r="AJ379" s="59"/>
      <c r="AK379" s="59"/>
      <c r="AL379" s="59"/>
      <c r="AM379" s="59"/>
      <c r="AN379" s="59"/>
      <c r="AO379" s="59"/>
      <c r="AP379" s="59"/>
      <c r="AQ379" s="59"/>
      <c r="AR379" s="59"/>
      <c r="AS379" s="59"/>
      <c r="AT379" s="59"/>
      <c r="AU379" s="59"/>
      <c r="AV379" s="59"/>
      <c r="AW379" s="59"/>
      <c r="AX379" s="59"/>
      <c r="AY379" s="59"/>
      <c r="AZ379" s="59"/>
    </row>
    <row r="380" spans="1:67" s="43" customFormat="1" ht="13.5" customHeight="1">
      <c r="A380" s="58" t="s">
        <v>9</v>
      </c>
      <c r="B380" s="57">
        <v>14</v>
      </c>
      <c r="C380" s="57">
        <v>0</v>
      </c>
      <c r="D380" s="57">
        <v>2</v>
      </c>
      <c r="E380" s="57">
        <v>0</v>
      </c>
      <c r="F380" s="57">
        <f t="shared" ref="F380:F416" si="46">SUM(B380:E380)</f>
        <v>16</v>
      </c>
      <c r="G380" s="56">
        <f t="shared" ref="G380:G416" si="47">IF(SUM(C380,E380)=0,0,SUM(C380,E380)/F380*100)</f>
        <v>0</v>
      </c>
      <c r="H380" s="55">
        <f t="shared" ref="H380:H416" si="48">IF(F380=0,0,F380/F$416*100)</f>
        <v>1.2048192771084338</v>
      </c>
      <c r="I380" s="57">
        <v>0</v>
      </c>
      <c r="J380" s="57">
        <v>0</v>
      </c>
      <c r="K380" s="57">
        <v>0</v>
      </c>
      <c r="L380" s="57">
        <v>0</v>
      </c>
      <c r="M380" s="57">
        <f t="shared" ref="M380:M416" si="49">SUM(I380:L380)</f>
        <v>0</v>
      </c>
      <c r="N380" s="56">
        <f t="shared" ref="N380:N416" si="50">IF(SUM(J380,L380)=0,0,SUM(J380,L380)/M380*100)</f>
        <v>0</v>
      </c>
      <c r="O380" s="55">
        <f t="shared" ref="O380:O416" si="51">IF(M380=0,0,M380/M$416*100)</f>
        <v>0</v>
      </c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  <c r="AH380" s="44"/>
      <c r="AI380" s="44"/>
      <c r="AJ380" s="44"/>
      <c r="AK380" s="44"/>
      <c r="AL380" s="44"/>
      <c r="AM380" s="44"/>
      <c r="AN380" s="44"/>
      <c r="AO380" s="44"/>
      <c r="AP380" s="44"/>
      <c r="AQ380" s="44"/>
      <c r="AR380" s="44"/>
      <c r="AS380" s="44"/>
      <c r="AT380" s="44"/>
      <c r="AU380" s="44"/>
      <c r="AV380" s="44"/>
      <c r="AW380" s="44"/>
      <c r="AX380" s="44"/>
      <c r="AY380" s="44"/>
      <c r="AZ380" s="44"/>
      <c r="BA380" s="45"/>
      <c r="BB380" s="45"/>
      <c r="BC380" s="45"/>
      <c r="BD380" s="45"/>
      <c r="BE380" s="45"/>
      <c r="BF380" s="45"/>
      <c r="BG380" s="45"/>
      <c r="BH380" s="45"/>
      <c r="BI380" s="45"/>
      <c r="BJ380" s="45"/>
      <c r="BK380" s="45"/>
      <c r="BL380" s="45"/>
      <c r="BM380" s="45"/>
      <c r="BN380" s="45"/>
      <c r="BO380" s="45"/>
    </row>
    <row r="381" spans="1:67" s="43" customFormat="1" ht="13.5" customHeight="1">
      <c r="A381" s="54" t="s">
        <v>10</v>
      </c>
      <c r="B381" s="53">
        <v>10</v>
      </c>
      <c r="C381" s="53">
        <v>0</v>
      </c>
      <c r="D381" s="53">
        <v>1</v>
      </c>
      <c r="E381" s="53">
        <v>1</v>
      </c>
      <c r="F381" s="53">
        <f t="shared" si="46"/>
        <v>12</v>
      </c>
      <c r="G381" s="52">
        <f t="shared" si="47"/>
        <v>8.3333333333333321</v>
      </c>
      <c r="H381" s="51">
        <f t="shared" si="48"/>
        <v>0.90361445783132521</v>
      </c>
      <c r="I381" s="53">
        <v>1</v>
      </c>
      <c r="J381" s="53">
        <v>0</v>
      </c>
      <c r="K381" s="53">
        <v>0</v>
      </c>
      <c r="L381" s="53">
        <v>0</v>
      </c>
      <c r="M381" s="53">
        <f t="shared" si="49"/>
        <v>1</v>
      </c>
      <c r="N381" s="52">
        <f t="shared" si="50"/>
        <v>0</v>
      </c>
      <c r="O381" s="51">
        <f t="shared" si="51"/>
        <v>1.0204081632653061</v>
      </c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  <c r="AA381" s="44"/>
      <c r="AB381" s="44"/>
      <c r="AC381" s="44"/>
      <c r="AD381" s="44"/>
      <c r="AE381" s="44"/>
      <c r="AF381" s="44"/>
      <c r="AG381" s="44"/>
      <c r="AH381" s="44"/>
      <c r="AI381" s="44"/>
      <c r="AJ381" s="44"/>
      <c r="AK381" s="44"/>
      <c r="AL381" s="44"/>
      <c r="AM381" s="44"/>
      <c r="AN381" s="44"/>
      <c r="AO381" s="44"/>
      <c r="AP381" s="44"/>
      <c r="AQ381" s="44"/>
      <c r="AR381" s="44"/>
      <c r="AS381" s="44"/>
      <c r="AT381" s="44"/>
      <c r="AU381" s="44"/>
      <c r="AV381" s="44"/>
      <c r="AW381" s="44"/>
      <c r="AX381" s="44"/>
      <c r="AY381" s="44"/>
      <c r="AZ381" s="44"/>
      <c r="BA381" s="45"/>
      <c r="BB381" s="45"/>
      <c r="BC381" s="45"/>
      <c r="BD381" s="45"/>
      <c r="BE381" s="45"/>
      <c r="BF381" s="45"/>
      <c r="BG381" s="45"/>
      <c r="BH381" s="45"/>
      <c r="BI381" s="45"/>
      <c r="BJ381" s="45"/>
      <c r="BK381" s="45"/>
      <c r="BL381" s="45"/>
      <c r="BM381" s="45"/>
      <c r="BN381" s="45"/>
      <c r="BO381" s="45"/>
    </row>
    <row r="382" spans="1:67" s="44" customFormat="1" ht="13.5" customHeight="1">
      <c r="A382" s="54" t="s">
        <v>11</v>
      </c>
      <c r="B382" s="53">
        <v>15</v>
      </c>
      <c r="C382" s="53">
        <v>0</v>
      </c>
      <c r="D382" s="53">
        <v>2</v>
      </c>
      <c r="E382" s="53">
        <v>1</v>
      </c>
      <c r="F382" s="53">
        <f t="shared" si="46"/>
        <v>18</v>
      </c>
      <c r="G382" s="52">
        <f t="shared" si="47"/>
        <v>5.5555555555555554</v>
      </c>
      <c r="H382" s="51">
        <f t="shared" si="48"/>
        <v>1.3554216867469879</v>
      </c>
      <c r="I382" s="53">
        <v>0</v>
      </c>
      <c r="J382" s="53">
        <v>1</v>
      </c>
      <c r="K382" s="53">
        <v>0</v>
      </c>
      <c r="L382" s="53">
        <v>0</v>
      </c>
      <c r="M382" s="53">
        <f t="shared" si="49"/>
        <v>1</v>
      </c>
      <c r="N382" s="52">
        <f t="shared" si="50"/>
        <v>100</v>
      </c>
      <c r="O382" s="51">
        <f t="shared" si="51"/>
        <v>1.0204081632653061</v>
      </c>
      <c r="BA382" s="45"/>
      <c r="BB382" s="45"/>
      <c r="BC382" s="45"/>
      <c r="BD382" s="45"/>
      <c r="BE382" s="45"/>
      <c r="BF382" s="45"/>
      <c r="BG382" s="45"/>
      <c r="BH382" s="45"/>
      <c r="BI382" s="45"/>
      <c r="BJ382" s="45"/>
      <c r="BK382" s="45"/>
      <c r="BL382" s="45"/>
      <c r="BM382" s="45"/>
      <c r="BN382" s="45"/>
      <c r="BO382" s="45"/>
    </row>
    <row r="383" spans="1:67" s="46" customFormat="1" ht="13.5" customHeight="1">
      <c r="A383" s="54" t="s">
        <v>12</v>
      </c>
      <c r="B383" s="53">
        <v>13</v>
      </c>
      <c r="C383" s="53">
        <v>1</v>
      </c>
      <c r="D383" s="53">
        <v>1</v>
      </c>
      <c r="E383" s="53">
        <v>0</v>
      </c>
      <c r="F383" s="53">
        <f t="shared" si="46"/>
        <v>15</v>
      </c>
      <c r="G383" s="52">
        <f t="shared" si="47"/>
        <v>6.666666666666667</v>
      </c>
      <c r="H383" s="51">
        <f t="shared" si="48"/>
        <v>1.1295180722891567</v>
      </c>
      <c r="I383" s="53">
        <v>0</v>
      </c>
      <c r="J383" s="53">
        <v>0</v>
      </c>
      <c r="K383" s="53">
        <v>0</v>
      </c>
      <c r="L383" s="53">
        <v>0</v>
      </c>
      <c r="M383" s="53">
        <f t="shared" si="49"/>
        <v>0</v>
      </c>
      <c r="N383" s="52">
        <f t="shared" si="50"/>
        <v>0</v>
      </c>
      <c r="O383" s="51">
        <f t="shared" si="51"/>
        <v>0</v>
      </c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  <c r="AA383" s="44"/>
      <c r="AB383" s="44"/>
      <c r="AC383" s="44"/>
      <c r="AD383" s="44"/>
      <c r="AE383" s="44"/>
      <c r="AF383" s="44"/>
      <c r="AG383" s="44"/>
      <c r="AH383" s="44"/>
      <c r="AI383" s="44"/>
      <c r="AJ383" s="44"/>
      <c r="AK383" s="44"/>
      <c r="AL383" s="44"/>
      <c r="AM383" s="44"/>
      <c r="AN383" s="44"/>
      <c r="AO383" s="44"/>
      <c r="AP383" s="44"/>
      <c r="AQ383" s="44"/>
      <c r="AR383" s="44"/>
      <c r="AS383" s="44"/>
      <c r="AT383" s="44"/>
      <c r="AU383" s="44"/>
      <c r="AV383" s="44"/>
      <c r="AW383" s="44"/>
      <c r="AX383" s="44"/>
      <c r="AY383" s="44"/>
      <c r="AZ383" s="44"/>
      <c r="BA383" s="45"/>
      <c r="BB383" s="45"/>
      <c r="BC383" s="45"/>
      <c r="BD383" s="45"/>
      <c r="BE383" s="45"/>
      <c r="BF383" s="45"/>
      <c r="BG383" s="45"/>
      <c r="BH383" s="45"/>
      <c r="BI383" s="45"/>
      <c r="BJ383" s="45"/>
      <c r="BK383" s="45"/>
      <c r="BL383" s="45"/>
      <c r="BM383" s="45"/>
      <c r="BN383" s="45"/>
      <c r="BO383" s="45"/>
    </row>
    <row r="384" spans="1:67" s="44" customFormat="1" ht="13.5" customHeight="1">
      <c r="A384" s="54" t="s">
        <v>13</v>
      </c>
      <c r="B384" s="53">
        <v>12</v>
      </c>
      <c r="C384" s="53">
        <v>2</v>
      </c>
      <c r="D384" s="53">
        <v>1</v>
      </c>
      <c r="E384" s="53">
        <v>0</v>
      </c>
      <c r="F384" s="53">
        <f t="shared" si="46"/>
        <v>15</v>
      </c>
      <c r="G384" s="52">
        <f t="shared" si="47"/>
        <v>13.333333333333334</v>
      </c>
      <c r="H384" s="51">
        <f t="shared" si="48"/>
        <v>1.1295180722891567</v>
      </c>
      <c r="I384" s="53">
        <v>1</v>
      </c>
      <c r="J384" s="53">
        <v>0</v>
      </c>
      <c r="K384" s="53">
        <v>0</v>
      </c>
      <c r="L384" s="53">
        <v>0</v>
      </c>
      <c r="M384" s="53">
        <f t="shared" si="49"/>
        <v>1</v>
      </c>
      <c r="N384" s="52">
        <f t="shared" si="50"/>
        <v>0</v>
      </c>
      <c r="O384" s="51">
        <f t="shared" si="51"/>
        <v>1.0204081632653061</v>
      </c>
      <c r="BA384" s="45"/>
      <c r="BB384" s="45"/>
      <c r="BC384" s="45"/>
      <c r="BD384" s="45"/>
      <c r="BE384" s="45"/>
      <c r="BF384" s="45"/>
      <c r="BG384" s="45"/>
      <c r="BH384" s="45"/>
      <c r="BI384" s="45"/>
      <c r="BJ384" s="45"/>
      <c r="BK384" s="45"/>
      <c r="BL384" s="45"/>
      <c r="BM384" s="45"/>
      <c r="BN384" s="45"/>
      <c r="BO384" s="45"/>
    </row>
    <row r="385" spans="1:67" s="44" customFormat="1" ht="13.5" customHeight="1">
      <c r="A385" s="54" t="s">
        <v>14</v>
      </c>
      <c r="B385" s="53">
        <v>18</v>
      </c>
      <c r="C385" s="53">
        <v>0</v>
      </c>
      <c r="D385" s="53">
        <v>2</v>
      </c>
      <c r="E385" s="53">
        <v>0</v>
      </c>
      <c r="F385" s="53">
        <f t="shared" si="46"/>
        <v>20</v>
      </c>
      <c r="G385" s="52">
        <f t="shared" si="47"/>
        <v>0</v>
      </c>
      <c r="H385" s="51">
        <f t="shared" si="48"/>
        <v>1.5060240963855422</v>
      </c>
      <c r="I385" s="53">
        <v>0</v>
      </c>
      <c r="J385" s="53">
        <v>0</v>
      </c>
      <c r="K385" s="53">
        <v>0</v>
      </c>
      <c r="L385" s="53">
        <v>0</v>
      </c>
      <c r="M385" s="53">
        <f t="shared" si="49"/>
        <v>0</v>
      </c>
      <c r="N385" s="52">
        <f t="shared" si="50"/>
        <v>0</v>
      </c>
      <c r="O385" s="51">
        <f t="shared" si="51"/>
        <v>0</v>
      </c>
      <c r="BA385" s="45"/>
      <c r="BB385" s="45"/>
      <c r="BC385" s="45"/>
      <c r="BD385" s="45"/>
      <c r="BE385" s="45"/>
      <c r="BF385" s="45"/>
      <c r="BG385" s="45"/>
      <c r="BH385" s="45"/>
      <c r="BI385" s="45"/>
      <c r="BJ385" s="45"/>
      <c r="BK385" s="45"/>
      <c r="BL385" s="45"/>
      <c r="BM385" s="45"/>
      <c r="BN385" s="45"/>
      <c r="BO385" s="45"/>
    </row>
    <row r="386" spans="1:67" s="44" customFormat="1" ht="13.5" customHeight="1">
      <c r="A386" s="50" t="s">
        <v>15</v>
      </c>
      <c r="B386" s="49">
        <f>SUM(B380:B385)</f>
        <v>82</v>
      </c>
      <c r="C386" s="49">
        <f>SUM(C380:C385)</f>
        <v>3</v>
      </c>
      <c r="D386" s="49">
        <f>SUM(D380:D385)</f>
        <v>9</v>
      </c>
      <c r="E386" s="49">
        <f>SUM(E380:E385)</f>
        <v>2</v>
      </c>
      <c r="F386" s="49">
        <f t="shared" si="46"/>
        <v>96</v>
      </c>
      <c r="G386" s="48">
        <f t="shared" si="47"/>
        <v>5.2083333333333339</v>
      </c>
      <c r="H386" s="47">
        <f t="shared" si="48"/>
        <v>7.2289156626506017</v>
      </c>
      <c r="I386" s="49">
        <f>SUM(I380:I385)</f>
        <v>2</v>
      </c>
      <c r="J386" s="49">
        <f>SUM(J380:J385)</f>
        <v>1</v>
      </c>
      <c r="K386" s="49">
        <f>SUM(K380:K385)</f>
        <v>0</v>
      </c>
      <c r="L386" s="49">
        <f>SUM(L380:L385)</f>
        <v>0</v>
      </c>
      <c r="M386" s="49">
        <f t="shared" si="49"/>
        <v>3</v>
      </c>
      <c r="N386" s="48">
        <f t="shared" si="50"/>
        <v>33.333333333333329</v>
      </c>
      <c r="O386" s="47">
        <f t="shared" si="51"/>
        <v>3.0612244897959182</v>
      </c>
      <c r="BA386" s="45"/>
      <c r="BB386" s="45"/>
      <c r="BC386" s="45"/>
      <c r="BD386" s="45"/>
      <c r="BE386" s="45"/>
      <c r="BF386" s="45"/>
      <c r="BG386" s="45"/>
      <c r="BH386" s="45"/>
      <c r="BI386" s="45"/>
      <c r="BJ386" s="45"/>
      <c r="BK386" s="45"/>
      <c r="BL386" s="45"/>
      <c r="BM386" s="45"/>
      <c r="BN386" s="45"/>
      <c r="BO386" s="45"/>
    </row>
    <row r="387" spans="1:67" s="46" customFormat="1" ht="13.5" customHeight="1">
      <c r="A387" s="58" t="s">
        <v>16</v>
      </c>
      <c r="B387" s="57">
        <v>11</v>
      </c>
      <c r="C387" s="57">
        <v>0</v>
      </c>
      <c r="D387" s="57">
        <v>1</v>
      </c>
      <c r="E387" s="57">
        <v>0</v>
      </c>
      <c r="F387" s="57">
        <f t="shared" si="46"/>
        <v>12</v>
      </c>
      <c r="G387" s="56">
        <f t="shared" si="47"/>
        <v>0</v>
      </c>
      <c r="H387" s="55">
        <f t="shared" si="48"/>
        <v>0.90361445783132521</v>
      </c>
      <c r="I387" s="57">
        <v>1</v>
      </c>
      <c r="J387" s="57">
        <v>0</v>
      </c>
      <c r="K387" s="57">
        <v>0</v>
      </c>
      <c r="L387" s="57">
        <v>0</v>
      </c>
      <c r="M387" s="57">
        <f t="shared" si="49"/>
        <v>1</v>
      </c>
      <c r="N387" s="56">
        <f t="shared" si="50"/>
        <v>0</v>
      </c>
      <c r="O387" s="55">
        <f t="shared" si="51"/>
        <v>1.0204081632653061</v>
      </c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  <c r="AG387" s="44"/>
      <c r="AH387" s="44"/>
      <c r="AI387" s="44"/>
      <c r="AJ387" s="44"/>
      <c r="AK387" s="44"/>
      <c r="AL387" s="44"/>
      <c r="AM387" s="44"/>
      <c r="AN387" s="44"/>
      <c r="AO387" s="44"/>
      <c r="AP387" s="44"/>
      <c r="AQ387" s="44"/>
      <c r="AR387" s="44"/>
      <c r="AS387" s="44"/>
      <c r="AT387" s="44"/>
      <c r="AU387" s="44"/>
      <c r="AV387" s="44"/>
      <c r="AW387" s="44"/>
      <c r="AX387" s="44"/>
      <c r="AY387" s="44"/>
      <c r="AZ387" s="44"/>
    </row>
    <row r="388" spans="1:67" s="46" customFormat="1" ht="13.5" customHeight="1">
      <c r="A388" s="54" t="s">
        <v>17</v>
      </c>
      <c r="B388" s="53">
        <v>18</v>
      </c>
      <c r="C388" s="53">
        <v>2</v>
      </c>
      <c r="D388" s="53">
        <v>0</v>
      </c>
      <c r="E388" s="53">
        <v>1</v>
      </c>
      <c r="F388" s="53">
        <f t="shared" si="46"/>
        <v>21</v>
      </c>
      <c r="G388" s="52">
        <f t="shared" si="47"/>
        <v>14.285714285714285</v>
      </c>
      <c r="H388" s="51">
        <f t="shared" si="48"/>
        <v>1.5813253012048192</v>
      </c>
      <c r="I388" s="53">
        <v>2</v>
      </c>
      <c r="J388" s="53">
        <v>0</v>
      </c>
      <c r="K388" s="53">
        <v>0</v>
      </c>
      <c r="L388" s="53">
        <v>0</v>
      </c>
      <c r="M388" s="53">
        <f t="shared" si="49"/>
        <v>2</v>
      </c>
      <c r="N388" s="52">
        <f t="shared" si="50"/>
        <v>0</v>
      </c>
      <c r="O388" s="51">
        <f t="shared" si="51"/>
        <v>2.0408163265306123</v>
      </c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  <c r="AG388" s="44"/>
      <c r="AH388" s="44"/>
      <c r="AI388" s="44"/>
      <c r="AJ388" s="44"/>
      <c r="AK388" s="44"/>
      <c r="AL388" s="44"/>
      <c r="AM388" s="44"/>
      <c r="AN388" s="44"/>
      <c r="AO388" s="44"/>
      <c r="AP388" s="44"/>
      <c r="AQ388" s="44"/>
      <c r="AR388" s="44"/>
      <c r="AS388" s="44"/>
      <c r="AT388" s="44"/>
      <c r="AU388" s="44"/>
      <c r="AV388" s="44"/>
      <c r="AW388" s="44"/>
      <c r="AX388" s="44"/>
      <c r="AY388" s="44"/>
      <c r="AZ388" s="44"/>
    </row>
    <row r="389" spans="1:67" s="46" customFormat="1" ht="13.5" customHeight="1">
      <c r="A389" s="54" t="s">
        <v>18</v>
      </c>
      <c r="B389" s="53">
        <v>14</v>
      </c>
      <c r="C389" s="53">
        <v>0</v>
      </c>
      <c r="D389" s="53">
        <v>2</v>
      </c>
      <c r="E389" s="53">
        <v>0</v>
      </c>
      <c r="F389" s="53">
        <f t="shared" si="46"/>
        <v>16</v>
      </c>
      <c r="G389" s="52">
        <f t="shared" si="47"/>
        <v>0</v>
      </c>
      <c r="H389" s="51">
        <f t="shared" si="48"/>
        <v>1.2048192771084338</v>
      </c>
      <c r="I389" s="53">
        <v>1</v>
      </c>
      <c r="J389" s="53">
        <v>0</v>
      </c>
      <c r="K389" s="53">
        <v>0</v>
      </c>
      <c r="L389" s="53">
        <v>0</v>
      </c>
      <c r="M389" s="53">
        <f t="shared" si="49"/>
        <v>1</v>
      </c>
      <c r="N389" s="52">
        <f t="shared" si="50"/>
        <v>0</v>
      </c>
      <c r="O389" s="51">
        <f t="shared" si="51"/>
        <v>1.0204081632653061</v>
      </c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  <c r="AG389" s="44"/>
      <c r="AH389" s="44"/>
      <c r="AI389" s="44"/>
      <c r="AJ389" s="44"/>
      <c r="AK389" s="44"/>
      <c r="AL389" s="44"/>
      <c r="AM389" s="44"/>
      <c r="AN389" s="44"/>
      <c r="AO389" s="44"/>
      <c r="AP389" s="44"/>
      <c r="AQ389" s="44"/>
      <c r="AR389" s="44"/>
      <c r="AS389" s="44"/>
      <c r="AT389" s="44"/>
      <c r="AU389" s="44"/>
      <c r="AV389" s="44"/>
      <c r="AW389" s="44"/>
      <c r="AX389" s="44"/>
      <c r="AY389" s="44"/>
      <c r="AZ389" s="44"/>
      <c r="BA389" s="45"/>
      <c r="BB389" s="45"/>
      <c r="BC389" s="45"/>
      <c r="BD389" s="45"/>
      <c r="BE389" s="45"/>
      <c r="BF389" s="45"/>
      <c r="BG389" s="45"/>
      <c r="BH389" s="45"/>
      <c r="BI389" s="45"/>
      <c r="BJ389" s="45"/>
      <c r="BK389" s="45"/>
      <c r="BL389" s="45"/>
      <c r="BM389" s="45"/>
      <c r="BN389" s="45"/>
      <c r="BO389" s="45"/>
    </row>
    <row r="390" spans="1:67" s="44" customFormat="1" ht="13.5" customHeight="1">
      <c r="A390" s="54" t="s">
        <v>19</v>
      </c>
      <c r="B390" s="53">
        <v>17</v>
      </c>
      <c r="C390" s="53">
        <v>1</v>
      </c>
      <c r="D390" s="53">
        <v>0</v>
      </c>
      <c r="E390" s="53">
        <v>1</v>
      </c>
      <c r="F390" s="53">
        <f t="shared" si="46"/>
        <v>19</v>
      </c>
      <c r="G390" s="52">
        <f t="shared" si="47"/>
        <v>10.526315789473683</v>
      </c>
      <c r="H390" s="51">
        <f t="shared" si="48"/>
        <v>1.4307228915662651</v>
      </c>
      <c r="I390" s="53">
        <v>1</v>
      </c>
      <c r="J390" s="53">
        <v>0</v>
      </c>
      <c r="K390" s="53">
        <v>0</v>
      </c>
      <c r="L390" s="53">
        <v>0</v>
      </c>
      <c r="M390" s="53">
        <f t="shared" si="49"/>
        <v>1</v>
      </c>
      <c r="N390" s="52">
        <f t="shared" si="50"/>
        <v>0</v>
      </c>
      <c r="O390" s="51">
        <f t="shared" si="51"/>
        <v>1.0204081632653061</v>
      </c>
      <c r="BA390" s="45"/>
      <c r="BB390" s="45"/>
      <c r="BC390" s="45"/>
      <c r="BD390" s="45"/>
      <c r="BE390" s="45"/>
      <c r="BF390" s="45"/>
      <c r="BG390" s="45"/>
      <c r="BH390" s="45"/>
      <c r="BI390" s="45"/>
      <c r="BJ390" s="45"/>
      <c r="BK390" s="45"/>
      <c r="BL390" s="45"/>
      <c r="BM390" s="45"/>
      <c r="BN390" s="45"/>
      <c r="BO390" s="45"/>
    </row>
    <row r="391" spans="1:67" s="46" customFormat="1" ht="13.5" customHeight="1">
      <c r="A391" s="54" t="s">
        <v>20</v>
      </c>
      <c r="B391" s="53">
        <v>15</v>
      </c>
      <c r="C391" s="53">
        <v>0</v>
      </c>
      <c r="D391" s="53">
        <v>3</v>
      </c>
      <c r="E391" s="53">
        <v>0</v>
      </c>
      <c r="F391" s="53">
        <f t="shared" si="46"/>
        <v>18</v>
      </c>
      <c r="G391" s="52">
        <f t="shared" si="47"/>
        <v>0</v>
      </c>
      <c r="H391" s="51">
        <f t="shared" si="48"/>
        <v>1.3554216867469879</v>
      </c>
      <c r="I391" s="53">
        <v>0</v>
      </c>
      <c r="J391" s="53">
        <v>0</v>
      </c>
      <c r="K391" s="53">
        <v>2</v>
      </c>
      <c r="L391" s="53">
        <v>0</v>
      </c>
      <c r="M391" s="53">
        <f t="shared" si="49"/>
        <v>2</v>
      </c>
      <c r="N391" s="52">
        <f t="shared" si="50"/>
        <v>0</v>
      </c>
      <c r="O391" s="51">
        <f t="shared" si="51"/>
        <v>2.0408163265306123</v>
      </c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  <c r="AG391" s="44"/>
      <c r="AH391" s="44"/>
      <c r="AI391" s="44"/>
      <c r="AJ391" s="44"/>
      <c r="AK391" s="44"/>
      <c r="AL391" s="44"/>
      <c r="AM391" s="44"/>
      <c r="AN391" s="44"/>
      <c r="AO391" s="44"/>
      <c r="AP391" s="44"/>
      <c r="AQ391" s="44"/>
      <c r="AR391" s="44"/>
      <c r="AS391" s="44"/>
      <c r="AT391" s="44"/>
      <c r="AU391" s="44"/>
      <c r="AV391" s="44"/>
      <c r="AW391" s="44"/>
      <c r="AX391" s="44"/>
      <c r="AY391" s="44"/>
      <c r="AZ391" s="44"/>
      <c r="BA391" s="45"/>
      <c r="BB391" s="45"/>
      <c r="BC391" s="45"/>
      <c r="BD391" s="45"/>
      <c r="BE391" s="45"/>
      <c r="BF391" s="45"/>
      <c r="BG391" s="45"/>
      <c r="BH391" s="45"/>
      <c r="BI391" s="45"/>
      <c r="BJ391" s="45"/>
      <c r="BK391" s="45"/>
      <c r="BL391" s="45"/>
      <c r="BM391" s="45"/>
      <c r="BN391" s="45"/>
      <c r="BO391" s="45"/>
    </row>
    <row r="392" spans="1:67" s="44" customFormat="1" ht="13.5" customHeight="1">
      <c r="A392" s="54" t="s">
        <v>21</v>
      </c>
      <c r="B392" s="53">
        <v>12</v>
      </c>
      <c r="C392" s="53">
        <v>1</v>
      </c>
      <c r="D392" s="53">
        <v>1</v>
      </c>
      <c r="E392" s="53">
        <v>0</v>
      </c>
      <c r="F392" s="53">
        <f t="shared" si="46"/>
        <v>14</v>
      </c>
      <c r="G392" s="52">
        <f t="shared" si="47"/>
        <v>7.1428571428571423</v>
      </c>
      <c r="H392" s="51">
        <f t="shared" si="48"/>
        <v>1.0542168674698795</v>
      </c>
      <c r="I392" s="53">
        <v>1</v>
      </c>
      <c r="J392" s="53">
        <v>0</v>
      </c>
      <c r="K392" s="53">
        <v>0</v>
      </c>
      <c r="L392" s="53">
        <v>0</v>
      </c>
      <c r="M392" s="53">
        <f t="shared" si="49"/>
        <v>1</v>
      </c>
      <c r="N392" s="52">
        <f t="shared" si="50"/>
        <v>0</v>
      </c>
      <c r="O392" s="51">
        <f t="shared" si="51"/>
        <v>1.0204081632653061</v>
      </c>
      <c r="BA392" s="45"/>
      <c r="BB392" s="45"/>
      <c r="BC392" s="45"/>
      <c r="BD392" s="45"/>
      <c r="BE392" s="45"/>
      <c r="BF392" s="45"/>
      <c r="BG392" s="45"/>
      <c r="BH392" s="45"/>
      <c r="BI392" s="45"/>
      <c r="BJ392" s="45"/>
      <c r="BK392" s="45"/>
      <c r="BL392" s="45"/>
      <c r="BM392" s="45"/>
      <c r="BN392" s="45"/>
      <c r="BO392" s="45"/>
    </row>
    <row r="393" spans="1:67" s="46" customFormat="1" ht="13.5" customHeight="1">
      <c r="A393" s="50" t="s">
        <v>15</v>
      </c>
      <c r="B393" s="49">
        <f>SUM(B387:B392)</f>
        <v>87</v>
      </c>
      <c r="C393" s="49">
        <f>SUM(C387:C392)</f>
        <v>4</v>
      </c>
      <c r="D393" s="49">
        <f>SUM(D387:D392)</f>
        <v>7</v>
      </c>
      <c r="E393" s="49">
        <f>SUM(E387:E392)</f>
        <v>2</v>
      </c>
      <c r="F393" s="49">
        <f t="shared" si="46"/>
        <v>100</v>
      </c>
      <c r="G393" s="48">
        <f t="shared" si="47"/>
        <v>6</v>
      </c>
      <c r="H393" s="47">
        <f t="shared" si="48"/>
        <v>7.5301204819277112</v>
      </c>
      <c r="I393" s="49">
        <f>SUM(I387:I392)</f>
        <v>6</v>
      </c>
      <c r="J393" s="49">
        <f>SUM(J387:J392)</f>
        <v>0</v>
      </c>
      <c r="K393" s="49">
        <f>SUM(K387:K392)</f>
        <v>2</v>
      </c>
      <c r="L393" s="49">
        <f>SUM(L387:L392)</f>
        <v>0</v>
      </c>
      <c r="M393" s="49">
        <f t="shared" si="49"/>
        <v>8</v>
      </c>
      <c r="N393" s="48">
        <f t="shared" si="50"/>
        <v>0</v>
      </c>
      <c r="O393" s="47">
        <f t="shared" si="51"/>
        <v>8.1632653061224492</v>
      </c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  <c r="AG393" s="44"/>
      <c r="AH393" s="44"/>
      <c r="AI393" s="44"/>
      <c r="AJ393" s="44"/>
      <c r="AK393" s="44"/>
      <c r="AL393" s="44"/>
      <c r="AM393" s="44"/>
      <c r="AN393" s="44"/>
      <c r="AO393" s="44"/>
      <c r="AP393" s="44"/>
      <c r="AQ393" s="44"/>
      <c r="AR393" s="44"/>
      <c r="AS393" s="44"/>
      <c r="AT393" s="44"/>
      <c r="AU393" s="44"/>
      <c r="AV393" s="44"/>
      <c r="AW393" s="44"/>
      <c r="AX393" s="44"/>
      <c r="AY393" s="44"/>
      <c r="AZ393" s="44"/>
    </row>
    <row r="394" spans="1:67" s="44" customFormat="1" ht="13.5" customHeight="1">
      <c r="A394" s="54" t="s">
        <v>22</v>
      </c>
      <c r="B394" s="53">
        <v>106</v>
      </c>
      <c r="C394" s="53">
        <v>0</v>
      </c>
      <c r="D394" s="53">
        <v>16</v>
      </c>
      <c r="E394" s="53">
        <v>4</v>
      </c>
      <c r="F394" s="53">
        <f t="shared" si="46"/>
        <v>126</v>
      </c>
      <c r="G394" s="52">
        <f t="shared" si="47"/>
        <v>3.1746031746031744</v>
      </c>
      <c r="H394" s="51">
        <f t="shared" si="48"/>
        <v>9.4879518072289155</v>
      </c>
      <c r="I394" s="53">
        <v>8</v>
      </c>
      <c r="J394" s="53">
        <v>0</v>
      </c>
      <c r="K394" s="53">
        <v>2</v>
      </c>
      <c r="L394" s="53">
        <v>0</v>
      </c>
      <c r="M394" s="53">
        <f t="shared" si="49"/>
        <v>10</v>
      </c>
      <c r="N394" s="52">
        <f t="shared" si="50"/>
        <v>0</v>
      </c>
      <c r="O394" s="51">
        <f t="shared" si="51"/>
        <v>10.204081632653061</v>
      </c>
      <c r="BA394" s="45"/>
      <c r="BB394" s="45"/>
      <c r="BC394" s="45"/>
      <c r="BD394" s="45"/>
      <c r="BE394" s="45"/>
      <c r="BF394" s="45"/>
      <c r="BG394" s="45"/>
      <c r="BH394" s="45"/>
      <c r="BI394" s="45"/>
      <c r="BJ394" s="45"/>
      <c r="BK394" s="45"/>
      <c r="BL394" s="45"/>
      <c r="BM394" s="45"/>
      <c r="BN394" s="45"/>
      <c r="BO394" s="45"/>
    </row>
    <row r="395" spans="1:67" s="46" customFormat="1" ht="13.5" customHeight="1">
      <c r="A395" s="54" t="s">
        <v>23</v>
      </c>
      <c r="B395" s="53">
        <v>112</v>
      </c>
      <c r="C395" s="53">
        <v>0</v>
      </c>
      <c r="D395" s="53">
        <v>15</v>
      </c>
      <c r="E395" s="53">
        <v>15</v>
      </c>
      <c r="F395" s="53">
        <f t="shared" si="46"/>
        <v>142</v>
      </c>
      <c r="G395" s="52">
        <f t="shared" si="47"/>
        <v>10.56338028169014</v>
      </c>
      <c r="H395" s="51">
        <f t="shared" si="48"/>
        <v>10.692771084337348</v>
      </c>
      <c r="I395" s="53">
        <v>3</v>
      </c>
      <c r="J395" s="53">
        <v>0</v>
      </c>
      <c r="K395" s="53">
        <v>1</v>
      </c>
      <c r="L395" s="53">
        <v>2</v>
      </c>
      <c r="M395" s="53">
        <f t="shared" si="49"/>
        <v>6</v>
      </c>
      <c r="N395" s="52">
        <f t="shared" si="50"/>
        <v>33.333333333333329</v>
      </c>
      <c r="O395" s="51">
        <f t="shared" si="51"/>
        <v>6.1224489795918364</v>
      </c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  <c r="AH395" s="44"/>
      <c r="AI395" s="44"/>
      <c r="AJ395" s="44"/>
      <c r="AK395" s="44"/>
      <c r="AL395" s="44"/>
      <c r="AM395" s="44"/>
      <c r="AN395" s="44"/>
      <c r="AO395" s="44"/>
      <c r="AP395" s="44"/>
      <c r="AQ395" s="44"/>
      <c r="AR395" s="44"/>
      <c r="AS395" s="44"/>
      <c r="AT395" s="44"/>
      <c r="AU395" s="44"/>
      <c r="AV395" s="44"/>
      <c r="AW395" s="44"/>
      <c r="AX395" s="44"/>
      <c r="AY395" s="44"/>
      <c r="AZ395" s="44"/>
    </row>
    <row r="396" spans="1:67" s="44" customFormat="1" ht="13.5" customHeight="1">
      <c r="A396" s="54" t="s">
        <v>24</v>
      </c>
      <c r="B396" s="53">
        <v>94</v>
      </c>
      <c r="C396" s="53">
        <v>0</v>
      </c>
      <c r="D396" s="53">
        <v>19</v>
      </c>
      <c r="E396" s="53">
        <v>3</v>
      </c>
      <c r="F396" s="53">
        <f t="shared" si="46"/>
        <v>116</v>
      </c>
      <c r="G396" s="52">
        <f t="shared" si="47"/>
        <v>2.5862068965517242</v>
      </c>
      <c r="H396" s="51">
        <f t="shared" si="48"/>
        <v>8.7349397590361448</v>
      </c>
      <c r="I396" s="53">
        <v>8</v>
      </c>
      <c r="J396" s="53">
        <v>0</v>
      </c>
      <c r="K396" s="53">
        <v>1</v>
      </c>
      <c r="L396" s="53">
        <v>2</v>
      </c>
      <c r="M396" s="53">
        <f t="shared" si="49"/>
        <v>11</v>
      </c>
      <c r="N396" s="52">
        <f t="shared" si="50"/>
        <v>18.181818181818183</v>
      </c>
      <c r="O396" s="51">
        <f t="shared" si="51"/>
        <v>11.224489795918368</v>
      </c>
      <c r="BA396" s="45"/>
      <c r="BB396" s="45"/>
      <c r="BC396" s="45"/>
      <c r="BD396" s="45"/>
      <c r="BE396" s="45"/>
      <c r="BF396" s="45"/>
      <c r="BG396" s="45"/>
      <c r="BH396" s="45"/>
      <c r="BI396" s="45"/>
      <c r="BJ396" s="45"/>
      <c r="BK396" s="45"/>
      <c r="BL396" s="45"/>
      <c r="BM396" s="45"/>
      <c r="BN396" s="45"/>
      <c r="BO396" s="45"/>
    </row>
    <row r="397" spans="1:67" s="46" customFormat="1" ht="13.5" customHeight="1">
      <c r="A397" s="54" t="s">
        <v>25</v>
      </c>
      <c r="B397" s="53">
        <v>87</v>
      </c>
      <c r="C397" s="53">
        <v>1</v>
      </c>
      <c r="D397" s="53">
        <v>9</v>
      </c>
      <c r="E397" s="53">
        <v>1</v>
      </c>
      <c r="F397" s="53">
        <f t="shared" si="46"/>
        <v>98</v>
      </c>
      <c r="G397" s="52">
        <f t="shared" si="47"/>
        <v>2.0408163265306123</v>
      </c>
      <c r="H397" s="51">
        <f t="shared" si="48"/>
        <v>7.3795180722891569</v>
      </c>
      <c r="I397" s="53">
        <v>10</v>
      </c>
      <c r="J397" s="53">
        <v>0</v>
      </c>
      <c r="K397" s="53">
        <v>3</v>
      </c>
      <c r="L397" s="53">
        <v>1</v>
      </c>
      <c r="M397" s="53">
        <f t="shared" si="49"/>
        <v>14</v>
      </c>
      <c r="N397" s="52">
        <f t="shared" si="50"/>
        <v>7.1428571428571423</v>
      </c>
      <c r="O397" s="51">
        <f t="shared" si="51"/>
        <v>14.285714285714285</v>
      </c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  <c r="AG397" s="44"/>
      <c r="AH397" s="44"/>
      <c r="AI397" s="44"/>
      <c r="AJ397" s="44"/>
      <c r="AK397" s="44"/>
      <c r="AL397" s="44"/>
      <c r="AM397" s="44"/>
      <c r="AN397" s="44"/>
      <c r="AO397" s="44"/>
      <c r="AP397" s="44"/>
      <c r="AQ397" s="44"/>
      <c r="AR397" s="44"/>
      <c r="AS397" s="44"/>
      <c r="AT397" s="44"/>
      <c r="AU397" s="44"/>
      <c r="AV397" s="44"/>
      <c r="AW397" s="44"/>
      <c r="AX397" s="44"/>
      <c r="AY397" s="44"/>
      <c r="AZ397" s="44"/>
    </row>
    <row r="398" spans="1:67" s="46" customFormat="1" ht="13.5" customHeight="1">
      <c r="A398" s="54" t="s">
        <v>26</v>
      </c>
      <c r="B398" s="53">
        <v>82</v>
      </c>
      <c r="C398" s="53">
        <v>0</v>
      </c>
      <c r="D398" s="53">
        <v>17</v>
      </c>
      <c r="E398" s="53">
        <v>8</v>
      </c>
      <c r="F398" s="53">
        <f t="shared" si="46"/>
        <v>107</v>
      </c>
      <c r="G398" s="52">
        <f t="shared" si="47"/>
        <v>7.4766355140186906</v>
      </c>
      <c r="H398" s="51">
        <f t="shared" si="48"/>
        <v>8.0572289156626518</v>
      </c>
      <c r="I398" s="53">
        <v>4</v>
      </c>
      <c r="J398" s="53">
        <v>0</v>
      </c>
      <c r="K398" s="53">
        <v>1</v>
      </c>
      <c r="L398" s="53">
        <v>1</v>
      </c>
      <c r="M398" s="53">
        <f t="shared" si="49"/>
        <v>6</v>
      </c>
      <c r="N398" s="52">
        <f t="shared" si="50"/>
        <v>16.666666666666664</v>
      </c>
      <c r="O398" s="51">
        <f t="shared" si="51"/>
        <v>6.1224489795918364</v>
      </c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  <c r="AG398" s="44"/>
      <c r="AH398" s="44"/>
      <c r="AI398" s="44"/>
      <c r="AJ398" s="44"/>
      <c r="AK398" s="44"/>
      <c r="AL398" s="44"/>
      <c r="AM398" s="44"/>
      <c r="AN398" s="44"/>
      <c r="AO398" s="44"/>
      <c r="AP398" s="44"/>
      <c r="AQ398" s="44"/>
      <c r="AR398" s="44"/>
      <c r="AS398" s="44"/>
      <c r="AT398" s="44"/>
      <c r="AU398" s="44"/>
      <c r="AV398" s="44"/>
      <c r="AW398" s="44"/>
      <c r="AX398" s="44"/>
      <c r="AY398" s="44"/>
      <c r="AZ398" s="44"/>
    </row>
    <row r="399" spans="1:67" s="46" customFormat="1" ht="13.5" customHeight="1">
      <c r="A399" s="54" t="s">
        <v>27</v>
      </c>
      <c r="B399" s="53">
        <v>78</v>
      </c>
      <c r="C399" s="53">
        <v>4</v>
      </c>
      <c r="D399" s="53">
        <v>22</v>
      </c>
      <c r="E399" s="53">
        <v>5</v>
      </c>
      <c r="F399" s="53">
        <f t="shared" si="46"/>
        <v>109</v>
      </c>
      <c r="G399" s="52">
        <f t="shared" si="47"/>
        <v>8.2568807339449553</v>
      </c>
      <c r="H399" s="51">
        <f t="shared" si="48"/>
        <v>8.2078313253012034</v>
      </c>
      <c r="I399" s="53">
        <v>7</v>
      </c>
      <c r="J399" s="53">
        <v>0</v>
      </c>
      <c r="K399" s="53">
        <v>3</v>
      </c>
      <c r="L399" s="53">
        <v>0</v>
      </c>
      <c r="M399" s="53">
        <f t="shared" si="49"/>
        <v>10</v>
      </c>
      <c r="N399" s="52">
        <f t="shared" si="50"/>
        <v>0</v>
      </c>
      <c r="O399" s="51">
        <f t="shared" si="51"/>
        <v>10.204081632653061</v>
      </c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  <c r="AG399" s="44"/>
      <c r="AH399" s="44"/>
      <c r="AI399" s="44"/>
      <c r="AJ399" s="44"/>
      <c r="AK399" s="44"/>
      <c r="AL399" s="44"/>
      <c r="AM399" s="44"/>
      <c r="AN399" s="44"/>
      <c r="AO399" s="44"/>
      <c r="AP399" s="44"/>
      <c r="AQ399" s="44"/>
      <c r="AR399" s="44"/>
      <c r="AS399" s="44"/>
      <c r="AT399" s="44"/>
      <c r="AU399" s="44"/>
      <c r="AV399" s="44"/>
      <c r="AW399" s="44"/>
      <c r="AX399" s="44"/>
      <c r="AY399" s="44"/>
      <c r="AZ399" s="44"/>
      <c r="BA399" s="45"/>
      <c r="BB399" s="45"/>
      <c r="BC399" s="45"/>
      <c r="BD399" s="45"/>
      <c r="BE399" s="45"/>
      <c r="BF399" s="45"/>
      <c r="BG399" s="45"/>
      <c r="BH399" s="45"/>
      <c r="BI399" s="45"/>
      <c r="BJ399" s="45"/>
      <c r="BK399" s="45"/>
      <c r="BL399" s="45"/>
      <c r="BM399" s="45"/>
      <c r="BN399" s="45"/>
      <c r="BO399" s="45"/>
    </row>
    <row r="400" spans="1:67" s="44" customFormat="1" ht="13.5" customHeight="1">
      <c r="A400" s="54" t="s">
        <v>28</v>
      </c>
      <c r="B400" s="53">
        <v>82</v>
      </c>
      <c r="C400" s="53">
        <v>10</v>
      </c>
      <c r="D400" s="53">
        <v>17</v>
      </c>
      <c r="E400" s="53">
        <v>6</v>
      </c>
      <c r="F400" s="53">
        <f t="shared" si="46"/>
        <v>115</v>
      </c>
      <c r="G400" s="52">
        <f t="shared" si="47"/>
        <v>13.913043478260869</v>
      </c>
      <c r="H400" s="51">
        <f t="shared" si="48"/>
        <v>8.6596385542168672</v>
      </c>
      <c r="I400" s="53">
        <v>6</v>
      </c>
      <c r="J400" s="53">
        <v>0</v>
      </c>
      <c r="K400" s="53">
        <v>3</v>
      </c>
      <c r="L400" s="53">
        <v>1</v>
      </c>
      <c r="M400" s="53">
        <f t="shared" si="49"/>
        <v>10</v>
      </c>
      <c r="N400" s="52">
        <f t="shared" si="50"/>
        <v>10</v>
      </c>
      <c r="O400" s="51">
        <f t="shared" si="51"/>
        <v>10.204081632653061</v>
      </c>
      <c r="BA400" s="45"/>
      <c r="BB400" s="45"/>
      <c r="BC400" s="45"/>
      <c r="BD400" s="45"/>
      <c r="BE400" s="45"/>
      <c r="BF400" s="45"/>
      <c r="BG400" s="45"/>
      <c r="BH400" s="45"/>
      <c r="BI400" s="45"/>
      <c r="BJ400" s="45"/>
      <c r="BK400" s="45"/>
      <c r="BL400" s="45"/>
      <c r="BM400" s="45"/>
      <c r="BN400" s="45"/>
      <c r="BO400" s="45"/>
    </row>
    <row r="401" spans="1:67" s="44" customFormat="1" ht="13.5" customHeight="1">
      <c r="A401" s="54" t="s">
        <v>60</v>
      </c>
      <c r="B401" s="53">
        <v>81</v>
      </c>
      <c r="C401" s="53">
        <v>0</v>
      </c>
      <c r="D401" s="53">
        <v>20</v>
      </c>
      <c r="E401" s="53">
        <v>1</v>
      </c>
      <c r="F401" s="53">
        <f t="shared" si="46"/>
        <v>102</v>
      </c>
      <c r="G401" s="52">
        <f t="shared" si="47"/>
        <v>0.98039215686274506</v>
      </c>
      <c r="H401" s="51">
        <f t="shared" si="48"/>
        <v>7.6807228915662646</v>
      </c>
      <c r="I401" s="53">
        <v>8</v>
      </c>
      <c r="J401" s="53">
        <v>0</v>
      </c>
      <c r="K401" s="53">
        <v>3</v>
      </c>
      <c r="L401" s="53">
        <v>0</v>
      </c>
      <c r="M401" s="53">
        <f t="shared" si="49"/>
        <v>11</v>
      </c>
      <c r="N401" s="52">
        <f t="shared" si="50"/>
        <v>0</v>
      </c>
      <c r="O401" s="51">
        <f t="shared" si="51"/>
        <v>11.224489795918368</v>
      </c>
      <c r="BA401" s="45"/>
      <c r="BB401" s="45"/>
      <c r="BC401" s="45"/>
      <c r="BD401" s="45"/>
      <c r="BE401" s="45"/>
      <c r="BF401" s="45"/>
      <c r="BG401" s="45"/>
      <c r="BH401" s="45"/>
      <c r="BI401" s="45"/>
      <c r="BJ401" s="45"/>
      <c r="BK401" s="45"/>
      <c r="BL401" s="45"/>
      <c r="BM401" s="45"/>
      <c r="BN401" s="45"/>
      <c r="BO401" s="45"/>
    </row>
    <row r="402" spans="1:67" s="44" customFormat="1" ht="13.5" customHeight="1">
      <c r="A402" s="58" t="s">
        <v>29</v>
      </c>
      <c r="B402" s="57">
        <v>25</v>
      </c>
      <c r="C402" s="57">
        <v>0</v>
      </c>
      <c r="D402" s="57">
        <v>7</v>
      </c>
      <c r="E402" s="57">
        <v>0</v>
      </c>
      <c r="F402" s="57">
        <f t="shared" si="46"/>
        <v>32</v>
      </c>
      <c r="G402" s="56">
        <f t="shared" si="47"/>
        <v>0</v>
      </c>
      <c r="H402" s="55">
        <f t="shared" si="48"/>
        <v>2.4096385542168677</v>
      </c>
      <c r="I402" s="57">
        <v>2</v>
      </c>
      <c r="J402" s="57">
        <v>0</v>
      </c>
      <c r="K402" s="57">
        <v>0</v>
      </c>
      <c r="L402" s="57">
        <v>0</v>
      </c>
      <c r="M402" s="57">
        <f t="shared" si="49"/>
        <v>2</v>
      </c>
      <c r="N402" s="56">
        <f t="shared" si="50"/>
        <v>0</v>
      </c>
      <c r="O402" s="55">
        <f t="shared" si="51"/>
        <v>2.0408163265306123</v>
      </c>
      <c r="BA402" s="45"/>
      <c r="BB402" s="45"/>
      <c r="BC402" s="45"/>
      <c r="BD402" s="45"/>
      <c r="BE402" s="45"/>
      <c r="BF402" s="45"/>
      <c r="BG402" s="45"/>
      <c r="BH402" s="45"/>
      <c r="BI402" s="45"/>
      <c r="BJ402" s="45"/>
      <c r="BK402" s="45"/>
      <c r="BL402" s="45"/>
      <c r="BM402" s="45"/>
      <c r="BN402" s="45"/>
      <c r="BO402" s="45"/>
    </row>
    <row r="403" spans="1:67" s="46" customFormat="1" ht="13.5" customHeight="1">
      <c r="A403" s="54" t="s">
        <v>30</v>
      </c>
      <c r="B403" s="53">
        <v>23</v>
      </c>
      <c r="C403" s="53">
        <v>0</v>
      </c>
      <c r="D403" s="53">
        <v>3</v>
      </c>
      <c r="E403" s="53">
        <v>0</v>
      </c>
      <c r="F403" s="53">
        <f t="shared" si="46"/>
        <v>26</v>
      </c>
      <c r="G403" s="52">
        <f t="shared" si="47"/>
        <v>0</v>
      </c>
      <c r="H403" s="51">
        <f t="shared" si="48"/>
        <v>1.957831325301205</v>
      </c>
      <c r="I403" s="53">
        <v>1</v>
      </c>
      <c r="J403" s="53">
        <v>0</v>
      </c>
      <c r="K403" s="53">
        <v>0</v>
      </c>
      <c r="L403" s="53">
        <v>0</v>
      </c>
      <c r="M403" s="53">
        <f t="shared" si="49"/>
        <v>1</v>
      </c>
      <c r="N403" s="52">
        <f t="shared" si="50"/>
        <v>0</v>
      </c>
      <c r="O403" s="51">
        <f t="shared" si="51"/>
        <v>1.0204081632653061</v>
      </c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  <c r="AG403" s="44"/>
      <c r="AH403" s="44"/>
      <c r="AI403" s="44"/>
      <c r="AJ403" s="44"/>
      <c r="AK403" s="44"/>
      <c r="AL403" s="44"/>
      <c r="AM403" s="44"/>
      <c r="AN403" s="44"/>
      <c r="AO403" s="44"/>
      <c r="AP403" s="44"/>
      <c r="AQ403" s="44"/>
      <c r="AR403" s="44"/>
      <c r="AS403" s="44"/>
      <c r="AT403" s="44"/>
      <c r="AU403" s="44"/>
      <c r="AV403" s="44"/>
      <c r="AW403" s="44"/>
      <c r="AX403" s="44"/>
      <c r="AY403" s="44"/>
      <c r="AZ403" s="44"/>
    </row>
    <row r="404" spans="1:67" s="46" customFormat="1" ht="13.5" customHeight="1">
      <c r="A404" s="54" t="s">
        <v>31</v>
      </c>
      <c r="B404" s="53">
        <v>16</v>
      </c>
      <c r="C404" s="53">
        <v>0</v>
      </c>
      <c r="D404" s="53">
        <v>5</v>
      </c>
      <c r="E404" s="53">
        <v>0</v>
      </c>
      <c r="F404" s="53">
        <f t="shared" si="46"/>
        <v>21</v>
      </c>
      <c r="G404" s="52">
        <f t="shared" si="47"/>
        <v>0</v>
      </c>
      <c r="H404" s="51">
        <f t="shared" si="48"/>
        <v>1.5813253012048192</v>
      </c>
      <c r="I404" s="53">
        <v>0</v>
      </c>
      <c r="J404" s="53">
        <v>0</v>
      </c>
      <c r="K404" s="53">
        <v>0</v>
      </c>
      <c r="L404" s="53">
        <v>0</v>
      </c>
      <c r="M404" s="53">
        <f t="shared" si="49"/>
        <v>0</v>
      </c>
      <c r="N404" s="52">
        <f t="shared" si="50"/>
        <v>0</v>
      </c>
      <c r="O404" s="51">
        <f t="shared" si="51"/>
        <v>0</v>
      </c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  <c r="AG404" s="44"/>
      <c r="AH404" s="44"/>
      <c r="AI404" s="44"/>
      <c r="AJ404" s="44"/>
      <c r="AK404" s="44"/>
      <c r="AL404" s="44"/>
      <c r="AM404" s="44"/>
      <c r="AN404" s="44"/>
      <c r="AO404" s="44"/>
      <c r="AP404" s="44"/>
      <c r="AQ404" s="44"/>
      <c r="AR404" s="44"/>
      <c r="AS404" s="44"/>
      <c r="AT404" s="44"/>
      <c r="AU404" s="44"/>
      <c r="AV404" s="44"/>
      <c r="AW404" s="44"/>
      <c r="AX404" s="44"/>
      <c r="AY404" s="44"/>
      <c r="AZ404" s="44"/>
    </row>
    <row r="405" spans="1:67" s="46" customFormat="1" ht="13.5" customHeight="1">
      <c r="A405" s="54" t="s">
        <v>32</v>
      </c>
      <c r="B405" s="53">
        <v>12</v>
      </c>
      <c r="C405" s="53">
        <v>0</v>
      </c>
      <c r="D405" s="53">
        <v>4</v>
      </c>
      <c r="E405" s="53">
        <v>0</v>
      </c>
      <c r="F405" s="53">
        <f t="shared" si="46"/>
        <v>16</v>
      </c>
      <c r="G405" s="52">
        <f t="shared" si="47"/>
        <v>0</v>
      </c>
      <c r="H405" s="51">
        <f t="shared" si="48"/>
        <v>1.2048192771084338</v>
      </c>
      <c r="I405" s="53">
        <v>0</v>
      </c>
      <c r="J405" s="53">
        <v>0</v>
      </c>
      <c r="K405" s="53">
        <v>1</v>
      </c>
      <c r="L405" s="53">
        <v>1</v>
      </c>
      <c r="M405" s="53">
        <f t="shared" si="49"/>
        <v>2</v>
      </c>
      <c r="N405" s="52">
        <f t="shared" si="50"/>
        <v>50</v>
      </c>
      <c r="O405" s="51">
        <f t="shared" si="51"/>
        <v>2.0408163265306123</v>
      </c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  <c r="AG405" s="44"/>
      <c r="AH405" s="44"/>
      <c r="AI405" s="44"/>
      <c r="AJ405" s="44"/>
      <c r="AK405" s="44"/>
      <c r="AL405" s="44"/>
      <c r="AM405" s="44"/>
      <c r="AN405" s="44"/>
      <c r="AO405" s="44"/>
      <c r="AP405" s="44"/>
      <c r="AQ405" s="44"/>
      <c r="AR405" s="44"/>
      <c r="AS405" s="44"/>
      <c r="AT405" s="44"/>
      <c r="AU405" s="44"/>
      <c r="AV405" s="44"/>
      <c r="AW405" s="44"/>
      <c r="AX405" s="44"/>
      <c r="AY405" s="44"/>
      <c r="AZ405" s="44"/>
      <c r="BA405" s="45"/>
      <c r="BB405" s="45"/>
      <c r="BC405" s="45"/>
      <c r="BD405" s="45"/>
      <c r="BE405" s="45"/>
      <c r="BF405" s="45"/>
      <c r="BG405" s="45"/>
      <c r="BH405" s="45"/>
      <c r="BI405" s="45"/>
      <c r="BJ405" s="45"/>
      <c r="BK405" s="45"/>
      <c r="BL405" s="45"/>
      <c r="BM405" s="45"/>
      <c r="BN405" s="45"/>
      <c r="BO405" s="45"/>
    </row>
    <row r="406" spans="1:67" s="44" customFormat="1" ht="13.5" customHeight="1">
      <c r="A406" s="54" t="s">
        <v>33</v>
      </c>
      <c r="B406" s="53">
        <v>16</v>
      </c>
      <c r="C406" s="53">
        <v>0</v>
      </c>
      <c r="D406" s="53">
        <v>4</v>
      </c>
      <c r="E406" s="53">
        <v>2</v>
      </c>
      <c r="F406" s="53">
        <f t="shared" si="46"/>
        <v>22</v>
      </c>
      <c r="G406" s="52">
        <f t="shared" si="47"/>
        <v>9.0909090909090917</v>
      </c>
      <c r="H406" s="51">
        <f t="shared" si="48"/>
        <v>1.6566265060240966</v>
      </c>
      <c r="I406" s="53">
        <v>3</v>
      </c>
      <c r="J406" s="53">
        <v>0</v>
      </c>
      <c r="K406" s="53">
        <v>0</v>
      </c>
      <c r="L406" s="53">
        <v>0</v>
      </c>
      <c r="M406" s="53">
        <f t="shared" si="49"/>
        <v>3</v>
      </c>
      <c r="N406" s="52">
        <f t="shared" si="50"/>
        <v>0</v>
      </c>
      <c r="O406" s="51">
        <f t="shared" si="51"/>
        <v>3.0612244897959182</v>
      </c>
      <c r="BA406" s="45"/>
      <c r="BB406" s="45"/>
      <c r="BC406" s="45"/>
      <c r="BD406" s="45"/>
      <c r="BE406" s="45"/>
      <c r="BF406" s="45"/>
      <c r="BG406" s="45"/>
      <c r="BH406" s="45"/>
      <c r="BI406" s="45"/>
      <c r="BJ406" s="45"/>
      <c r="BK406" s="45"/>
      <c r="BL406" s="45"/>
      <c r="BM406" s="45"/>
      <c r="BN406" s="45"/>
      <c r="BO406" s="45"/>
    </row>
    <row r="407" spans="1:67" s="46" customFormat="1" ht="13.5" customHeight="1">
      <c r="A407" s="54" t="s">
        <v>34</v>
      </c>
      <c r="B407" s="53">
        <v>12</v>
      </c>
      <c r="C407" s="53">
        <v>0</v>
      </c>
      <c r="D407" s="53">
        <v>1</v>
      </c>
      <c r="E407" s="53">
        <v>0</v>
      </c>
      <c r="F407" s="53">
        <f t="shared" si="46"/>
        <v>13</v>
      </c>
      <c r="G407" s="52">
        <f t="shared" si="47"/>
        <v>0</v>
      </c>
      <c r="H407" s="51">
        <f t="shared" si="48"/>
        <v>0.97891566265060248</v>
      </c>
      <c r="I407" s="53">
        <v>0</v>
      </c>
      <c r="J407" s="53">
        <v>0</v>
      </c>
      <c r="K407" s="53">
        <v>0</v>
      </c>
      <c r="L407" s="53">
        <v>0</v>
      </c>
      <c r="M407" s="53">
        <f t="shared" si="49"/>
        <v>0</v>
      </c>
      <c r="N407" s="52">
        <f t="shared" si="50"/>
        <v>0</v>
      </c>
      <c r="O407" s="51">
        <f t="shared" si="51"/>
        <v>0</v>
      </c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  <c r="AG407" s="44"/>
      <c r="AH407" s="44"/>
      <c r="AI407" s="44"/>
      <c r="AJ407" s="44"/>
      <c r="AK407" s="44"/>
      <c r="AL407" s="44"/>
      <c r="AM407" s="44"/>
      <c r="AN407" s="44"/>
      <c r="AO407" s="44"/>
      <c r="AP407" s="44"/>
      <c r="AQ407" s="44"/>
      <c r="AR407" s="44"/>
      <c r="AS407" s="44"/>
      <c r="AT407" s="44"/>
      <c r="AU407" s="44"/>
      <c r="AV407" s="44"/>
      <c r="AW407" s="44"/>
      <c r="AX407" s="44"/>
      <c r="AY407" s="44"/>
      <c r="AZ407" s="44"/>
      <c r="BA407" s="45"/>
      <c r="BB407" s="45"/>
      <c r="BC407" s="45"/>
      <c r="BD407" s="45"/>
      <c r="BE407" s="45"/>
      <c r="BF407" s="45"/>
      <c r="BG407" s="45"/>
      <c r="BH407" s="45"/>
      <c r="BI407" s="45"/>
      <c r="BJ407" s="45"/>
      <c r="BK407" s="45"/>
      <c r="BL407" s="45"/>
      <c r="BM407" s="45"/>
      <c r="BN407" s="45"/>
      <c r="BO407" s="45"/>
    </row>
    <row r="408" spans="1:67" s="44" customFormat="1" ht="13.5" customHeight="1">
      <c r="A408" s="50" t="s">
        <v>15</v>
      </c>
      <c r="B408" s="49">
        <f>SUM(B402:B407)</f>
        <v>104</v>
      </c>
      <c r="C408" s="49">
        <f>SUM(C402:C407)</f>
        <v>0</v>
      </c>
      <c r="D408" s="49">
        <f>SUM(D402:D407)</f>
        <v>24</v>
      </c>
      <c r="E408" s="49">
        <f>SUM(E402:E407)</f>
        <v>2</v>
      </c>
      <c r="F408" s="49">
        <f t="shared" si="46"/>
        <v>130</v>
      </c>
      <c r="G408" s="48">
        <f t="shared" si="47"/>
        <v>1.5384615384615385</v>
      </c>
      <c r="H408" s="47">
        <f t="shared" si="48"/>
        <v>9.7891566265060241</v>
      </c>
      <c r="I408" s="49">
        <f>SUM(I402:I407)</f>
        <v>6</v>
      </c>
      <c r="J408" s="49">
        <f>SUM(J402:J407)</f>
        <v>0</v>
      </c>
      <c r="K408" s="49">
        <f>SUM(K402:K407)</f>
        <v>1</v>
      </c>
      <c r="L408" s="49">
        <f>SUM(L402:L407)</f>
        <v>1</v>
      </c>
      <c r="M408" s="49">
        <f t="shared" si="49"/>
        <v>8</v>
      </c>
      <c r="N408" s="48">
        <f t="shared" si="50"/>
        <v>12.5</v>
      </c>
      <c r="O408" s="47">
        <f t="shared" si="51"/>
        <v>8.1632653061224492</v>
      </c>
      <c r="BA408" s="45"/>
      <c r="BB408" s="45"/>
      <c r="BC408" s="45"/>
      <c r="BD408" s="45"/>
      <c r="BE408" s="45"/>
      <c r="BF408" s="45"/>
      <c r="BG408" s="45"/>
      <c r="BH408" s="45"/>
      <c r="BI408" s="45"/>
      <c r="BJ408" s="45"/>
      <c r="BK408" s="45"/>
      <c r="BL408" s="45"/>
      <c r="BM408" s="45"/>
      <c r="BN408" s="45"/>
      <c r="BO408" s="45"/>
    </row>
    <row r="409" spans="1:67" s="44" customFormat="1" ht="13.5" customHeight="1">
      <c r="A409" s="58" t="s">
        <v>35</v>
      </c>
      <c r="B409" s="57">
        <v>18</v>
      </c>
      <c r="C409" s="57">
        <v>0</v>
      </c>
      <c r="D409" s="57">
        <v>0</v>
      </c>
      <c r="E409" s="57">
        <v>0</v>
      </c>
      <c r="F409" s="57">
        <f t="shared" si="46"/>
        <v>18</v>
      </c>
      <c r="G409" s="56">
        <f t="shared" si="47"/>
        <v>0</v>
      </c>
      <c r="H409" s="55">
        <f t="shared" si="48"/>
        <v>1.3554216867469879</v>
      </c>
      <c r="I409" s="57">
        <v>0</v>
      </c>
      <c r="J409" s="57">
        <v>0</v>
      </c>
      <c r="K409" s="57">
        <v>0</v>
      </c>
      <c r="L409" s="57">
        <v>0</v>
      </c>
      <c r="M409" s="57">
        <f t="shared" si="49"/>
        <v>0</v>
      </c>
      <c r="N409" s="56">
        <f t="shared" si="50"/>
        <v>0</v>
      </c>
      <c r="O409" s="55">
        <f t="shared" si="51"/>
        <v>0</v>
      </c>
      <c r="BA409" s="45"/>
      <c r="BB409" s="45"/>
      <c r="BC409" s="45"/>
      <c r="BD409" s="45"/>
      <c r="BE409" s="45"/>
      <c r="BF409" s="45"/>
      <c r="BG409" s="45"/>
      <c r="BH409" s="45"/>
      <c r="BI409" s="45"/>
      <c r="BJ409" s="45"/>
      <c r="BK409" s="45"/>
      <c r="BL409" s="45"/>
      <c r="BM409" s="45"/>
      <c r="BN409" s="45"/>
      <c r="BO409" s="45"/>
    </row>
    <row r="410" spans="1:67" s="46" customFormat="1" ht="13.5" customHeight="1">
      <c r="A410" s="54" t="s">
        <v>36</v>
      </c>
      <c r="B410" s="53">
        <v>16</v>
      </c>
      <c r="C410" s="53">
        <v>0</v>
      </c>
      <c r="D410" s="53">
        <v>5</v>
      </c>
      <c r="E410" s="53">
        <v>0</v>
      </c>
      <c r="F410" s="53">
        <f t="shared" si="46"/>
        <v>21</v>
      </c>
      <c r="G410" s="52">
        <f t="shared" si="47"/>
        <v>0</v>
      </c>
      <c r="H410" s="51">
        <f t="shared" si="48"/>
        <v>1.5813253012048192</v>
      </c>
      <c r="I410" s="53">
        <v>0</v>
      </c>
      <c r="J410" s="53">
        <v>0</v>
      </c>
      <c r="K410" s="53">
        <v>0</v>
      </c>
      <c r="L410" s="53">
        <v>0</v>
      </c>
      <c r="M410" s="53">
        <f t="shared" si="49"/>
        <v>0</v>
      </c>
      <c r="N410" s="52">
        <f t="shared" si="50"/>
        <v>0</v>
      </c>
      <c r="O410" s="51">
        <f t="shared" si="51"/>
        <v>0</v>
      </c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  <c r="AG410" s="44"/>
      <c r="AH410" s="44"/>
      <c r="AI410" s="44"/>
      <c r="AJ410" s="44"/>
      <c r="AK410" s="44"/>
      <c r="AL410" s="44"/>
      <c r="AM410" s="44"/>
      <c r="AN410" s="44"/>
      <c r="AO410" s="44"/>
      <c r="AP410" s="44"/>
      <c r="AQ410" s="44"/>
      <c r="AR410" s="44"/>
      <c r="AS410" s="44"/>
      <c r="AT410" s="44"/>
      <c r="AU410" s="44"/>
      <c r="AV410" s="44"/>
      <c r="AW410" s="44"/>
      <c r="AX410" s="44"/>
      <c r="AY410" s="44"/>
      <c r="AZ410" s="44"/>
    </row>
    <row r="411" spans="1:67" s="46" customFormat="1" ht="13.5" customHeight="1">
      <c r="A411" s="54" t="s">
        <v>37</v>
      </c>
      <c r="B411" s="53">
        <v>11</v>
      </c>
      <c r="C411" s="53">
        <v>0</v>
      </c>
      <c r="D411" s="53">
        <v>1</v>
      </c>
      <c r="E411" s="53">
        <v>0</v>
      </c>
      <c r="F411" s="53">
        <f t="shared" si="46"/>
        <v>12</v>
      </c>
      <c r="G411" s="52">
        <f t="shared" si="47"/>
        <v>0</v>
      </c>
      <c r="H411" s="51">
        <f t="shared" si="48"/>
        <v>0.90361445783132521</v>
      </c>
      <c r="I411" s="53">
        <v>0</v>
      </c>
      <c r="J411" s="53">
        <v>0</v>
      </c>
      <c r="K411" s="53">
        <v>0</v>
      </c>
      <c r="L411" s="53">
        <v>0</v>
      </c>
      <c r="M411" s="53">
        <f t="shared" si="49"/>
        <v>0</v>
      </c>
      <c r="N411" s="52">
        <f t="shared" si="50"/>
        <v>0</v>
      </c>
      <c r="O411" s="51">
        <f t="shared" si="51"/>
        <v>0</v>
      </c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  <c r="AG411" s="44"/>
      <c r="AH411" s="44"/>
      <c r="AI411" s="44"/>
      <c r="AJ411" s="44"/>
      <c r="AK411" s="44"/>
      <c r="AL411" s="44"/>
      <c r="AM411" s="44"/>
      <c r="AN411" s="44"/>
      <c r="AO411" s="44"/>
      <c r="AP411" s="44"/>
      <c r="AQ411" s="44"/>
      <c r="AR411" s="44"/>
      <c r="AS411" s="44"/>
      <c r="AT411" s="44"/>
      <c r="AU411" s="44"/>
      <c r="AV411" s="44"/>
      <c r="AW411" s="44"/>
      <c r="AX411" s="44"/>
      <c r="AY411" s="44"/>
      <c r="AZ411" s="44"/>
    </row>
    <row r="412" spans="1:67" s="43" customFormat="1" ht="13.5" customHeight="1">
      <c r="A412" s="54" t="s">
        <v>38</v>
      </c>
      <c r="B412" s="53">
        <v>12</v>
      </c>
      <c r="C412" s="53">
        <v>0</v>
      </c>
      <c r="D412" s="53">
        <v>0</v>
      </c>
      <c r="E412" s="53">
        <v>0</v>
      </c>
      <c r="F412" s="53">
        <f t="shared" si="46"/>
        <v>12</v>
      </c>
      <c r="G412" s="52">
        <f t="shared" si="47"/>
        <v>0</v>
      </c>
      <c r="H412" s="51">
        <f t="shared" si="48"/>
        <v>0.90361445783132521</v>
      </c>
      <c r="I412" s="53">
        <v>0</v>
      </c>
      <c r="J412" s="53">
        <v>0</v>
      </c>
      <c r="K412" s="53">
        <v>0</v>
      </c>
      <c r="L412" s="53">
        <v>0</v>
      </c>
      <c r="M412" s="53">
        <f t="shared" si="49"/>
        <v>0</v>
      </c>
      <c r="N412" s="52">
        <f t="shared" si="50"/>
        <v>0</v>
      </c>
      <c r="O412" s="51">
        <f t="shared" si="51"/>
        <v>0</v>
      </c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  <c r="AG412" s="44"/>
      <c r="AH412" s="44"/>
      <c r="AI412" s="44"/>
      <c r="AJ412" s="44"/>
      <c r="AK412" s="44"/>
      <c r="AL412" s="44"/>
      <c r="AM412" s="44"/>
      <c r="AN412" s="44"/>
      <c r="AO412" s="44"/>
      <c r="AP412" s="44"/>
      <c r="AQ412" s="44"/>
      <c r="AR412" s="44"/>
      <c r="AS412" s="44"/>
      <c r="AT412" s="44"/>
      <c r="AU412" s="44"/>
      <c r="AV412" s="44"/>
      <c r="AW412" s="44"/>
      <c r="AX412" s="44"/>
      <c r="AY412" s="44"/>
      <c r="AZ412" s="44"/>
      <c r="BA412" s="45"/>
      <c r="BB412" s="45"/>
      <c r="BC412" s="45"/>
      <c r="BD412" s="45"/>
      <c r="BE412" s="45"/>
      <c r="BF412" s="45"/>
      <c r="BG412" s="45"/>
      <c r="BH412" s="45"/>
      <c r="BI412" s="45"/>
      <c r="BJ412" s="45"/>
      <c r="BK412" s="45"/>
      <c r="BL412" s="45"/>
      <c r="BM412" s="45"/>
      <c r="BN412" s="45"/>
      <c r="BO412" s="45"/>
    </row>
    <row r="413" spans="1:67" s="43" customFormat="1" ht="13.5" customHeight="1">
      <c r="A413" s="54" t="s">
        <v>39</v>
      </c>
      <c r="B413" s="53">
        <v>14</v>
      </c>
      <c r="C413" s="53">
        <v>0</v>
      </c>
      <c r="D413" s="53">
        <v>2</v>
      </c>
      <c r="E413" s="53">
        <v>1</v>
      </c>
      <c r="F413" s="53">
        <f t="shared" si="46"/>
        <v>17</v>
      </c>
      <c r="G413" s="52">
        <f t="shared" si="47"/>
        <v>5.8823529411764701</v>
      </c>
      <c r="H413" s="51">
        <f t="shared" si="48"/>
        <v>1.2801204819277108</v>
      </c>
      <c r="I413" s="53">
        <v>1</v>
      </c>
      <c r="J413" s="53">
        <v>0</v>
      </c>
      <c r="K413" s="53">
        <v>0</v>
      </c>
      <c r="L413" s="53">
        <v>0</v>
      </c>
      <c r="M413" s="53">
        <f t="shared" si="49"/>
        <v>1</v>
      </c>
      <c r="N413" s="52">
        <f t="shared" si="50"/>
        <v>0</v>
      </c>
      <c r="O413" s="51">
        <f t="shared" si="51"/>
        <v>1.0204081632653061</v>
      </c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  <c r="AG413" s="44"/>
      <c r="AH413" s="44"/>
      <c r="AI413" s="44"/>
      <c r="AJ413" s="44"/>
      <c r="AK413" s="44"/>
      <c r="AL413" s="44"/>
      <c r="AM413" s="44"/>
      <c r="AN413" s="44"/>
      <c r="AO413" s="44"/>
      <c r="AP413" s="44"/>
      <c r="AQ413" s="44"/>
      <c r="AR413" s="44"/>
      <c r="AS413" s="44"/>
      <c r="AT413" s="44"/>
      <c r="AU413" s="44"/>
      <c r="AV413" s="44"/>
      <c r="AW413" s="44"/>
      <c r="AX413" s="44"/>
      <c r="AY413" s="44"/>
      <c r="AZ413" s="44"/>
      <c r="BA413" s="45"/>
      <c r="BB413" s="45"/>
      <c r="BC413" s="45"/>
      <c r="BD413" s="45"/>
      <c r="BE413" s="45"/>
      <c r="BF413" s="45"/>
      <c r="BG413" s="45"/>
      <c r="BH413" s="45"/>
      <c r="BI413" s="45"/>
      <c r="BJ413" s="45"/>
      <c r="BK413" s="45"/>
      <c r="BL413" s="45"/>
      <c r="BM413" s="45"/>
      <c r="BN413" s="45"/>
      <c r="BO413" s="45"/>
    </row>
    <row r="414" spans="1:67" s="44" customFormat="1" ht="13.5" customHeight="1">
      <c r="A414" s="54" t="s">
        <v>40</v>
      </c>
      <c r="B414" s="53">
        <v>7</v>
      </c>
      <c r="C414" s="53">
        <v>0</v>
      </c>
      <c r="D414" s="53">
        <v>0</v>
      </c>
      <c r="E414" s="53">
        <v>0</v>
      </c>
      <c r="F414" s="53">
        <f t="shared" si="46"/>
        <v>7</v>
      </c>
      <c r="G414" s="52">
        <f t="shared" si="47"/>
        <v>0</v>
      </c>
      <c r="H414" s="51">
        <f t="shared" si="48"/>
        <v>0.52710843373493976</v>
      </c>
      <c r="I414" s="53">
        <v>0</v>
      </c>
      <c r="J414" s="53">
        <v>0</v>
      </c>
      <c r="K414" s="53">
        <v>0</v>
      </c>
      <c r="L414" s="53">
        <v>0</v>
      </c>
      <c r="M414" s="53">
        <f t="shared" si="49"/>
        <v>0</v>
      </c>
      <c r="N414" s="52">
        <f t="shared" si="50"/>
        <v>0</v>
      </c>
      <c r="O414" s="51">
        <f t="shared" si="51"/>
        <v>0</v>
      </c>
      <c r="BA414" s="45"/>
      <c r="BB414" s="45"/>
      <c r="BC414" s="45"/>
      <c r="BD414" s="45"/>
      <c r="BE414" s="45"/>
      <c r="BF414" s="45"/>
      <c r="BG414" s="45"/>
      <c r="BH414" s="45"/>
      <c r="BI414" s="45"/>
      <c r="BJ414" s="45"/>
      <c r="BK414" s="45"/>
      <c r="BL414" s="45"/>
      <c r="BM414" s="45"/>
      <c r="BN414" s="45"/>
      <c r="BO414" s="45"/>
    </row>
    <row r="415" spans="1:67" s="46" customFormat="1" ht="13.5" customHeight="1">
      <c r="A415" s="50" t="s">
        <v>15</v>
      </c>
      <c r="B415" s="49">
        <f>SUM(B409:B414)</f>
        <v>78</v>
      </c>
      <c r="C415" s="49">
        <f>SUM(C409:C414)</f>
        <v>0</v>
      </c>
      <c r="D415" s="49">
        <f>SUM(D409:D414)</f>
        <v>8</v>
      </c>
      <c r="E415" s="49">
        <f>SUM(E409:E414)</f>
        <v>1</v>
      </c>
      <c r="F415" s="49">
        <f t="shared" si="46"/>
        <v>87</v>
      </c>
      <c r="G415" s="48">
        <f t="shared" si="47"/>
        <v>1.1494252873563218</v>
      </c>
      <c r="H415" s="47">
        <f t="shared" si="48"/>
        <v>6.5512048192771077</v>
      </c>
      <c r="I415" s="49">
        <f>SUM(I409:I414)</f>
        <v>1</v>
      </c>
      <c r="J415" s="49">
        <f>SUM(J409:J414)</f>
        <v>0</v>
      </c>
      <c r="K415" s="49">
        <f>SUM(K409:K414)</f>
        <v>0</v>
      </c>
      <c r="L415" s="49">
        <f>SUM(L409:L414)</f>
        <v>0</v>
      </c>
      <c r="M415" s="49">
        <f t="shared" si="49"/>
        <v>1</v>
      </c>
      <c r="N415" s="48">
        <f t="shared" si="50"/>
        <v>0</v>
      </c>
      <c r="O415" s="47">
        <f t="shared" si="51"/>
        <v>1.0204081632653061</v>
      </c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  <c r="AG415" s="44"/>
      <c r="AH415" s="44"/>
      <c r="AI415" s="44"/>
      <c r="AJ415" s="44"/>
      <c r="AK415" s="44"/>
      <c r="AL415" s="44"/>
      <c r="AM415" s="44"/>
      <c r="AN415" s="44"/>
      <c r="AO415" s="44"/>
      <c r="AP415" s="44"/>
      <c r="AQ415" s="44"/>
      <c r="AR415" s="44"/>
      <c r="AS415" s="44"/>
      <c r="AT415" s="44"/>
      <c r="AU415" s="44"/>
      <c r="AV415" s="44"/>
      <c r="AW415" s="44"/>
      <c r="AX415" s="44"/>
      <c r="AY415" s="44"/>
      <c r="AZ415" s="44"/>
    </row>
    <row r="416" spans="1:67" s="43" customFormat="1" ht="13.5" customHeight="1">
      <c r="A416" s="50" t="s">
        <v>41</v>
      </c>
      <c r="B416" s="49">
        <f>SUM(B386,B393:B401,B408,B415)</f>
        <v>1073</v>
      </c>
      <c r="C416" s="49">
        <f>SUM(C386,C393:C401,C408,C415)</f>
        <v>22</v>
      </c>
      <c r="D416" s="49">
        <f>SUM(D386,D393:D401,D408,D415)</f>
        <v>183</v>
      </c>
      <c r="E416" s="49">
        <f>SUM(E386,E393:E401,E408,E415)</f>
        <v>50</v>
      </c>
      <c r="F416" s="49">
        <f t="shared" si="46"/>
        <v>1328</v>
      </c>
      <c r="G416" s="48">
        <f t="shared" si="47"/>
        <v>5.4216867469879517</v>
      </c>
      <c r="H416" s="47">
        <f t="shared" si="48"/>
        <v>100</v>
      </c>
      <c r="I416" s="49">
        <f>SUM(I386,I393:I401,I408,I415)</f>
        <v>69</v>
      </c>
      <c r="J416" s="49">
        <f>SUM(J386,J393:J401,J408,J415)</f>
        <v>1</v>
      </c>
      <c r="K416" s="49">
        <f>SUM(K386,K393:K401,K408,K415)</f>
        <v>20</v>
      </c>
      <c r="L416" s="49">
        <f>SUM(L386,L393:L401,L408,L415)</f>
        <v>8</v>
      </c>
      <c r="M416" s="49">
        <f t="shared" si="49"/>
        <v>98</v>
      </c>
      <c r="N416" s="48">
        <f t="shared" si="50"/>
        <v>9.183673469387756</v>
      </c>
      <c r="O416" s="47">
        <f t="shared" si="51"/>
        <v>100</v>
      </c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  <c r="AG416" s="44"/>
      <c r="AH416" s="44"/>
      <c r="AI416" s="44"/>
      <c r="AJ416" s="44"/>
      <c r="AK416" s="44"/>
      <c r="AL416" s="44"/>
      <c r="AM416" s="44"/>
      <c r="AN416" s="44"/>
      <c r="AO416" s="44"/>
      <c r="AP416" s="44"/>
      <c r="AQ416" s="44"/>
      <c r="AR416" s="44"/>
      <c r="AS416" s="44"/>
      <c r="AT416" s="44"/>
      <c r="AU416" s="44"/>
      <c r="AV416" s="44"/>
      <c r="AW416" s="44"/>
      <c r="AX416" s="44"/>
      <c r="AY416" s="44"/>
      <c r="AZ416" s="44"/>
      <c r="BA416" s="45"/>
      <c r="BB416" s="45"/>
      <c r="BC416" s="45"/>
      <c r="BD416" s="45"/>
      <c r="BE416" s="45"/>
      <c r="BF416" s="45"/>
      <c r="BG416" s="45"/>
      <c r="BH416" s="45"/>
      <c r="BI416" s="45"/>
      <c r="BJ416" s="45"/>
      <c r="BK416" s="45"/>
      <c r="BL416" s="45"/>
      <c r="BM416" s="45"/>
      <c r="BN416" s="45"/>
      <c r="BO416" s="45"/>
    </row>
    <row r="419" spans="1:67" s="44" customFormat="1" ht="12" customHeight="1">
      <c r="A419" s="70" t="s">
        <v>0</v>
      </c>
      <c r="B419" s="69"/>
      <c r="C419" s="68"/>
      <c r="D419" s="68"/>
      <c r="E419" s="68"/>
      <c r="F419" s="68"/>
      <c r="G419" s="68"/>
      <c r="H419" s="67"/>
      <c r="I419" s="69" t="s">
        <v>68</v>
      </c>
      <c r="J419" s="68"/>
      <c r="K419" s="68"/>
      <c r="L419" s="68"/>
      <c r="M419" s="68"/>
      <c r="N419" s="68"/>
      <c r="O419" s="67"/>
      <c r="P419" s="66"/>
      <c r="Q419" s="66"/>
      <c r="R419" s="66"/>
      <c r="S419" s="66"/>
      <c r="T419" s="66"/>
      <c r="U419" s="66"/>
      <c r="V419" s="66"/>
      <c r="W419" s="66"/>
      <c r="X419" s="66"/>
      <c r="Y419" s="66"/>
      <c r="Z419" s="66"/>
      <c r="AA419" s="66"/>
      <c r="AB419" s="66"/>
      <c r="AC419" s="66"/>
      <c r="AD419" s="66"/>
      <c r="AE419" s="66"/>
      <c r="AF419" s="66"/>
      <c r="AG419" s="66"/>
      <c r="AH419" s="66"/>
      <c r="AI419" s="66"/>
      <c r="AJ419" s="66"/>
      <c r="AK419" s="66"/>
      <c r="AL419" s="66"/>
      <c r="AM419" s="66"/>
      <c r="AN419" s="66"/>
      <c r="AO419" s="66"/>
      <c r="AP419" s="66"/>
      <c r="AQ419" s="66"/>
      <c r="AR419" s="66"/>
      <c r="AS419" s="66"/>
      <c r="AT419" s="66"/>
      <c r="AU419" s="66"/>
      <c r="AV419" s="66"/>
      <c r="AW419" s="66"/>
      <c r="AX419" s="66"/>
      <c r="AY419" s="66"/>
      <c r="AZ419" s="66"/>
      <c r="BA419" s="45"/>
      <c r="BB419" s="45"/>
      <c r="BC419" s="45"/>
      <c r="BD419" s="45"/>
      <c r="BE419" s="45"/>
      <c r="BF419" s="45"/>
      <c r="BG419" s="45"/>
      <c r="BH419" s="45"/>
      <c r="BI419" s="45"/>
      <c r="BJ419" s="45"/>
      <c r="BK419" s="45"/>
      <c r="BL419" s="45"/>
      <c r="BM419" s="45"/>
      <c r="BN419" s="45"/>
      <c r="BO419" s="45"/>
    </row>
    <row r="420" spans="1:67" s="46" customFormat="1" ht="39.6" customHeight="1">
      <c r="A420" s="65" t="s">
        <v>1</v>
      </c>
      <c r="B420" s="63" t="s">
        <v>2</v>
      </c>
      <c r="C420" s="62" t="s">
        <v>3</v>
      </c>
      <c r="D420" s="61" t="s">
        <v>4</v>
      </c>
      <c r="E420" s="62" t="s">
        <v>5</v>
      </c>
      <c r="F420" s="61" t="s">
        <v>6</v>
      </c>
      <c r="G420" s="61" t="s">
        <v>7</v>
      </c>
      <c r="H420" s="64" t="s">
        <v>8</v>
      </c>
      <c r="I420" s="63" t="s">
        <v>2</v>
      </c>
      <c r="J420" s="61" t="s">
        <v>3</v>
      </c>
      <c r="K420" s="61" t="s">
        <v>4</v>
      </c>
      <c r="L420" s="62" t="s">
        <v>5</v>
      </c>
      <c r="M420" s="61" t="s">
        <v>6</v>
      </c>
      <c r="N420" s="61" t="s">
        <v>7</v>
      </c>
      <c r="O420" s="60" t="s">
        <v>8</v>
      </c>
      <c r="P420" s="59"/>
      <c r="Q420" s="59"/>
      <c r="R420" s="59"/>
      <c r="S420" s="59"/>
      <c r="T420" s="59"/>
      <c r="U420" s="59"/>
      <c r="V420" s="59"/>
      <c r="W420" s="59"/>
      <c r="X420" s="59"/>
      <c r="Y420" s="59"/>
      <c r="Z420" s="59"/>
      <c r="AA420" s="59"/>
      <c r="AB420" s="59"/>
      <c r="AC420" s="59"/>
      <c r="AD420" s="59"/>
      <c r="AE420" s="59"/>
      <c r="AF420" s="59"/>
      <c r="AG420" s="59"/>
      <c r="AH420" s="59"/>
      <c r="AI420" s="59"/>
      <c r="AJ420" s="59"/>
      <c r="AK420" s="59"/>
      <c r="AL420" s="59"/>
      <c r="AM420" s="59"/>
      <c r="AN420" s="59"/>
      <c r="AO420" s="59"/>
      <c r="AP420" s="59"/>
      <c r="AQ420" s="59"/>
      <c r="AR420" s="59"/>
      <c r="AS420" s="59"/>
      <c r="AT420" s="59"/>
      <c r="AU420" s="59"/>
      <c r="AV420" s="59"/>
      <c r="AW420" s="59"/>
      <c r="AX420" s="59"/>
      <c r="AY420" s="59"/>
      <c r="AZ420" s="59"/>
    </row>
    <row r="421" spans="1:67" s="43" customFormat="1" ht="13.5" customHeight="1">
      <c r="A421" s="58" t="s">
        <v>9</v>
      </c>
      <c r="B421" s="57"/>
      <c r="C421" s="57"/>
      <c r="D421" s="57"/>
      <c r="E421" s="57"/>
      <c r="F421" s="57"/>
      <c r="G421" s="56"/>
      <c r="H421" s="55"/>
      <c r="I421" s="57">
        <f>SUM(方向別!B339,方向別!I339,方向別!B380,方向別!I380)</f>
        <v>46</v>
      </c>
      <c r="J421" s="57">
        <f>SUM(方向別!C339,方向別!J339,方向別!C380,方向別!J380)</f>
        <v>2</v>
      </c>
      <c r="K421" s="57">
        <f>SUM(方向別!D339,方向別!K339,方向別!D380,方向別!K380)</f>
        <v>6</v>
      </c>
      <c r="L421" s="57">
        <f>SUM(方向別!E339,方向別!L339,方向別!E380,方向別!L380)</f>
        <v>1</v>
      </c>
      <c r="M421" s="57">
        <f t="shared" ref="M421:M457" si="52">SUM(I421:L421)</f>
        <v>55</v>
      </c>
      <c r="N421" s="56">
        <f t="shared" ref="N421:N457" si="53">IF(SUM(J421,L421)=0,0,SUM(J421,L421)/M421*100)</f>
        <v>5.4545454545454541</v>
      </c>
      <c r="O421" s="55">
        <f t="shared" ref="O421:O457" si="54">IF(M421=0,0,M421/M$457*100)</f>
        <v>1.1537654709460876</v>
      </c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  <c r="AA421" s="44"/>
      <c r="AB421" s="44"/>
      <c r="AC421" s="44"/>
      <c r="AD421" s="44"/>
      <c r="AE421" s="44"/>
      <c r="AF421" s="44"/>
      <c r="AG421" s="44"/>
      <c r="AH421" s="44"/>
      <c r="AI421" s="44"/>
      <c r="AJ421" s="44"/>
      <c r="AK421" s="44"/>
      <c r="AL421" s="44"/>
      <c r="AM421" s="44"/>
      <c r="AN421" s="44"/>
      <c r="AO421" s="44"/>
      <c r="AP421" s="44"/>
      <c r="AQ421" s="44"/>
      <c r="AR421" s="44"/>
      <c r="AS421" s="44"/>
      <c r="AT421" s="44"/>
      <c r="AU421" s="44"/>
      <c r="AV421" s="44"/>
      <c r="AW421" s="44"/>
      <c r="AX421" s="44"/>
      <c r="AY421" s="44"/>
      <c r="AZ421" s="44"/>
      <c r="BA421" s="45"/>
      <c r="BB421" s="45"/>
      <c r="BC421" s="45"/>
      <c r="BD421" s="45"/>
      <c r="BE421" s="45"/>
      <c r="BF421" s="45"/>
      <c r="BG421" s="45"/>
      <c r="BH421" s="45"/>
      <c r="BI421" s="45"/>
      <c r="BJ421" s="45"/>
      <c r="BK421" s="45"/>
      <c r="BL421" s="45"/>
      <c r="BM421" s="45"/>
      <c r="BN421" s="45"/>
      <c r="BO421" s="45"/>
    </row>
    <row r="422" spans="1:67" s="43" customFormat="1" ht="13.5" customHeight="1">
      <c r="A422" s="54" t="s">
        <v>10</v>
      </c>
      <c r="B422" s="53"/>
      <c r="C422" s="53"/>
      <c r="D422" s="53"/>
      <c r="E422" s="53"/>
      <c r="F422" s="53"/>
      <c r="G422" s="52"/>
      <c r="H422" s="51"/>
      <c r="I422" s="53">
        <f>SUM(方向別!B340,方向別!I340,方向別!B381,方向別!I381)</f>
        <v>44</v>
      </c>
      <c r="J422" s="53">
        <f>SUM(方向別!C340,方向別!J340,方向別!C381,方向別!J381)</f>
        <v>1</v>
      </c>
      <c r="K422" s="53">
        <f>SUM(方向別!D340,方向別!K340,方向別!D381,方向別!K381)</f>
        <v>2</v>
      </c>
      <c r="L422" s="53">
        <f>SUM(方向別!E340,方向別!L340,方向別!E381,方向別!L381)</f>
        <v>2</v>
      </c>
      <c r="M422" s="53">
        <f t="shared" si="52"/>
        <v>49</v>
      </c>
      <c r="N422" s="52">
        <f t="shared" si="53"/>
        <v>6.1224489795918364</v>
      </c>
      <c r="O422" s="51">
        <f t="shared" si="54"/>
        <v>1.0279001468428781</v>
      </c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  <c r="AA422" s="44"/>
      <c r="AB422" s="44"/>
      <c r="AC422" s="44"/>
      <c r="AD422" s="44"/>
      <c r="AE422" s="44"/>
      <c r="AF422" s="44"/>
      <c r="AG422" s="44"/>
      <c r="AH422" s="44"/>
      <c r="AI422" s="44"/>
      <c r="AJ422" s="44"/>
      <c r="AK422" s="44"/>
      <c r="AL422" s="44"/>
      <c r="AM422" s="44"/>
      <c r="AN422" s="44"/>
      <c r="AO422" s="44"/>
      <c r="AP422" s="44"/>
      <c r="AQ422" s="44"/>
      <c r="AR422" s="44"/>
      <c r="AS422" s="44"/>
      <c r="AT422" s="44"/>
      <c r="AU422" s="44"/>
      <c r="AV422" s="44"/>
      <c r="AW422" s="44"/>
      <c r="AX422" s="44"/>
      <c r="AY422" s="44"/>
      <c r="AZ422" s="44"/>
      <c r="BA422" s="45"/>
      <c r="BB422" s="45"/>
      <c r="BC422" s="45"/>
      <c r="BD422" s="45"/>
      <c r="BE422" s="45"/>
      <c r="BF422" s="45"/>
      <c r="BG422" s="45"/>
      <c r="BH422" s="45"/>
      <c r="BI422" s="45"/>
      <c r="BJ422" s="45"/>
      <c r="BK422" s="45"/>
      <c r="BL422" s="45"/>
      <c r="BM422" s="45"/>
      <c r="BN422" s="45"/>
      <c r="BO422" s="45"/>
    </row>
    <row r="423" spans="1:67" s="44" customFormat="1" ht="13.5" customHeight="1">
      <c r="A423" s="54" t="s">
        <v>11</v>
      </c>
      <c r="B423" s="53"/>
      <c r="C423" s="53"/>
      <c r="D423" s="53"/>
      <c r="E423" s="53"/>
      <c r="F423" s="53"/>
      <c r="G423" s="52"/>
      <c r="H423" s="51"/>
      <c r="I423" s="53">
        <f>SUM(方向別!B341,方向別!I341,方向別!B382,方向別!I382)</f>
        <v>50</v>
      </c>
      <c r="J423" s="53">
        <f>SUM(方向別!C341,方向別!J341,方向別!C382,方向別!J382)</f>
        <v>4</v>
      </c>
      <c r="K423" s="53">
        <f>SUM(方向別!D341,方向別!K341,方向別!D382,方向別!K382)</f>
        <v>6</v>
      </c>
      <c r="L423" s="53">
        <f>SUM(方向別!E341,方向別!L341,方向別!E382,方向別!L382)</f>
        <v>1</v>
      </c>
      <c r="M423" s="53">
        <f t="shared" si="52"/>
        <v>61</v>
      </c>
      <c r="N423" s="52">
        <f t="shared" si="53"/>
        <v>8.1967213114754092</v>
      </c>
      <c r="O423" s="51">
        <f t="shared" si="54"/>
        <v>1.2796307950492973</v>
      </c>
      <c r="BA423" s="45"/>
      <c r="BB423" s="45"/>
      <c r="BC423" s="45"/>
      <c r="BD423" s="45"/>
      <c r="BE423" s="45"/>
      <c r="BF423" s="45"/>
      <c r="BG423" s="45"/>
      <c r="BH423" s="45"/>
      <c r="BI423" s="45"/>
      <c r="BJ423" s="45"/>
      <c r="BK423" s="45"/>
      <c r="BL423" s="45"/>
      <c r="BM423" s="45"/>
      <c r="BN423" s="45"/>
      <c r="BO423" s="45"/>
    </row>
    <row r="424" spans="1:67" s="46" customFormat="1" ht="13.5" customHeight="1">
      <c r="A424" s="54" t="s">
        <v>12</v>
      </c>
      <c r="B424" s="53"/>
      <c r="C424" s="53"/>
      <c r="D424" s="53"/>
      <c r="E424" s="53"/>
      <c r="F424" s="53"/>
      <c r="G424" s="52"/>
      <c r="H424" s="51"/>
      <c r="I424" s="53">
        <f>SUM(方向別!B342,方向別!I342,方向別!B383,方向別!I383)</f>
        <v>37</v>
      </c>
      <c r="J424" s="53">
        <f>SUM(方向別!C342,方向別!J342,方向別!C383,方向別!J383)</f>
        <v>2</v>
      </c>
      <c r="K424" s="53">
        <f>SUM(方向別!D342,方向別!K342,方向別!D383,方向別!K383)</f>
        <v>5</v>
      </c>
      <c r="L424" s="53">
        <f>SUM(方向別!E342,方向別!L342,方向別!E383,方向別!L383)</f>
        <v>3</v>
      </c>
      <c r="M424" s="53">
        <f t="shared" si="52"/>
        <v>47</v>
      </c>
      <c r="N424" s="52">
        <f t="shared" si="53"/>
        <v>10.638297872340425</v>
      </c>
      <c r="O424" s="51">
        <f t="shared" si="54"/>
        <v>0.98594503880847484</v>
      </c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  <c r="AA424" s="44"/>
      <c r="AB424" s="44"/>
      <c r="AC424" s="44"/>
      <c r="AD424" s="44"/>
      <c r="AE424" s="44"/>
      <c r="AF424" s="44"/>
      <c r="AG424" s="44"/>
      <c r="AH424" s="44"/>
      <c r="AI424" s="44"/>
      <c r="AJ424" s="44"/>
      <c r="AK424" s="44"/>
      <c r="AL424" s="44"/>
      <c r="AM424" s="44"/>
      <c r="AN424" s="44"/>
      <c r="AO424" s="44"/>
      <c r="AP424" s="44"/>
      <c r="AQ424" s="44"/>
      <c r="AR424" s="44"/>
      <c r="AS424" s="44"/>
      <c r="AT424" s="44"/>
      <c r="AU424" s="44"/>
      <c r="AV424" s="44"/>
      <c r="AW424" s="44"/>
      <c r="AX424" s="44"/>
      <c r="AY424" s="44"/>
      <c r="AZ424" s="44"/>
      <c r="BA424" s="45"/>
      <c r="BB424" s="45"/>
      <c r="BC424" s="45"/>
      <c r="BD424" s="45"/>
      <c r="BE424" s="45"/>
      <c r="BF424" s="45"/>
      <c r="BG424" s="45"/>
      <c r="BH424" s="45"/>
      <c r="BI424" s="45"/>
      <c r="BJ424" s="45"/>
      <c r="BK424" s="45"/>
      <c r="BL424" s="45"/>
      <c r="BM424" s="45"/>
      <c r="BN424" s="45"/>
      <c r="BO424" s="45"/>
    </row>
    <row r="425" spans="1:67" s="44" customFormat="1" ht="13.5" customHeight="1">
      <c r="A425" s="54" t="s">
        <v>13</v>
      </c>
      <c r="B425" s="53"/>
      <c r="C425" s="53"/>
      <c r="D425" s="53"/>
      <c r="E425" s="53"/>
      <c r="F425" s="53"/>
      <c r="G425" s="52"/>
      <c r="H425" s="51"/>
      <c r="I425" s="53">
        <f>SUM(方向別!B343,方向別!I343,方向別!B384,方向別!I384)</f>
        <v>46</v>
      </c>
      <c r="J425" s="53">
        <f>SUM(方向別!C343,方向別!J343,方向別!C384,方向別!J384)</f>
        <v>4</v>
      </c>
      <c r="K425" s="53">
        <f>SUM(方向別!D343,方向別!K343,方向別!D384,方向別!K384)</f>
        <v>4</v>
      </c>
      <c r="L425" s="53">
        <f>SUM(方向別!E343,方向別!L343,方向別!E384,方向別!L384)</f>
        <v>2</v>
      </c>
      <c r="M425" s="53">
        <f t="shared" si="52"/>
        <v>56</v>
      </c>
      <c r="N425" s="52">
        <f t="shared" si="53"/>
        <v>10.714285714285714</v>
      </c>
      <c r="O425" s="51">
        <f t="shared" si="54"/>
        <v>1.1747430249632893</v>
      </c>
      <c r="BA425" s="45"/>
      <c r="BB425" s="45"/>
      <c r="BC425" s="45"/>
      <c r="BD425" s="45"/>
      <c r="BE425" s="45"/>
      <c r="BF425" s="45"/>
      <c r="BG425" s="45"/>
      <c r="BH425" s="45"/>
      <c r="BI425" s="45"/>
      <c r="BJ425" s="45"/>
      <c r="BK425" s="45"/>
      <c r="BL425" s="45"/>
      <c r="BM425" s="45"/>
      <c r="BN425" s="45"/>
      <c r="BO425" s="45"/>
    </row>
    <row r="426" spans="1:67" s="44" customFormat="1" ht="13.5" customHeight="1">
      <c r="A426" s="54" t="s">
        <v>14</v>
      </c>
      <c r="B426" s="53"/>
      <c r="C426" s="53"/>
      <c r="D426" s="53"/>
      <c r="E426" s="53"/>
      <c r="F426" s="53"/>
      <c r="G426" s="52"/>
      <c r="H426" s="51"/>
      <c r="I426" s="53">
        <f>SUM(方向別!B344,方向別!I344,方向別!B385,方向別!I385)</f>
        <v>58</v>
      </c>
      <c r="J426" s="53">
        <f>SUM(方向別!C344,方向別!J344,方向別!C385,方向別!J385)</f>
        <v>1</v>
      </c>
      <c r="K426" s="53">
        <f>SUM(方向別!D344,方向別!K344,方向別!D385,方向別!K385)</f>
        <v>3</v>
      </c>
      <c r="L426" s="53">
        <f>SUM(方向別!E344,方向別!L344,方向別!E385,方向別!L385)</f>
        <v>4</v>
      </c>
      <c r="M426" s="53">
        <f t="shared" si="52"/>
        <v>66</v>
      </c>
      <c r="N426" s="52">
        <f t="shared" si="53"/>
        <v>7.5757575757575761</v>
      </c>
      <c r="O426" s="51">
        <f t="shared" si="54"/>
        <v>1.3845185651353054</v>
      </c>
      <c r="BA426" s="45"/>
      <c r="BB426" s="45"/>
      <c r="BC426" s="45"/>
      <c r="BD426" s="45"/>
      <c r="BE426" s="45"/>
      <c r="BF426" s="45"/>
      <c r="BG426" s="45"/>
      <c r="BH426" s="45"/>
      <c r="BI426" s="45"/>
      <c r="BJ426" s="45"/>
      <c r="BK426" s="45"/>
      <c r="BL426" s="45"/>
      <c r="BM426" s="45"/>
      <c r="BN426" s="45"/>
      <c r="BO426" s="45"/>
    </row>
    <row r="427" spans="1:67" s="44" customFormat="1" ht="13.5" customHeight="1">
      <c r="A427" s="50" t="s">
        <v>15</v>
      </c>
      <c r="B427" s="49"/>
      <c r="C427" s="49"/>
      <c r="D427" s="49"/>
      <c r="E427" s="49"/>
      <c r="F427" s="49"/>
      <c r="G427" s="48"/>
      <c r="H427" s="47"/>
      <c r="I427" s="49">
        <f>SUM(I421:I426)</f>
        <v>281</v>
      </c>
      <c r="J427" s="49">
        <f>SUM(J421:J426)</f>
        <v>14</v>
      </c>
      <c r="K427" s="49">
        <f>SUM(K421:K426)</f>
        <v>26</v>
      </c>
      <c r="L427" s="49">
        <f>SUM(L421:L426)</f>
        <v>13</v>
      </c>
      <c r="M427" s="49">
        <f t="shared" si="52"/>
        <v>334</v>
      </c>
      <c r="N427" s="48">
        <f t="shared" si="53"/>
        <v>8.0838323353293404</v>
      </c>
      <c r="O427" s="47">
        <f t="shared" si="54"/>
        <v>7.006503041745332</v>
      </c>
      <c r="BA427" s="45"/>
      <c r="BB427" s="45"/>
      <c r="BC427" s="45"/>
      <c r="BD427" s="45"/>
      <c r="BE427" s="45"/>
      <c r="BF427" s="45"/>
      <c r="BG427" s="45"/>
      <c r="BH427" s="45"/>
      <c r="BI427" s="45"/>
      <c r="BJ427" s="45"/>
      <c r="BK427" s="45"/>
      <c r="BL427" s="45"/>
      <c r="BM427" s="45"/>
      <c r="BN427" s="45"/>
      <c r="BO427" s="45"/>
    </row>
    <row r="428" spans="1:67" s="46" customFormat="1" ht="13.5" customHeight="1">
      <c r="A428" s="58" t="s">
        <v>16</v>
      </c>
      <c r="B428" s="57"/>
      <c r="C428" s="57"/>
      <c r="D428" s="57"/>
      <c r="E428" s="57"/>
      <c r="F428" s="57"/>
      <c r="G428" s="56"/>
      <c r="H428" s="55"/>
      <c r="I428" s="57">
        <f>SUM(方向別!B346,方向別!I346,方向別!B387,方向別!I387)</f>
        <v>36</v>
      </c>
      <c r="J428" s="57">
        <f>SUM(方向別!C346,方向別!J346,方向別!C387,方向別!J387)</f>
        <v>0</v>
      </c>
      <c r="K428" s="57">
        <f>SUM(方向別!D346,方向別!K346,方向別!D387,方向別!K387)</f>
        <v>3</v>
      </c>
      <c r="L428" s="57">
        <f>SUM(方向別!E346,方向別!L346,方向別!E387,方向別!L387)</f>
        <v>2</v>
      </c>
      <c r="M428" s="57">
        <f t="shared" si="52"/>
        <v>41</v>
      </c>
      <c r="N428" s="56">
        <f t="shared" si="53"/>
        <v>4.8780487804878048</v>
      </c>
      <c r="O428" s="55">
        <f t="shared" si="54"/>
        <v>0.86007971470526534</v>
      </c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  <c r="AA428" s="44"/>
      <c r="AB428" s="44"/>
      <c r="AC428" s="44"/>
      <c r="AD428" s="44"/>
      <c r="AE428" s="44"/>
      <c r="AF428" s="44"/>
      <c r="AG428" s="44"/>
      <c r="AH428" s="44"/>
      <c r="AI428" s="44"/>
      <c r="AJ428" s="44"/>
      <c r="AK428" s="44"/>
      <c r="AL428" s="44"/>
      <c r="AM428" s="44"/>
      <c r="AN428" s="44"/>
      <c r="AO428" s="44"/>
      <c r="AP428" s="44"/>
      <c r="AQ428" s="44"/>
      <c r="AR428" s="44"/>
      <c r="AS428" s="44"/>
      <c r="AT428" s="44"/>
      <c r="AU428" s="44"/>
      <c r="AV428" s="44"/>
      <c r="AW428" s="44"/>
      <c r="AX428" s="44"/>
      <c r="AY428" s="44"/>
      <c r="AZ428" s="44"/>
    </row>
    <row r="429" spans="1:67" s="46" customFormat="1" ht="13.5" customHeight="1">
      <c r="A429" s="54" t="s">
        <v>17</v>
      </c>
      <c r="B429" s="53"/>
      <c r="C429" s="53"/>
      <c r="D429" s="53"/>
      <c r="E429" s="53"/>
      <c r="F429" s="53"/>
      <c r="G429" s="52"/>
      <c r="H429" s="51"/>
      <c r="I429" s="53">
        <f>SUM(方向別!B347,方向別!I347,方向別!B388,方向別!I388)</f>
        <v>56</v>
      </c>
      <c r="J429" s="53">
        <f>SUM(方向別!C347,方向別!J347,方向別!C388,方向別!J388)</f>
        <v>3</v>
      </c>
      <c r="K429" s="53">
        <f>SUM(方向別!D347,方向別!K347,方向別!D388,方向別!K388)</f>
        <v>2</v>
      </c>
      <c r="L429" s="53">
        <f>SUM(方向別!E347,方向別!L347,方向別!E388,方向別!L388)</f>
        <v>2</v>
      </c>
      <c r="M429" s="53">
        <f t="shared" si="52"/>
        <v>63</v>
      </c>
      <c r="N429" s="52">
        <f t="shared" si="53"/>
        <v>7.9365079365079358</v>
      </c>
      <c r="O429" s="51">
        <f t="shared" si="54"/>
        <v>1.3215859030837005</v>
      </c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  <c r="AA429" s="44"/>
      <c r="AB429" s="44"/>
      <c r="AC429" s="44"/>
      <c r="AD429" s="44"/>
      <c r="AE429" s="44"/>
      <c r="AF429" s="44"/>
      <c r="AG429" s="44"/>
      <c r="AH429" s="44"/>
      <c r="AI429" s="44"/>
      <c r="AJ429" s="44"/>
      <c r="AK429" s="44"/>
      <c r="AL429" s="44"/>
      <c r="AM429" s="44"/>
      <c r="AN429" s="44"/>
      <c r="AO429" s="44"/>
      <c r="AP429" s="44"/>
      <c r="AQ429" s="44"/>
      <c r="AR429" s="44"/>
      <c r="AS429" s="44"/>
      <c r="AT429" s="44"/>
      <c r="AU429" s="44"/>
      <c r="AV429" s="44"/>
      <c r="AW429" s="44"/>
      <c r="AX429" s="44"/>
      <c r="AY429" s="44"/>
      <c r="AZ429" s="44"/>
    </row>
    <row r="430" spans="1:67" s="46" customFormat="1" ht="13.5" customHeight="1">
      <c r="A430" s="54" t="s">
        <v>18</v>
      </c>
      <c r="B430" s="53"/>
      <c r="C430" s="53"/>
      <c r="D430" s="53"/>
      <c r="E430" s="53"/>
      <c r="F430" s="53"/>
      <c r="G430" s="52"/>
      <c r="H430" s="51"/>
      <c r="I430" s="53">
        <f>SUM(方向別!B348,方向別!I348,方向別!B389,方向別!I389)</f>
        <v>46</v>
      </c>
      <c r="J430" s="53">
        <f>SUM(方向別!C348,方向別!J348,方向別!C389,方向別!J389)</f>
        <v>3</v>
      </c>
      <c r="K430" s="53">
        <f>SUM(方向別!D348,方向別!K348,方向別!D389,方向別!K389)</f>
        <v>11</v>
      </c>
      <c r="L430" s="53">
        <f>SUM(方向別!E348,方向別!L348,方向別!E389,方向別!L389)</f>
        <v>1</v>
      </c>
      <c r="M430" s="53">
        <f t="shared" si="52"/>
        <v>61</v>
      </c>
      <c r="N430" s="52">
        <f t="shared" si="53"/>
        <v>6.557377049180328</v>
      </c>
      <c r="O430" s="51">
        <f t="shared" si="54"/>
        <v>1.2796307950492973</v>
      </c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  <c r="AA430" s="44"/>
      <c r="AB430" s="44"/>
      <c r="AC430" s="44"/>
      <c r="AD430" s="44"/>
      <c r="AE430" s="44"/>
      <c r="AF430" s="44"/>
      <c r="AG430" s="44"/>
      <c r="AH430" s="44"/>
      <c r="AI430" s="44"/>
      <c r="AJ430" s="44"/>
      <c r="AK430" s="44"/>
      <c r="AL430" s="44"/>
      <c r="AM430" s="44"/>
      <c r="AN430" s="44"/>
      <c r="AO430" s="44"/>
      <c r="AP430" s="44"/>
      <c r="AQ430" s="44"/>
      <c r="AR430" s="44"/>
      <c r="AS430" s="44"/>
      <c r="AT430" s="44"/>
      <c r="AU430" s="44"/>
      <c r="AV430" s="44"/>
      <c r="AW430" s="44"/>
      <c r="AX430" s="44"/>
      <c r="AY430" s="44"/>
      <c r="AZ430" s="44"/>
      <c r="BA430" s="45"/>
      <c r="BB430" s="45"/>
      <c r="BC430" s="45"/>
      <c r="BD430" s="45"/>
      <c r="BE430" s="45"/>
      <c r="BF430" s="45"/>
      <c r="BG430" s="45"/>
      <c r="BH430" s="45"/>
      <c r="BI430" s="45"/>
      <c r="BJ430" s="45"/>
      <c r="BK430" s="45"/>
      <c r="BL430" s="45"/>
      <c r="BM430" s="45"/>
      <c r="BN430" s="45"/>
      <c r="BO430" s="45"/>
    </row>
    <row r="431" spans="1:67" s="44" customFormat="1" ht="13.5" customHeight="1">
      <c r="A431" s="54" t="s">
        <v>19</v>
      </c>
      <c r="B431" s="53"/>
      <c r="C431" s="53"/>
      <c r="D431" s="53"/>
      <c r="E431" s="53"/>
      <c r="F431" s="53"/>
      <c r="G431" s="52"/>
      <c r="H431" s="51"/>
      <c r="I431" s="53">
        <f>SUM(方向別!B349,方向別!I349,方向別!B390,方向別!I390)</f>
        <v>59</v>
      </c>
      <c r="J431" s="53">
        <f>SUM(方向別!C349,方向別!J349,方向別!C390,方向別!J390)</f>
        <v>3</v>
      </c>
      <c r="K431" s="53">
        <f>SUM(方向別!D349,方向別!K349,方向別!D390,方向別!K390)</f>
        <v>4</v>
      </c>
      <c r="L431" s="53">
        <f>SUM(方向別!E349,方向別!L349,方向別!E390,方向別!L390)</f>
        <v>1</v>
      </c>
      <c r="M431" s="53">
        <f t="shared" si="52"/>
        <v>67</v>
      </c>
      <c r="N431" s="52">
        <f t="shared" si="53"/>
        <v>5.9701492537313428</v>
      </c>
      <c r="O431" s="51">
        <f t="shared" si="54"/>
        <v>1.4054961191525068</v>
      </c>
      <c r="BA431" s="45"/>
      <c r="BB431" s="45"/>
      <c r="BC431" s="45"/>
      <c r="BD431" s="45"/>
      <c r="BE431" s="45"/>
      <c r="BF431" s="45"/>
      <c r="BG431" s="45"/>
      <c r="BH431" s="45"/>
      <c r="BI431" s="45"/>
      <c r="BJ431" s="45"/>
      <c r="BK431" s="45"/>
      <c r="BL431" s="45"/>
      <c r="BM431" s="45"/>
      <c r="BN431" s="45"/>
      <c r="BO431" s="45"/>
    </row>
    <row r="432" spans="1:67" s="46" customFormat="1" ht="13.5" customHeight="1">
      <c r="A432" s="54" t="s">
        <v>20</v>
      </c>
      <c r="B432" s="53"/>
      <c r="C432" s="53"/>
      <c r="D432" s="53"/>
      <c r="E432" s="53"/>
      <c r="F432" s="53"/>
      <c r="G432" s="52"/>
      <c r="H432" s="51"/>
      <c r="I432" s="53">
        <f>SUM(方向別!B350,方向別!I350,方向別!B391,方向別!I391)</f>
        <v>49</v>
      </c>
      <c r="J432" s="53">
        <f>SUM(方向別!C350,方向別!J350,方向別!C391,方向別!J391)</f>
        <v>1</v>
      </c>
      <c r="K432" s="53">
        <f>SUM(方向別!D350,方向別!K350,方向別!D391,方向別!K391)</f>
        <v>13</v>
      </c>
      <c r="L432" s="53">
        <f>SUM(方向別!E350,方向別!L350,方向別!E391,方向別!L391)</f>
        <v>1</v>
      </c>
      <c r="M432" s="53">
        <f t="shared" si="52"/>
        <v>64</v>
      </c>
      <c r="N432" s="52">
        <f t="shared" si="53"/>
        <v>3.125</v>
      </c>
      <c r="O432" s="51">
        <f t="shared" si="54"/>
        <v>1.342563457100902</v>
      </c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  <c r="AA432" s="44"/>
      <c r="AB432" s="44"/>
      <c r="AC432" s="44"/>
      <c r="AD432" s="44"/>
      <c r="AE432" s="44"/>
      <c r="AF432" s="44"/>
      <c r="AG432" s="44"/>
      <c r="AH432" s="44"/>
      <c r="AI432" s="44"/>
      <c r="AJ432" s="44"/>
      <c r="AK432" s="44"/>
      <c r="AL432" s="44"/>
      <c r="AM432" s="44"/>
      <c r="AN432" s="44"/>
      <c r="AO432" s="44"/>
      <c r="AP432" s="44"/>
      <c r="AQ432" s="44"/>
      <c r="AR432" s="44"/>
      <c r="AS432" s="44"/>
      <c r="AT432" s="44"/>
      <c r="AU432" s="44"/>
      <c r="AV432" s="44"/>
      <c r="AW432" s="44"/>
      <c r="AX432" s="44"/>
      <c r="AY432" s="44"/>
      <c r="AZ432" s="44"/>
      <c r="BA432" s="45"/>
      <c r="BB432" s="45"/>
      <c r="BC432" s="45"/>
      <c r="BD432" s="45"/>
      <c r="BE432" s="45"/>
      <c r="BF432" s="45"/>
      <c r="BG432" s="45"/>
      <c r="BH432" s="45"/>
      <c r="BI432" s="45"/>
      <c r="BJ432" s="45"/>
      <c r="BK432" s="45"/>
      <c r="BL432" s="45"/>
      <c r="BM432" s="45"/>
      <c r="BN432" s="45"/>
      <c r="BO432" s="45"/>
    </row>
    <row r="433" spans="1:67" s="44" customFormat="1" ht="13.5" customHeight="1">
      <c r="A433" s="54" t="s">
        <v>21</v>
      </c>
      <c r="B433" s="53"/>
      <c r="C433" s="53"/>
      <c r="D433" s="53"/>
      <c r="E433" s="53"/>
      <c r="F433" s="53"/>
      <c r="G433" s="52"/>
      <c r="H433" s="51"/>
      <c r="I433" s="53">
        <f>SUM(方向別!B351,方向別!I351,方向別!B392,方向別!I392)</f>
        <v>36</v>
      </c>
      <c r="J433" s="53">
        <f>SUM(方向別!C351,方向別!J351,方向別!C392,方向別!J392)</f>
        <v>4</v>
      </c>
      <c r="K433" s="53">
        <f>SUM(方向別!D351,方向別!K351,方向別!D392,方向別!K392)</f>
        <v>4</v>
      </c>
      <c r="L433" s="53">
        <f>SUM(方向別!E351,方向別!L351,方向別!E392,方向別!L392)</f>
        <v>2</v>
      </c>
      <c r="M433" s="53">
        <f t="shared" si="52"/>
        <v>46</v>
      </c>
      <c r="N433" s="52">
        <f t="shared" si="53"/>
        <v>13.043478260869565</v>
      </c>
      <c r="O433" s="51">
        <f t="shared" si="54"/>
        <v>0.96496748479127337</v>
      </c>
      <c r="BA433" s="45"/>
      <c r="BB433" s="45"/>
      <c r="BC433" s="45"/>
      <c r="BD433" s="45"/>
      <c r="BE433" s="45"/>
      <c r="BF433" s="45"/>
      <c r="BG433" s="45"/>
      <c r="BH433" s="45"/>
      <c r="BI433" s="45"/>
      <c r="BJ433" s="45"/>
      <c r="BK433" s="45"/>
      <c r="BL433" s="45"/>
      <c r="BM433" s="45"/>
      <c r="BN433" s="45"/>
      <c r="BO433" s="45"/>
    </row>
    <row r="434" spans="1:67" s="46" customFormat="1" ht="13.5" customHeight="1">
      <c r="A434" s="50" t="s">
        <v>15</v>
      </c>
      <c r="B434" s="49"/>
      <c r="C434" s="49"/>
      <c r="D434" s="49"/>
      <c r="E434" s="49"/>
      <c r="F434" s="49"/>
      <c r="G434" s="48"/>
      <c r="H434" s="47"/>
      <c r="I434" s="49">
        <f>SUM(I428:I433)</f>
        <v>282</v>
      </c>
      <c r="J434" s="49">
        <f>SUM(J428:J433)</f>
        <v>14</v>
      </c>
      <c r="K434" s="49">
        <f>SUM(K428:K433)</f>
        <v>37</v>
      </c>
      <c r="L434" s="49">
        <f>SUM(L428:L433)</f>
        <v>9</v>
      </c>
      <c r="M434" s="49">
        <f t="shared" si="52"/>
        <v>342</v>
      </c>
      <c r="N434" s="48">
        <f t="shared" si="53"/>
        <v>6.7251461988304087</v>
      </c>
      <c r="O434" s="47">
        <f t="shared" si="54"/>
        <v>7.1743234738829456</v>
      </c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  <c r="AA434" s="44"/>
      <c r="AB434" s="44"/>
      <c r="AC434" s="44"/>
      <c r="AD434" s="44"/>
      <c r="AE434" s="44"/>
      <c r="AF434" s="44"/>
      <c r="AG434" s="44"/>
      <c r="AH434" s="44"/>
      <c r="AI434" s="44"/>
      <c r="AJ434" s="44"/>
      <c r="AK434" s="44"/>
      <c r="AL434" s="44"/>
      <c r="AM434" s="44"/>
      <c r="AN434" s="44"/>
      <c r="AO434" s="44"/>
      <c r="AP434" s="44"/>
      <c r="AQ434" s="44"/>
      <c r="AR434" s="44"/>
      <c r="AS434" s="44"/>
      <c r="AT434" s="44"/>
      <c r="AU434" s="44"/>
      <c r="AV434" s="44"/>
      <c r="AW434" s="44"/>
      <c r="AX434" s="44"/>
      <c r="AY434" s="44"/>
      <c r="AZ434" s="44"/>
    </row>
    <row r="435" spans="1:67" s="44" customFormat="1" ht="13.5" customHeight="1">
      <c r="A435" s="54" t="s">
        <v>22</v>
      </c>
      <c r="B435" s="53"/>
      <c r="C435" s="53"/>
      <c r="D435" s="53"/>
      <c r="E435" s="53"/>
      <c r="F435" s="53"/>
      <c r="G435" s="52"/>
      <c r="H435" s="51"/>
      <c r="I435" s="53">
        <f>SUM(方向別!B353,方向別!I353,方向別!B394,方向別!I394)</f>
        <v>316</v>
      </c>
      <c r="J435" s="53">
        <f>SUM(方向別!C353,方向別!J353,方向別!C394,方向別!J394)</f>
        <v>15</v>
      </c>
      <c r="K435" s="53">
        <f>SUM(方向別!D353,方向別!K353,方向別!D394,方向別!K394)</f>
        <v>57</v>
      </c>
      <c r="L435" s="53">
        <f>SUM(方向別!E353,方向別!L353,方向別!E394,方向別!L394)</f>
        <v>16</v>
      </c>
      <c r="M435" s="53">
        <f t="shared" si="52"/>
        <v>404</v>
      </c>
      <c r="N435" s="52">
        <f t="shared" si="53"/>
        <v>7.673267326732673</v>
      </c>
      <c r="O435" s="51">
        <f t="shared" si="54"/>
        <v>8.4749318229494435</v>
      </c>
      <c r="BA435" s="45"/>
      <c r="BB435" s="45"/>
      <c r="BC435" s="45"/>
      <c r="BD435" s="45"/>
      <c r="BE435" s="45"/>
      <c r="BF435" s="45"/>
      <c r="BG435" s="45"/>
      <c r="BH435" s="45"/>
      <c r="BI435" s="45"/>
      <c r="BJ435" s="45"/>
      <c r="BK435" s="45"/>
      <c r="BL435" s="45"/>
      <c r="BM435" s="45"/>
      <c r="BN435" s="45"/>
      <c r="BO435" s="45"/>
    </row>
    <row r="436" spans="1:67" s="46" customFormat="1" ht="13.5" customHeight="1">
      <c r="A436" s="54" t="s">
        <v>23</v>
      </c>
      <c r="B436" s="53"/>
      <c r="C436" s="53"/>
      <c r="D436" s="53"/>
      <c r="E436" s="53"/>
      <c r="F436" s="53"/>
      <c r="G436" s="52"/>
      <c r="H436" s="51"/>
      <c r="I436" s="53">
        <f>SUM(方向別!B354,方向別!I354,方向別!B395,方向別!I395)</f>
        <v>310</v>
      </c>
      <c r="J436" s="53">
        <f>SUM(方向別!C354,方向別!J354,方向別!C395,方向別!J395)</f>
        <v>6</v>
      </c>
      <c r="K436" s="53">
        <f>SUM(方向別!D354,方向別!K354,方向別!D395,方向別!K395)</f>
        <v>50</v>
      </c>
      <c r="L436" s="53">
        <f>SUM(方向別!E354,方向別!L354,方向別!E395,方向別!L395)</f>
        <v>27</v>
      </c>
      <c r="M436" s="53">
        <f t="shared" si="52"/>
        <v>393</v>
      </c>
      <c r="N436" s="52">
        <f t="shared" si="53"/>
        <v>8.3969465648854964</v>
      </c>
      <c r="O436" s="51">
        <f t="shared" si="54"/>
        <v>8.2441787287602271</v>
      </c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  <c r="AA436" s="44"/>
      <c r="AB436" s="44"/>
      <c r="AC436" s="44"/>
      <c r="AD436" s="44"/>
      <c r="AE436" s="44"/>
      <c r="AF436" s="44"/>
      <c r="AG436" s="44"/>
      <c r="AH436" s="44"/>
      <c r="AI436" s="44"/>
      <c r="AJ436" s="44"/>
      <c r="AK436" s="44"/>
      <c r="AL436" s="44"/>
      <c r="AM436" s="44"/>
      <c r="AN436" s="44"/>
      <c r="AO436" s="44"/>
      <c r="AP436" s="44"/>
      <c r="AQ436" s="44"/>
      <c r="AR436" s="44"/>
      <c r="AS436" s="44"/>
      <c r="AT436" s="44"/>
      <c r="AU436" s="44"/>
      <c r="AV436" s="44"/>
      <c r="AW436" s="44"/>
      <c r="AX436" s="44"/>
      <c r="AY436" s="44"/>
      <c r="AZ436" s="44"/>
    </row>
    <row r="437" spans="1:67" s="44" customFormat="1" ht="13.5" customHeight="1">
      <c r="A437" s="54" t="s">
        <v>24</v>
      </c>
      <c r="B437" s="53"/>
      <c r="C437" s="53"/>
      <c r="D437" s="53"/>
      <c r="E437" s="53"/>
      <c r="F437" s="53"/>
      <c r="G437" s="52"/>
      <c r="H437" s="51"/>
      <c r="I437" s="53">
        <f>SUM(方向別!B355,方向別!I355,方向別!B396,方向別!I396)</f>
        <v>275</v>
      </c>
      <c r="J437" s="53">
        <f>SUM(方向別!C355,方向別!J355,方向別!C396,方向別!J396)</f>
        <v>5</v>
      </c>
      <c r="K437" s="53">
        <f>SUM(方向別!D355,方向別!K355,方向別!D396,方向別!K396)</f>
        <v>60</v>
      </c>
      <c r="L437" s="53">
        <f>SUM(方向別!E355,方向別!L355,方向別!E396,方向別!L396)</f>
        <v>17</v>
      </c>
      <c r="M437" s="53">
        <f t="shared" si="52"/>
        <v>357</v>
      </c>
      <c r="N437" s="52">
        <f t="shared" si="53"/>
        <v>6.1624649859943981</v>
      </c>
      <c r="O437" s="51">
        <f t="shared" si="54"/>
        <v>7.4889867841409687</v>
      </c>
      <c r="BA437" s="45"/>
      <c r="BB437" s="45"/>
      <c r="BC437" s="45"/>
      <c r="BD437" s="45"/>
      <c r="BE437" s="45"/>
      <c r="BF437" s="45"/>
      <c r="BG437" s="45"/>
      <c r="BH437" s="45"/>
      <c r="BI437" s="45"/>
      <c r="BJ437" s="45"/>
      <c r="BK437" s="45"/>
      <c r="BL437" s="45"/>
      <c r="BM437" s="45"/>
      <c r="BN437" s="45"/>
      <c r="BO437" s="45"/>
    </row>
    <row r="438" spans="1:67" s="46" customFormat="1" ht="13.5" customHeight="1">
      <c r="A438" s="54" t="s">
        <v>25</v>
      </c>
      <c r="B438" s="53"/>
      <c r="C438" s="53"/>
      <c r="D438" s="53"/>
      <c r="E438" s="53"/>
      <c r="F438" s="53"/>
      <c r="G438" s="52"/>
      <c r="H438" s="51"/>
      <c r="I438" s="53">
        <f>SUM(方向別!B356,方向別!I356,方向別!B397,方向別!I397)</f>
        <v>285</v>
      </c>
      <c r="J438" s="53">
        <f>SUM(方向別!C356,方向別!J356,方向別!C397,方向別!J397)</f>
        <v>6</v>
      </c>
      <c r="K438" s="53">
        <f>SUM(方向別!D356,方向別!K356,方向別!D397,方向別!K397)</f>
        <v>47</v>
      </c>
      <c r="L438" s="53">
        <f>SUM(方向別!E356,方向別!L356,方向別!E397,方向別!L397)</f>
        <v>7</v>
      </c>
      <c r="M438" s="53">
        <f t="shared" si="52"/>
        <v>345</v>
      </c>
      <c r="N438" s="52">
        <f t="shared" si="53"/>
        <v>3.7681159420289858</v>
      </c>
      <c r="O438" s="51">
        <f t="shared" si="54"/>
        <v>7.2372561359345502</v>
      </c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  <c r="AA438" s="44"/>
      <c r="AB438" s="44"/>
      <c r="AC438" s="44"/>
      <c r="AD438" s="44"/>
      <c r="AE438" s="44"/>
      <c r="AF438" s="44"/>
      <c r="AG438" s="44"/>
      <c r="AH438" s="44"/>
      <c r="AI438" s="44"/>
      <c r="AJ438" s="44"/>
      <c r="AK438" s="44"/>
      <c r="AL438" s="44"/>
      <c r="AM438" s="44"/>
      <c r="AN438" s="44"/>
      <c r="AO438" s="44"/>
      <c r="AP438" s="44"/>
      <c r="AQ438" s="44"/>
      <c r="AR438" s="44"/>
      <c r="AS438" s="44"/>
      <c r="AT438" s="44"/>
      <c r="AU438" s="44"/>
      <c r="AV438" s="44"/>
      <c r="AW438" s="44"/>
      <c r="AX438" s="44"/>
      <c r="AY438" s="44"/>
      <c r="AZ438" s="44"/>
    </row>
    <row r="439" spans="1:67" s="46" customFormat="1" ht="13.5" customHeight="1">
      <c r="A439" s="54" t="s">
        <v>26</v>
      </c>
      <c r="B439" s="53"/>
      <c r="C439" s="53"/>
      <c r="D439" s="53"/>
      <c r="E439" s="53"/>
      <c r="F439" s="53"/>
      <c r="G439" s="52"/>
      <c r="H439" s="51"/>
      <c r="I439" s="53">
        <f>SUM(方向別!B357,方向別!I357,方向別!B398,方向別!I398)</f>
        <v>270</v>
      </c>
      <c r="J439" s="53">
        <f>SUM(方向別!C357,方向別!J357,方向別!C398,方向別!J398)</f>
        <v>6</v>
      </c>
      <c r="K439" s="53">
        <f>SUM(方向別!D357,方向別!K357,方向別!D398,方向別!K398)</f>
        <v>62</v>
      </c>
      <c r="L439" s="53">
        <f>SUM(方向別!E357,方向別!L357,方向別!E398,方向別!L398)</f>
        <v>23</v>
      </c>
      <c r="M439" s="53">
        <f t="shared" si="52"/>
        <v>361</v>
      </c>
      <c r="N439" s="52">
        <f t="shared" si="53"/>
        <v>8.0332409972299157</v>
      </c>
      <c r="O439" s="51">
        <f t="shared" si="54"/>
        <v>7.5728970002097755</v>
      </c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  <c r="AA439" s="44"/>
      <c r="AB439" s="44"/>
      <c r="AC439" s="44"/>
      <c r="AD439" s="44"/>
      <c r="AE439" s="44"/>
      <c r="AF439" s="44"/>
      <c r="AG439" s="44"/>
      <c r="AH439" s="44"/>
      <c r="AI439" s="44"/>
      <c r="AJ439" s="44"/>
      <c r="AK439" s="44"/>
      <c r="AL439" s="44"/>
      <c r="AM439" s="44"/>
      <c r="AN439" s="44"/>
      <c r="AO439" s="44"/>
      <c r="AP439" s="44"/>
      <c r="AQ439" s="44"/>
      <c r="AR439" s="44"/>
      <c r="AS439" s="44"/>
      <c r="AT439" s="44"/>
      <c r="AU439" s="44"/>
      <c r="AV439" s="44"/>
      <c r="AW439" s="44"/>
      <c r="AX439" s="44"/>
      <c r="AY439" s="44"/>
      <c r="AZ439" s="44"/>
    </row>
    <row r="440" spans="1:67" s="46" customFormat="1" ht="13.5" customHeight="1">
      <c r="A440" s="54" t="s">
        <v>27</v>
      </c>
      <c r="B440" s="53"/>
      <c r="C440" s="53"/>
      <c r="D440" s="53"/>
      <c r="E440" s="53"/>
      <c r="F440" s="53"/>
      <c r="G440" s="52"/>
      <c r="H440" s="51"/>
      <c r="I440" s="53">
        <f>SUM(方向別!B358,方向別!I358,方向別!B399,方向別!I399)</f>
        <v>269</v>
      </c>
      <c r="J440" s="53">
        <f>SUM(方向別!C358,方向別!J358,方向別!C399,方向別!J399)</f>
        <v>11</v>
      </c>
      <c r="K440" s="53">
        <f>SUM(方向別!D358,方向別!K358,方向別!D399,方向別!K399)</f>
        <v>69</v>
      </c>
      <c r="L440" s="53">
        <f>SUM(方向別!E358,方向別!L358,方向別!E399,方向別!L399)</f>
        <v>12</v>
      </c>
      <c r="M440" s="53">
        <f t="shared" si="52"/>
        <v>361</v>
      </c>
      <c r="N440" s="52">
        <f t="shared" si="53"/>
        <v>6.3711911357340725</v>
      </c>
      <c r="O440" s="51">
        <f t="shared" si="54"/>
        <v>7.5728970002097755</v>
      </c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  <c r="AA440" s="44"/>
      <c r="AB440" s="44"/>
      <c r="AC440" s="44"/>
      <c r="AD440" s="44"/>
      <c r="AE440" s="44"/>
      <c r="AF440" s="44"/>
      <c r="AG440" s="44"/>
      <c r="AH440" s="44"/>
      <c r="AI440" s="44"/>
      <c r="AJ440" s="44"/>
      <c r="AK440" s="44"/>
      <c r="AL440" s="44"/>
      <c r="AM440" s="44"/>
      <c r="AN440" s="44"/>
      <c r="AO440" s="44"/>
      <c r="AP440" s="44"/>
      <c r="AQ440" s="44"/>
      <c r="AR440" s="44"/>
      <c r="AS440" s="44"/>
      <c r="AT440" s="44"/>
      <c r="AU440" s="44"/>
      <c r="AV440" s="44"/>
      <c r="AW440" s="44"/>
      <c r="AX440" s="44"/>
      <c r="AY440" s="44"/>
      <c r="AZ440" s="44"/>
      <c r="BA440" s="45"/>
      <c r="BB440" s="45"/>
      <c r="BC440" s="45"/>
      <c r="BD440" s="45"/>
      <c r="BE440" s="45"/>
      <c r="BF440" s="45"/>
      <c r="BG440" s="45"/>
      <c r="BH440" s="45"/>
      <c r="BI440" s="45"/>
      <c r="BJ440" s="45"/>
      <c r="BK440" s="45"/>
      <c r="BL440" s="45"/>
      <c r="BM440" s="45"/>
      <c r="BN440" s="45"/>
      <c r="BO440" s="45"/>
    </row>
    <row r="441" spans="1:67" s="44" customFormat="1" ht="13.5" customHeight="1">
      <c r="A441" s="54" t="s">
        <v>28</v>
      </c>
      <c r="B441" s="53"/>
      <c r="C441" s="53"/>
      <c r="D441" s="53"/>
      <c r="E441" s="53"/>
      <c r="F441" s="53"/>
      <c r="G441" s="52"/>
      <c r="H441" s="51"/>
      <c r="I441" s="53">
        <f>SUM(方向別!B359,方向別!I359,方向別!B400,方向別!I400)</f>
        <v>284</v>
      </c>
      <c r="J441" s="53">
        <f>SUM(方向別!C359,方向別!J359,方向別!C400,方向別!J400)</f>
        <v>18</v>
      </c>
      <c r="K441" s="53">
        <f>SUM(方向別!D359,方向別!K359,方向別!D400,方向別!K400)</f>
        <v>56</v>
      </c>
      <c r="L441" s="53">
        <f>SUM(方向別!E359,方向別!L359,方向別!E400,方向別!L400)</f>
        <v>19</v>
      </c>
      <c r="M441" s="53">
        <f t="shared" si="52"/>
        <v>377</v>
      </c>
      <c r="N441" s="52">
        <f t="shared" si="53"/>
        <v>9.8143236074270561</v>
      </c>
      <c r="O441" s="51">
        <f t="shared" si="54"/>
        <v>7.9085378644850008</v>
      </c>
      <c r="BA441" s="45"/>
      <c r="BB441" s="45"/>
      <c r="BC441" s="45"/>
      <c r="BD441" s="45"/>
      <c r="BE441" s="45"/>
      <c r="BF441" s="45"/>
      <c r="BG441" s="45"/>
      <c r="BH441" s="45"/>
      <c r="BI441" s="45"/>
      <c r="BJ441" s="45"/>
      <c r="BK441" s="45"/>
      <c r="BL441" s="45"/>
      <c r="BM441" s="45"/>
      <c r="BN441" s="45"/>
      <c r="BO441" s="45"/>
    </row>
    <row r="442" spans="1:67" s="44" customFormat="1" ht="13.5" customHeight="1">
      <c r="A442" s="54" t="s">
        <v>60</v>
      </c>
      <c r="B442" s="53"/>
      <c r="C442" s="53"/>
      <c r="D442" s="53"/>
      <c r="E442" s="53"/>
      <c r="F442" s="53"/>
      <c r="G442" s="52"/>
      <c r="H442" s="51"/>
      <c r="I442" s="53">
        <f>SUM(方向別!B360,方向別!I360,方向別!B401,方向別!I401)</f>
        <v>368</v>
      </c>
      <c r="J442" s="53">
        <f>SUM(方向別!C360,方向別!J360,方向別!C401,方向別!J401)</f>
        <v>8</v>
      </c>
      <c r="K442" s="53">
        <f>SUM(方向別!D360,方向別!K360,方向別!D401,方向別!K401)</f>
        <v>68</v>
      </c>
      <c r="L442" s="53">
        <f>SUM(方向別!E360,方向別!L360,方向別!E401,方向別!L401)</f>
        <v>9</v>
      </c>
      <c r="M442" s="53">
        <f t="shared" si="52"/>
        <v>453</v>
      </c>
      <c r="N442" s="52">
        <f t="shared" si="53"/>
        <v>3.7527593818984544</v>
      </c>
      <c r="O442" s="51">
        <f t="shared" si="54"/>
        <v>9.5028319697923216</v>
      </c>
      <c r="BA442" s="45"/>
      <c r="BB442" s="45"/>
      <c r="BC442" s="45"/>
      <c r="BD442" s="45"/>
      <c r="BE442" s="45"/>
      <c r="BF442" s="45"/>
      <c r="BG442" s="45"/>
      <c r="BH442" s="45"/>
      <c r="BI442" s="45"/>
      <c r="BJ442" s="45"/>
      <c r="BK442" s="45"/>
      <c r="BL442" s="45"/>
      <c r="BM442" s="45"/>
      <c r="BN442" s="45"/>
      <c r="BO442" s="45"/>
    </row>
    <row r="443" spans="1:67" s="44" customFormat="1" ht="13.5" customHeight="1">
      <c r="A443" s="58" t="s">
        <v>29</v>
      </c>
      <c r="B443" s="57"/>
      <c r="C443" s="57"/>
      <c r="D443" s="57"/>
      <c r="E443" s="57"/>
      <c r="F443" s="57"/>
      <c r="G443" s="56"/>
      <c r="H443" s="55"/>
      <c r="I443" s="57">
        <f>SUM(方向別!B361,方向別!I361,方向別!B402,方向別!I402)</f>
        <v>80</v>
      </c>
      <c r="J443" s="57">
        <f>SUM(方向別!C361,方向別!J361,方向別!C402,方向別!J402)</f>
        <v>2</v>
      </c>
      <c r="K443" s="57">
        <f>SUM(方向別!D361,方向別!K361,方向別!D402,方向別!K402)</f>
        <v>23</v>
      </c>
      <c r="L443" s="57">
        <f>SUM(方向別!E361,方向別!L361,方向別!E402,方向別!L402)</f>
        <v>2</v>
      </c>
      <c r="M443" s="57">
        <f t="shared" si="52"/>
        <v>107</v>
      </c>
      <c r="N443" s="56">
        <f t="shared" si="53"/>
        <v>3.7383177570093453</v>
      </c>
      <c r="O443" s="55">
        <f t="shared" si="54"/>
        <v>2.2445982798405706</v>
      </c>
      <c r="BA443" s="45"/>
      <c r="BB443" s="45"/>
      <c r="BC443" s="45"/>
      <c r="BD443" s="45"/>
      <c r="BE443" s="45"/>
      <c r="BF443" s="45"/>
      <c r="BG443" s="45"/>
      <c r="BH443" s="45"/>
      <c r="BI443" s="45"/>
      <c r="BJ443" s="45"/>
      <c r="BK443" s="45"/>
      <c r="BL443" s="45"/>
      <c r="BM443" s="45"/>
      <c r="BN443" s="45"/>
      <c r="BO443" s="45"/>
    </row>
    <row r="444" spans="1:67" s="46" customFormat="1" ht="13.5" customHeight="1">
      <c r="A444" s="54" t="s">
        <v>30</v>
      </c>
      <c r="B444" s="53"/>
      <c r="C444" s="53"/>
      <c r="D444" s="53"/>
      <c r="E444" s="53"/>
      <c r="F444" s="53"/>
      <c r="G444" s="52"/>
      <c r="H444" s="51"/>
      <c r="I444" s="53">
        <f>SUM(方向別!B362,方向別!I362,方向別!B403,方向別!I403)</f>
        <v>81</v>
      </c>
      <c r="J444" s="53">
        <f>SUM(方向別!C362,方向別!J362,方向別!C403,方向別!J403)</f>
        <v>3</v>
      </c>
      <c r="K444" s="53">
        <f>SUM(方向別!D362,方向別!K362,方向別!D403,方向別!K403)</f>
        <v>8</v>
      </c>
      <c r="L444" s="53">
        <f>SUM(方向別!E362,方向別!L362,方向別!E403,方向別!L403)</f>
        <v>1</v>
      </c>
      <c r="M444" s="53">
        <f t="shared" si="52"/>
        <v>93</v>
      </c>
      <c r="N444" s="52">
        <f t="shared" si="53"/>
        <v>4.3010752688172049</v>
      </c>
      <c r="O444" s="51">
        <f t="shared" si="54"/>
        <v>1.9509125235997484</v>
      </c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  <c r="AA444" s="44"/>
      <c r="AB444" s="44"/>
      <c r="AC444" s="44"/>
      <c r="AD444" s="44"/>
      <c r="AE444" s="44"/>
      <c r="AF444" s="44"/>
      <c r="AG444" s="44"/>
      <c r="AH444" s="44"/>
      <c r="AI444" s="44"/>
      <c r="AJ444" s="44"/>
      <c r="AK444" s="44"/>
      <c r="AL444" s="44"/>
      <c r="AM444" s="44"/>
      <c r="AN444" s="44"/>
      <c r="AO444" s="44"/>
      <c r="AP444" s="44"/>
      <c r="AQ444" s="44"/>
      <c r="AR444" s="44"/>
      <c r="AS444" s="44"/>
      <c r="AT444" s="44"/>
      <c r="AU444" s="44"/>
      <c r="AV444" s="44"/>
      <c r="AW444" s="44"/>
      <c r="AX444" s="44"/>
      <c r="AY444" s="44"/>
      <c r="AZ444" s="44"/>
    </row>
    <row r="445" spans="1:67" s="46" customFormat="1" ht="13.5" customHeight="1">
      <c r="A445" s="54" t="s">
        <v>31</v>
      </c>
      <c r="B445" s="53"/>
      <c r="C445" s="53"/>
      <c r="D445" s="53"/>
      <c r="E445" s="53"/>
      <c r="F445" s="53"/>
      <c r="G445" s="52"/>
      <c r="H445" s="51"/>
      <c r="I445" s="53">
        <f>SUM(方向別!B363,方向別!I363,方向別!B404,方向別!I404)</f>
        <v>82</v>
      </c>
      <c r="J445" s="53">
        <f>SUM(方向別!C363,方向別!J363,方向別!C404,方向別!J404)</f>
        <v>6</v>
      </c>
      <c r="K445" s="53">
        <f>SUM(方向別!D363,方向別!K363,方向別!D404,方向別!K404)</f>
        <v>14</v>
      </c>
      <c r="L445" s="53">
        <f>SUM(方向別!E363,方向別!L363,方向別!E404,方向別!L404)</f>
        <v>0</v>
      </c>
      <c r="M445" s="53">
        <f t="shared" si="52"/>
        <v>102</v>
      </c>
      <c r="N445" s="52">
        <f t="shared" si="53"/>
        <v>5.8823529411764701</v>
      </c>
      <c r="O445" s="51">
        <f t="shared" si="54"/>
        <v>2.1397105097545626</v>
      </c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  <c r="AA445" s="44"/>
      <c r="AB445" s="44"/>
      <c r="AC445" s="44"/>
      <c r="AD445" s="44"/>
      <c r="AE445" s="44"/>
      <c r="AF445" s="44"/>
      <c r="AG445" s="44"/>
      <c r="AH445" s="44"/>
      <c r="AI445" s="44"/>
      <c r="AJ445" s="44"/>
      <c r="AK445" s="44"/>
      <c r="AL445" s="44"/>
      <c r="AM445" s="44"/>
      <c r="AN445" s="44"/>
      <c r="AO445" s="44"/>
      <c r="AP445" s="44"/>
      <c r="AQ445" s="44"/>
      <c r="AR445" s="44"/>
      <c r="AS445" s="44"/>
      <c r="AT445" s="44"/>
      <c r="AU445" s="44"/>
      <c r="AV445" s="44"/>
      <c r="AW445" s="44"/>
      <c r="AX445" s="44"/>
      <c r="AY445" s="44"/>
      <c r="AZ445" s="44"/>
    </row>
    <row r="446" spans="1:67" s="46" customFormat="1" ht="13.5" customHeight="1">
      <c r="A446" s="54" t="s">
        <v>32</v>
      </c>
      <c r="B446" s="53"/>
      <c r="C446" s="53"/>
      <c r="D446" s="53"/>
      <c r="E446" s="53"/>
      <c r="F446" s="53"/>
      <c r="G446" s="52"/>
      <c r="H446" s="51"/>
      <c r="I446" s="53">
        <f>SUM(方向別!B364,方向別!I364,方向別!B405,方向別!I405)</f>
        <v>67</v>
      </c>
      <c r="J446" s="53">
        <f>SUM(方向別!C364,方向別!J364,方向別!C405,方向別!J405)</f>
        <v>1</v>
      </c>
      <c r="K446" s="53">
        <f>SUM(方向別!D364,方向別!K364,方向別!D405,方向別!K405)</f>
        <v>12</v>
      </c>
      <c r="L446" s="53">
        <f>SUM(方向別!E364,方向別!L364,方向別!E405,方向別!L405)</f>
        <v>2</v>
      </c>
      <c r="M446" s="53">
        <f t="shared" si="52"/>
        <v>82</v>
      </c>
      <c r="N446" s="52">
        <f t="shared" si="53"/>
        <v>3.6585365853658534</v>
      </c>
      <c r="O446" s="51">
        <f t="shared" si="54"/>
        <v>1.7201594294105307</v>
      </c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  <c r="AA446" s="44"/>
      <c r="AB446" s="44"/>
      <c r="AC446" s="44"/>
      <c r="AD446" s="44"/>
      <c r="AE446" s="44"/>
      <c r="AF446" s="44"/>
      <c r="AG446" s="44"/>
      <c r="AH446" s="44"/>
      <c r="AI446" s="44"/>
      <c r="AJ446" s="44"/>
      <c r="AK446" s="44"/>
      <c r="AL446" s="44"/>
      <c r="AM446" s="44"/>
      <c r="AN446" s="44"/>
      <c r="AO446" s="44"/>
      <c r="AP446" s="44"/>
      <c r="AQ446" s="44"/>
      <c r="AR446" s="44"/>
      <c r="AS446" s="44"/>
      <c r="AT446" s="44"/>
      <c r="AU446" s="44"/>
      <c r="AV446" s="44"/>
      <c r="AW446" s="44"/>
      <c r="AX446" s="44"/>
      <c r="AY446" s="44"/>
      <c r="AZ446" s="44"/>
      <c r="BA446" s="45"/>
      <c r="BB446" s="45"/>
      <c r="BC446" s="45"/>
      <c r="BD446" s="45"/>
      <c r="BE446" s="45"/>
      <c r="BF446" s="45"/>
      <c r="BG446" s="45"/>
      <c r="BH446" s="45"/>
      <c r="BI446" s="45"/>
      <c r="BJ446" s="45"/>
      <c r="BK446" s="45"/>
      <c r="BL446" s="45"/>
      <c r="BM446" s="45"/>
      <c r="BN446" s="45"/>
      <c r="BO446" s="45"/>
    </row>
    <row r="447" spans="1:67" s="44" customFormat="1" ht="13.5" customHeight="1">
      <c r="A447" s="54" t="s">
        <v>33</v>
      </c>
      <c r="B447" s="53"/>
      <c r="C447" s="53"/>
      <c r="D447" s="53"/>
      <c r="E447" s="53"/>
      <c r="F447" s="53"/>
      <c r="G447" s="52"/>
      <c r="H447" s="51"/>
      <c r="I447" s="53">
        <f>SUM(方向別!B365,方向別!I365,方向別!B406,方向別!I406)</f>
        <v>88</v>
      </c>
      <c r="J447" s="53">
        <f>SUM(方向別!C365,方向別!J365,方向別!C406,方向別!J406)</f>
        <v>3</v>
      </c>
      <c r="K447" s="53">
        <f>SUM(方向別!D365,方向別!K365,方向別!D406,方向別!K406)</f>
        <v>13</v>
      </c>
      <c r="L447" s="53">
        <f>SUM(方向別!E365,方向別!L365,方向別!E406,方向別!L406)</f>
        <v>3</v>
      </c>
      <c r="M447" s="53">
        <f t="shared" si="52"/>
        <v>107</v>
      </c>
      <c r="N447" s="52">
        <f t="shared" si="53"/>
        <v>5.6074766355140184</v>
      </c>
      <c r="O447" s="51">
        <f t="shared" si="54"/>
        <v>2.2445982798405706</v>
      </c>
      <c r="BA447" s="45"/>
      <c r="BB447" s="45"/>
      <c r="BC447" s="45"/>
      <c r="BD447" s="45"/>
      <c r="BE447" s="45"/>
      <c r="BF447" s="45"/>
      <c r="BG447" s="45"/>
      <c r="BH447" s="45"/>
      <c r="BI447" s="45"/>
      <c r="BJ447" s="45"/>
      <c r="BK447" s="45"/>
      <c r="BL447" s="45"/>
      <c r="BM447" s="45"/>
      <c r="BN447" s="45"/>
      <c r="BO447" s="45"/>
    </row>
    <row r="448" spans="1:67" s="46" customFormat="1" ht="13.5" customHeight="1">
      <c r="A448" s="54" t="s">
        <v>34</v>
      </c>
      <c r="B448" s="53"/>
      <c r="C448" s="53"/>
      <c r="D448" s="53"/>
      <c r="E448" s="53"/>
      <c r="F448" s="53"/>
      <c r="G448" s="52"/>
      <c r="H448" s="51"/>
      <c r="I448" s="53">
        <f>SUM(方向別!B366,方向別!I366,方向別!B407,方向別!I407)</f>
        <v>70</v>
      </c>
      <c r="J448" s="53">
        <f>SUM(方向別!C366,方向別!J366,方向別!C407,方向別!J407)</f>
        <v>0</v>
      </c>
      <c r="K448" s="53">
        <f>SUM(方向別!D366,方向別!K366,方向別!D407,方向別!K407)</f>
        <v>10</v>
      </c>
      <c r="L448" s="53">
        <f>SUM(方向別!E366,方向別!L366,方向別!E407,方向別!L407)</f>
        <v>2</v>
      </c>
      <c r="M448" s="53">
        <f t="shared" si="52"/>
        <v>82</v>
      </c>
      <c r="N448" s="52">
        <f t="shared" si="53"/>
        <v>2.4390243902439024</v>
      </c>
      <c r="O448" s="51">
        <f t="shared" si="54"/>
        <v>1.7201594294105307</v>
      </c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  <c r="AA448" s="44"/>
      <c r="AB448" s="44"/>
      <c r="AC448" s="44"/>
      <c r="AD448" s="44"/>
      <c r="AE448" s="44"/>
      <c r="AF448" s="44"/>
      <c r="AG448" s="44"/>
      <c r="AH448" s="44"/>
      <c r="AI448" s="44"/>
      <c r="AJ448" s="44"/>
      <c r="AK448" s="44"/>
      <c r="AL448" s="44"/>
      <c r="AM448" s="44"/>
      <c r="AN448" s="44"/>
      <c r="AO448" s="44"/>
      <c r="AP448" s="44"/>
      <c r="AQ448" s="44"/>
      <c r="AR448" s="44"/>
      <c r="AS448" s="44"/>
      <c r="AT448" s="44"/>
      <c r="AU448" s="44"/>
      <c r="AV448" s="44"/>
      <c r="AW448" s="44"/>
      <c r="AX448" s="44"/>
      <c r="AY448" s="44"/>
      <c r="AZ448" s="44"/>
      <c r="BA448" s="45"/>
      <c r="BB448" s="45"/>
      <c r="BC448" s="45"/>
      <c r="BD448" s="45"/>
      <c r="BE448" s="45"/>
      <c r="BF448" s="45"/>
      <c r="BG448" s="45"/>
      <c r="BH448" s="45"/>
      <c r="BI448" s="45"/>
      <c r="BJ448" s="45"/>
      <c r="BK448" s="45"/>
      <c r="BL448" s="45"/>
      <c r="BM448" s="45"/>
      <c r="BN448" s="45"/>
      <c r="BO448" s="45"/>
    </row>
    <row r="449" spans="1:67" s="44" customFormat="1" ht="13.5" customHeight="1">
      <c r="A449" s="50" t="s">
        <v>15</v>
      </c>
      <c r="B449" s="49"/>
      <c r="C449" s="49"/>
      <c r="D449" s="49"/>
      <c r="E449" s="49"/>
      <c r="F449" s="49"/>
      <c r="G449" s="48"/>
      <c r="H449" s="47"/>
      <c r="I449" s="49">
        <f>SUM(I443:I448)</f>
        <v>468</v>
      </c>
      <c r="J449" s="49">
        <f>SUM(J443:J448)</f>
        <v>15</v>
      </c>
      <c r="K449" s="49">
        <f>SUM(K443:K448)</f>
        <v>80</v>
      </c>
      <c r="L449" s="49">
        <f>SUM(L443:L448)</f>
        <v>10</v>
      </c>
      <c r="M449" s="49">
        <f t="shared" si="52"/>
        <v>573</v>
      </c>
      <c r="N449" s="48">
        <f t="shared" si="53"/>
        <v>4.3630017452006982</v>
      </c>
      <c r="O449" s="47">
        <f t="shared" si="54"/>
        <v>12.020138451856512</v>
      </c>
      <c r="BA449" s="45"/>
      <c r="BB449" s="45"/>
      <c r="BC449" s="45"/>
      <c r="BD449" s="45"/>
      <c r="BE449" s="45"/>
      <c r="BF449" s="45"/>
      <c r="BG449" s="45"/>
      <c r="BH449" s="45"/>
      <c r="BI449" s="45"/>
      <c r="BJ449" s="45"/>
      <c r="BK449" s="45"/>
      <c r="BL449" s="45"/>
      <c r="BM449" s="45"/>
      <c r="BN449" s="45"/>
      <c r="BO449" s="45"/>
    </row>
    <row r="450" spans="1:67" s="44" customFormat="1" ht="13.5" customHeight="1">
      <c r="A450" s="58" t="s">
        <v>35</v>
      </c>
      <c r="B450" s="57"/>
      <c r="C450" s="57"/>
      <c r="D450" s="57"/>
      <c r="E450" s="57"/>
      <c r="F450" s="57"/>
      <c r="G450" s="56"/>
      <c r="H450" s="55"/>
      <c r="I450" s="57">
        <f>SUM(方向別!B368,方向別!I368,方向別!B409,方向別!I409)</f>
        <v>90</v>
      </c>
      <c r="J450" s="57">
        <f>SUM(方向別!C368,方向別!J368,方向別!C409,方向別!J409)</f>
        <v>3</v>
      </c>
      <c r="K450" s="57">
        <f>SUM(方向別!D368,方向別!K368,方向別!D409,方向別!K409)</f>
        <v>9</v>
      </c>
      <c r="L450" s="57">
        <f>SUM(方向別!E368,方向別!L368,方向別!E409,方向別!L409)</f>
        <v>3</v>
      </c>
      <c r="M450" s="57">
        <f t="shared" si="52"/>
        <v>105</v>
      </c>
      <c r="N450" s="56">
        <f t="shared" si="53"/>
        <v>5.7142857142857144</v>
      </c>
      <c r="O450" s="55">
        <f t="shared" si="54"/>
        <v>2.2026431718061676</v>
      </c>
      <c r="BA450" s="45"/>
      <c r="BB450" s="45"/>
      <c r="BC450" s="45"/>
      <c r="BD450" s="45"/>
      <c r="BE450" s="45"/>
      <c r="BF450" s="45"/>
      <c r="BG450" s="45"/>
      <c r="BH450" s="45"/>
      <c r="BI450" s="45"/>
      <c r="BJ450" s="45"/>
      <c r="BK450" s="45"/>
      <c r="BL450" s="45"/>
      <c r="BM450" s="45"/>
      <c r="BN450" s="45"/>
      <c r="BO450" s="45"/>
    </row>
    <row r="451" spans="1:67" s="46" customFormat="1" ht="13.5" customHeight="1">
      <c r="A451" s="54" t="s">
        <v>36</v>
      </c>
      <c r="B451" s="53"/>
      <c r="C451" s="53"/>
      <c r="D451" s="53"/>
      <c r="E451" s="53"/>
      <c r="F451" s="53"/>
      <c r="G451" s="52"/>
      <c r="H451" s="51"/>
      <c r="I451" s="53">
        <f>SUM(方向別!B369,方向別!I369,方向別!B410,方向別!I410)</f>
        <v>73</v>
      </c>
      <c r="J451" s="53">
        <f>SUM(方向別!C369,方向別!J369,方向別!C410,方向別!J410)</f>
        <v>1</v>
      </c>
      <c r="K451" s="53">
        <f>SUM(方向別!D369,方向別!K369,方向別!D410,方向別!K410)</f>
        <v>14</v>
      </c>
      <c r="L451" s="53">
        <f>SUM(方向別!E369,方向別!L369,方向別!E410,方向別!L410)</f>
        <v>1</v>
      </c>
      <c r="M451" s="53">
        <f t="shared" si="52"/>
        <v>89</v>
      </c>
      <c r="N451" s="52">
        <f t="shared" si="53"/>
        <v>2.2471910112359552</v>
      </c>
      <c r="O451" s="51">
        <f t="shared" si="54"/>
        <v>1.8670023075309419</v>
      </c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  <c r="AA451" s="44"/>
      <c r="AB451" s="44"/>
      <c r="AC451" s="44"/>
      <c r="AD451" s="44"/>
      <c r="AE451" s="44"/>
      <c r="AF451" s="44"/>
      <c r="AG451" s="44"/>
      <c r="AH451" s="44"/>
      <c r="AI451" s="44"/>
      <c r="AJ451" s="44"/>
      <c r="AK451" s="44"/>
      <c r="AL451" s="44"/>
      <c r="AM451" s="44"/>
      <c r="AN451" s="44"/>
      <c r="AO451" s="44"/>
      <c r="AP451" s="44"/>
      <c r="AQ451" s="44"/>
      <c r="AR451" s="44"/>
      <c r="AS451" s="44"/>
      <c r="AT451" s="44"/>
      <c r="AU451" s="44"/>
      <c r="AV451" s="44"/>
      <c r="AW451" s="44"/>
      <c r="AX451" s="44"/>
      <c r="AY451" s="44"/>
      <c r="AZ451" s="44"/>
    </row>
    <row r="452" spans="1:67" s="46" customFormat="1" ht="13.5" customHeight="1">
      <c r="A452" s="54" t="s">
        <v>37</v>
      </c>
      <c r="B452" s="53"/>
      <c r="C452" s="53"/>
      <c r="D452" s="53"/>
      <c r="E452" s="53"/>
      <c r="F452" s="53"/>
      <c r="G452" s="52"/>
      <c r="H452" s="51"/>
      <c r="I452" s="53">
        <f>SUM(方向別!B370,方向別!I370,方向別!B411,方向別!I411)</f>
        <v>60</v>
      </c>
      <c r="J452" s="53">
        <f>SUM(方向別!C370,方向別!J370,方向別!C411,方向別!J411)</f>
        <v>3</v>
      </c>
      <c r="K452" s="53">
        <f>SUM(方向別!D370,方向別!K370,方向別!D411,方向別!K411)</f>
        <v>11</v>
      </c>
      <c r="L452" s="53">
        <f>SUM(方向別!E370,方向別!L370,方向別!E411,方向別!L411)</f>
        <v>1</v>
      </c>
      <c r="M452" s="53">
        <f t="shared" si="52"/>
        <v>75</v>
      </c>
      <c r="N452" s="52">
        <f t="shared" si="53"/>
        <v>5.3333333333333339</v>
      </c>
      <c r="O452" s="51">
        <f t="shared" si="54"/>
        <v>1.5733165512901195</v>
      </c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  <c r="AG452" s="44"/>
      <c r="AH452" s="44"/>
      <c r="AI452" s="44"/>
      <c r="AJ452" s="44"/>
      <c r="AK452" s="44"/>
      <c r="AL452" s="44"/>
      <c r="AM452" s="44"/>
      <c r="AN452" s="44"/>
      <c r="AO452" s="44"/>
      <c r="AP452" s="44"/>
      <c r="AQ452" s="44"/>
      <c r="AR452" s="44"/>
      <c r="AS452" s="44"/>
      <c r="AT452" s="44"/>
      <c r="AU452" s="44"/>
      <c r="AV452" s="44"/>
      <c r="AW452" s="44"/>
      <c r="AX452" s="44"/>
      <c r="AY452" s="44"/>
      <c r="AZ452" s="44"/>
    </row>
    <row r="453" spans="1:67" s="43" customFormat="1" ht="13.5" customHeight="1">
      <c r="A453" s="54" t="s">
        <v>38</v>
      </c>
      <c r="B453" s="53"/>
      <c r="C453" s="53"/>
      <c r="D453" s="53"/>
      <c r="E453" s="53"/>
      <c r="F453" s="53"/>
      <c r="G453" s="52"/>
      <c r="H453" s="51"/>
      <c r="I453" s="53">
        <f>SUM(方向別!B371,方向別!I371,方向別!B412,方向別!I412)</f>
        <v>56</v>
      </c>
      <c r="J453" s="53">
        <f>SUM(方向別!C371,方向別!J371,方向別!C412,方向別!J412)</f>
        <v>1</v>
      </c>
      <c r="K453" s="53">
        <f>SUM(方向別!D371,方向別!K371,方向別!D412,方向別!K412)</f>
        <v>6</v>
      </c>
      <c r="L453" s="53">
        <f>SUM(方向別!E371,方向別!L371,方向別!E412,方向別!L412)</f>
        <v>0</v>
      </c>
      <c r="M453" s="53">
        <f t="shared" si="52"/>
        <v>63</v>
      </c>
      <c r="N453" s="52">
        <f t="shared" si="53"/>
        <v>1.5873015873015872</v>
      </c>
      <c r="O453" s="51">
        <f t="shared" si="54"/>
        <v>1.3215859030837005</v>
      </c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  <c r="AG453" s="44"/>
      <c r="AH453" s="44"/>
      <c r="AI453" s="44"/>
      <c r="AJ453" s="44"/>
      <c r="AK453" s="44"/>
      <c r="AL453" s="44"/>
      <c r="AM453" s="44"/>
      <c r="AN453" s="44"/>
      <c r="AO453" s="44"/>
      <c r="AP453" s="44"/>
      <c r="AQ453" s="44"/>
      <c r="AR453" s="44"/>
      <c r="AS453" s="44"/>
      <c r="AT453" s="44"/>
      <c r="AU453" s="44"/>
      <c r="AV453" s="44"/>
      <c r="AW453" s="44"/>
      <c r="AX453" s="44"/>
      <c r="AY453" s="44"/>
      <c r="AZ453" s="44"/>
      <c r="BA453" s="45"/>
      <c r="BB453" s="45"/>
      <c r="BC453" s="45"/>
      <c r="BD453" s="45"/>
      <c r="BE453" s="45"/>
      <c r="BF453" s="45"/>
      <c r="BG453" s="45"/>
      <c r="BH453" s="45"/>
      <c r="BI453" s="45"/>
      <c r="BJ453" s="45"/>
      <c r="BK453" s="45"/>
      <c r="BL453" s="45"/>
      <c r="BM453" s="45"/>
      <c r="BN453" s="45"/>
      <c r="BO453" s="45"/>
    </row>
    <row r="454" spans="1:67" s="43" customFormat="1" ht="13.5" customHeight="1">
      <c r="A454" s="54" t="s">
        <v>39</v>
      </c>
      <c r="B454" s="53"/>
      <c r="C454" s="53"/>
      <c r="D454" s="53"/>
      <c r="E454" s="53"/>
      <c r="F454" s="53"/>
      <c r="G454" s="52"/>
      <c r="H454" s="51"/>
      <c r="I454" s="53">
        <f>SUM(方向別!B372,方向別!I372,方向別!B413,方向別!I413)</f>
        <v>62</v>
      </c>
      <c r="J454" s="53">
        <f>SUM(方向別!C372,方向別!J372,方向別!C413,方向別!J413)</f>
        <v>1</v>
      </c>
      <c r="K454" s="53">
        <f>SUM(方向別!D372,方向別!K372,方向別!D413,方向別!K413)</f>
        <v>7</v>
      </c>
      <c r="L454" s="53">
        <f>SUM(方向別!E372,方向別!L372,方向別!E413,方向別!L413)</f>
        <v>2</v>
      </c>
      <c r="M454" s="53">
        <f t="shared" si="52"/>
        <v>72</v>
      </c>
      <c r="N454" s="52">
        <f t="shared" si="53"/>
        <v>4.1666666666666661</v>
      </c>
      <c r="O454" s="51">
        <f t="shared" si="54"/>
        <v>1.5103838892385149</v>
      </c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  <c r="AA454" s="44"/>
      <c r="AB454" s="44"/>
      <c r="AC454" s="44"/>
      <c r="AD454" s="44"/>
      <c r="AE454" s="44"/>
      <c r="AF454" s="44"/>
      <c r="AG454" s="44"/>
      <c r="AH454" s="44"/>
      <c r="AI454" s="44"/>
      <c r="AJ454" s="44"/>
      <c r="AK454" s="44"/>
      <c r="AL454" s="44"/>
      <c r="AM454" s="44"/>
      <c r="AN454" s="44"/>
      <c r="AO454" s="44"/>
      <c r="AP454" s="44"/>
      <c r="AQ454" s="44"/>
      <c r="AR454" s="44"/>
      <c r="AS454" s="44"/>
      <c r="AT454" s="44"/>
      <c r="AU454" s="44"/>
      <c r="AV454" s="44"/>
      <c r="AW454" s="44"/>
      <c r="AX454" s="44"/>
      <c r="AY454" s="44"/>
      <c r="AZ454" s="44"/>
      <c r="BA454" s="45"/>
      <c r="BB454" s="45"/>
      <c r="BC454" s="45"/>
      <c r="BD454" s="45"/>
      <c r="BE454" s="45"/>
      <c r="BF454" s="45"/>
      <c r="BG454" s="45"/>
      <c r="BH454" s="45"/>
      <c r="BI454" s="45"/>
      <c r="BJ454" s="45"/>
      <c r="BK454" s="45"/>
      <c r="BL454" s="45"/>
      <c r="BM454" s="45"/>
      <c r="BN454" s="45"/>
      <c r="BO454" s="45"/>
    </row>
    <row r="455" spans="1:67" s="44" customFormat="1" ht="13.5" customHeight="1">
      <c r="A455" s="54" t="s">
        <v>40</v>
      </c>
      <c r="B455" s="53"/>
      <c r="C455" s="53"/>
      <c r="D455" s="53"/>
      <c r="E455" s="53"/>
      <c r="F455" s="53"/>
      <c r="G455" s="52"/>
      <c r="H455" s="51"/>
      <c r="I455" s="53">
        <f>SUM(方向別!B373,方向別!I373,方向別!B414,方向別!I414)</f>
        <v>54</v>
      </c>
      <c r="J455" s="53">
        <f>SUM(方向別!C373,方向別!J373,方向別!C414,方向別!J414)</f>
        <v>1</v>
      </c>
      <c r="K455" s="53">
        <f>SUM(方向別!D373,方向別!K373,方向別!D414,方向別!K414)</f>
        <v>8</v>
      </c>
      <c r="L455" s="53">
        <f>SUM(方向別!E373,方向別!L373,方向別!E414,方向別!L414)</f>
        <v>0</v>
      </c>
      <c r="M455" s="53">
        <f t="shared" si="52"/>
        <v>63</v>
      </c>
      <c r="N455" s="52">
        <f t="shared" si="53"/>
        <v>1.5873015873015872</v>
      </c>
      <c r="O455" s="51">
        <f t="shared" si="54"/>
        <v>1.3215859030837005</v>
      </c>
      <c r="BA455" s="45"/>
      <c r="BB455" s="45"/>
      <c r="BC455" s="45"/>
      <c r="BD455" s="45"/>
      <c r="BE455" s="45"/>
      <c r="BF455" s="45"/>
      <c r="BG455" s="45"/>
      <c r="BH455" s="45"/>
      <c r="BI455" s="45"/>
      <c r="BJ455" s="45"/>
      <c r="BK455" s="45"/>
      <c r="BL455" s="45"/>
      <c r="BM455" s="45"/>
      <c r="BN455" s="45"/>
      <c r="BO455" s="45"/>
    </row>
    <row r="456" spans="1:67" s="46" customFormat="1" ht="13.5" customHeight="1">
      <c r="A456" s="50" t="s">
        <v>15</v>
      </c>
      <c r="B456" s="49"/>
      <c r="C456" s="49"/>
      <c r="D456" s="49"/>
      <c r="E456" s="49"/>
      <c r="F456" s="49"/>
      <c r="G456" s="48"/>
      <c r="H456" s="47"/>
      <c r="I456" s="49">
        <f>SUM(I450:I455)</f>
        <v>395</v>
      </c>
      <c r="J456" s="49">
        <f>SUM(J450:J455)</f>
        <v>10</v>
      </c>
      <c r="K456" s="49">
        <f>SUM(K450:K455)</f>
        <v>55</v>
      </c>
      <c r="L456" s="49">
        <f>SUM(L450:L455)</f>
        <v>7</v>
      </c>
      <c r="M456" s="49">
        <f t="shared" si="52"/>
        <v>467</v>
      </c>
      <c r="N456" s="48">
        <f t="shared" si="53"/>
        <v>3.6402569593147751</v>
      </c>
      <c r="O456" s="47">
        <f t="shared" si="54"/>
        <v>9.7965177260331444</v>
      </c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  <c r="AA456" s="44"/>
      <c r="AB456" s="44"/>
      <c r="AC456" s="44"/>
      <c r="AD456" s="44"/>
      <c r="AE456" s="44"/>
      <c r="AF456" s="44"/>
      <c r="AG456" s="44"/>
      <c r="AH456" s="44"/>
      <c r="AI456" s="44"/>
      <c r="AJ456" s="44"/>
      <c r="AK456" s="44"/>
      <c r="AL456" s="44"/>
      <c r="AM456" s="44"/>
      <c r="AN456" s="44"/>
      <c r="AO456" s="44"/>
      <c r="AP456" s="44"/>
      <c r="AQ456" s="44"/>
      <c r="AR456" s="44"/>
      <c r="AS456" s="44"/>
      <c r="AT456" s="44"/>
      <c r="AU456" s="44"/>
      <c r="AV456" s="44"/>
      <c r="AW456" s="44"/>
      <c r="AX456" s="44"/>
      <c r="AY456" s="44"/>
      <c r="AZ456" s="44"/>
    </row>
    <row r="457" spans="1:67" s="43" customFormat="1" ht="13.5" customHeight="1">
      <c r="A457" s="50" t="s">
        <v>41</v>
      </c>
      <c r="B457" s="49"/>
      <c r="C457" s="49"/>
      <c r="D457" s="49"/>
      <c r="E457" s="49"/>
      <c r="F457" s="49"/>
      <c r="G457" s="48"/>
      <c r="H457" s="47"/>
      <c r="I457" s="49">
        <f>SUM(I427,I434:I442,I449,I456)</f>
        <v>3803</v>
      </c>
      <c r="J457" s="49">
        <f>SUM(J427,J434:J442,J449,J456)</f>
        <v>128</v>
      </c>
      <c r="K457" s="49">
        <f>SUM(K427,K434:K442,K449,K456)</f>
        <v>667</v>
      </c>
      <c r="L457" s="49">
        <f>SUM(L427,L434:L442,L449,L456)</f>
        <v>169</v>
      </c>
      <c r="M457" s="49">
        <f t="shared" si="52"/>
        <v>4767</v>
      </c>
      <c r="N457" s="48">
        <f t="shared" si="53"/>
        <v>6.2303335431088733</v>
      </c>
      <c r="O457" s="47">
        <f t="shared" si="54"/>
        <v>100</v>
      </c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  <c r="AA457" s="44"/>
      <c r="AB457" s="44"/>
      <c r="AC457" s="44"/>
      <c r="AD457" s="44"/>
      <c r="AE457" s="44"/>
      <c r="AF457" s="44"/>
      <c r="AG457" s="44"/>
      <c r="AH457" s="44"/>
      <c r="AI457" s="44"/>
      <c r="AJ457" s="44"/>
      <c r="AK457" s="44"/>
      <c r="AL457" s="44"/>
      <c r="AM457" s="44"/>
      <c r="AN457" s="44"/>
      <c r="AO457" s="44"/>
      <c r="AP457" s="44"/>
      <c r="AQ457" s="44"/>
      <c r="AR457" s="44"/>
      <c r="AS457" s="44"/>
      <c r="AT457" s="44"/>
      <c r="AU457" s="44"/>
      <c r="AV457" s="44"/>
      <c r="AW457" s="44"/>
      <c r="AX457" s="44"/>
      <c r="AY457" s="44"/>
      <c r="AZ457" s="44"/>
      <c r="BA457" s="45"/>
      <c r="BB457" s="45"/>
      <c r="BC457" s="45"/>
      <c r="BD457" s="45"/>
      <c r="BE457" s="45"/>
      <c r="BF457" s="45"/>
      <c r="BG457" s="45"/>
      <c r="BH457" s="45"/>
      <c r="BI457" s="45"/>
      <c r="BJ457" s="45"/>
      <c r="BK457" s="45"/>
      <c r="BL457" s="45"/>
      <c r="BM457" s="45"/>
      <c r="BN457" s="45"/>
      <c r="BO457" s="45"/>
    </row>
    <row r="460" spans="1:67" s="44" customFormat="1" ht="12" customHeight="1">
      <c r="A460" s="70" t="s">
        <v>0</v>
      </c>
      <c r="B460" s="69">
        <v>15</v>
      </c>
      <c r="C460" s="68"/>
      <c r="D460" s="68"/>
      <c r="E460" s="68"/>
      <c r="F460" s="68"/>
      <c r="G460" s="68"/>
      <c r="H460" s="67"/>
      <c r="I460" s="69">
        <v>16</v>
      </c>
      <c r="J460" s="68"/>
      <c r="K460" s="68"/>
      <c r="L460" s="68"/>
      <c r="M460" s="68"/>
      <c r="N460" s="68"/>
      <c r="O460" s="67"/>
      <c r="P460" s="66"/>
      <c r="Q460" s="66"/>
      <c r="R460" s="66"/>
      <c r="S460" s="66"/>
      <c r="T460" s="66"/>
      <c r="U460" s="66"/>
      <c r="V460" s="66"/>
      <c r="W460" s="66"/>
      <c r="X460" s="66"/>
      <c r="Y460" s="66"/>
      <c r="Z460" s="66"/>
      <c r="AA460" s="66"/>
      <c r="AB460" s="66"/>
      <c r="AC460" s="66"/>
      <c r="AD460" s="66"/>
      <c r="AE460" s="66"/>
      <c r="AF460" s="66"/>
      <c r="AG460" s="66"/>
      <c r="AH460" s="66"/>
      <c r="AI460" s="66"/>
      <c r="AJ460" s="66"/>
      <c r="AK460" s="66"/>
      <c r="AL460" s="66"/>
      <c r="AM460" s="66"/>
      <c r="AN460" s="66"/>
      <c r="AO460" s="66"/>
      <c r="AP460" s="66"/>
      <c r="AQ460" s="66"/>
      <c r="AR460" s="66"/>
      <c r="AS460" s="66"/>
      <c r="AT460" s="66"/>
      <c r="AU460" s="66"/>
      <c r="AV460" s="66"/>
      <c r="AW460" s="66"/>
      <c r="AX460" s="66"/>
      <c r="AY460" s="66"/>
      <c r="AZ460" s="66"/>
      <c r="BA460" s="45"/>
      <c r="BB460" s="45"/>
      <c r="BC460" s="45"/>
      <c r="BD460" s="45"/>
      <c r="BE460" s="45"/>
      <c r="BF460" s="45"/>
      <c r="BG460" s="45"/>
      <c r="BH460" s="45"/>
      <c r="BI460" s="45"/>
      <c r="BJ460" s="45"/>
      <c r="BK460" s="45"/>
      <c r="BL460" s="45"/>
      <c r="BM460" s="45"/>
      <c r="BN460" s="45"/>
      <c r="BO460" s="45"/>
    </row>
    <row r="461" spans="1:67" s="46" customFormat="1" ht="39.6" customHeight="1">
      <c r="A461" s="65" t="s">
        <v>1</v>
      </c>
      <c r="B461" s="63" t="s">
        <v>2</v>
      </c>
      <c r="C461" s="62" t="s">
        <v>3</v>
      </c>
      <c r="D461" s="61" t="s">
        <v>4</v>
      </c>
      <c r="E461" s="62" t="s">
        <v>5</v>
      </c>
      <c r="F461" s="61" t="s">
        <v>6</v>
      </c>
      <c r="G461" s="61" t="s">
        <v>7</v>
      </c>
      <c r="H461" s="64" t="s">
        <v>8</v>
      </c>
      <c r="I461" s="63" t="s">
        <v>2</v>
      </c>
      <c r="J461" s="61" t="s">
        <v>3</v>
      </c>
      <c r="K461" s="61" t="s">
        <v>4</v>
      </c>
      <c r="L461" s="62" t="s">
        <v>5</v>
      </c>
      <c r="M461" s="61" t="s">
        <v>6</v>
      </c>
      <c r="N461" s="61" t="s">
        <v>7</v>
      </c>
      <c r="O461" s="60" t="s">
        <v>8</v>
      </c>
      <c r="P461" s="59"/>
      <c r="Q461" s="59"/>
      <c r="R461" s="59"/>
      <c r="S461" s="59"/>
      <c r="T461" s="59"/>
      <c r="U461" s="59"/>
      <c r="V461" s="59"/>
      <c r="W461" s="59"/>
      <c r="X461" s="59"/>
      <c r="Y461" s="59"/>
      <c r="Z461" s="59"/>
      <c r="AA461" s="59"/>
      <c r="AB461" s="59"/>
      <c r="AC461" s="59"/>
      <c r="AD461" s="59"/>
      <c r="AE461" s="59"/>
      <c r="AF461" s="59"/>
      <c r="AG461" s="59"/>
      <c r="AH461" s="59"/>
      <c r="AI461" s="59"/>
      <c r="AJ461" s="59"/>
      <c r="AK461" s="59"/>
      <c r="AL461" s="59"/>
      <c r="AM461" s="59"/>
      <c r="AN461" s="59"/>
      <c r="AO461" s="59"/>
      <c r="AP461" s="59"/>
      <c r="AQ461" s="59"/>
      <c r="AR461" s="59"/>
      <c r="AS461" s="59"/>
      <c r="AT461" s="59"/>
      <c r="AU461" s="59"/>
      <c r="AV461" s="59"/>
      <c r="AW461" s="59"/>
      <c r="AX461" s="59"/>
      <c r="AY461" s="59"/>
      <c r="AZ461" s="59"/>
    </row>
    <row r="462" spans="1:67" s="43" customFormat="1" ht="13.5" customHeight="1">
      <c r="A462" s="58" t="s">
        <v>9</v>
      </c>
      <c r="B462" s="57">
        <v>0</v>
      </c>
      <c r="C462" s="57">
        <v>0</v>
      </c>
      <c r="D462" s="57">
        <v>1</v>
      </c>
      <c r="E462" s="57">
        <v>0</v>
      </c>
      <c r="F462" s="57">
        <f t="shared" ref="F462:F498" si="55">SUM(B462:E462)</f>
        <v>1</v>
      </c>
      <c r="G462" s="56">
        <f t="shared" ref="G462:G498" si="56">IF(SUM(C462,E462)=0,0,SUM(C462,E462)/F462*100)</f>
        <v>0</v>
      </c>
      <c r="H462" s="55">
        <f t="shared" ref="H462:H498" si="57">IF(F462=0,0,F462/F$498*100)</f>
        <v>1.4705882352941175</v>
      </c>
      <c r="I462" s="57">
        <v>8</v>
      </c>
      <c r="J462" s="57">
        <v>0</v>
      </c>
      <c r="K462" s="57">
        <v>0</v>
      </c>
      <c r="L462" s="57">
        <v>0</v>
      </c>
      <c r="M462" s="57">
        <f t="shared" ref="M462:M498" si="58">SUM(I462:L462)</f>
        <v>8</v>
      </c>
      <c r="N462" s="56">
        <f t="shared" ref="N462:N498" si="59">IF(SUM(J462,L462)=0,0,SUM(J462,L462)/M462*100)</f>
        <v>0</v>
      </c>
      <c r="O462" s="55">
        <f t="shared" ref="O462:O498" si="60">IF(M462=0,0,M462/M$498*100)</f>
        <v>0.89786756453423133</v>
      </c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  <c r="AA462" s="44"/>
      <c r="AB462" s="44"/>
      <c r="AC462" s="44"/>
      <c r="AD462" s="44"/>
      <c r="AE462" s="44"/>
      <c r="AF462" s="44"/>
      <c r="AG462" s="44"/>
      <c r="AH462" s="44"/>
      <c r="AI462" s="44"/>
      <c r="AJ462" s="44"/>
      <c r="AK462" s="44"/>
      <c r="AL462" s="44"/>
      <c r="AM462" s="44"/>
      <c r="AN462" s="44"/>
      <c r="AO462" s="44"/>
      <c r="AP462" s="44"/>
      <c r="AQ462" s="44"/>
      <c r="AR462" s="44"/>
      <c r="AS462" s="44"/>
      <c r="AT462" s="44"/>
      <c r="AU462" s="44"/>
      <c r="AV462" s="44"/>
      <c r="AW462" s="44"/>
      <c r="AX462" s="44"/>
      <c r="AY462" s="44"/>
      <c r="AZ462" s="44"/>
      <c r="BA462" s="45"/>
      <c r="BB462" s="45"/>
      <c r="BC462" s="45"/>
      <c r="BD462" s="45"/>
      <c r="BE462" s="45"/>
      <c r="BF462" s="45"/>
      <c r="BG462" s="45"/>
      <c r="BH462" s="45"/>
      <c r="BI462" s="45"/>
      <c r="BJ462" s="45"/>
      <c r="BK462" s="45"/>
      <c r="BL462" s="45"/>
      <c r="BM462" s="45"/>
      <c r="BN462" s="45"/>
      <c r="BO462" s="45"/>
    </row>
    <row r="463" spans="1:67" s="43" customFormat="1" ht="13.5" customHeight="1">
      <c r="A463" s="54" t="s">
        <v>10</v>
      </c>
      <c r="B463" s="53">
        <v>0</v>
      </c>
      <c r="C463" s="53">
        <v>0</v>
      </c>
      <c r="D463" s="53">
        <v>0</v>
      </c>
      <c r="E463" s="53">
        <v>0</v>
      </c>
      <c r="F463" s="53">
        <f t="shared" si="55"/>
        <v>0</v>
      </c>
      <c r="G463" s="52">
        <f t="shared" si="56"/>
        <v>0</v>
      </c>
      <c r="H463" s="51">
        <f t="shared" si="57"/>
        <v>0</v>
      </c>
      <c r="I463" s="53">
        <v>5</v>
      </c>
      <c r="J463" s="53">
        <v>0</v>
      </c>
      <c r="K463" s="53">
        <v>0</v>
      </c>
      <c r="L463" s="53">
        <v>0</v>
      </c>
      <c r="M463" s="53">
        <f t="shared" si="58"/>
        <v>5</v>
      </c>
      <c r="N463" s="52">
        <f t="shared" si="59"/>
        <v>0</v>
      </c>
      <c r="O463" s="51">
        <f t="shared" si="60"/>
        <v>0.5611672278338945</v>
      </c>
      <c r="P463" s="44"/>
      <c r="Q463" s="44"/>
      <c r="R463" s="44"/>
      <c r="S463" s="44"/>
      <c r="T463" s="44"/>
      <c r="U463" s="44"/>
      <c r="V463" s="44"/>
      <c r="W463" s="44"/>
      <c r="X463" s="44"/>
      <c r="Y463" s="44"/>
      <c r="Z463" s="44"/>
      <c r="AA463" s="44"/>
      <c r="AB463" s="44"/>
      <c r="AC463" s="44"/>
      <c r="AD463" s="44"/>
      <c r="AE463" s="44"/>
      <c r="AF463" s="44"/>
      <c r="AG463" s="44"/>
      <c r="AH463" s="44"/>
      <c r="AI463" s="44"/>
      <c r="AJ463" s="44"/>
      <c r="AK463" s="44"/>
      <c r="AL463" s="44"/>
      <c r="AM463" s="44"/>
      <c r="AN463" s="44"/>
      <c r="AO463" s="44"/>
      <c r="AP463" s="44"/>
      <c r="AQ463" s="44"/>
      <c r="AR463" s="44"/>
      <c r="AS463" s="44"/>
      <c r="AT463" s="44"/>
      <c r="AU463" s="44"/>
      <c r="AV463" s="44"/>
      <c r="AW463" s="44"/>
      <c r="AX463" s="44"/>
      <c r="AY463" s="44"/>
      <c r="AZ463" s="44"/>
      <c r="BA463" s="45"/>
      <c r="BB463" s="45"/>
      <c r="BC463" s="45"/>
      <c r="BD463" s="45"/>
      <c r="BE463" s="45"/>
      <c r="BF463" s="45"/>
      <c r="BG463" s="45"/>
      <c r="BH463" s="45"/>
      <c r="BI463" s="45"/>
      <c r="BJ463" s="45"/>
      <c r="BK463" s="45"/>
      <c r="BL463" s="45"/>
      <c r="BM463" s="45"/>
      <c r="BN463" s="45"/>
      <c r="BO463" s="45"/>
    </row>
    <row r="464" spans="1:67" s="44" customFormat="1" ht="13.5" customHeight="1">
      <c r="A464" s="54" t="s">
        <v>11</v>
      </c>
      <c r="B464" s="53">
        <v>1</v>
      </c>
      <c r="C464" s="53">
        <v>0</v>
      </c>
      <c r="D464" s="53">
        <v>1</v>
      </c>
      <c r="E464" s="53">
        <v>0</v>
      </c>
      <c r="F464" s="53">
        <f t="shared" si="55"/>
        <v>2</v>
      </c>
      <c r="G464" s="52">
        <f t="shared" si="56"/>
        <v>0</v>
      </c>
      <c r="H464" s="51">
        <f t="shared" si="57"/>
        <v>2.9411764705882351</v>
      </c>
      <c r="I464" s="53">
        <v>15</v>
      </c>
      <c r="J464" s="53">
        <v>0</v>
      </c>
      <c r="K464" s="53">
        <v>1</v>
      </c>
      <c r="L464" s="53">
        <v>0</v>
      </c>
      <c r="M464" s="53">
        <f t="shared" si="58"/>
        <v>16</v>
      </c>
      <c r="N464" s="52">
        <f t="shared" si="59"/>
        <v>0</v>
      </c>
      <c r="O464" s="51">
        <f t="shared" si="60"/>
        <v>1.7957351290684627</v>
      </c>
      <c r="BA464" s="45"/>
      <c r="BB464" s="45"/>
      <c r="BC464" s="45"/>
      <c r="BD464" s="45"/>
      <c r="BE464" s="45"/>
      <c r="BF464" s="45"/>
      <c r="BG464" s="45"/>
      <c r="BH464" s="45"/>
      <c r="BI464" s="45"/>
      <c r="BJ464" s="45"/>
      <c r="BK464" s="45"/>
      <c r="BL464" s="45"/>
      <c r="BM464" s="45"/>
      <c r="BN464" s="45"/>
      <c r="BO464" s="45"/>
    </row>
    <row r="465" spans="1:67" s="46" customFormat="1" ht="13.5" customHeight="1">
      <c r="A465" s="54" t="s">
        <v>12</v>
      </c>
      <c r="B465" s="53">
        <v>0</v>
      </c>
      <c r="C465" s="53">
        <v>0</v>
      </c>
      <c r="D465" s="53">
        <v>0</v>
      </c>
      <c r="E465" s="53">
        <v>0</v>
      </c>
      <c r="F465" s="53">
        <f t="shared" si="55"/>
        <v>0</v>
      </c>
      <c r="G465" s="52">
        <f t="shared" si="56"/>
        <v>0</v>
      </c>
      <c r="H465" s="51">
        <f t="shared" si="57"/>
        <v>0</v>
      </c>
      <c r="I465" s="53">
        <v>15</v>
      </c>
      <c r="J465" s="53">
        <v>1</v>
      </c>
      <c r="K465" s="53">
        <v>1</v>
      </c>
      <c r="L465" s="53">
        <v>0</v>
      </c>
      <c r="M465" s="53">
        <f t="shared" si="58"/>
        <v>17</v>
      </c>
      <c r="N465" s="52">
        <f t="shared" si="59"/>
        <v>5.8823529411764701</v>
      </c>
      <c r="O465" s="51">
        <f t="shared" si="60"/>
        <v>1.9079685746352413</v>
      </c>
      <c r="P465" s="44"/>
      <c r="Q465" s="44"/>
      <c r="R465" s="44"/>
      <c r="S465" s="44"/>
      <c r="T465" s="44"/>
      <c r="U465" s="44"/>
      <c r="V465" s="44"/>
      <c r="W465" s="44"/>
      <c r="X465" s="44"/>
      <c r="Y465" s="44"/>
      <c r="Z465" s="44"/>
      <c r="AA465" s="44"/>
      <c r="AB465" s="44"/>
      <c r="AC465" s="44"/>
      <c r="AD465" s="44"/>
      <c r="AE465" s="44"/>
      <c r="AF465" s="44"/>
      <c r="AG465" s="44"/>
      <c r="AH465" s="44"/>
      <c r="AI465" s="44"/>
      <c r="AJ465" s="44"/>
      <c r="AK465" s="44"/>
      <c r="AL465" s="44"/>
      <c r="AM465" s="44"/>
      <c r="AN465" s="44"/>
      <c r="AO465" s="44"/>
      <c r="AP465" s="44"/>
      <c r="AQ465" s="44"/>
      <c r="AR465" s="44"/>
      <c r="AS465" s="44"/>
      <c r="AT465" s="44"/>
      <c r="AU465" s="44"/>
      <c r="AV465" s="44"/>
      <c r="AW465" s="44"/>
      <c r="AX465" s="44"/>
      <c r="AY465" s="44"/>
      <c r="AZ465" s="44"/>
      <c r="BA465" s="45"/>
      <c r="BB465" s="45"/>
      <c r="BC465" s="45"/>
      <c r="BD465" s="45"/>
      <c r="BE465" s="45"/>
      <c r="BF465" s="45"/>
      <c r="BG465" s="45"/>
      <c r="BH465" s="45"/>
      <c r="BI465" s="45"/>
      <c r="BJ465" s="45"/>
      <c r="BK465" s="45"/>
      <c r="BL465" s="45"/>
      <c r="BM465" s="45"/>
      <c r="BN465" s="45"/>
      <c r="BO465" s="45"/>
    </row>
    <row r="466" spans="1:67" s="44" customFormat="1" ht="13.5" customHeight="1">
      <c r="A466" s="54" t="s">
        <v>13</v>
      </c>
      <c r="B466" s="53">
        <v>0</v>
      </c>
      <c r="C466" s="53">
        <v>0</v>
      </c>
      <c r="D466" s="53">
        <v>0</v>
      </c>
      <c r="E466" s="53">
        <v>0</v>
      </c>
      <c r="F466" s="53">
        <f t="shared" si="55"/>
        <v>0</v>
      </c>
      <c r="G466" s="52">
        <f t="shared" si="56"/>
        <v>0</v>
      </c>
      <c r="H466" s="51">
        <f t="shared" si="57"/>
        <v>0</v>
      </c>
      <c r="I466" s="53">
        <v>16</v>
      </c>
      <c r="J466" s="53">
        <v>0</v>
      </c>
      <c r="K466" s="53">
        <v>0</v>
      </c>
      <c r="L466" s="53">
        <v>0</v>
      </c>
      <c r="M466" s="53">
        <f t="shared" si="58"/>
        <v>16</v>
      </c>
      <c r="N466" s="52">
        <f t="shared" si="59"/>
        <v>0</v>
      </c>
      <c r="O466" s="51">
        <f t="shared" si="60"/>
        <v>1.7957351290684627</v>
      </c>
      <c r="BA466" s="45"/>
      <c r="BB466" s="45"/>
      <c r="BC466" s="45"/>
      <c r="BD466" s="45"/>
      <c r="BE466" s="45"/>
      <c r="BF466" s="45"/>
      <c r="BG466" s="45"/>
      <c r="BH466" s="45"/>
      <c r="BI466" s="45"/>
      <c r="BJ466" s="45"/>
      <c r="BK466" s="45"/>
      <c r="BL466" s="45"/>
      <c r="BM466" s="45"/>
      <c r="BN466" s="45"/>
      <c r="BO466" s="45"/>
    </row>
    <row r="467" spans="1:67" s="44" customFormat="1" ht="13.5" customHeight="1">
      <c r="A467" s="54" t="s">
        <v>14</v>
      </c>
      <c r="B467" s="53">
        <v>0</v>
      </c>
      <c r="C467" s="53">
        <v>0</v>
      </c>
      <c r="D467" s="53">
        <v>0</v>
      </c>
      <c r="E467" s="53">
        <v>0</v>
      </c>
      <c r="F467" s="53">
        <f t="shared" si="55"/>
        <v>0</v>
      </c>
      <c r="G467" s="52">
        <f t="shared" si="56"/>
        <v>0</v>
      </c>
      <c r="H467" s="51">
        <f t="shared" si="57"/>
        <v>0</v>
      </c>
      <c r="I467" s="53">
        <v>6</v>
      </c>
      <c r="J467" s="53">
        <v>0</v>
      </c>
      <c r="K467" s="53">
        <v>1</v>
      </c>
      <c r="L467" s="53">
        <v>0</v>
      </c>
      <c r="M467" s="53">
        <f t="shared" si="58"/>
        <v>7</v>
      </c>
      <c r="N467" s="52">
        <f t="shared" si="59"/>
        <v>0</v>
      </c>
      <c r="O467" s="51">
        <f t="shared" si="60"/>
        <v>0.78563411896745239</v>
      </c>
      <c r="BA467" s="45"/>
      <c r="BB467" s="45"/>
      <c r="BC467" s="45"/>
      <c r="BD467" s="45"/>
      <c r="BE467" s="45"/>
      <c r="BF467" s="45"/>
      <c r="BG467" s="45"/>
      <c r="BH467" s="45"/>
      <c r="BI467" s="45"/>
      <c r="BJ467" s="45"/>
      <c r="BK467" s="45"/>
      <c r="BL467" s="45"/>
      <c r="BM467" s="45"/>
      <c r="BN467" s="45"/>
      <c r="BO467" s="45"/>
    </row>
    <row r="468" spans="1:67" s="44" customFormat="1" ht="13.5" customHeight="1">
      <c r="A468" s="50" t="s">
        <v>15</v>
      </c>
      <c r="B468" s="49">
        <f>SUM(B462:B467)</f>
        <v>1</v>
      </c>
      <c r="C468" s="49">
        <f>SUM(C462:C467)</f>
        <v>0</v>
      </c>
      <c r="D468" s="49">
        <f>SUM(D462:D467)</f>
        <v>2</v>
      </c>
      <c r="E468" s="49">
        <f>SUM(E462:E467)</f>
        <v>0</v>
      </c>
      <c r="F468" s="49">
        <f t="shared" si="55"/>
        <v>3</v>
      </c>
      <c r="G468" s="48">
        <f t="shared" si="56"/>
        <v>0</v>
      </c>
      <c r="H468" s="47">
        <f t="shared" si="57"/>
        <v>4.4117647058823533</v>
      </c>
      <c r="I468" s="49">
        <f>SUM(I462:I467)</f>
        <v>65</v>
      </c>
      <c r="J468" s="49">
        <f>SUM(J462:J467)</f>
        <v>1</v>
      </c>
      <c r="K468" s="49">
        <f>SUM(K462:K467)</f>
        <v>3</v>
      </c>
      <c r="L468" s="49">
        <f>SUM(L462:L467)</f>
        <v>0</v>
      </c>
      <c r="M468" s="49">
        <f t="shared" si="58"/>
        <v>69</v>
      </c>
      <c r="N468" s="48">
        <f t="shared" si="59"/>
        <v>1.4492753623188406</v>
      </c>
      <c r="O468" s="47">
        <f t="shared" si="60"/>
        <v>7.7441077441077439</v>
      </c>
      <c r="BA468" s="45"/>
      <c r="BB468" s="45"/>
      <c r="BC468" s="45"/>
      <c r="BD468" s="45"/>
      <c r="BE468" s="45"/>
      <c r="BF468" s="45"/>
      <c r="BG468" s="45"/>
      <c r="BH468" s="45"/>
      <c r="BI468" s="45"/>
      <c r="BJ468" s="45"/>
      <c r="BK468" s="45"/>
      <c r="BL468" s="45"/>
      <c r="BM468" s="45"/>
      <c r="BN468" s="45"/>
      <c r="BO468" s="45"/>
    </row>
    <row r="469" spans="1:67" s="46" customFormat="1" ht="13.5" customHeight="1">
      <c r="A469" s="58" t="s">
        <v>16</v>
      </c>
      <c r="B469" s="57">
        <v>0</v>
      </c>
      <c r="C469" s="57">
        <v>0</v>
      </c>
      <c r="D469" s="57">
        <v>0</v>
      </c>
      <c r="E469" s="57">
        <v>0</v>
      </c>
      <c r="F469" s="57">
        <f t="shared" si="55"/>
        <v>0</v>
      </c>
      <c r="G469" s="56">
        <f t="shared" si="56"/>
        <v>0</v>
      </c>
      <c r="H469" s="55">
        <f t="shared" si="57"/>
        <v>0</v>
      </c>
      <c r="I469" s="57">
        <v>7</v>
      </c>
      <c r="J469" s="57">
        <v>0</v>
      </c>
      <c r="K469" s="57">
        <v>2</v>
      </c>
      <c r="L469" s="57">
        <v>1</v>
      </c>
      <c r="M469" s="57">
        <f t="shared" si="58"/>
        <v>10</v>
      </c>
      <c r="N469" s="56">
        <f t="shared" si="59"/>
        <v>10</v>
      </c>
      <c r="O469" s="55">
        <f t="shared" si="60"/>
        <v>1.122334455667789</v>
      </c>
      <c r="P469" s="44"/>
      <c r="Q469" s="44"/>
      <c r="R469" s="44"/>
      <c r="S469" s="44"/>
      <c r="T469" s="44"/>
      <c r="U469" s="44"/>
      <c r="V469" s="44"/>
      <c r="W469" s="44"/>
      <c r="X469" s="44"/>
      <c r="Y469" s="44"/>
      <c r="Z469" s="44"/>
      <c r="AA469" s="44"/>
      <c r="AB469" s="44"/>
      <c r="AC469" s="44"/>
      <c r="AD469" s="44"/>
      <c r="AE469" s="44"/>
      <c r="AF469" s="44"/>
      <c r="AG469" s="44"/>
      <c r="AH469" s="44"/>
      <c r="AI469" s="44"/>
      <c r="AJ469" s="44"/>
      <c r="AK469" s="44"/>
      <c r="AL469" s="44"/>
      <c r="AM469" s="44"/>
      <c r="AN469" s="44"/>
      <c r="AO469" s="44"/>
      <c r="AP469" s="44"/>
      <c r="AQ469" s="44"/>
      <c r="AR469" s="44"/>
      <c r="AS469" s="44"/>
      <c r="AT469" s="44"/>
      <c r="AU469" s="44"/>
      <c r="AV469" s="44"/>
      <c r="AW469" s="44"/>
      <c r="AX469" s="44"/>
      <c r="AY469" s="44"/>
      <c r="AZ469" s="44"/>
    </row>
    <row r="470" spans="1:67" s="46" customFormat="1" ht="13.5" customHeight="1">
      <c r="A470" s="54" t="s">
        <v>17</v>
      </c>
      <c r="B470" s="53">
        <v>0</v>
      </c>
      <c r="C470" s="53">
        <v>0</v>
      </c>
      <c r="D470" s="53">
        <v>0</v>
      </c>
      <c r="E470" s="53">
        <v>0</v>
      </c>
      <c r="F470" s="53">
        <f t="shared" si="55"/>
        <v>0</v>
      </c>
      <c r="G470" s="52">
        <f t="shared" si="56"/>
        <v>0</v>
      </c>
      <c r="H470" s="51">
        <f t="shared" si="57"/>
        <v>0</v>
      </c>
      <c r="I470" s="53">
        <v>12</v>
      </c>
      <c r="J470" s="53">
        <v>0</v>
      </c>
      <c r="K470" s="53">
        <v>0</v>
      </c>
      <c r="L470" s="53">
        <v>0</v>
      </c>
      <c r="M470" s="53">
        <f t="shared" si="58"/>
        <v>12</v>
      </c>
      <c r="N470" s="52">
        <f t="shared" si="59"/>
        <v>0</v>
      </c>
      <c r="O470" s="51">
        <f t="shared" si="60"/>
        <v>1.3468013468013467</v>
      </c>
      <c r="P470" s="44"/>
      <c r="Q470" s="44"/>
      <c r="R470" s="44"/>
      <c r="S470" s="44"/>
      <c r="T470" s="44"/>
      <c r="U470" s="44"/>
      <c r="V470" s="44"/>
      <c r="W470" s="44"/>
      <c r="X470" s="44"/>
      <c r="Y470" s="44"/>
      <c r="Z470" s="44"/>
      <c r="AA470" s="44"/>
      <c r="AB470" s="44"/>
      <c r="AC470" s="44"/>
      <c r="AD470" s="44"/>
      <c r="AE470" s="44"/>
      <c r="AF470" s="44"/>
      <c r="AG470" s="44"/>
      <c r="AH470" s="44"/>
      <c r="AI470" s="44"/>
      <c r="AJ470" s="44"/>
      <c r="AK470" s="44"/>
      <c r="AL470" s="44"/>
      <c r="AM470" s="44"/>
      <c r="AN470" s="44"/>
      <c r="AO470" s="44"/>
      <c r="AP470" s="44"/>
      <c r="AQ470" s="44"/>
      <c r="AR470" s="44"/>
      <c r="AS470" s="44"/>
      <c r="AT470" s="44"/>
      <c r="AU470" s="44"/>
      <c r="AV470" s="44"/>
      <c r="AW470" s="44"/>
      <c r="AX470" s="44"/>
      <c r="AY470" s="44"/>
      <c r="AZ470" s="44"/>
    </row>
    <row r="471" spans="1:67" s="46" customFormat="1" ht="13.5" customHeight="1">
      <c r="A471" s="54" t="s">
        <v>18</v>
      </c>
      <c r="B471" s="53">
        <v>1</v>
      </c>
      <c r="C471" s="53">
        <v>0</v>
      </c>
      <c r="D471" s="53">
        <v>0</v>
      </c>
      <c r="E471" s="53">
        <v>0</v>
      </c>
      <c r="F471" s="53">
        <f t="shared" si="55"/>
        <v>1</v>
      </c>
      <c r="G471" s="52">
        <f t="shared" si="56"/>
        <v>0</v>
      </c>
      <c r="H471" s="51">
        <f t="shared" si="57"/>
        <v>1.4705882352941175</v>
      </c>
      <c r="I471" s="53">
        <v>9</v>
      </c>
      <c r="J471" s="53">
        <v>1</v>
      </c>
      <c r="K471" s="53">
        <v>0</v>
      </c>
      <c r="L471" s="53">
        <v>2</v>
      </c>
      <c r="M471" s="53">
        <f t="shared" si="58"/>
        <v>12</v>
      </c>
      <c r="N471" s="52">
        <f t="shared" si="59"/>
        <v>25</v>
      </c>
      <c r="O471" s="51">
        <f t="shared" si="60"/>
        <v>1.3468013468013467</v>
      </c>
      <c r="P471" s="44"/>
      <c r="Q471" s="44"/>
      <c r="R471" s="44"/>
      <c r="S471" s="44"/>
      <c r="T471" s="44"/>
      <c r="U471" s="44"/>
      <c r="V471" s="44"/>
      <c r="W471" s="44"/>
      <c r="X471" s="44"/>
      <c r="Y471" s="44"/>
      <c r="Z471" s="44"/>
      <c r="AA471" s="44"/>
      <c r="AB471" s="44"/>
      <c r="AC471" s="44"/>
      <c r="AD471" s="44"/>
      <c r="AE471" s="44"/>
      <c r="AF471" s="44"/>
      <c r="AG471" s="44"/>
      <c r="AH471" s="44"/>
      <c r="AI471" s="44"/>
      <c r="AJ471" s="44"/>
      <c r="AK471" s="44"/>
      <c r="AL471" s="44"/>
      <c r="AM471" s="44"/>
      <c r="AN471" s="44"/>
      <c r="AO471" s="44"/>
      <c r="AP471" s="44"/>
      <c r="AQ471" s="44"/>
      <c r="AR471" s="44"/>
      <c r="AS471" s="44"/>
      <c r="AT471" s="44"/>
      <c r="AU471" s="44"/>
      <c r="AV471" s="44"/>
      <c r="AW471" s="44"/>
      <c r="AX471" s="44"/>
      <c r="AY471" s="44"/>
      <c r="AZ471" s="44"/>
      <c r="BA471" s="45"/>
      <c r="BB471" s="45"/>
      <c r="BC471" s="45"/>
      <c r="BD471" s="45"/>
      <c r="BE471" s="45"/>
      <c r="BF471" s="45"/>
      <c r="BG471" s="45"/>
      <c r="BH471" s="45"/>
      <c r="BI471" s="45"/>
      <c r="BJ471" s="45"/>
      <c r="BK471" s="45"/>
      <c r="BL471" s="45"/>
      <c r="BM471" s="45"/>
      <c r="BN471" s="45"/>
      <c r="BO471" s="45"/>
    </row>
    <row r="472" spans="1:67" s="44" customFormat="1" ht="13.5" customHeight="1">
      <c r="A472" s="54" t="s">
        <v>19</v>
      </c>
      <c r="B472" s="53">
        <v>1</v>
      </c>
      <c r="C472" s="53">
        <v>0</v>
      </c>
      <c r="D472" s="53">
        <v>0</v>
      </c>
      <c r="E472" s="53">
        <v>0</v>
      </c>
      <c r="F472" s="53">
        <f t="shared" si="55"/>
        <v>1</v>
      </c>
      <c r="G472" s="52">
        <f t="shared" si="56"/>
        <v>0</v>
      </c>
      <c r="H472" s="51">
        <f t="shared" si="57"/>
        <v>1.4705882352941175</v>
      </c>
      <c r="I472" s="53">
        <v>18</v>
      </c>
      <c r="J472" s="53">
        <v>0</v>
      </c>
      <c r="K472" s="53">
        <v>2</v>
      </c>
      <c r="L472" s="53">
        <v>0</v>
      </c>
      <c r="M472" s="53">
        <f t="shared" si="58"/>
        <v>20</v>
      </c>
      <c r="N472" s="52">
        <f t="shared" si="59"/>
        <v>0</v>
      </c>
      <c r="O472" s="51">
        <f t="shared" si="60"/>
        <v>2.244668911335578</v>
      </c>
      <c r="BA472" s="45"/>
      <c r="BB472" s="45"/>
      <c r="BC472" s="45"/>
      <c r="BD472" s="45"/>
      <c r="BE472" s="45"/>
      <c r="BF472" s="45"/>
      <c r="BG472" s="45"/>
      <c r="BH472" s="45"/>
      <c r="BI472" s="45"/>
      <c r="BJ472" s="45"/>
      <c r="BK472" s="45"/>
      <c r="BL472" s="45"/>
      <c r="BM472" s="45"/>
      <c r="BN472" s="45"/>
      <c r="BO472" s="45"/>
    </row>
    <row r="473" spans="1:67" s="46" customFormat="1" ht="13.5" customHeight="1">
      <c r="A473" s="54" t="s">
        <v>20</v>
      </c>
      <c r="B473" s="53">
        <v>0</v>
      </c>
      <c r="C473" s="53">
        <v>0</v>
      </c>
      <c r="D473" s="53">
        <v>0</v>
      </c>
      <c r="E473" s="53">
        <v>0</v>
      </c>
      <c r="F473" s="53">
        <f t="shared" si="55"/>
        <v>0</v>
      </c>
      <c r="G473" s="52">
        <f t="shared" si="56"/>
        <v>0</v>
      </c>
      <c r="H473" s="51">
        <f t="shared" si="57"/>
        <v>0</v>
      </c>
      <c r="I473" s="53">
        <v>11</v>
      </c>
      <c r="J473" s="53">
        <v>0</v>
      </c>
      <c r="K473" s="53">
        <v>0</v>
      </c>
      <c r="L473" s="53">
        <v>4</v>
      </c>
      <c r="M473" s="53">
        <f t="shared" si="58"/>
        <v>15</v>
      </c>
      <c r="N473" s="52">
        <f t="shared" si="59"/>
        <v>26.666666666666668</v>
      </c>
      <c r="O473" s="51">
        <f t="shared" si="60"/>
        <v>1.6835016835016834</v>
      </c>
      <c r="P473" s="44"/>
      <c r="Q473" s="44"/>
      <c r="R473" s="44"/>
      <c r="S473" s="44"/>
      <c r="T473" s="44"/>
      <c r="U473" s="44"/>
      <c r="V473" s="44"/>
      <c r="W473" s="44"/>
      <c r="X473" s="44"/>
      <c r="Y473" s="44"/>
      <c r="Z473" s="44"/>
      <c r="AA473" s="44"/>
      <c r="AB473" s="44"/>
      <c r="AC473" s="44"/>
      <c r="AD473" s="44"/>
      <c r="AE473" s="44"/>
      <c r="AF473" s="44"/>
      <c r="AG473" s="44"/>
      <c r="AH473" s="44"/>
      <c r="AI473" s="44"/>
      <c r="AJ473" s="44"/>
      <c r="AK473" s="44"/>
      <c r="AL473" s="44"/>
      <c r="AM473" s="44"/>
      <c r="AN473" s="44"/>
      <c r="AO473" s="44"/>
      <c r="AP473" s="44"/>
      <c r="AQ473" s="44"/>
      <c r="AR473" s="44"/>
      <c r="AS473" s="44"/>
      <c r="AT473" s="44"/>
      <c r="AU473" s="44"/>
      <c r="AV473" s="44"/>
      <c r="AW473" s="44"/>
      <c r="AX473" s="44"/>
      <c r="AY473" s="44"/>
      <c r="AZ473" s="44"/>
      <c r="BA473" s="45"/>
      <c r="BB473" s="45"/>
      <c r="BC473" s="45"/>
      <c r="BD473" s="45"/>
      <c r="BE473" s="45"/>
      <c r="BF473" s="45"/>
      <c r="BG473" s="45"/>
      <c r="BH473" s="45"/>
      <c r="BI473" s="45"/>
      <c r="BJ473" s="45"/>
      <c r="BK473" s="45"/>
      <c r="BL473" s="45"/>
      <c r="BM473" s="45"/>
      <c r="BN473" s="45"/>
      <c r="BO473" s="45"/>
    </row>
    <row r="474" spans="1:67" s="44" customFormat="1" ht="13.5" customHeight="1">
      <c r="A474" s="54" t="s">
        <v>21</v>
      </c>
      <c r="B474" s="53">
        <v>0</v>
      </c>
      <c r="C474" s="53">
        <v>0</v>
      </c>
      <c r="D474" s="53">
        <v>0</v>
      </c>
      <c r="E474" s="53">
        <v>0</v>
      </c>
      <c r="F474" s="53">
        <f t="shared" si="55"/>
        <v>0</v>
      </c>
      <c r="G474" s="52">
        <f t="shared" si="56"/>
        <v>0</v>
      </c>
      <c r="H474" s="51">
        <f t="shared" si="57"/>
        <v>0</v>
      </c>
      <c r="I474" s="53">
        <v>12</v>
      </c>
      <c r="J474" s="53">
        <v>1</v>
      </c>
      <c r="K474" s="53">
        <v>1</v>
      </c>
      <c r="L474" s="53">
        <v>5</v>
      </c>
      <c r="M474" s="53">
        <f t="shared" si="58"/>
        <v>19</v>
      </c>
      <c r="N474" s="52">
        <f t="shared" si="59"/>
        <v>31.578947368421051</v>
      </c>
      <c r="O474" s="51">
        <f t="shared" si="60"/>
        <v>2.1324354657687992</v>
      </c>
      <c r="BA474" s="45"/>
      <c r="BB474" s="45"/>
      <c r="BC474" s="45"/>
      <c r="BD474" s="45"/>
      <c r="BE474" s="45"/>
      <c r="BF474" s="45"/>
      <c r="BG474" s="45"/>
      <c r="BH474" s="45"/>
      <c r="BI474" s="45"/>
      <c r="BJ474" s="45"/>
      <c r="BK474" s="45"/>
      <c r="BL474" s="45"/>
      <c r="BM474" s="45"/>
      <c r="BN474" s="45"/>
      <c r="BO474" s="45"/>
    </row>
    <row r="475" spans="1:67" s="46" customFormat="1" ht="13.5" customHeight="1">
      <c r="A475" s="50" t="s">
        <v>15</v>
      </c>
      <c r="B475" s="49">
        <f>SUM(B469:B474)</f>
        <v>2</v>
      </c>
      <c r="C475" s="49">
        <f>SUM(C469:C474)</f>
        <v>0</v>
      </c>
      <c r="D475" s="49">
        <f>SUM(D469:D474)</f>
        <v>0</v>
      </c>
      <c r="E475" s="49">
        <f>SUM(E469:E474)</f>
        <v>0</v>
      </c>
      <c r="F475" s="49">
        <f t="shared" si="55"/>
        <v>2</v>
      </c>
      <c r="G475" s="48">
        <f t="shared" si="56"/>
        <v>0</v>
      </c>
      <c r="H475" s="47">
        <f t="shared" si="57"/>
        <v>2.9411764705882351</v>
      </c>
      <c r="I475" s="49">
        <f>SUM(I469:I474)</f>
        <v>69</v>
      </c>
      <c r="J475" s="49">
        <f>SUM(J469:J474)</f>
        <v>2</v>
      </c>
      <c r="K475" s="49">
        <f>SUM(K469:K474)</f>
        <v>5</v>
      </c>
      <c r="L475" s="49">
        <f>SUM(L469:L474)</f>
        <v>12</v>
      </c>
      <c r="M475" s="49">
        <f t="shared" si="58"/>
        <v>88</v>
      </c>
      <c r="N475" s="48">
        <f t="shared" si="59"/>
        <v>15.909090909090908</v>
      </c>
      <c r="O475" s="47">
        <f t="shared" si="60"/>
        <v>9.8765432098765427</v>
      </c>
      <c r="P475" s="44"/>
      <c r="Q475" s="44"/>
      <c r="R475" s="44"/>
      <c r="S475" s="44"/>
      <c r="T475" s="44"/>
      <c r="U475" s="44"/>
      <c r="V475" s="44"/>
      <c r="W475" s="44"/>
      <c r="X475" s="44"/>
      <c r="Y475" s="44"/>
      <c r="Z475" s="44"/>
      <c r="AA475" s="44"/>
      <c r="AB475" s="44"/>
      <c r="AC475" s="44"/>
      <c r="AD475" s="44"/>
      <c r="AE475" s="44"/>
      <c r="AF475" s="44"/>
      <c r="AG475" s="44"/>
      <c r="AH475" s="44"/>
      <c r="AI475" s="44"/>
      <c r="AJ475" s="44"/>
      <c r="AK475" s="44"/>
      <c r="AL475" s="44"/>
      <c r="AM475" s="44"/>
      <c r="AN475" s="44"/>
      <c r="AO475" s="44"/>
      <c r="AP475" s="44"/>
      <c r="AQ475" s="44"/>
      <c r="AR475" s="44"/>
      <c r="AS475" s="44"/>
      <c r="AT475" s="44"/>
      <c r="AU475" s="44"/>
      <c r="AV475" s="44"/>
      <c r="AW475" s="44"/>
      <c r="AX475" s="44"/>
      <c r="AY475" s="44"/>
      <c r="AZ475" s="44"/>
    </row>
    <row r="476" spans="1:67" s="44" customFormat="1" ht="13.5" customHeight="1">
      <c r="A476" s="54" t="s">
        <v>22</v>
      </c>
      <c r="B476" s="53">
        <v>4</v>
      </c>
      <c r="C476" s="53">
        <v>0</v>
      </c>
      <c r="D476" s="53">
        <v>1</v>
      </c>
      <c r="E476" s="53">
        <v>1</v>
      </c>
      <c r="F476" s="53">
        <f t="shared" si="55"/>
        <v>6</v>
      </c>
      <c r="G476" s="52">
        <f t="shared" si="56"/>
        <v>16.666666666666664</v>
      </c>
      <c r="H476" s="51">
        <f t="shared" si="57"/>
        <v>8.8235294117647065</v>
      </c>
      <c r="I476" s="53">
        <v>59</v>
      </c>
      <c r="J476" s="53">
        <v>3</v>
      </c>
      <c r="K476" s="53">
        <v>10</v>
      </c>
      <c r="L476" s="53">
        <v>3</v>
      </c>
      <c r="M476" s="53">
        <f t="shared" si="58"/>
        <v>75</v>
      </c>
      <c r="N476" s="52">
        <f t="shared" si="59"/>
        <v>8</v>
      </c>
      <c r="O476" s="51">
        <f t="shared" si="60"/>
        <v>8.4175084175084187</v>
      </c>
      <c r="BA476" s="45"/>
      <c r="BB476" s="45"/>
      <c r="BC476" s="45"/>
      <c r="BD476" s="45"/>
      <c r="BE476" s="45"/>
      <c r="BF476" s="45"/>
      <c r="BG476" s="45"/>
      <c r="BH476" s="45"/>
      <c r="BI476" s="45"/>
      <c r="BJ476" s="45"/>
      <c r="BK476" s="45"/>
      <c r="BL476" s="45"/>
      <c r="BM476" s="45"/>
      <c r="BN476" s="45"/>
      <c r="BO476" s="45"/>
    </row>
    <row r="477" spans="1:67" s="46" customFormat="1" ht="13.5" customHeight="1">
      <c r="A477" s="54" t="s">
        <v>23</v>
      </c>
      <c r="B477" s="53">
        <v>2</v>
      </c>
      <c r="C477" s="53">
        <v>0</v>
      </c>
      <c r="D477" s="53">
        <v>0</v>
      </c>
      <c r="E477" s="53">
        <v>1</v>
      </c>
      <c r="F477" s="53">
        <f t="shared" si="55"/>
        <v>3</v>
      </c>
      <c r="G477" s="52">
        <f t="shared" si="56"/>
        <v>33.333333333333329</v>
      </c>
      <c r="H477" s="51">
        <f t="shared" si="57"/>
        <v>4.4117647058823533</v>
      </c>
      <c r="I477" s="53">
        <v>68</v>
      </c>
      <c r="J477" s="53">
        <v>1</v>
      </c>
      <c r="K477" s="53">
        <v>7</v>
      </c>
      <c r="L477" s="53">
        <v>3</v>
      </c>
      <c r="M477" s="53">
        <f t="shared" si="58"/>
        <v>79</v>
      </c>
      <c r="N477" s="52">
        <f t="shared" si="59"/>
        <v>5.0632911392405067</v>
      </c>
      <c r="O477" s="51">
        <f t="shared" si="60"/>
        <v>8.8664421997755323</v>
      </c>
      <c r="P477" s="44"/>
      <c r="Q477" s="44"/>
      <c r="R477" s="44"/>
      <c r="S477" s="44"/>
      <c r="T477" s="44"/>
      <c r="U477" s="44"/>
      <c r="V477" s="44"/>
      <c r="W477" s="44"/>
      <c r="X477" s="44"/>
      <c r="Y477" s="44"/>
      <c r="Z477" s="44"/>
      <c r="AA477" s="44"/>
      <c r="AB477" s="44"/>
      <c r="AC477" s="44"/>
      <c r="AD477" s="44"/>
      <c r="AE477" s="44"/>
      <c r="AF477" s="44"/>
      <c r="AG477" s="44"/>
      <c r="AH477" s="44"/>
      <c r="AI477" s="44"/>
      <c r="AJ477" s="44"/>
      <c r="AK477" s="44"/>
      <c r="AL477" s="44"/>
      <c r="AM477" s="44"/>
      <c r="AN477" s="44"/>
      <c r="AO477" s="44"/>
      <c r="AP477" s="44"/>
      <c r="AQ477" s="44"/>
      <c r="AR477" s="44"/>
      <c r="AS477" s="44"/>
      <c r="AT477" s="44"/>
      <c r="AU477" s="44"/>
      <c r="AV477" s="44"/>
      <c r="AW477" s="44"/>
      <c r="AX477" s="44"/>
      <c r="AY477" s="44"/>
      <c r="AZ477" s="44"/>
    </row>
    <row r="478" spans="1:67" s="44" customFormat="1" ht="13.5" customHeight="1">
      <c r="A478" s="54" t="s">
        <v>24</v>
      </c>
      <c r="B478" s="53">
        <v>4</v>
      </c>
      <c r="C478" s="53">
        <v>0</v>
      </c>
      <c r="D478" s="53">
        <v>0</v>
      </c>
      <c r="E478" s="53">
        <v>2</v>
      </c>
      <c r="F478" s="53">
        <f t="shared" si="55"/>
        <v>6</v>
      </c>
      <c r="G478" s="52">
        <f t="shared" si="56"/>
        <v>33.333333333333329</v>
      </c>
      <c r="H478" s="51">
        <f t="shared" si="57"/>
        <v>8.8235294117647065</v>
      </c>
      <c r="I478" s="53">
        <v>66</v>
      </c>
      <c r="J478" s="53">
        <v>3</v>
      </c>
      <c r="K478" s="53">
        <v>14</v>
      </c>
      <c r="L478" s="53">
        <v>4</v>
      </c>
      <c r="M478" s="53">
        <f t="shared" si="58"/>
        <v>87</v>
      </c>
      <c r="N478" s="52">
        <f t="shared" si="59"/>
        <v>8.0459770114942533</v>
      </c>
      <c r="O478" s="51">
        <f t="shared" si="60"/>
        <v>9.7643097643097647</v>
      </c>
      <c r="BA478" s="45"/>
      <c r="BB478" s="45"/>
      <c r="BC478" s="45"/>
      <c r="BD478" s="45"/>
      <c r="BE478" s="45"/>
      <c r="BF478" s="45"/>
      <c r="BG478" s="45"/>
      <c r="BH478" s="45"/>
      <c r="BI478" s="45"/>
      <c r="BJ478" s="45"/>
      <c r="BK478" s="45"/>
      <c r="BL478" s="45"/>
      <c r="BM478" s="45"/>
      <c r="BN478" s="45"/>
      <c r="BO478" s="45"/>
    </row>
    <row r="479" spans="1:67" s="46" customFormat="1" ht="13.5" customHeight="1">
      <c r="A479" s="54" t="s">
        <v>25</v>
      </c>
      <c r="B479" s="53">
        <v>3</v>
      </c>
      <c r="C479" s="53">
        <v>0</v>
      </c>
      <c r="D479" s="53">
        <v>0</v>
      </c>
      <c r="E479" s="53">
        <v>0</v>
      </c>
      <c r="F479" s="53">
        <f t="shared" si="55"/>
        <v>3</v>
      </c>
      <c r="G479" s="52">
        <f t="shared" si="56"/>
        <v>0</v>
      </c>
      <c r="H479" s="51">
        <f t="shared" si="57"/>
        <v>4.4117647058823533</v>
      </c>
      <c r="I479" s="53">
        <v>51</v>
      </c>
      <c r="J479" s="53">
        <v>1</v>
      </c>
      <c r="K479" s="53">
        <v>7</v>
      </c>
      <c r="L479" s="53">
        <v>2</v>
      </c>
      <c r="M479" s="53">
        <f t="shared" si="58"/>
        <v>61</v>
      </c>
      <c r="N479" s="52">
        <f t="shared" si="59"/>
        <v>4.918032786885246</v>
      </c>
      <c r="O479" s="51">
        <f t="shared" si="60"/>
        <v>6.8462401795735124</v>
      </c>
      <c r="P479" s="44"/>
      <c r="Q479" s="44"/>
      <c r="R479" s="44"/>
      <c r="S479" s="44"/>
      <c r="T479" s="44"/>
      <c r="U479" s="44"/>
      <c r="V479" s="44"/>
      <c r="W479" s="44"/>
      <c r="X479" s="44"/>
      <c r="Y479" s="44"/>
      <c r="Z479" s="44"/>
      <c r="AA479" s="44"/>
      <c r="AB479" s="44"/>
      <c r="AC479" s="44"/>
      <c r="AD479" s="44"/>
      <c r="AE479" s="44"/>
      <c r="AF479" s="44"/>
      <c r="AG479" s="44"/>
      <c r="AH479" s="44"/>
      <c r="AI479" s="44"/>
      <c r="AJ479" s="44"/>
      <c r="AK479" s="44"/>
      <c r="AL479" s="44"/>
      <c r="AM479" s="44"/>
      <c r="AN479" s="44"/>
      <c r="AO479" s="44"/>
      <c r="AP479" s="44"/>
      <c r="AQ479" s="44"/>
      <c r="AR479" s="44"/>
      <c r="AS479" s="44"/>
      <c r="AT479" s="44"/>
      <c r="AU479" s="44"/>
      <c r="AV479" s="44"/>
      <c r="AW479" s="44"/>
      <c r="AX479" s="44"/>
      <c r="AY479" s="44"/>
      <c r="AZ479" s="44"/>
    </row>
    <row r="480" spans="1:67" s="46" customFormat="1" ht="13.5" customHeight="1">
      <c r="A480" s="54" t="s">
        <v>26</v>
      </c>
      <c r="B480" s="53">
        <v>6</v>
      </c>
      <c r="C480" s="53">
        <v>0</v>
      </c>
      <c r="D480" s="53">
        <v>1</v>
      </c>
      <c r="E480" s="53">
        <v>0</v>
      </c>
      <c r="F480" s="53">
        <f t="shared" si="55"/>
        <v>7</v>
      </c>
      <c r="G480" s="52">
        <f t="shared" si="56"/>
        <v>0</v>
      </c>
      <c r="H480" s="51">
        <f t="shared" si="57"/>
        <v>10.294117647058822</v>
      </c>
      <c r="I480" s="53">
        <v>43</v>
      </c>
      <c r="J480" s="53">
        <v>1</v>
      </c>
      <c r="K480" s="53">
        <v>11</v>
      </c>
      <c r="L480" s="53">
        <v>2</v>
      </c>
      <c r="M480" s="53">
        <f t="shared" si="58"/>
        <v>57</v>
      </c>
      <c r="N480" s="52">
        <f t="shared" si="59"/>
        <v>5.2631578947368416</v>
      </c>
      <c r="O480" s="51">
        <f t="shared" si="60"/>
        <v>6.3973063973063971</v>
      </c>
      <c r="P480" s="44"/>
      <c r="Q480" s="44"/>
      <c r="R480" s="44"/>
      <c r="S480" s="44"/>
      <c r="T480" s="44"/>
      <c r="U480" s="44"/>
      <c r="V480" s="44"/>
      <c r="W480" s="44"/>
      <c r="X480" s="44"/>
      <c r="Y480" s="44"/>
      <c r="Z480" s="44"/>
      <c r="AA480" s="44"/>
      <c r="AB480" s="44"/>
      <c r="AC480" s="44"/>
      <c r="AD480" s="44"/>
      <c r="AE480" s="44"/>
      <c r="AF480" s="44"/>
      <c r="AG480" s="44"/>
      <c r="AH480" s="44"/>
      <c r="AI480" s="44"/>
      <c r="AJ480" s="44"/>
      <c r="AK480" s="44"/>
      <c r="AL480" s="44"/>
      <c r="AM480" s="44"/>
      <c r="AN480" s="44"/>
      <c r="AO480" s="44"/>
      <c r="AP480" s="44"/>
      <c r="AQ480" s="44"/>
      <c r="AR480" s="44"/>
      <c r="AS480" s="44"/>
      <c r="AT480" s="44"/>
      <c r="AU480" s="44"/>
      <c r="AV480" s="44"/>
      <c r="AW480" s="44"/>
      <c r="AX480" s="44"/>
      <c r="AY480" s="44"/>
      <c r="AZ480" s="44"/>
    </row>
    <row r="481" spans="1:67" s="46" customFormat="1" ht="13.5" customHeight="1">
      <c r="A481" s="54" t="s">
        <v>27</v>
      </c>
      <c r="B481" s="53">
        <v>4</v>
      </c>
      <c r="C481" s="53">
        <v>0</v>
      </c>
      <c r="D481" s="53">
        <v>3</v>
      </c>
      <c r="E481" s="53">
        <v>1</v>
      </c>
      <c r="F481" s="53">
        <f t="shared" si="55"/>
        <v>8</v>
      </c>
      <c r="G481" s="52">
        <f t="shared" si="56"/>
        <v>12.5</v>
      </c>
      <c r="H481" s="51">
        <f t="shared" si="57"/>
        <v>11.76470588235294</v>
      </c>
      <c r="I481" s="53">
        <v>51</v>
      </c>
      <c r="J481" s="53">
        <v>3</v>
      </c>
      <c r="K481" s="53">
        <v>8</v>
      </c>
      <c r="L481" s="53">
        <v>2</v>
      </c>
      <c r="M481" s="53">
        <f t="shared" si="58"/>
        <v>64</v>
      </c>
      <c r="N481" s="52">
        <f t="shared" si="59"/>
        <v>7.8125</v>
      </c>
      <c r="O481" s="51">
        <f t="shared" si="60"/>
        <v>7.1829405162738507</v>
      </c>
      <c r="P481" s="44"/>
      <c r="Q481" s="44"/>
      <c r="R481" s="44"/>
      <c r="S481" s="44"/>
      <c r="T481" s="44"/>
      <c r="U481" s="44"/>
      <c r="V481" s="44"/>
      <c r="W481" s="44"/>
      <c r="X481" s="44"/>
      <c r="Y481" s="44"/>
      <c r="Z481" s="44"/>
      <c r="AA481" s="44"/>
      <c r="AB481" s="44"/>
      <c r="AC481" s="44"/>
      <c r="AD481" s="44"/>
      <c r="AE481" s="44"/>
      <c r="AF481" s="44"/>
      <c r="AG481" s="44"/>
      <c r="AH481" s="44"/>
      <c r="AI481" s="44"/>
      <c r="AJ481" s="44"/>
      <c r="AK481" s="44"/>
      <c r="AL481" s="44"/>
      <c r="AM481" s="44"/>
      <c r="AN481" s="44"/>
      <c r="AO481" s="44"/>
      <c r="AP481" s="44"/>
      <c r="AQ481" s="44"/>
      <c r="AR481" s="44"/>
      <c r="AS481" s="44"/>
      <c r="AT481" s="44"/>
      <c r="AU481" s="44"/>
      <c r="AV481" s="44"/>
      <c r="AW481" s="44"/>
      <c r="AX481" s="44"/>
      <c r="AY481" s="44"/>
      <c r="AZ481" s="44"/>
      <c r="BA481" s="45"/>
      <c r="BB481" s="45"/>
      <c r="BC481" s="45"/>
      <c r="BD481" s="45"/>
      <c r="BE481" s="45"/>
      <c r="BF481" s="45"/>
      <c r="BG481" s="45"/>
      <c r="BH481" s="45"/>
      <c r="BI481" s="45"/>
      <c r="BJ481" s="45"/>
      <c r="BK481" s="45"/>
      <c r="BL481" s="45"/>
      <c r="BM481" s="45"/>
      <c r="BN481" s="45"/>
      <c r="BO481" s="45"/>
    </row>
    <row r="482" spans="1:67" s="44" customFormat="1" ht="13.5" customHeight="1">
      <c r="A482" s="54" t="s">
        <v>28</v>
      </c>
      <c r="B482" s="53">
        <v>6</v>
      </c>
      <c r="C482" s="53">
        <v>0</v>
      </c>
      <c r="D482" s="53">
        <v>0</v>
      </c>
      <c r="E482" s="53">
        <v>0</v>
      </c>
      <c r="F482" s="53">
        <f t="shared" si="55"/>
        <v>6</v>
      </c>
      <c r="G482" s="52">
        <f t="shared" si="56"/>
        <v>0</v>
      </c>
      <c r="H482" s="51">
        <f t="shared" si="57"/>
        <v>8.8235294117647065</v>
      </c>
      <c r="I482" s="53">
        <v>54</v>
      </c>
      <c r="J482" s="53">
        <v>1</v>
      </c>
      <c r="K482" s="53">
        <v>14</v>
      </c>
      <c r="L482" s="53">
        <v>2</v>
      </c>
      <c r="M482" s="53">
        <f t="shared" si="58"/>
        <v>71</v>
      </c>
      <c r="N482" s="52">
        <f t="shared" si="59"/>
        <v>4.225352112676056</v>
      </c>
      <c r="O482" s="51">
        <f t="shared" si="60"/>
        <v>7.9685746352413016</v>
      </c>
      <c r="BA482" s="45"/>
      <c r="BB482" s="45"/>
      <c r="BC482" s="45"/>
      <c r="BD482" s="45"/>
      <c r="BE482" s="45"/>
      <c r="BF482" s="45"/>
      <c r="BG482" s="45"/>
      <c r="BH482" s="45"/>
      <c r="BI482" s="45"/>
      <c r="BJ482" s="45"/>
      <c r="BK482" s="45"/>
      <c r="BL482" s="45"/>
      <c r="BM482" s="45"/>
      <c r="BN482" s="45"/>
      <c r="BO482" s="45"/>
    </row>
    <row r="483" spans="1:67" s="44" customFormat="1" ht="13.5" customHeight="1">
      <c r="A483" s="54" t="s">
        <v>60</v>
      </c>
      <c r="B483" s="53">
        <v>13</v>
      </c>
      <c r="C483" s="53">
        <v>0</v>
      </c>
      <c r="D483" s="53">
        <v>2</v>
      </c>
      <c r="E483" s="53">
        <v>1</v>
      </c>
      <c r="F483" s="53">
        <f t="shared" si="55"/>
        <v>16</v>
      </c>
      <c r="G483" s="52">
        <f t="shared" si="56"/>
        <v>6.25</v>
      </c>
      <c r="H483" s="51">
        <f t="shared" si="57"/>
        <v>23.52941176470588</v>
      </c>
      <c r="I483" s="53">
        <v>75</v>
      </c>
      <c r="J483" s="53">
        <v>1</v>
      </c>
      <c r="K483" s="53">
        <v>10</v>
      </c>
      <c r="L483" s="53">
        <v>2</v>
      </c>
      <c r="M483" s="53">
        <f t="shared" si="58"/>
        <v>88</v>
      </c>
      <c r="N483" s="52">
        <f t="shared" si="59"/>
        <v>3.4090909090909087</v>
      </c>
      <c r="O483" s="51">
        <f t="shared" si="60"/>
        <v>9.8765432098765427</v>
      </c>
      <c r="BA483" s="45"/>
      <c r="BB483" s="45"/>
      <c r="BC483" s="45"/>
      <c r="BD483" s="45"/>
      <c r="BE483" s="45"/>
      <c r="BF483" s="45"/>
      <c r="BG483" s="45"/>
      <c r="BH483" s="45"/>
      <c r="BI483" s="45"/>
      <c r="BJ483" s="45"/>
      <c r="BK483" s="45"/>
      <c r="BL483" s="45"/>
      <c r="BM483" s="45"/>
      <c r="BN483" s="45"/>
      <c r="BO483" s="45"/>
    </row>
    <row r="484" spans="1:67" s="44" customFormat="1" ht="13.5" customHeight="1">
      <c r="A484" s="58" t="s">
        <v>29</v>
      </c>
      <c r="B484" s="57">
        <v>0</v>
      </c>
      <c r="C484" s="57">
        <v>0</v>
      </c>
      <c r="D484" s="57">
        <v>0</v>
      </c>
      <c r="E484" s="57">
        <v>0</v>
      </c>
      <c r="F484" s="57">
        <f t="shared" si="55"/>
        <v>0</v>
      </c>
      <c r="G484" s="56">
        <f t="shared" si="56"/>
        <v>0</v>
      </c>
      <c r="H484" s="55">
        <f t="shared" si="57"/>
        <v>0</v>
      </c>
      <c r="I484" s="57">
        <v>13</v>
      </c>
      <c r="J484" s="57">
        <v>0</v>
      </c>
      <c r="K484" s="57">
        <v>1</v>
      </c>
      <c r="L484" s="57">
        <v>0</v>
      </c>
      <c r="M484" s="57">
        <f t="shared" si="58"/>
        <v>14</v>
      </c>
      <c r="N484" s="56">
        <f t="shared" si="59"/>
        <v>0</v>
      </c>
      <c r="O484" s="55">
        <f t="shared" si="60"/>
        <v>1.5712682379349048</v>
      </c>
      <c r="BA484" s="45"/>
      <c r="BB484" s="45"/>
      <c r="BC484" s="45"/>
      <c r="BD484" s="45"/>
      <c r="BE484" s="45"/>
      <c r="BF484" s="45"/>
      <c r="BG484" s="45"/>
      <c r="BH484" s="45"/>
      <c r="BI484" s="45"/>
      <c r="BJ484" s="45"/>
      <c r="BK484" s="45"/>
      <c r="BL484" s="45"/>
      <c r="BM484" s="45"/>
      <c r="BN484" s="45"/>
      <c r="BO484" s="45"/>
    </row>
    <row r="485" spans="1:67" s="46" customFormat="1" ht="13.5" customHeight="1">
      <c r="A485" s="54" t="s">
        <v>30</v>
      </c>
      <c r="B485" s="53">
        <v>3</v>
      </c>
      <c r="C485" s="53">
        <v>0</v>
      </c>
      <c r="D485" s="53">
        <v>0</v>
      </c>
      <c r="E485" s="53">
        <v>0</v>
      </c>
      <c r="F485" s="53">
        <f t="shared" si="55"/>
        <v>3</v>
      </c>
      <c r="G485" s="52">
        <f t="shared" si="56"/>
        <v>0</v>
      </c>
      <c r="H485" s="51">
        <f t="shared" si="57"/>
        <v>4.4117647058823533</v>
      </c>
      <c r="I485" s="53">
        <v>8</v>
      </c>
      <c r="J485" s="53">
        <v>1</v>
      </c>
      <c r="K485" s="53">
        <v>2</v>
      </c>
      <c r="L485" s="53">
        <v>0</v>
      </c>
      <c r="M485" s="53">
        <f t="shared" si="58"/>
        <v>11</v>
      </c>
      <c r="N485" s="52">
        <f t="shared" si="59"/>
        <v>9.0909090909090917</v>
      </c>
      <c r="O485" s="51">
        <f t="shared" si="60"/>
        <v>1.2345679012345678</v>
      </c>
      <c r="P485" s="44"/>
      <c r="Q485" s="44"/>
      <c r="R485" s="44"/>
      <c r="S485" s="44"/>
      <c r="T485" s="44"/>
      <c r="U485" s="44"/>
      <c r="V485" s="44"/>
      <c r="W485" s="44"/>
      <c r="X485" s="44"/>
      <c r="Y485" s="44"/>
      <c r="Z485" s="44"/>
      <c r="AA485" s="44"/>
      <c r="AB485" s="44"/>
      <c r="AC485" s="44"/>
      <c r="AD485" s="44"/>
      <c r="AE485" s="44"/>
      <c r="AF485" s="44"/>
      <c r="AG485" s="44"/>
      <c r="AH485" s="44"/>
      <c r="AI485" s="44"/>
      <c r="AJ485" s="44"/>
      <c r="AK485" s="44"/>
      <c r="AL485" s="44"/>
      <c r="AM485" s="44"/>
      <c r="AN485" s="44"/>
      <c r="AO485" s="44"/>
      <c r="AP485" s="44"/>
      <c r="AQ485" s="44"/>
      <c r="AR485" s="44"/>
      <c r="AS485" s="44"/>
      <c r="AT485" s="44"/>
      <c r="AU485" s="44"/>
      <c r="AV485" s="44"/>
      <c r="AW485" s="44"/>
      <c r="AX485" s="44"/>
      <c r="AY485" s="44"/>
      <c r="AZ485" s="44"/>
    </row>
    <row r="486" spans="1:67" s="46" customFormat="1" ht="13.5" customHeight="1">
      <c r="A486" s="54" t="s">
        <v>31</v>
      </c>
      <c r="B486" s="53">
        <v>0</v>
      </c>
      <c r="C486" s="53">
        <v>0</v>
      </c>
      <c r="D486" s="53">
        <v>0</v>
      </c>
      <c r="E486" s="53">
        <v>0</v>
      </c>
      <c r="F486" s="53">
        <f t="shared" si="55"/>
        <v>0</v>
      </c>
      <c r="G486" s="52">
        <f t="shared" si="56"/>
        <v>0</v>
      </c>
      <c r="H486" s="51">
        <f t="shared" si="57"/>
        <v>0</v>
      </c>
      <c r="I486" s="53">
        <v>12</v>
      </c>
      <c r="J486" s="53">
        <v>0</v>
      </c>
      <c r="K486" s="53">
        <v>0</v>
      </c>
      <c r="L486" s="53">
        <v>0</v>
      </c>
      <c r="M486" s="53">
        <f t="shared" si="58"/>
        <v>12</v>
      </c>
      <c r="N486" s="52">
        <f t="shared" si="59"/>
        <v>0</v>
      </c>
      <c r="O486" s="51">
        <f t="shared" si="60"/>
        <v>1.3468013468013467</v>
      </c>
      <c r="P486" s="44"/>
      <c r="Q486" s="44"/>
      <c r="R486" s="44"/>
      <c r="S486" s="44"/>
      <c r="T486" s="44"/>
      <c r="U486" s="44"/>
      <c r="V486" s="44"/>
      <c r="W486" s="44"/>
      <c r="X486" s="44"/>
      <c r="Y486" s="44"/>
      <c r="Z486" s="44"/>
      <c r="AA486" s="44"/>
      <c r="AB486" s="44"/>
      <c r="AC486" s="44"/>
      <c r="AD486" s="44"/>
      <c r="AE486" s="44"/>
      <c r="AF486" s="44"/>
      <c r="AG486" s="44"/>
      <c r="AH486" s="44"/>
      <c r="AI486" s="44"/>
      <c r="AJ486" s="44"/>
      <c r="AK486" s="44"/>
      <c r="AL486" s="44"/>
      <c r="AM486" s="44"/>
      <c r="AN486" s="44"/>
      <c r="AO486" s="44"/>
      <c r="AP486" s="44"/>
      <c r="AQ486" s="44"/>
      <c r="AR486" s="44"/>
      <c r="AS486" s="44"/>
      <c r="AT486" s="44"/>
      <c r="AU486" s="44"/>
      <c r="AV486" s="44"/>
      <c r="AW486" s="44"/>
      <c r="AX486" s="44"/>
      <c r="AY486" s="44"/>
      <c r="AZ486" s="44"/>
    </row>
    <row r="487" spans="1:67" s="46" customFormat="1" ht="13.5" customHeight="1">
      <c r="A487" s="54" t="s">
        <v>32</v>
      </c>
      <c r="B487" s="53">
        <v>0</v>
      </c>
      <c r="C487" s="53">
        <v>0</v>
      </c>
      <c r="D487" s="53">
        <v>0</v>
      </c>
      <c r="E487" s="53">
        <v>0</v>
      </c>
      <c r="F487" s="53">
        <f t="shared" si="55"/>
        <v>0</v>
      </c>
      <c r="G487" s="52">
        <f t="shared" si="56"/>
        <v>0</v>
      </c>
      <c r="H487" s="51">
        <f t="shared" si="57"/>
        <v>0</v>
      </c>
      <c r="I487" s="53">
        <v>16</v>
      </c>
      <c r="J487" s="53">
        <v>0</v>
      </c>
      <c r="K487" s="53">
        <v>1</v>
      </c>
      <c r="L487" s="53">
        <v>1</v>
      </c>
      <c r="M487" s="53">
        <f t="shared" si="58"/>
        <v>18</v>
      </c>
      <c r="N487" s="52">
        <f t="shared" si="59"/>
        <v>5.5555555555555554</v>
      </c>
      <c r="O487" s="51">
        <f t="shared" si="60"/>
        <v>2.0202020202020203</v>
      </c>
      <c r="P487" s="44"/>
      <c r="Q487" s="44"/>
      <c r="R487" s="44"/>
      <c r="S487" s="44"/>
      <c r="T487" s="44"/>
      <c r="U487" s="44"/>
      <c r="V487" s="44"/>
      <c r="W487" s="44"/>
      <c r="X487" s="44"/>
      <c r="Y487" s="44"/>
      <c r="Z487" s="44"/>
      <c r="AA487" s="44"/>
      <c r="AB487" s="44"/>
      <c r="AC487" s="44"/>
      <c r="AD487" s="44"/>
      <c r="AE487" s="44"/>
      <c r="AF487" s="44"/>
      <c r="AG487" s="44"/>
      <c r="AH487" s="44"/>
      <c r="AI487" s="44"/>
      <c r="AJ487" s="44"/>
      <c r="AK487" s="44"/>
      <c r="AL487" s="44"/>
      <c r="AM487" s="44"/>
      <c r="AN487" s="44"/>
      <c r="AO487" s="44"/>
      <c r="AP487" s="44"/>
      <c r="AQ487" s="44"/>
      <c r="AR487" s="44"/>
      <c r="AS487" s="44"/>
      <c r="AT487" s="44"/>
      <c r="AU487" s="44"/>
      <c r="AV487" s="44"/>
      <c r="AW487" s="44"/>
      <c r="AX487" s="44"/>
      <c r="AY487" s="44"/>
      <c r="AZ487" s="44"/>
      <c r="BA487" s="45"/>
      <c r="BB487" s="45"/>
      <c r="BC487" s="45"/>
      <c r="BD487" s="45"/>
      <c r="BE487" s="45"/>
      <c r="BF487" s="45"/>
      <c r="BG487" s="45"/>
      <c r="BH487" s="45"/>
      <c r="BI487" s="45"/>
      <c r="BJ487" s="45"/>
      <c r="BK487" s="45"/>
      <c r="BL487" s="45"/>
      <c r="BM487" s="45"/>
      <c r="BN487" s="45"/>
      <c r="BO487" s="45"/>
    </row>
    <row r="488" spans="1:67" s="44" customFormat="1" ht="13.5" customHeight="1">
      <c r="A488" s="54" t="s">
        <v>33</v>
      </c>
      <c r="B488" s="53">
        <v>2</v>
      </c>
      <c r="C488" s="53">
        <v>0</v>
      </c>
      <c r="D488" s="53">
        <v>0</v>
      </c>
      <c r="E488" s="53">
        <v>0</v>
      </c>
      <c r="F488" s="53">
        <f t="shared" si="55"/>
        <v>2</v>
      </c>
      <c r="G488" s="52">
        <f t="shared" si="56"/>
        <v>0</v>
      </c>
      <c r="H488" s="51">
        <f t="shared" si="57"/>
        <v>2.9411764705882351</v>
      </c>
      <c r="I488" s="53">
        <v>9</v>
      </c>
      <c r="J488" s="53">
        <v>0</v>
      </c>
      <c r="K488" s="53">
        <v>1</v>
      </c>
      <c r="L488" s="53">
        <v>0</v>
      </c>
      <c r="M488" s="53">
        <f t="shared" si="58"/>
        <v>10</v>
      </c>
      <c r="N488" s="52">
        <f t="shared" si="59"/>
        <v>0</v>
      </c>
      <c r="O488" s="51">
        <f t="shared" si="60"/>
        <v>1.122334455667789</v>
      </c>
      <c r="BA488" s="45"/>
      <c r="BB488" s="45"/>
      <c r="BC488" s="45"/>
      <c r="BD488" s="45"/>
      <c r="BE488" s="45"/>
      <c r="BF488" s="45"/>
      <c r="BG488" s="45"/>
      <c r="BH488" s="45"/>
      <c r="BI488" s="45"/>
      <c r="BJ488" s="45"/>
      <c r="BK488" s="45"/>
      <c r="BL488" s="45"/>
      <c r="BM488" s="45"/>
      <c r="BN488" s="45"/>
      <c r="BO488" s="45"/>
    </row>
    <row r="489" spans="1:67" s="46" customFormat="1" ht="13.5" customHeight="1">
      <c r="A489" s="54" t="s">
        <v>34</v>
      </c>
      <c r="B489" s="53">
        <v>0</v>
      </c>
      <c r="C489" s="53">
        <v>0</v>
      </c>
      <c r="D489" s="53">
        <v>0</v>
      </c>
      <c r="E489" s="53">
        <v>0</v>
      </c>
      <c r="F489" s="53">
        <f t="shared" si="55"/>
        <v>0</v>
      </c>
      <c r="G489" s="52">
        <f t="shared" si="56"/>
        <v>0</v>
      </c>
      <c r="H489" s="51">
        <f t="shared" si="57"/>
        <v>0</v>
      </c>
      <c r="I489" s="53">
        <v>30</v>
      </c>
      <c r="J489" s="53">
        <v>0</v>
      </c>
      <c r="K489" s="53">
        <v>1</v>
      </c>
      <c r="L489" s="53">
        <v>0</v>
      </c>
      <c r="M489" s="53">
        <f t="shared" si="58"/>
        <v>31</v>
      </c>
      <c r="N489" s="52">
        <f t="shared" si="59"/>
        <v>0</v>
      </c>
      <c r="O489" s="51">
        <f t="shared" si="60"/>
        <v>3.4792368125701461</v>
      </c>
      <c r="P489" s="44"/>
      <c r="Q489" s="44"/>
      <c r="R489" s="44"/>
      <c r="S489" s="44"/>
      <c r="T489" s="44"/>
      <c r="U489" s="44"/>
      <c r="V489" s="44"/>
      <c r="W489" s="44"/>
      <c r="X489" s="44"/>
      <c r="Y489" s="44"/>
      <c r="Z489" s="44"/>
      <c r="AA489" s="44"/>
      <c r="AB489" s="44"/>
      <c r="AC489" s="44"/>
      <c r="AD489" s="44"/>
      <c r="AE489" s="44"/>
      <c r="AF489" s="44"/>
      <c r="AG489" s="44"/>
      <c r="AH489" s="44"/>
      <c r="AI489" s="44"/>
      <c r="AJ489" s="44"/>
      <c r="AK489" s="44"/>
      <c r="AL489" s="44"/>
      <c r="AM489" s="44"/>
      <c r="AN489" s="44"/>
      <c r="AO489" s="44"/>
      <c r="AP489" s="44"/>
      <c r="AQ489" s="44"/>
      <c r="AR489" s="44"/>
      <c r="AS489" s="44"/>
      <c r="AT489" s="44"/>
      <c r="AU489" s="44"/>
      <c r="AV489" s="44"/>
      <c r="AW489" s="44"/>
      <c r="AX489" s="44"/>
      <c r="AY489" s="44"/>
      <c r="AZ489" s="44"/>
      <c r="BA489" s="45"/>
      <c r="BB489" s="45"/>
      <c r="BC489" s="45"/>
      <c r="BD489" s="45"/>
      <c r="BE489" s="45"/>
      <c r="BF489" s="45"/>
      <c r="BG489" s="45"/>
      <c r="BH489" s="45"/>
      <c r="BI489" s="45"/>
      <c r="BJ489" s="45"/>
      <c r="BK489" s="45"/>
      <c r="BL489" s="45"/>
      <c r="BM489" s="45"/>
      <c r="BN489" s="45"/>
      <c r="BO489" s="45"/>
    </row>
    <row r="490" spans="1:67" s="44" customFormat="1" ht="13.5" customHeight="1">
      <c r="A490" s="50" t="s">
        <v>15</v>
      </c>
      <c r="B490" s="49">
        <f>SUM(B484:B489)</f>
        <v>5</v>
      </c>
      <c r="C490" s="49">
        <f>SUM(C484:C489)</f>
        <v>0</v>
      </c>
      <c r="D490" s="49">
        <f>SUM(D484:D489)</f>
        <v>0</v>
      </c>
      <c r="E490" s="49">
        <f>SUM(E484:E489)</f>
        <v>0</v>
      </c>
      <c r="F490" s="49">
        <f t="shared" si="55"/>
        <v>5</v>
      </c>
      <c r="G490" s="48">
        <f t="shared" si="56"/>
        <v>0</v>
      </c>
      <c r="H490" s="47">
        <f t="shared" si="57"/>
        <v>7.3529411764705888</v>
      </c>
      <c r="I490" s="49">
        <f>SUM(I484:I489)</f>
        <v>88</v>
      </c>
      <c r="J490" s="49">
        <f>SUM(J484:J489)</f>
        <v>1</v>
      </c>
      <c r="K490" s="49">
        <f>SUM(K484:K489)</f>
        <v>6</v>
      </c>
      <c r="L490" s="49">
        <f>SUM(L484:L489)</f>
        <v>1</v>
      </c>
      <c r="M490" s="49">
        <f t="shared" si="58"/>
        <v>96</v>
      </c>
      <c r="N490" s="48">
        <f t="shared" si="59"/>
        <v>2.083333333333333</v>
      </c>
      <c r="O490" s="47">
        <f t="shared" si="60"/>
        <v>10.774410774410773</v>
      </c>
      <c r="BA490" s="45"/>
      <c r="BB490" s="45"/>
      <c r="BC490" s="45"/>
      <c r="BD490" s="45"/>
      <c r="BE490" s="45"/>
      <c r="BF490" s="45"/>
      <c r="BG490" s="45"/>
      <c r="BH490" s="45"/>
      <c r="BI490" s="45"/>
      <c r="BJ490" s="45"/>
      <c r="BK490" s="45"/>
      <c r="BL490" s="45"/>
      <c r="BM490" s="45"/>
      <c r="BN490" s="45"/>
      <c r="BO490" s="45"/>
    </row>
    <row r="491" spans="1:67" s="44" customFormat="1" ht="13.5" customHeight="1">
      <c r="A491" s="58" t="s">
        <v>35</v>
      </c>
      <c r="B491" s="57">
        <v>1</v>
      </c>
      <c r="C491" s="57">
        <v>0</v>
      </c>
      <c r="D491" s="57">
        <v>0</v>
      </c>
      <c r="E491" s="57">
        <v>0</v>
      </c>
      <c r="F491" s="57">
        <f t="shared" si="55"/>
        <v>1</v>
      </c>
      <c r="G491" s="56">
        <f t="shared" si="56"/>
        <v>0</v>
      </c>
      <c r="H491" s="55">
        <f t="shared" si="57"/>
        <v>1.4705882352941175</v>
      </c>
      <c r="I491" s="57">
        <v>8</v>
      </c>
      <c r="J491" s="57">
        <v>0</v>
      </c>
      <c r="K491" s="57">
        <v>1</v>
      </c>
      <c r="L491" s="57">
        <v>0</v>
      </c>
      <c r="M491" s="57">
        <f t="shared" si="58"/>
        <v>9</v>
      </c>
      <c r="N491" s="56">
        <f t="shared" si="59"/>
        <v>0</v>
      </c>
      <c r="O491" s="55">
        <f t="shared" si="60"/>
        <v>1.0101010101010102</v>
      </c>
      <c r="BA491" s="45"/>
      <c r="BB491" s="45"/>
      <c r="BC491" s="45"/>
      <c r="BD491" s="45"/>
      <c r="BE491" s="45"/>
      <c r="BF491" s="45"/>
      <c r="BG491" s="45"/>
      <c r="BH491" s="45"/>
      <c r="BI491" s="45"/>
      <c r="BJ491" s="45"/>
      <c r="BK491" s="45"/>
      <c r="BL491" s="45"/>
      <c r="BM491" s="45"/>
      <c r="BN491" s="45"/>
      <c r="BO491" s="45"/>
    </row>
    <row r="492" spans="1:67" s="46" customFormat="1" ht="13.5" customHeight="1">
      <c r="A492" s="54" t="s">
        <v>36</v>
      </c>
      <c r="B492" s="53">
        <v>0</v>
      </c>
      <c r="C492" s="53">
        <v>0</v>
      </c>
      <c r="D492" s="53">
        <v>0</v>
      </c>
      <c r="E492" s="53">
        <v>0</v>
      </c>
      <c r="F492" s="53">
        <f t="shared" si="55"/>
        <v>0</v>
      </c>
      <c r="G492" s="52">
        <f t="shared" si="56"/>
        <v>0</v>
      </c>
      <c r="H492" s="51">
        <f t="shared" si="57"/>
        <v>0</v>
      </c>
      <c r="I492" s="53">
        <v>8</v>
      </c>
      <c r="J492" s="53">
        <v>0</v>
      </c>
      <c r="K492" s="53">
        <v>1</v>
      </c>
      <c r="L492" s="53">
        <v>0</v>
      </c>
      <c r="M492" s="53">
        <f t="shared" si="58"/>
        <v>9</v>
      </c>
      <c r="N492" s="52">
        <f t="shared" si="59"/>
        <v>0</v>
      </c>
      <c r="O492" s="51">
        <f t="shared" si="60"/>
        <v>1.0101010101010102</v>
      </c>
      <c r="P492" s="44"/>
      <c r="Q492" s="44"/>
      <c r="R492" s="44"/>
      <c r="S492" s="44"/>
      <c r="T492" s="44"/>
      <c r="U492" s="44"/>
      <c r="V492" s="44"/>
      <c r="W492" s="44"/>
      <c r="X492" s="44"/>
      <c r="Y492" s="44"/>
      <c r="Z492" s="44"/>
      <c r="AA492" s="44"/>
      <c r="AB492" s="44"/>
      <c r="AC492" s="44"/>
      <c r="AD492" s="44"/>
      <c r="AE492" s="44"/>
      <c r="AF492" s="44"/>
      <c r="AG492" s="44"/>
      <c r="AH492" s="44"/>
      <c r="AI492" s="44"/>
      <c r="AJ492" s="44"/>
      <c r="AK492" s="44"/>
      <c r="AL492" s="44"/>
      <c r="AM492" s="44"/>
      <c r="AN492" s="44"/>
      <c r="AO492" s="44"/>
      <c r="AP492" s="44"/>
      <c r="AQ492" s="44"/>
      <c r="AR492" s="44"/>
      <c r="AS492" s="44"/>
      <c r="AT492" s="44"/>
      <c r="AU492" s="44"/>
      <c r="AV492" s="44"/>
      <c r="AW492" s="44"/>
      <c r="AX492" s="44"/>
      <c r="AY492" s="44"/>
      <c r="AZ492" s="44"/>
    </row>
    <row r="493" spans="1:67" s="46" customFormat="1" ht="13.5" customHeight="1">
      <c r="A493" s="54" t="s">
        <v>37</v>
      </c>
      <c r="B493" s="53">
        <v>0</v>
      </c>
      <c r="C493" s="53">
        <v>0</v>
      </c>
      <c r="D493" s="53">
        <v>0</v>
      </c>
      <c r="E493" s="53">
        <v>0</v>
      </c>
      <c r="F493" s="53">
        <f t="shared" si="55"/>
        <v>0</v>
      </c>
      <c r="G493" s="52">
        <f t="shared" si="56"/>
        <v>0</v>
      </c>
      <c r="H493" s="51">
        <f t="shared" si="57"/>
        <v>0</v>
      </c>
      <c r="I493" s="53">
        <v>5</v>
      </c>
      <c r="J493" s="53">
        <v>0</v>
      </c>
      <c r="K493" s="53">
        <v>0</v>
      </c>
      <c r="L493" s="53">
        <v>0</v>
      </c>
      <c r="M493" s="53">
        <f t="shared" si="58"/>
        <v>5</v>
      </c>
      <c r="N493" s="52">
        <f t="shared" si="59"/>
        <v>0</v>
      </c>
      <c r="O493" s="51">
        <f t="shared" si="60"/>
        <v>0.5611672278338945</v>
      </c>
      <c r="P493" s="44"/>
      <c r="Q493" s="44"/>
      <c r="R493" s="44"/>
      <c r="S493" s="44"/>
      <c r="T493" s="44"/>
      <c r="U493" s="44"/>
      <c r="V493" s="44"/>
      <c r="W493" s="44"/>
      <c r="X493" s="44"/>
      <c r="Y493" s="44"/>
      <c r="Z493" s="44"/>
      <c r="AA493" s="44"/>
      <c r="AB493" s="44"/>
      <c r="AC493" s="44"/>
      <c r="AD493" s="44"/>
      <c r="AE493" s="44"/>
      <c r="AF493" s="44"/>
      <c r="AG493" s="44"/>
      <c r="AH493" s="44"/>
      <c r="AI493" s="44"/>
      <c r="AJ493" s="44"/>
      <c r="AK493" s="44"/>
      <c r="AL493" s="44"/>
      <c r="AM493" s="44"/>
      <c r="AN493" s="44"/>
      <c r="AO493" s="44"/>
      <c r="AP493" s="44"/>
      <c r="AQ493" s="44"/>
      <c r="AR493" s="44"/>
      <c r="AS493" s="44"/>
      <c r="AT493" s="44"/>
      <c r="AU493" s="44"/>
      <c r="AV493" s="44"/>
      <c r="AW493" s="44"/>
      <c r="AX493" s="44"/>
      <c r="AY493" s="44"/>
      <c r="AZ493" s="44"/>
    </row>
    <row r="494" spans="1:67" s="43" customFormat="1" ht="13.5" customHeight="1">
      <c r="A494" s="54" t="s">
        <v>38</v>
      </c>
      <c r="B494" s="53">
        <v>0</v>
      </c>
      <c r="C494" s="53">
        <v>0</v>
      </c>
      <c r="D494" s="53">
        <v>0</v>
      </c>
      <c r="E494" s="53">
        <v>0</v>
      </c>
      <c r="F494" s="53">
        <f t="shared" si="55"/>
        <v>0</v>
      </c>
      <c r="G494" s="52">
        <f t="shared" si="56"/>
        <v>0</v>
      </c>
      <c r="H494" s="51">
        <f t="shared" si="57"/>
        <v>0</v>
      </c>
      <c r="I494" s="53">
        <v>12</v>
      </c>
      <c r="J494" s="53">
        <v>1</v>
      </c>
      <c r="K494" s="53">
        <v>2</v>
      </c>
      <c r="L494" s="53">
        <v>1</v>
      </c>
      <c r="M494" s="53">
        <f t="shared" si="58"/>
        <v>16</v>
      </c>
      <c r="N494" s="52">
        <f t="shared" si="59"/>
        <v>12.5</v>
      </c>
      <c r="O494" s="51">
        <f t="shared" si="60"/>
        <v>1.7957351290684627</v>
      </c>
      <c r="P494" s="44"/>
      <c r="Q494" s="44"/>
      <c r="R494" s="44"/>
      <c r="S494" s="44"/>
      <c r="T494" s="44"/>
      <c r="U494" s="44"/>
      <c r="V494" s="44"/>
      <c r="W494" s="44"/>
      <c r="X494" s="44"/>
      <c r="Y494" s="44"/>
      <c r="Z494" s="44"/>
      <c r="AA494" s="44"/>
      <c r="AB494" s="44"/>
      <c r="AC494" s="44"/>
      <c r="AD494" s="44"/>
      <c r="AE494" s="44"/>
      <c r="AF494" s="44"/>
      <c r="AG494" s="44"/>
      <c r="AH494" s="44"/>
      <c r="AI494" s="44"/>
      <c r="AJ494" s="44"/>
      <c r="AK494" s="44"/>
      <c r="AL494" s="44"/>
      <c r="AM494" s="44"/>
      <c r="AN494" s="44"/>
      <c r="AO494" s="44"/>
      <c r="AP494" s="44"/>
      <c r="AQ494" s="44"/>
      <c r="AR494" s="44"/>
      <c r="AS494" s="44"/>
      <c r="AT494" s="44"/>
      <c r="AU494" s="44"/>
      <c r="AV494" s="44"/>
      <c r="AW494" s="44"/>
      <c r="AX494" s="44"/>
      <c r="AY494" s="44"/>
      <c r="AZ494" s="44"/>
      <c r="BA494" s="45"/>
      <c r="BB494" s="45"/>
      <c r="BC494" s="45"/>
      <c r="BD494" s="45"/>
      <c r="BE494" s="45"/>
      <c r="BF494" s="45"/>
      <c r="BG494" s="45"/>
      <c r="BH494" s="45"/>
      <c r="BI494" s="45"/>
      <c r="BJ494" s="45"/>
      <c r="BK494" s="45"/>
      <c r="BL494" s="45"/>
      <c r="BM494" s="45"/>
      <c r="BN494" s="45"/>
      <c r="BO494" s="45"/>
    </row>
    <row r="495" spans="1:67" s="43" customFormat="1" ht="13.5" customHeight="1">
      <c r="A495" s="54" t="s">
        <v>39</v>
      </c>
      <c r="B495" s="53">
        <v>2</v>
      </c>
      <c r="C495" s="53">
        <v>0</v>
      </c>
      <c r="D495" s="53">
        <v>0</v>
      </c>
      <c r="E495" s="53">
        <v>0</v>
      </c>
      <c r="F495" s="53">
        <f t="shared" si="55"/>
        <v>2</v>
      </c>
      <c r="G495" s="52">
        <f t="shared" si="56"/>
        <v>0</v>
      </c>
      <c r="H495" s="51">
        <f t="shared" si="57"/>
        <v>2.9411764705882351</v>
      </c>
      <c r="I495" s="53">
        <v>6</v>
      </c>
      <c r="J495" s="53">
        <v>0</v>
      </c>
      <c r="K495" s="53">
        <v>1</v>
      </c>
      <c r="L495" s="53">
        <v>1</v>
      </c>
      <c r="M495" s="53">
        <f t="shared" si="58"/>
        <v>8</v>
      </c>
      <c r="N495" s="52">
        <f t="shared" si="59"/>
        <v>12.5</v>
      </c>
      <c r="O495" s="51">
        <f t="shared" si="60"/>
        <v>0.89786756453423133</v>
      </c>
      <c r="P495" s="44"/>
      <c r="Q495" s="44"/>
      <c r="R495" s="44"/>
      <c r="S495" s="44"/>
      <c r="T495" s="44"/>
      <c r="U495" s="44"/>
      <c r="V495" s="44"/>
      <c r="W495" s="44"/>
      <c r="X495" s="44"/>
      <c r="Y495" s="44"/>
      <c r="Z495" s="44"/>
      <c r="AA495" s="44"/>
      <c r="AB495" s="44"/>
      <c r="AC495" s="44"/>
      <c r="AD495" s="44"/>
      <c r="AE495" s="44"/>
      <c r="AF495" s="44"/>
      <c r="AG495" s="44"/>
      <c r="AH495" s="44"/>
      <c r="AI495" s="44"/>
      <c r="AJ495" s="44"/>
      <c r="AK495" s="44"/>
      <c r="AL495" s="44"/>
      <c r="AM495" s="44"/>
      <c r="AN495" s="44"/>
      <c r="AO495" s="44"/>
      <c r="AP495" s="44"/>
      <c r="AQ495" s="44"/>
      <c r="AR495" s="44"/>
      <c r="AS495" s="44"/>
      <c r="AT495" s="44"/>
      <c r="AU495" s="44"/>
      <c r="AV495" s="44"/>
      <c r="AW495" s="44"/>
      <c r="AX495" s="44"/>
      <c r="AY495" s="44"/>
      <c r="AZ495" s="44"/>
      <c r="BA495" s="45"/>
      <c r="BB495" s="45"/>
      <c r="BC495" s="45"/>
      <c r="BD495" s="45"/>
      <c r="BE495" s="45"/>
      <c r="BF495" s="45"/>
      <c r="BG495" s="45"/>
      <c r="BH495" s="45"/>
      <c r="BI495" s="45"/>
      <c r="BJ495" s="45"/>
      <c r="BK495" s="45"/>
      <c r="BL495" s="45"/>
      <c r="BM495" s="45"/>
      <c r="BN495" s="45"/>
      <c r="BO495" s="45"/>
    </row>
    <row r="496" spans="1:67" s="44" customFormat="1" ht="13.5" customHeight="1">
      <c r="A496" s="54" t="s">
        <v>40</v>
      </c>
      <c r="B496" s="53">
        <v>0</v>
      </c>
      <c r="C496" s="53">
        <v>0</v>
      </c>
      <c r="D496" s="53">
        <v>0</v>
      </c>
      <c r="E496" s="53">
        <v>0</v>
      </c>
      <c r="F496" s="53">
        <f t="shared" si="55"/>
        <v>0</v>
      </c>
      <c r="G496" s="52">
        <f t="shared" si="56"/>
        <v>0</v>
      </c>
      <c r="H496" s="51">
        <f t="shared" si="57"/>
        <v>0</v>
      </c>
      <c r="I496" s="53">
        <v>9</v>
      </c>
      <c r="J496" s="53">
        <v>0</v>
      </c>
      <c r="K496" s="53">
        <v>0</v>
      </c>
      <c r="L496" s="53">
        <v>0</v>
      </c>
      <c r="M496" s="53">
        <f t="shared" si="58"/>
        <v>9</v>
      </c>
      <c r="N496" s="52">
        <f t="shared" si="59"/>
        <v>0</v>
      </c>
      <c r="O496" s="51">
        <f t="shared" si="60"/>
        <v>1.0101010101010102</v>
      </c>
      <c r="BA496" s="45"/>
      <c r="BB496" s="45"/>
      <c r="BC496" s="45"/>
      <c r="BD496" s="45"/>
      <c r="BE496" s="45"/>
      <c r="BF496" s="45"/>
      <c r="BG496" s="45"/>
      <c r="BH496" s="45"/>
      <c r="BI496" s="45"/>
      <c r="BJ496" s="45"/>
      <c r="BK496" s="45"/>
      <c r="BL496" s="45"/>
      <c r="BM496" s="45"/>
      <c r="BN496" s="45"/>
      <c r="BO496" s="45"/>
    </row>
    <row r="497" spans="1:67" s="46" customFormat="1" ht="13.5" customHeight="1">
      <c r="A497" s="50" t="s">
        <v>15</v>
      </c>
      <c r="B497" s="49">
        <f>SUM(B491:B496)</f>
        <v>3</v>
      </c>
      <c r="C497" s="49">
        <f>SUM(C491:C496)</f>
        <v>0</v>
      </c>
      <c r="D497" s="49">
        <f>SUM(D491:D496)</f>
        <v>0</v>
      </c>
      <c r="E497" s="49">
        <f>SUM(E491:E496)</f>
        <v>0</v>
      </c>
      <c r="F497" s="49">
        <f t="shared" si="55"/>
        <v>3</v>
      </c>
      <c r="G497" s="48">
        <f t="shared" si="56"/>
        <v>0</v>
      </c>
      <c r="H497" s="47">
        <f t="shared" si="57"/>
        <v>4.4117647058823533</v>
      </c>
      <c r="I497" s="49">
        <f>SUM(I491:I496)</f>
        <v>48</v>
      </c>
      <c r="J497" s="49">
        <f>SUM(J491:J496)</f>
        <v>1</v>
      </c>
      <c r="K497" s="49">
        <f>SUM(K491:K496)</f>
        <v>5</v>
      </c>
      <c r="L497" s="49">
        <f>SUM(L491:L496)</f>
        <v>2</v>
      </c>
      <c r="M497" s="49">
        <f t="shared" si="58"/>
        <v>56</v>
      </c>
      <c r="N497" s="48">
        <f t="shared" si="59"/>
        <v>5.3571428571428568</v>
      </c>
      <c r="O497" s="47">
        <f t="shared" si="60"/>
        <v>6.2850729517396191</v>
      </c>
      <c r="P497" s="44"/>
      <c r="Q497" s="44"/>
      <c r="R497" s="44"/>
      <c r="S497" s="44"/>
      <c r="T497" s="44"/>
      <c r="U497" s="44"/>
      <c r="V497" s="44"/>
      <c r="W497" s="44"/>
      <c r="X497" s="44"/>
      <c r="Y497" s="44"/>
      <c r="Z497" s="44"/>
      <c r="AA497" s="44"/>
      <c r="AB497" s="44"/>
      <c r="AC497" s="44"/>
      <c r="AD497" s="44"/>
      <c r="AE497" s="44"/>
      <c r="AF497" s="44"/>
      <c r="AG497" s="44"/>
      <c r="AH497" s="44"/>
      <c r="AI497" s="44"/>
      <c r="AJ497" s="44"/>
      <c r="AK497" s="44"/>
      <c r="AL497" s="44"/>
      <c r="AM497" s="44"/>
      <c r="AN497" s="44"/>
      <c r="AO497" s="44"/>
      <c r="AP497" s="44"/>
      <c r="AQ497" s="44"/>
      <c r="AR497" s="44"/>
      <c r="AS497" s="44"/>
      <c r="AT497" s="44"/>
      <c r="AU497" s="44"/>
      <c r="AV497" s="44"/>
      <c r="AW497" s="44"/>
      <c r="AX497" s="44"/>
      <c r="AY497" s="44"/>
      <c r="AZ497" s="44"/>
    </row>
    <row r="498" spans="1:67" s="43" customFormat="1" ht="13.5" customHeight="1">
      <c r="A498" s="50" t="s">
        <v>41</v>
      </c>
      <c r="B498" s="49">
        <f>SUM(B468,B475:B483,B490,B497)</f>
        <v>53</v>
      </c>
      <c r="C498" s="49">
        <f>SUM(C468,C475:C483,C490,C497)</f>
        <v>0</v>
      </c>
      <c r="D498" s="49">
        <f>SUM(D468,D475:D483,D490,D497)</f>
        <v>9</v>
      </c>
      <c r="E498" s="49">
        <f>SUM(E468,E475:E483,E490,E497)</f>
        <v>6</v>
      </c>
      <c r="F498" s="49">
        <f t="shared" si="55"/>
        <v>68</v>
      </c>
      <c r="G498" s="48">
        <f t="shared" si="56"/>
        <v>8.8235294117647065</v>
      </c>
      <c r="H498" s="47">
        <f t="shared" si="57"/>
        <v>100</v>
      </c>
      <c r="I498" s="49">
        <f>SUM(I468,I475:I483,I490,I497)</f>
        <v>737</v>
      </c>
      <c r="J498" s="49">
        <f>SUM(J468,J475:J483,J490,J497)</f>
        <v>19</v>
      </c>
      <c r="K498" s="49">
        <f>SUM(K468,K475:K483,K490,K497)</f>
        <v>100</v>
      </c>
      <c r="L498" s="49">
        <f>SUM(L468,L475:L483,L490,L497)</f>
        <v>35</v>
      </c>
      <c r="M498" s="49">
        <f t="shared" si="58"/>
        <v>891</v>
      </c>
      <c r="N498" s="48">
        <f t="shared" si="59"/>
        <v>6.0606060606060606</v>
      </c>
      <c r="O498" s="47">
        <f t="shared" si="60"/>
        <v>100</v>
      </c>
      <c r="P498" s="44"/>
      <c r="Q498" s="44"/>
      <c r="R498" s="44"/>
      <c r="S498" s="44"/>
      <c r="T498" s="44"/>
      <c r="U498" s="44"/>
      <c r="V498" s="44"/>
      <c r="W498" s="44"/>
      <c r="X498" s="44"/>
      <c r="Y498" s="44"/>
      <c r="Z498" s="44"/>
      <c r="AA498" s="44"/>
      <c r="AB498" s="44"/>
      <c r="AC498" s="44"/>
      <c r="AD498" s="44"/>
      <c r="AE498" s="44"/>
      <c r="AF498" s="44"/>
      <c r="AG498" s="44"/>
      <c r="AH498" s="44"/>
      <c r="AI498" s="44"/>
      <c r="AJ498" s="44"/>
      <c r="AK498" s="44"/>
      <c r="AL498" s="44"/>
      <c r="AM498" s="44"/>
      <c r="AN498" s="44"/>
      <c r="AO498" s="44"/>
      <c r="AP498" s="44"/>
      <c r="AQ498" s="44"/>
      <c r="AR498" s="44"/>
      <c r="AS498" s="44"/>
      <c r="AT498" s="44"/>
      <c r="AU498" s="44"/>
      <c r="AV498" s="44"/>
      <c r="AW498" s="44"/>
      <c r="AX498" s="44"/>
      <c r="AY498" s="44"/>
      <c r="AZ498" s="44"/>
      <c r="BA498" s="45"/>
      <c r="BB498" s="45"/>
      <c r="BC498" s="45"/>
      <c r="BD498" s="45"/>
      <c r="BE498" s="45"/>
      <c r="BF498" s="45"/>
      <c r="BG498" s="45"/>
      <c r="BH498" s="45"/>
      <c r="BI498" s="45"/>
      <c r="BJ498" s="45"/>
      <c r="BK498" s="45"/>
      <c r="BL498" s="45"/>
      <c r="BM498" s="45"/>
      <c r="BN498" s="45"/>
      <c r="BO498" s="45"/>
    </row>
    <row r="501" spans="1:67" s="44" customFormat="1" ht="12" customHeight="1">
      <c r="A501" s="70" t="s">
        <v>0</v>
      </c>
      <c r="B501" s="69">
        <v>17</v>
      </c>
      <c r="C501" s="68"/>
      <c r="D501" s="68"/>
      <c r="E501" s="68"/>
      <c r="F501" s="68"/>
      <c r="G501" s="68"/>
      <c r="H501" s="67"/>
      <c r="I501" s="69">
        <v>18</v>
      </c>
      <c r="J501" s="68"/>
      <c r="K501" s="68"/>
      <c r="L501" s="68"/>
      <c r="M501" s="68"/>
      <c r="N501" s="68"/>
      <c r="O501" s="67"/>
      <c r="P501" s="66"/>
      <c r="Q501" s="66"/>
      <c r="R501" s="66"/>
      <c r="S501" s="66"/>
      <c r="T501" s="66"/>
      <c r="U501" s="66"/>
      <c r="V501" s="66"/>
      <c r="W501" s="66"/>
      <c r="X501" s="66"/>
      <c r="Y501" s="66"/>
      <c r="Z501" s="66"/>
      <c r="AA501" s="66"/>
      <c r="AB501" s="66"/>
      <c r="AC501" s="66"/>
      <c r="AD501" s="66"/>
      <c r="AE501" s="66"/>
      <c r="AF501" s="66"/>
      <c r="AG501" s="66"/>
      <c r="AH501" s="66"/>
      <c r="AI501" s="66"/>
      <c r="AJ501" s="66"/>
      <c r="AK501" s="66"/>
      <c r="AL501" s="66"/>
      <c r="AM501" s="66"/>
      <c r="AN501" s="66"/>
      <c r="AO501" s="66"/>
      <c r="AP501" s="66"/>
      <c r="AQ501" s="66"/>
      <c r="AR501" s="66"/>
      <c r="AS501" s="66"/>
      <c r="AT501" s="66"/>
      <c r="AU501" s="66"/>
      <c r="AV501" s="66"/>
      <c r="AW501" s="66"/>
      <c r="AX501" s="66"/>
      <c r="AY501" s="66"/>
      <c r="AZ501" s="66"/>
      <c r="BA501" s="45"/>
      <c r="BB501" s="45"/>
      <c r="BC501" s="45"/>
      <c r="BD501" s="45"/>
      <c r="BE501" s="45"/>
      <c r="BF501" s="45"/>
      <c r="BG501" s="45"/>
      <c r="BH501" s="45"/>
      <c r="BI501" s="45"/>
      <c r="BJ501" s="45"/>
      <c r="BK501" s="45"/>
      <c r="BL501" s="45"/>
      <c r="BM501" s="45"/>
      <c r="BN501" s="45"/>
      <c r="BO501" s="45"/>
    </row>
    <row r="502" spans="1:67" s="46" customFormat="1" ht="39.6" customHeight="1">
      <c r="A502" s="65" t="s">
        <v>1</v>
      </c>
      <c r="B502" s="63" t="s">
        <v>2</v>
      </c>
      <c r="C502" s="62" t="s">
        <v>3</v>
      </c>
      <c r="D502" s="61" t="s">
        <v>4</v>
      </c>
      <c r="E502" s="62" t="s">
        <v>5</v>
      </c>
      <c r="F502" s="61" t="s">
        <v>6</v>
      </c>
      <c r="G502" s="61" t="s">
        <v>7</v>
      </c>
      <c r="H502" s="64" t="s">
        <v>8</v>
      </c>
      <c r="I502" s="63" t="s">
        <v>2</v>
      </c>
      <c r="J502" s="61" t="s">
        <v>3</v>
      </c>
      <c r="K502" s="61" t="s">
        <v>4</v>
      </c>
      <c r="L502" s="62" t="s">
        <v>5</v>
      </c>
      <c r="M502" s="61" t="s">
        <v>6</v>
      </c>
      <c r="N502" s="61" t="s">
        <v>7</v>
      </c>
      <c r="O502" s="60" t="s">
        <v>8</v>
      </c>
      <c r="P502" s="59"/>
      <c r="Q502" s="59"/>
      <c r="R502" s="59"/>
      <c r="S502" s="59"/>
      <c r="T502" s="59"/>
      <c r="U502" s="59"/>
      <c r="V502" s="59"/>
      <c r="W502" s="59"/>
      <c r="X502" s="59"/>
      <c r="Y502" s="59"/>
      <c r="Z502" s="59"/>
      <c r="AA502" s="59"/>
      <c r="AB502" s="59"/>
      <c r="AC502" s="59"/>
      <c r="AD502" s="59"/>
      <c r="AE502" s="59"/>
      <c r="AF502" s="59"/>
      <c r="AG502" s="59"/>
      <c r="AH502" s="59"/>
      <c r="AI502" s="59"/>
      <c r="AJ502" s="59"/>
      <c r="AK502" s="59"/>
      <c r="AL502" s="59"/>
      <c r="AM502" s="59"/>
      <c r="AN502" s="59"/>
      <c r="AO502" s="59"/>
      <c r="AP502" s="59"/>
      <c r="AQ502" s="59"/>
      <c r="AR502" s="59"/>
      <c r="AS502" s="59"/>
      <c r="AT502" s="59"/>
      <c r="AU502" s="59"/>
      <c r="AV502" s="59"/>
      <c r="AW502" s="59"/>
      <c r="AX502" s="59"/>
      <c r="AY502" s="59"/>
      <c r="AZ502" s="59"/>
    </row>
    <row r="503" spans="1:67" s="43" customFormat="1" ht="13.5" customHeight="1">
      <c r="A503" s="58" t="s">
        <v>9</v>
      </c>
      <c r="B503" s="57">
        <v>11</v>
      </c>
      <c r="C503" s="57">
        <v>1</v>
      </c>
      <c r="D503" s="57">
        <v>2</v>
      </c>
      <c r="E503" s="57">
        <v>0</v>
      </c>
      <c r="F503" s="57">
        <f t="shared" ref="F503:F539" si="61">SUM(B503:E503)</f>
        <v>14</v>
      </c>
      <c r="G503" s="56">
        <f t="shared" ref="G503:G539" si="62">IF(SUM(C503,E503)=0,0,SUM(C503,E503)/F503*100)</f>
        <v>7.1428571428571423</v>
      </c>
      <c r="H503" s="55">
        <f t="shared" ref="H503:H539" si="63">IF(F503=0,0,F503/F$539*100)</f>
        <v>1.6412661195779603</v>
      </c>
      <c r="I503" s="57">
        <v>1</v>
      </c>
      <c r="J503" s="57">
        <v>0</v>
      </c>
      <c r="K503" s="57">
        <v>0</v>
      </c>
      <c r="L503" s="57">
        <v>0</v>
      </c>
      <c r="M503" s="57">
        <f t="shared" ref="M503:M539" si="64">SUM(I503:L503)</f>
        <v>1</v>
      </c>
      <c r="N503" s="56">
        <f t="shared" ref="N503:N539" si="65">IF(SUM(J503,L503)=0,0,SUM(J503,L503)/M503*100)</f>
        <v>0</v>
      </c>
      <c r="O503" s="55">
        <f t="shared" ref="O503:O539" si="66">IF(M503=0,0,M503/M$539*100)</f>
        <v>0.36764705882352938</v>
      </c>
      <c r="P503" s="44"/>
      <c r="Q503" s="44"/>
      <c r="R503" s="44"/>
      <c r="S503" s="44"/>
      <c r="T503" s="44"/>
      <c r="U503" s="44"/>
      <c r="V503" s="44"/>
      <c r="W503" s="44"/>
      <c r="X503" s="44"/>
      <c r="Y503" s="44"/>
      <c r="Z503" s="44"/>
      <c r="AA503" s="44"/>
      <c r="AB503" s="44"/>
      <c r="AC503" s="44"/>
      <c r="AD503" s="44"/>
      <c r="AE503" s="44"/>
      <c r="AF503" s="44"/>
      <c r="AG503" s="44"/>
      <c r="AH503" s="44"/>
      <c r="AI503" s="44"/>
      <c r="AJ503" s="44"/>
      <c r="AK503" s="44"/>
      <c r="AL503" s="44"/>
      <c r="AM503" s="44"/>
      <c r="AN503" s="44"/>
      <c r="AO503" s="44"/>
      <c r="AP503" s="44"/>
      <c r="AQ503" s="44"/>
      <c r="AR503" s="44"/>
      <c r="AS503" s="44"/>
      <c r="AT503" s="44"/>
      <c r="AU503" s="44"/>
      <c r="AV503" s="44"/>
      <c r="AW503" s="44"/>
      <c r="AX503" s="44"/>
      <c r="AY503" s="44"/>
      <c r="AZ503" s="44"/>
      <c r="BA503" s="45"/>
      <c r="BB503" s="45"/>
      <c r="BC503" s="45"/>
      <c r="BD503" s="45"/>
      <c r="BE503" s="45"/>
      <c r="BF503" s="45"/>
      <c r="BG503" s="45"/>
      <c r="BH503" s="45"/>
      <c r="BI503" s="45"/>
      <c r="BJ503" s="45"/>
      <c r="BK503" s="45"/>
      <c r="BL503" s="45"/>
      <c r="BM503" s="45"/>
      <c r="BN503" s="45"/>
      <c r="BO503" s="45"/>
    </row>
    <row r="504" spans="1:67" s="43" customFormat="1" ht="13.5" customHeight="1">
      <c r="A504" s="54" t="s">
        <v>10</v>
      </c>
      <c r="B504" s="53">
        <v>8</v>
      </c>
      <c r="C504" s="53">
        <v>0</v>
      </c>
      <c r="D504" s="53">
        <v>0</v>
      </c>
      <c r="E504" s="53">
        <v>0</v>
      </c>
      <c r="F504" s="53">
        <f t="shared" si="61"/>
        <v>8</v>
      </c>
      <c r="G504" s="52">
        <f t="shared" si="62"/>
        <v>0</v>
      </c>
      <c r="H504" s="51">
        <f t="shared" si="63"/>
        <v>0.93786635404454854</v>
      </c>
      <c r="I504" s="53">
        <v>0</v>
      </c>
      <c r="J504" s="53">
        <v>0</v>
      </c>
      <c r="K504" s="53">
        <v>0</v>
      </c>
      <c r="L504" s="53">
        <v>0</v>
      </c>
      <c r="M504" s="53">
        <f t="shared" si="64"/>
        <v>0</v>
      </c>
      <c r="N504" s="52">
        <f t="shared" si="65"/>
        <v>0</v>
      </c>
      <c r="O504" s="51">
        <f t="shared" si="66"/>
        <v>0</v>
      </c>
      <c r="P504" s="44"/>
      <c r="Q504" s="44"/>
      <c r="R504" s="44"/>
      <c r="S504" s="44"/>
      <c r="T504" s="44"/>
      <c r="U504" s="44"/>
      <c r="V504" s="44"/>
      <c r="W504" s="44"/>
      <c r="X504" s="44"/>
      <c r="Y504" s="44"/>
      <c r="Z504" s="44"/>
      <c r="AA504" s="44"/>
      <c r="AB504" s="44"/>
      <c r="AC504" s="44"/>
      <c r="AD504" s="44"/>
      <c r="AE504" s="44"/>
      <c r="AF504" s="44"/>
      <c r="AG504" s="44"/>
      <c r="AH504" s="44"/>
      <c r="AI504" s="44"/>
      <c r="AJ504" s="44"/>
      <c r="AK504" s="44"/>
      <c r="AL504" s="44"/>
      <c r="AM504" s="44"/>
      <c r="AN504" s="44"/>
      <c r="AO504" s="44"/>
      <c r="AP504" s="44"/>
      <c r="AQ504" s="44"/>
      <c r="AR504" s="44"/>
      <c r="AS504" s="44"/>
      <c r="AT504" s="44"/>
      <c r="AU504" s="44"/>
      <c r="AV504" s="44"/>
      <c r="AW504" s="44"/>
      <c r="AX504" s="44"/>
      <c r="AY504" s="44"/>
      <c r="AZ504" s="44"/>
      <c r="BA504" s="45"/>
      <c r="BB504" s="45"/>
      <c r="BC504" s="45"/>
      <c r="BD504" s="45"/>
      <c r="BE504" s="45"/>
      <c r="BF504" s="45"/>
      <c r="BG504" s="45"/>
      <c r="BH504" s="45"/>
      <c r="BI504" s="45"/>
      <c r="BJ504" s="45"/>
      <c r="BK504" s="45"/>
      <c r="BL504" s="45"/>
      <c r="BM504" s="45"/>
      <c r="BN504" s="45"/>
      <c r="BO504" s="45"/>
    </row>
    <row r="505" spans="1:67" s="44" customFormat="1" ht="13.5" customHeight="1">
      <c r="A505" s="54" t="s">
        <v>11</v>
      </c>
      <c r="B505" s="53">
        <v>16</v>
      </c>
      <c r="C505" s="53">
        <v>1</v>
      </c>
      <c r="D505" s="53">
        <v>0</v>
      </c>
      <c r="E505" s="53">
        <v>0</v>
      </c>
      <c r="F505" s="53">
        <f t="shared" si="61"/>
        <v>17</v>
      </c>
      <c r="G505" s="52">
        <f t="shared" si="62"/>
        <v>5.8823529411764701</v>
      </c>
      <c r="H505" s="51">
        <f t="shared" si="63"/>
        <v>1.992966002344666</v>
      </c>
      <c r="I505" s="53">
        <v>1</v>
      </c>
      <c r="J505" s="53">
        <v>0</v>
      </c>
      <c r="K505" s="53">
        <v>0</v>
      </c>
      <c r="L505" s="53">
        <v>0</v>
      </c>
      <c r="M505" s="53">
        <f t="shared" si="64"/>
        <v>1</v>
      </c>
      <c r="N505" s="52">
        <f t="shared" si="65"/>
        <v>0</v>
      </c>
      <c r="O505" s="51">
        <f t="shared" si="66"/>
        <v>0.36764705882352938</v>
      </c>
      <c r="BA505" s="45"/>
      <c r="BB505" s="45"/>
      <c r="BC505" s="45"/>
      <c r="BD505" s="45"/>
      <c r="BE505" s="45"/>
      <c r="BF505" s="45"/>
      <c r="BG505" s="45"/>
      <c r="BH505" s="45"/>
      <c r="BI505" s="45"/>
      <c r="BJ505" s="45"/>
      <c r="BK505" s="45"/>
      <c r="BL505" s="45"/>
      <c r="BM505" s="45"/>
      <c r="BN505" s="45"/>
      <c r="BO505" s="45"/>
    </row>
    <row r="506" spans="1:67" s="46" customFormat="1" ht="13.5" customHeight="1">
      <c r="A506" s="54" t="s">
        <v>12</v>
      </c>
      <c r="B506" s="53">
        <v>12</v>
      </c>
      <c r="C506" s="53">
        <v>2</v>
      </c>
      <c r="D506" s="53">
        <v>0</v>
      </c>
      <c r="E506" s="53">
        <v>0</v>
      </c>
      <c r="F506" s="53">
        <f t="shared" si="61"/>
        <v>14</v>
      </c>
      <c r="G506" s="52">
        <f t="shared" si="62"/>
        <v>14.285714285714285</v>
      </c>
      <c r="H506" s="51">
        <f t="shared" si="63"/>
        <v>1.6412661195779603</v>
      </c>
      <c r="I506" s="53">
        <v>2</v>
      </c>
      <c r="J506" s="53">
        <v>0</v>
      </c>
      <c r="K506" s="53">
        <v>0</v>
      </c>
      <c r="L506" s="53">
        <v>0</v>
      </c>
      <c r="M506" s="53">
        <f t="shared" si="64"/>
        <v>2</v>
      </c>
      <c r="N506" s="52">
        <f t="shared" si="65"/>
        <v>0</v>
      </c>
      <c r="O506" s="51">
        <f t="shared" si="66"/>
        <v>0.73529411764705876</v>
      </c>
      <c r="P506" s="44"/>
      <c r="Q506" s="44"/>
      <c r="R506" s="44"/>
      <c r="S506" s="44"/>
      <c r="T506" s="44"/>
      <c r="U506" s="44"/>
      <c r="V506" s="44"/>
      <c r="W506" s="44"/>
      <c r="X506" s="44"/>
      <c r="Y506" s="44"/>
      <c r="Z506" s="44"/>
      <c r="AA506" s="44"/>
      <c r="AB506" s="44"/>
      <c r="AC506" s="44"/>
      <c r="AD506" s="44"/>
      <c r="AE506" s="44"/>
      <c r="AF506" s="44"/>
      <c r="AG506" s="44"/>
      <c r="AH506" s="44"/>
      <c r="AI506" s="44"/>
      <c r="AJ506" s="44"/>
      <c r="AK506" s="44"/>
      <c r="AL506" s="44"/>
      <c r="AM506" s="44"/>
      <c r="AN506" s="44"/>
      <c r="AO506" s="44"/>
      <c r="AP506" s="44"/>
      <c r="AQ506" s="44"/>
      <c r="AR506" s="44"/>
      <c r="AS506" s="44"/>
      <c r="AT506" s="44"/>
      <c r="AU506" s="44"/>
      <c r="AV506" s="44"/>
      <c r="AW506" s="44"/>
      <c r="AX506" s="44"/>
      <c r="AY506" s="44"/>
      <c r="AZ506" s="44"/>
      <c r="BA506" s="45"/>
      <c r="BB506" s="45"/>
      <c r="BC506" s="45"/>
      <c r="BD506" s="45"/>
      <c r="BE506" s="45"/>
      <c r="BF506" s="45"/>
      <c r="BG506" s="45"/>
      <c r="BH506" s="45"/>
      <c r="BI506" s="45"/>
      <c r="BJ506" s="45"/>
      <c r="BK506" s="45"/>
      <c r="BL506" s="45"/>
      <c r="BM506" s="45"/>
      <c r="BN506" s="45"/>
      <c r="BO506" s="45"/>
    </row>
    <row r="507" spans="1:67" s="44" customFormat="1" ht="13.5" customHeight="1">
      <c r="A507" s="54" t="s">
        <v>13</v>
      </c>
      <c r="B507" s="53">
        <v>14</v>
      </c>
      <c r="C507" s="53">
        <v>1</v>
      </c>
      <c r="D507" s="53">
        <v>1</v>
      </c>
      <c r="E507" s="53">
        <v>0</v>
      </c>
      <c r="F507" s="53">
        <f t="shared" si="61"/>
        <v>16</v>
      </c>
      <c r="G507" s="52">
        <f t="shared" si="62"/>
        <v>6.25</v>
      </c>
      <c r="H507" s="51">
        <f t="shared" si="63"/>
        <v>1.8757327080890971</v>
      </c>
      <c r="I507" s="53">
        <v>5</v>
      </c>
      <c r="J507" s="53">
        <v>0</v>
      </c>
      <c r="K507" s="53">
        <v>0</v>
      </c>
      <c r="L507" s="53">
        <v>0</v>
      </c>
      <c r="M507" s="53">
        <f t="shared" si="64"/>
        <v>5</v>
      </c>
      <c r="N507" s="52">
        <f t="shared" si="65"/>
        <v>0</v>
      </c>
      <c r="O507" s="51">
        <f t="shared" si="66"/>
        <v>1.8382352941176472</v>
      </c>
      <c r="BA507" s="45"/>
      <c r="BB507" s="45"/>
      <c r="BC507" s="45"/>
      <c r="BD507" s="45"/>
      <c r="BE507" s="45"/>
      <c r="BF507" s="45"/>
      <c r="BG507" s="45"/>
      <c r="BH507" s="45"/>
      <c r="BI507" s="45"/>
      <c r="BJ507" s="45"/>
      <c r="BK507" s="45"/>
      <c r="BL507" s="45"/>
      <c r="BM507" s="45"/>
      <c r="BN507" s="45"/>
      <c r="BO507" s="45"/>
    </row>
    <row r="508" spans="1:67" s="44" customFormat="1" ht="13.5" customHeight="1">
      <c r="A508" s="54" t="s">
        <v>14</v>
      </c>
      <c r="B508" s="53">
        <v>10</v>
      </c>
      <c r="C508" s="53">
        <v>1</v>
      </c>
      <c r="D508" s="53">
        <v>1</v>
      </c>
      <c r="E508" s="53">
        <v>0</v>
      </c>
      <c r="F508" s="53">
        <f t="shared" si="61"/>
        <v>12</v>
      </c>
      <c r="G508" s="52">
        <f t="shared" si="62"/>
        <v>8.3333333333333321</v>
      </c>
      <c r="H508" s="51">
        <f t="shared" si="63"/>
        <v>1.4067995310668231</v>
      </c>
      <c r="I508" s="53">
        <v>4</v>
      </c>
      <c r="J508" s="53">
        <v>0</v>
      </c>
      <c r="K508" s="53">
        <v>2</v>
      </c>
      <c r="L508" s="53">
        <v>0</v>
      </c>
      <c r="M508" s="53">
        <f t="shared" si="64"/>
        <v>6</v>
      </c>
      <c r="N508" s="52">
        <f t="shared" si="65"/>
        <v>0</v>
      </c>
      <c r="O508" s="51">
        <f t="shared" si="66"/>
        <v>2.2058823529411766</v>
      </c>
      <c r="BA508" s="45"/>
      <c r="BB508" s="45"/>
      <c r="BC508" s="45"/>
      <c r="BD508" s="45"/>
      <c r="BE508" s="45"/>
      <c r="BF508" s="45"/>
      <c r="BG508" s="45"/>
      <c r="BH508" s="45"/>
      <c r="BI508" s="45"/>
      <c r="BJ508" s="45"/>
      <c r="BK508" s="45"/>
      <c r="BL508" s="45"/>
      <c r="BM508" s="45"/>
      <c r="BN508" s="45"/>
      <c r="BO508" s="45"/>
    </row>
    <row r="509" spans="1:67" s="44" customFormat="1" ht="13.5" customHeight="1">
      <c r="A509" s="50" t="s">
        <v>15</v>
      </c>
      <c r="B509" s="49">
        <f>SUM(B503:B508)</f>
        <v>71</v>
      </c>
      <c r="C509" s="49">
        <f>SUM(C503:C508)</f>
        <v>6</v>
      </c>
      <c r="D509" s="49">
        <f>SUM(D503:D508)</f>
        <v>4</v>
      </c>
      <c r="E509" s="49">
        <f>SUM(E503:E508)</f>
        <v>0</v>
      </c>
      <c r="F509" s="49">
        <f t="shared" si="61"/>
        <v>81</v>
      </c>
      <c r="G509" s="48">
        <f t="shared" si="62"/>
        <v>7.4074074074074066</v>
      </c>
      <c r="H509" s="47">
        <f t="shared" si="63"/>
        <v>9.4958968347010551</v>
      </c>
      <c r="I509" s="49">
        <f>SUM(I503:I508)</f>
        <v>13</v>
      </c>
      <c r="J509" s="49">
        <f>SUM(J503:J508)</f>
        <v>0</v>
      </c>
      <c r="K509" s="49">
        <f>SUM(K503:K508)</f>
        <v>2</v>
      </c>
      <c r="L509" s="49">
        <f>SUM(L503:L508)</f>
        <v>0</v>
      </c>
      <c r="M509" s="49">
        <f t="shared" si="64"/>
        <v>15</v>
      </c>
      <c r="N509" s="48">
        <f t="shared" si="65"/>
        <v>0</v>
      </c>
      <c r="O509" s="47">
        <f t="shared" si="66"/>
        <v>5.5147058823529411</v>
      </c>
      <c r="BA509" s="45"/>
      <c r="BB509" s="45"/>
      <c r="BC509" s="45"/>
      <c r="BD509" s="45"/>
      <c r="BE509" s="45"/>
      <c r="BF509" s="45"/>
      <c r="BG509" s="45"/>
      <c r="BH509" s="45"/>
      <c r="BI509" s="45"/>
      <c r="BJ509" s="45"/>
      <c r="BK509" s="45"/>
      <c r="BL509" s="45"/>
      <c r="BM509" s="45"/>
      <c r="BN509" s="45"/>
      <c r="BO509" s="45"/>
    </row>
    <row r="510" spans="1:67" s="46" customFormat="1" ht="13.5" customHeight="1">
      <c r="A510" s="58" t="s">
        <v>16</v>
      </c>
      <c r="B510" s="57">
        <v>13</v>
      </c>
      <c r="C510" s="57">
        <v>3</v>
      </c>
      <c r="D510" s="57">
        <v>0</v>
      </c>
      <c r="E510" s="57">
        <v>0</v>
      </c>
      <c r="F510" s="57">
        <f t="shared" si="61"/>
        <v>16</v>
      </c>
      <c r="G510" s="56">
        <f t="shared" si="62"/>
        <v>18.75</v>
      </c>
      <c r="H510" s="55">
        <f t="shared" si="63"/>
        <v>1.8757327080890971</v>
      </c>
      <c r="I510" s="57">
        <v>6</v>
      </c>
      <c r="J510" s="57">
        <v>0</v>
      </c>
      <c r="K510" s="57">
        <v>0</v>
      </c>
      <c r="L510" s="57">
        <v>0</v>
      </c>
      <c r="M510" s="57">
        <f t="shared" si="64"/>
        <v>6</v>
      </c>
      <c r="N510" s="56">
        <f t="shared" si="65"/>
        <v>0</v>
      </c>
      <c r="O510" s="55">
        <f t="shared" si="66"/>
        <v>2.2058823529411766</v>
      </c>
      <c r="P510" s="44"/>
      <c r="Q510" s="44"/>
      <c r="R510" s="44"/>
      <c r="S510" s="44"/>
      <c r="T510" s="44"/>
      <c r="U510" s="44"/>
      <c r="V510" s="44"/>
      <c r="W510" s="44"/>
      <c r="X510" s="44"/>
      <c r="Y510" s="44"/>
      <c r="Z510" s="44"/>
      <c r="AA510" s="44"/>
      <c r="AB510" s="44"/>
      <c r="AC510" s="44"/>
      <c r="AD510" s="44"/>
      <c r="AE510" s="44"/>
      <c r="AF510" s="44"/>
      <c r="AG510" s="44"/>
      <c r="AH510" s="44"/>
      <c r="AI510" s="44"/>
      <c r="AJ510" s="44"/>
      <c r="AK510" s="44"/>
      <c r="AL510" s="44"/>
      <c r="AM510" s="44"/>
      <c r="AN510" s="44"/>
      <c r="AO510" s="44"/>
      <c r="AP510" s="44"/>
      <c r="AQ510" s="44"/>
      <c r="AR510" s="44"/>
      <c r="AS510" s="44"/>
      <c r="AT510" s="44"/>
      <c r="AU510" s="44"/>
      <c r="AV510" s="44"/>
      <c r="AW510" s="44"/>
      <c r="AX510" s="44"/>
      <c r="AY510" s="44"/>
      <c r="AZ510" s="44"/>
    </row>
    <row r="511" spans="1:67" s="46" customFormat="1" ht="13.5" customHeight="1">
      <c r="A511" s="54" t="s">
        <v>17</v>
      </c>
      <c r="B511" s="53">
        <v>16</v>
      </c>
      <c r="C511" s="53">
        <v>2</v>
      </c>
      <c r="D511" s="53">
        <v>0</v>
      </c>
      <c r="E511" s="53">
        <v>1</v>
      </c>
      <c r="F511" s="53">
        <f t="shared" si="61"/>
        <v>19</v>
      </c>
      <c r="G511" s="52">
        <f t="shared" si="62"/>
        <v>15.789473684210526</v>
      </c>
      <c r="H511" s="51">
        <f t="shared" si="63"/>
        <v>2.2274325908558033</v>
      </c>
      <c r="I511" s="53">
        <v>5</v>
      </c>
      <c r="J511" s="53">
        <v>0</v>
      </c>
      <c r="K511" s="53">
        <v>1</v>
      </c>
      <c r="L511" s="53">
        <v>0</v>
      </c>
      <c r="M511" s="53">
        <f t="shared" si="64"/>
        <v>6</v>
      </c>
      <c r="N511" s="52">
        <f t="shared" si="65"/>
        <v>0</v>
      </c>
      <c r="O511" s="51">
        <f t="shared" si="66"/>
        <v>2.2058823529411766</v>
      </c>
      <c r="P511" s="44"/>
      <c r="Q511" s="44"/>
      <c r="R511" s="44"/>
      <c r="S511" s="44"/>
      <c r="T511" s="44"/>
      <c r="U511" s="44"/>
      <c r="V511" s="44"/>
      <c r="W511" s="44"/>
      <c r="X511" s="44"/>
      <c r="Y511" s="44"/>
      <c r="Z511" s="44"/>
      <c r="AA511" s="44"/>
      <c r="AB511" s="44"/>
      <c r="AC511" s="44"/>
      <c r="AD511" s="44"/>
      <c r="AE511" s="44"/>
      <c r="AF511" s="44"/>
      <c r="AG511" s="44"/>
      <c r="AH511" s="44"/>
      <c r="AI511" s="44"/>
      <c r="AJ511" s="44"/>
      <c r="AK511" s="44"/>
      <c r="AL511" s="44"/>
      <c r="AM511" s="44"/>
      <c r="AN511" s="44"/>
      <c r="AO511" s="44"/>
      <c r="AP511" s="44"/>
      <c r="AQ511" s="44"/>
      <c r="AR511" s="44"/>
      <c r="AS511" s="44"/>
      <c r="AT511" s="44"/>
      <c r="AU511" s="44"/>
      <c r="AV511" s="44"/>
      <c r="AW511" s="44"/>
      <c r="AX511" s="44"/>
      <c r="AY511" s="44"/>
      <c r="AZ511" s="44"/>
    </row>
    <row r="512" spans="1:67" s="46" customFormat="1" ht="13.5" customHeight="1">
      <c r="A512" s="54" t="s">
        <v>18</v>
      </c>
      <c r="B512" s="53">
        <v>7</v>
      </c>
      <c r="C512" s="53">
        <v>0</v>
      </c>
      <c r="D512" s="53">
        <v>0</v>
      </c>
      <c r="E512" s="53">
        <v>0</v>
      </c>
      <c r="F512" s="53">
        <f t="shared" si="61"/>
        <v>7</v>
      </c>
      <c r="G512" s="52">
        <f t="shared" si="62"/>
        <v>0</v>
      </c>
      <c r="H512" s="51">
        <f t="shared" si="63"/>
        <v>0.82063305978898016</v>
      </c>
      <c r="I512" s="53">
        <v>2</v>
      </c>
      <c r="J512" s="53">
        <v>0</v>
      </c>
      <c r="K512" s="53">
        <v>0</v>
      </c>
      <c r="L512" s="53">
        <v>0</v>
      </c>
      <c r="M512" s="53">
        <f t="shared" si="64"/>
        <v>2</v>
      </c>
      <c r="N512" s="52">
        <f t="shared" si="65"/>
        <v>0</v>
      </c>
      <c r="O512" s="51">
        <f t="shared" si="66"/>
        <v>0.73529411764705876</v>
      </c>
      <c r="P512" s="44"/>
      <c r="Q512" s="44"/>
      <c r="R512" s="44"/>
      <c r="S512" s="44"/>
      <c r="T512" s="44"/>
      <c r="U512" s="44"/>
      <c r="V512" s="44"/>
      <c r="W512" s="44"/>
      <c r="X512" s="44"/>
      <c r="Y512" s="44"/>
      <c r="Z512" s="44"/>
      <c r="AA512" s="44"/>
      <c r="AB512" s="44"/>
      <c r="AC512" s="44"/>
      <c r="AD512" s="44"/>
      <c r="AE512" s="44"/>
      <c r="AF512" s="44"/>
      <c r="AG512" s="44"/>
      <c r="AH512" s="44"/>
      <c r="AI512" s="44"/>
      <c r="AJ512" s="44"/>
      <c r="AK512" s="44"/>
      <c r="AL512" s="44"/>
      <c r="AM512" s="44"/>
      <c r="AN512" s="44"/>
      <c r="AO512" s="44"/>
      <c r="AP512" s="44"/>
      <c r="AQ512" s="44"/>
      <c r="AR512" s="44"/>
      <c r="AS512" s="44"/>
      <c r="AT512" s="44"/>
      <c r="AU512" s="44"/>
      <c r="AV512" s="44"/>
      <c r="AW512" s="44"/>
      <c r="AX512" s="44"/>
      <c r="AY512" s="44"/>
      <c r="AZ512" s="44"/>
      <c r="BA512" s="45"/>
      <c r="BB512" s="45"/>
      <c r="BC512" s="45"/>
      <c r="BD512" s="45"/>
      <c r="BE512" s="45"/>
      <c r="BF512" s="45"/>
      <c r="BG512" s="45"/>
      <c r="BH512" s="45"/>
      <c r="BI512" s="45"/>
      <c r="BJ512" s="45"/>
      <c r="BK512" s="45"/>
      <c r="BL512" s="45"/>
      <c r="BM512" s="45"/>
      <c r="BN512" s="45"/>
      <c r="BO512" s="45"/>
    </row>
    <row r="513" spans="1:67" s="44" customFormat="1" ht="13.5" customHeight="1">
      <c r="A513" s="54" t="s">
        <v>19</v>
      </c>
      <c r="B513" s="53">
        <v>13</v>
      </c>
      <c r="C513" s="53">
        <v>0</v>
      </c>
      <c r="D513" s="53">
        <v>4</v>
      </c>
      <c r="E513" s="53">
        <v>0</v>
      </c>
      <c r="F513" s="53">
        <f t="shared" si="61"/>
        <v>17</v>
      </c>
      <c r="G513" s="52">
        <f t="shared" si="62"/>
        <v>0</v>
      </c>
      <c r="H513" s="51">
        <f t="shared" si="63"/>
        <v>1.992966002344666</v>
      </c>
      <c r="I513" s="53">
        <v>3</v>
      </c>
      <c r="J513" s="53">
        <v>0</v>
      </c>
      <c r="K513" s="53">
        <v>0</v>
      </c>
      <c r="L513" s="53">
        <v>1</v>
      </c>
      <c r="M513" s="53">
        <f t="shared" si="64"/>
        <v>4</v>
      </c>
      <c r="N513" s="52">
        <f t="shared" si="65"/>
        <v>25</v>
      </c>
      <c r="O513" s="51">
        <f t="shared" si="66"/>
        <v>1.4705882352941175</v>
      </c>
      <c r="BA513" s="45"/>
      <c r="BB513" s="45"/>
      <c r="BC513" s="45"/>
      <c r="BD513" s="45"/>
      <c r="BE513" s="45"/>
      <c r="BF513" s="45"/>
      <c r="BG513" s="45"/>
      <c r="BH513" s="45"/>
      <c r="BI513" s="45"/>
      <c r="BJ513" s="45"/>
      <c r="BK513" s="45"/>
      <c r="BL513" s="45"/>
      <c r="BM513" s="45"/>
      <c r="BN513" s="45"/>
      <c r="BO513" s="45"/>
    </row>
    <row r="514" spans="1:67" s="46" customFormat="1" ht="13.5" customHeight="1">
      <c r="A514" s="54" t="s">
        <v>20</v>
      </c>
      <c r="B514" s="53">
        <v>6</v>
      </c>
      <c r="C514" s="53">
        <v>0</v>
      </c>
      <c r="D514" s="53">
        <v>0</v>
      </c>
      <c r="E514" s="53">
        <v>1</v>
      </c>
      <c r="F514" s="53">
        <f t="shared" si="61"/>
        <v>7</v>
      </c>
      <c r="G514" s="52">
        <f t="shared" si="62"/>
        <v>14.285714285714285</v>
      </c>
      <c r="H514" s="51">
        <f t="shared" si="63"/>
        <v>0.82063305978898016</v>
      </c>
      <c r="I514" s="53">
        <v>2</v>
      </c>
      <c r="J514" s="53">
        <v>0</v>
      </c>
      <c r="K514" s="53">
        <v>0</v>
      </c>
      <c r="L514" s="53">
        <v>0</v>
      </c>
      <c r="M514" s="53">
        <f t="shared" si="64"/>
        <v>2</v>
      </c>
      <c r="N514" s="52">
        <f t="shared" si="65"/>
        <v>0</v>
      </c>
      <c r="O514" s="51">
        <f t="shared" si="66"/>
        <v>0.73529411764705876</v>
      </c>
      <c r="P514" s="44"/>
      <c r="Q514" s="44"/>
      <c r="R514" s="44"/>
      <c r="S514" s="44"/>
      <c r="T514" s="44"/>
      <c r="U514" s="44"/>
      <c r="V514" s="44"/>
      <c r="W514" s="44"/>
      <c r="X514" s="44"/>
      <c r="Y514" s="44"/>
      <c r="Z514" s="44"/>
      <c r="AA514" s="44"/>
      <c r="AB514" s="44"/>
      <c r="AC514" s="44"/>
      <c r="AD514" s="44"/>
      <c r="AE514" s="44"/>
      <c r="AF514" s="44"/>
      <c r="AG514" s="44"/>
      <c r="AH514" s="44"/>
      <c r="AI514" s="44"/>
      <c r="AJ514" s="44"/>
      <c r="AK514" s="44"/>
      <c r="AL514" s="44"/>
      <c r="AM514" s="44"/>
      <c r="AN514" s="44"/>
      <c r="AO514" s="44"/>
      <c r="AP514" s="44"/>
      <c r="AQ514" s="44"/>
      <c r="AR514" s="44"/>
      <c r="AS514" s="44"/>
      <c r="AT514" s="44"/>
      <c r="AU514" s="44"/>
      <c r="AV514" s="44"/>
      <c r="AW514" s="44"/>
      <c r="AX514" s="44"/>
      <c r="AY514" s="44"/>
      <c r="AZ514" s="44"/>
      <c r="BA514" s="45"/>
      <c r="BB514" s="45"/>
      <c r="BC514" s="45"/>
      <c r="BD514" s="45"/>
      <c r="BE514" s="45"/>
      <c r="BF514" s="45"/>
      <c r="BG514" s="45"/>
      <c r="BH514" s="45"/>
      <c r="BI514" s="45"/>
      <c r="BJ514" s="45"/>
      <c r="BK514" s="45"/>
      <c r="BL514" s="45"/>
      <c r="BM514" s="45"/>
      <c r="BN514" s="45"/>
      <c r="BO514" s="45"/>
    </row>
    <row r="515" spans="1:67" s="44" customFormat="1" ht="13.5" customHeight="1">
      <c r="A515" s="54" t="s">
        <v>21</v>
      </c>
      <c r="B515" s="53">
        <v>11</v>
      </c>
      <c r="C515" s="53">
        <v>0</v>
      </c>
      <c r="D515" s="53">
        <v>0</v>
      </c>
      <c r="E515" s="53">
        <v>0</v>
      </c>
      <c r="F515" s="53">
        <f t="shared" si="61"/>
        <v>11</v>
      </c>
      <c r="G515" s="52">
        <f t="shared" si="62"/>
        <v>0</v>
      </c>
      <c r="H515" s="51">
        <f t="shared" si="63"/>
        <v>1.2895662368112544</v>
      </c>
      <c r="I515" s="53">
        <v>2</v>
      </c>
      <c r="J515" s="53">
        <v>0</v>
      </c>
      <c r="K515" s="53">
        <v>0</v>
      </c>
      <c r="L515" s="53">
        <v>0</v>
      </c>
      <c r="M515" s="53">
        <f t="shared" si="64"/>
        <v>2</v>
      </c>
      <c r="N515" s="52">
        <f t="shared" si="65"/>
        <v>0</v>
      </c>
      <c r="O515" s="51">
        <f t="shared" si="66"/>
        <v>0.73529411764705876</v>
      </c>
      <c r="BA515" s="45"/>
      <c r="BB515" s="45"/>
      <c r="BC515" s="45"/>
      <c r="BD515" s="45"/>
      <c r="BE515" s="45"/>
      <c r="BF515" s="45"/>
      <c r="BG515" s="45"/>
      <c r="BH515" s="45"/>
      <c r="BI515" s="45"/>
      <c r="BJ515" s="45"/>
      <c r="BK515" s="45"/>
      <c r="BL515" s="45"/>
      <c r="BM515" s="45"/>
      <c r="BN515" s="45"/>
      <c r="BO515" s="45"/>
    </row>
    <row r="516" spans="1:67" s="46" customFormat="1" ht="13.5" customHeight="1">
      <c r="A516" s="50" t="s">
        <v>15</v>
      </c>
      <c r="B516" s="49">
        <f>SUM(B510:B515)</f>
        <v>66</v>
      </c>
      <c r="C516" s="49">
        <f>SUM(C510:C515)</f>
        <v>5</v>
      </c>
      <c r="D516" s="49">
        <f>SUM(D510:D515)</f>
        <v>4</v>
      </c>
      <c r="E516" s="49">
        <f>SUM(E510:E515)</f>
        <v>2</v>
      </c>
      <c r="F516" s="49">
        <f t="shared" si="61"/>
        <v>77</v>
      </c>
      <c r="G516" s="48">
        <f t="shared" si="62"/>
        <v>9.0909090909090917</v>
      </c>
      <c r="H516" s="47">
        <f t="shared" si="63"/>
        <v>9.0269636576787811</v>
      </c>
      <c r="I516" s="49">
        <f>SUM(I510:I515)</f>
        <v>20</v>
      </c>
      <c r="J516" s="49">
        <f>SUM(J510:J515)</f>
        <v>0</v>
      </c>
      <c r="K516" s="49">
        <f>SUM(K510:K515)</f>
        <v>1</v>
      </c>
      <c r="L516" s="49">
        <f>SUM(L510:L515)</f>
        <v>1</v>
      </c>
      <c r="M516" s="49">
        <f t="shared" si="64"/>
        <v>22</v>
      </c>
      <c r="N516" s="48">
        <f t="shared" si="65"/>
        <v>4.5454545454545459</v>
      </c>
      <c r="O516" s="47">
        <f t="shared" si="66"/>
        <v>8.0882352941176467</v>
      </c>
      <c r="P516" s="44"/>
      <c r="Q516" s="44"/>
      <c r="R516" s="44"/>
      <c r="S516" s="44"/>
      <c r="T516" s="44"/>
      <c r="U516" s="44"/>
      <c r="V516" s="44"/>
      <c r="W516" s="44"/>
      <c r="X516" s="44"/>
      <c r="Y516" s="44"/>
      <c r="Z516" s="44"/>
      <c r="AA516" s="44"/>
      <c r="AB516" s="44"/>
      <c r="AC516" s="44"/>
      <c r="AD516" s="44"/>
      <c r="AE516" s="44"/>
      <c r="AF516" s="44"/>
      <c r="AG516" s="44"/>
      <c r="AH516" s="44"/>
      <c r="AI516" s="44"/>
      <c r="AJ516" s="44"/>
      <c r="AK516" s="44"/>
      <c r="AL516" s="44"/>
      <c r="AM516" s="44"/>
      <c r="AN516" s="44"/>
      <c r="AO516" s="44"/>
      <c r="AP516" s="44"/>
      <c r="AQ516" s="44"/>
      <c r="AR516" s="44"/>
      <c r="AS516" s="44"/>
      <c r="AT516" s="44"/>
      <c r="AU516" s="44"/>
      <c r="AV516" s="44"/>
      <c r="AW516" s="44"/>
      <c r="AX516" s="44"/>
      <c r="AY516" s="44"/>
      <c r="AZ516" s="44"/>
    </row>
    <row r="517" spans="1:67" s="44" customFormat="1" ht="13.5" customHeight="1">
      <c r="A517" s="54" t="s">
        <v>22</v>
      </c>
      <c r="B517" s="53">
        <v>34</v>
      </c>
      <c r="C517" s="53">
        <v>1</v>
      </c>
      <c r="D517" s="53">
        <v>6</v>
      </c>
      <c r="E517" s="53">
        <v>0</v>
      </c>
      <c r="F517" s="53">
        <f t="shared" si="61"/>
        <v>41</v>
      </c>
      <c r="G517" s="52">
        <f t="shared" si="62"/>
        <v>2.4390243902439024</v>
      </c>
      <c r="H517" s="51">
        <f t="shared" si="63"/>
        <v>4.8065650644783116</v>
      </c>
      <c r="I517" s="53">
        <v>11</v>
      </c>
      <c r="J517" s="53">
        <v>0</v>
      </c>
      <c r="K517" s="53">
        <v>1</v>
      </c>
      <c r="L517" s="53">
        <v>0</v>
      </c>
      <c r="M517" s="53">
        <f t="shared" si="64"/>
        <v>12</v>
      </c>
      <c r="N517" s="52">
        <f t="shared" si="65"/>
        <v>0</v>
      </c>
      <c r="O517" s="51">
        <f t="shared" si="66"/>
        <v>4.4117647058823533</v>
      </c>
      <c r="BA517" s="45"/>
      <c r="BB517" s="45"/>
      <c r="BC517" s="45"/>
      <c r="BD517" s="45"/>
      <c r="BE517" s="45"/>
      <c r="BF517" s="45"/>
      <c r="BG517" s="45"/>
      <c r="BH517" s="45"/>
      <c r="BI517" s="45"/>
      <c r="BJ517" s="45"/>
      <c r="BK517" s="45"/>
      <c r="BL517" s="45"/>
      <c r="BM517" s="45"/>
      <c r="BN517" s="45"/>
      <c r="BO517" s="45"/>
    </row>
    <row r="518" spans="1:67" s="46" customFormat="1" ht="13.5" customHeight="1">
      <c r="A518" s="54" t="s">
        <v>23</v>
      </c>
      <c r="B518" s="53">
        <v>46</v>
      </c>
      <c r="C518" s="53">
        <v>3</v>
      </c>
      <c r="D518" s="53">
        <v>5</v>
      </c>
      <c r="E518" s="53">
        <v>2</v>
      </c>
      <c r="F518" s="53">
        <f t="shared" si="61"/>
        <v>56</v>
      </c>
      <c r="G518" s="52">
        <f t="shared" si="62"/>
        <v>8.9285714285714288</v>
      </c>
      <c r="H518" s="51">
        <f t="shared" si="63"/>
        <v>6.5650644783118413</v>
      </c>
      <c r="I518" s="53">
        <v>20</v>
      </c>
      <c r="J518" s="53">
        <v>0</v>
      </c>
      <c r="K518" s="53">
        <v>1</v>
      </c>
      <c r="L518" s="53">
        <v>2</v>
      </c>
      <c r="M518" s="53">
        <f t="shared" si="64"/>
        <v>23</v>
      </c>
      <c r="N518" s="52">
        <f t="shared" si="65"/>
        <v>8.695652173913043</v>
      </c>
      <c r="O518" s="51">
        <f t="shared" si="66"/>
        <v>8.4558823529411775</v>
      </c>
      <c r="P518" s="44"/>
      <c r="Q518" s="44"/>
      <c r="R518" s="44"/>
      <c r="S518" s="44"/>
      <c r="T518" s="44"/>
      <c r="U518" s="44"/>
      <c r="V518" s="44"/>
      <c r="W518" s="44"/>
      <c r="X518" s="44"/>
      <c r="Y518" s="44"/>
      <c r="Z518" s="44"/>
      <c r="AA518" s="44"/>
      <c r="AB518" s="44"/>
      <c r="AC518" s="44"/>
      <c r="AD518" s="44"/>
      <c r="AE518" s="44"/>
      <c r="AF518" s="44"/>
      <c r="AG518" s="44"/>
      <c r="AH518" s="44"/>
      <c r="AI518" s="44"/>
      <c r="AJ518" s="44"/>
      <c r="AK518" s="44"/>
      <c r="AL518" s="44"/>
      <c r="AM518" s="44"/>
      <c r="AN518" s="44"/>
      <c r="AO518" s="44"/>
      <c r="AP518" s="44"/>
      <c r="AQ518" s="44"/>
      <c r="AR518" s="44"/>
      <c r="AS518" s="44"/>
      <c r="AT518" s="44"/>
      <c r="AU518" s="44"/>
      <c r="AV518" s="44"/>
      <c r="AW518" s="44"/>
      <c r="AX518" s="44"/>
      <c r="AY518" s="44"/>
      <c r="AZ518" s="44"/>
    </row>
    <row r="519" spans="1:67" s="44" customFormat="1" ht="13.5" customHeight="1">
      <c r="A519" s="54" t="s">
        <v>24</v>
      </c>
      <c r="B519" s="53">
        <v>44</v>
      </c>
      <c r="C519" s="53">
        <v>5</v>
      </c>
      <c r="D519" s="53">
        <v>7</v>
      </c>
      <c r="E519" s="53">
        <v>1</v>
      </c>
      <c r="F519" s="53">
        <f t="shared" si="61"/>
        <v>57</v>
      </c>
      <c r="G519" s="52">
        <f t="shared" si="62"/>
        <v>10.526315789473683</v>
      </c>
      <c r="H519" s="51">
        <f t="shared" si="63"/>
        <v>6.6822977725674093</v>
      </c>
      <c r="I519" s="53">
        <v>15</v>
      </c>
      <c r="J519" s="53">
        <v>0</v>
      </c>
      <c r="K519" s="53">
        <v>4</v>
      </c>
      <c r="L519" s="53">
        <v>0</v>
      </c>
      <c r="M519" s="53">
        <f t="shared" si="64"/>
        <v>19</v>
      </c>
      <c r="N519" s="52">
        <f t="shared" si="65"/>
        <v>0</v>
      </c>
      <c r="O519" s="51">
        <f t="shared" si="66"/>
        <v>6.9852941176470589</v>
      </c>
      <c r="BA519" s="45"/>
      <c r="BB519" s="45"/>
      <c r="BC519" s="45"/>
      <c r="BD519" s="45"/>
      <c r="BE519" s="45"/>
      <c r="BF519" s="45"/>
      <c r="BG519" s="45"/>
      <c r="BH519" s="45"/>
      <c r="BI519" s="45"/>
      <c r="BJ519" s="45"/>
      <c r="BK519" s="45"/>
      <c r="BL519" s="45"/>
      <c r="BM519" s="45"/>
      <c r="BN519" s="45"/>
      <c r="BO519" s="45"/>
    </row>
    <row r="520" spans="1:67" s="46" customFormat="1" ht="13.5" customHeight="1">
      <c r="A520" s="54" t="s">
        <v>25</v>
      </c>
      <c r="B520" s="53">
        <v>42</v>
      </c>
      <c r="C520" s="53">
        <v>5</v>
      </c>
      <c r="D520" s="53">
        <v>5</v>
      </c>
      <c r="E520" s="53">
        <v>0</v>
      </c>
      <c r="F520" s="53">
        <f t="shared" si="61"/>
        <v>52</v>
      </c>
      <c r="G520" s="52">
        <f t="shared" si="62"/>
        <v>9.6153846153846168</v>
      </c>
      <c r="H520" s="51">
        <f t="shared" si="63"/>
        <v>6.0961313012895664</v>
      </c>
      <c r="I520" s="53">
        <v>14</v>
      </c>
      <c r="J520" s="53">
        <v>0</v>
      </c>
      <c r="K520" s="53">
        <v>3</v>
      </c>
      <c r="L520" s="53">
        <v>0</v>
      </c>
      <c r="M520" s="53">
        <f t="shared" si="64"/>
        <v>17</v>
      </c>
      <c r="N520" s="52">
        <f t="shared" si="65"/>
        <v>0</v>
      </c>
      <c r="O520" s="51">
        <f t="shared" si="66"/>
        <v>6.25</v>
      </c>
      <c r="P520" s="44"/>
      <c r="Q520" s="44"/>
      <c r="R520" s="44"/>
      <c r="S520" s="44"/>
      <c r="T520" s="44"/>
      <c r="U520" s="44"/>
      <c r="V520" s="44"/>
      <c r="W520" s="44"/>
      <c r="X520" s="44"/>
      <c r="Y520" s="44"/>
      <c r="Z520" s="44"/>
      <c r="AA520" s="44"/>
      <c r="AB520" s="44"/>
      <c r="AC520" s="44"/>
      <c r="AD520" s="44"/>
      <c r="AE520" s="44"/>
      <c r="AF520" s="44"/>
      <c r="AG520" s="44"/>
      <c r="AH520" s="44"/>
      <c r="AI520" s="44"/>
      <c r="AJ520" s="44"/>
      <c r="AK520" s="44"/>
      <c r="AL520" s="44"/>
      <c r="AM520" s="44"/>
      <c r="AN520" s="44"/>
      <c r="AO520" s="44"/>
      <c r="AP520" s="44"/>
      <c r="AQ520" s="44"/>
      <c r="AR520" s="44"/>
      <c r="AS520" s="44"/>
      <c r="AT520" s="44"/>
      <c r="AU520" s="44"/>
      <c r="AV520" s="44"/>
      <c r="AW520" s="44"/>
      <c r="AX520" s="44"/>
      <c r="AY520" s="44"/>
      <c r="AZ520" s="44"/>
    </row>
    <row r="521" spans="1:67" s="46" customFormat="1" ht="13.5" customHeight="1">
      <c r="A521" s="54" t="s">
        <v>26</v>
      </c>
      <c r="B521" s="53">
        <v>23</v>
      </c>
      <c r="C521" s="53">
        <v>3</v>
      </c>
      <c r="D521" s="53">
        <v>4</v>
      </c>
      <c r="E521" s="53">
        <v>2</v>
      </c>
      <c r="F521" s="53">
        <f t="shared" si="61"/>
        <v>32</v>
      </c>
      <c r="G521" s="52">
        <f t="shared" si="62"/>
        <v>15.625</v>
      </c>
      <c r="H521" s="51">
        <f t="shared" si="63"/>
        <v>3.7514654161781942</v>
      </c>
      <c r="I521" s="53">
        <v>16</v>
      </c>
      <c r="J521" s="53">
        <v>2</v>
      </c>
      <c r="K521" s="53">
        <v>4</v>
      </c>
      <c r="L521" s="53">
        <v>0</v>
      </c>
      <c r="M521" s="53">
        <f t="shared" si="64"/>
        <v>22</v>
      </c>
      <c r="N521" s="52">
        <f t="shared" si="65"/>
        <v>9.0909090909090917</v>
      </c>
      <c r="O521" s="51">
        <f t="shared" si="66"/>
        <v>8.0882352941176467</v>
      </c>
      <c r="P521" s="44"/>
      <c r="Q521" s="44"/>
      <c r="R521" s="44"/>
      <c r="S521" s="44"/>
      <c r="T521" s="44"/>
      <c r="U521" s="44"/>
      <c r="V521" s="44"/>
      <c r="W521" s="44"/>
      <c r="X521" s="44"/>
      <c r="Y521" s="44"/>
      <c r="Z521" s="44"/>
      <c r="AA521" s="44"/>
      <c r="AB521" s="44"/>
      <c r="AC521" s="44"/>
      <c r="AD521" s="44"/>
      <c r="AE521" s="44"/>
      <c r="AF521" s="44"/>
      <c r="AG521" s="44"/>
      <c r="AH521" s="44"/>
      <c r="AI521" s="44"/>
      <c r="AJ521" s="44"/>
      <c r="AK521" s="44"/>
      <c r="AL521" s="44"/>
      <c r="AM521" s="44"/>
      <c r="AN521" s="44"/>
      <c r="AO521" s="44"/>
      <c r="AP521" s="44"/>
      <c r="AQ521" s="44"/>
      <c r="AR521" s="44"/>
      <c r="AS521" s="44"/>
      <c r="AT521" s="44"/>
      <c r="AU521" s="44"/>
      <c r="AV521" s="44"/>
      <c r="AW521" s="44"/>
      <c r="AX521" s="44"/>
      <c r="AY521" s="44"/>
      <c r="AZ521" s="44"/>
    </row>
    <row r="522" spans="1:67" s="46" customFormat="1" ht="13.5" customHeight="1">
      <c r="A522" s="54" t="s">
        <v>27</v>
      </c>
      <c r="B522" s="53">
        <v>53</v>
      </c>
      <c r="C522" s="53">
        <v>3</v>
      </c>
      <c r="D522" s="53">
        <v>8</v>
      </c>
      <c r="E522" s="53">
        <v>0</v>
      </c>
      <c r="F522" s="53">
        <f t="shared" si="61"/>
        <v>64</v>
      </c>
      <c r="G522" s="52">
        <f t="shared" si="62"/>
        <v>4.6875</v>
      </c>
      <c r="H522" s="51">
        <f t="shared" si="63"/>
        <v>7.5029308323563884</v>
      </c>
      <c r="I522" s="53">
        <v>25</v>
      </c>
      <c r="J522" s="53">
        <v>0</v>
      </c>
      <c r="K522" s="53">
        <v>9</v>
      </c>
      <c r="L522" s="53">
        <v>0</v>
      </c>
      <c r="M522" s="53">
        <f t="shared" si="64"/>
        <v>34</v>
      </c>
      <c r="N522" s="52">
        <f t="shared" si="65"/>
        <v>0</v>
      </c>
      <c r="O522" s="51">
        <f t="shared" si="66"/>
        <v>12.5</v>
      </c>
      <c r="P522" s="44"/>
      <c r="Q522" s="44"/>
      <c r="R522" s="44"/>
      <c r="S522" s="44"/>
      <c r="T522" s="44"/>
      <c r="U522" s="44"/>
      <c r="V522" s="44"/>
      <c r="W522" s="44"/>
      <c r="X522" s="44"/>
      <c r="Y522" s="44"/>
      <c r="Z522" s="44"/>
      <c r="AA522" s="44"/>
      <c r="AB522" s="44"/>
      <c r="AC522" s="44"/>
      <c r="AD522" s="44"/>
      <c r="AE522" s="44"/>
      <c r="AF522" s="44"/>
      <c r="AG522" s="44"/>
      <c r="AH522" s="44"/>
      <c r="AI522" s="44"/>
      <c r="AJ522" s="44"/>
      <c r="AK522" s="44"/>
      <c r="AL522" s="44"/>
      <c r="AM522" s="44"/>
      <c r="AN522" s="44"/>
      <c r="AO522" s="44"/>
      <c r="AP522" s="44"/>
      <c r="AQ522" s="44"/>
      <c r="AR522" s="44"/>
      <c r="AS522" s="44"/>
      <c r="AT522" s="44"/>
      <c r="AU522" s="44"/>
      <c r="AV522" s="44"/>
      <c r="AW522" s="44"/>
      <c r="AX522" s="44"/>
      <c r="AY522" s="44"/>
      <c r="AZ522" s="44"/>
      <c r="BA522" s="45"/>
      <c r="BB522" s="45"/>
      <c r="BC522" s="45"/>
      <c r="BD522" s="45"/>
      <c r="BE522" s="45"/>
      <c r="BF522" s="45"/>
      <c r="BG522" s="45"/>
      <c r="BH522" s="45"/>
      <c r="BI522" s="45"/>
      <c r="BJ522" s="45"/>
      <c r="BK522" s="45"/>
      <c r="BL522" s="45"/>
      <c r="BM522" s="45"/>
      <c r="BN522" s="45"/>
      <c r="BO522" s="45"/>
    </row>
    <row r="523" spans="1:67" s="44" customFormat="1" ht="13.5" customHeight="1">
      <c r="A523" s="54" t="s">
        <v>28</v>
      </c>
      <c r="B523" s="53">
        <v>54</v>
      </c>
      <c r="C523" s="53">
        <v>3</v>
      </c>
      <c r="D523" s="53">
        <v>6</v>
      </c>
      <c r="E523" s="53">
        <v>2</v>
      </c>
      <c r="F523" s="53">
        <f t="shared" si="61"/>
        <v>65</v>
      </c>
      <c r="G523" s="52">
        <f t="shared" si="62"/>
        <v>7.6923076923076925</v>
      </c>
      <c r="H523" s="51">
        <f t="shared" si="63"/>
        <v>7.6201641266119573</v>
      </c>
      <c r="I523" s="53">
        <v>20</v>
      </c>
      <c r="J523" s="53">
        <v>0</v>
      </c>
      <c r="K523" s="53">
        <v>4</v>
      </c>
      <c r="L523" s="53">
        <v>0</v>
      </c>
      <c r="M523" s="53">
        <f t="shared" si="64"/>
        <v>24</v>
      </c>
      <c r="N523" s="52">
        <f t="shared" si="65"/>
        <v>0</v>
      </c>
      <c r="O523" s="51">
        <f t="shared" si="66"/>
        <v>8.8235294117647065</v>
      </c>
      <c r="BA523" s="45"/>
      <c r="BB523" s="45"/>
      <c r="BC523" s="45"/>
      <c r="BD523" s="45"/>
      <c r="BE523" s="45"/>
      <c r="BF523" s="45"/>
      <c r="BG523" s="45"/>
      <c r="BH523" s="45"/>
      <c r="BI523" s="45"/>
      <c r="BJ523" s="45"/>
      <c r="BK523" s="45"/>
      <c r="BL523" s="45"/>
      <c r="BM523" s="45"/>
      <c r="BN523" s="45"/>
      <c r="BO523" s="45"/>
    </row>
    <row r="524" spans="1:67" s="44" customFormat="1" ht="13.5" customHeight="1">
      <c r="A524" s="54" t="s">
        <v>60</v>
      </c>
      <c r="B524" s="53">
        <v>78</v>
      </c>
      <c r="C524" s="53">
        <v>5</v>
      </c>
      <c r="D524" s="53">
        <v>11</v>
      </c>
      <c r="E524" s="53">
        <v>2</v>
      </c>
      <c r="F524" s="53">
        <f t="shared" si="61"/>
        <v>96</v>
      </c>
      <c r="G524" s="52">
        <f t="shared" si="62"/>
        <v>7.291666666666667</v>
      </c>
      <c r="H524" s="51">
        <f t="shared" si="63"/>
        <v>11.254396248534585</v>
      </c>
      <c r="I524" s="53">
        <v>16</v>
      </c>
      <c r="J524" s="53">
        <v>0</v>
      </c>
      <c r="K524" s="53">
        <v>4</v>
      </c>
      <c r="L524" s="53">
        <v>4</v>
      </c>
      <c r="M524" s="53">
        <f t="shared" si="64"/>
        <v>24</v>
      </c>
      <c r="N524" s="52">
        <f t="shared" si="65"/>
        <v>16.666666666666664</v>
      </c>
      <c r="O524" s="51">
        <f t="shared" si="66"/>
        <v>8.8235294117647065</v>
      </c>
      <c r="BA524" s="45"/>
      <c r="BB524" s="45"/>
      <c r="BC524" s="45"/>
      <c r="BD524" s="45"/>
      <c r="BE524" s="45"/>
      <c r="BF524" s="45"/>
      <c r="BG524" s="45"/>
      <c r="BH524" s="45"/>
      <c r="BI524" s="45"/>
      <c r="BJ524" s="45"/>
      <c r="BK524" s="45"/>
      <c r="BL524" s="45"/>
      <c r="BM524" s="45"/>
      <c r="BN524" s="45"/>
      <c r="BO524" s="45"/>
    </row>
    <row r="525" spans="1:67" s="44" customFormat="1" ht="13.5" customHeight="1">
      <c r="A525" s="58" t="s">
        <v>29</v>
      </c>
      <c r="B525" s="57">
        <v>16</v>
      </c>
      <c r="C525" s="57">
        <v>1</v>
      </c>
      <c r="D525" s="57">
        <v>0</v>
      </c>
      <c r="E525" s="57">
        <v>0</v>
      </c>
      <c r="F525" s="57">
        <f t="shared" si="61"/>
        <v>17</v>
      </c>
      <c r="G525" s="56">
        <f t="shared" si="62"/>
        <v>5.8823529411764701</v>
      </c>
      <c r="H525" s="55">
        <f t="shared" si="63"/>
        <v>1.992966002344666</v>
      </c>
      <c r="I525" s="57">
        <v>5</v>
      </c>
      <c r="J525" s="57">
        <v>0</v>
      </c>
      <c r="K525" s="57">
        <v>2</v>
      </c>
      <c r="L525" s="57">
        <v>1</v>
      </c>
      <c r="M525" s="57">
        <f t="shared" si="64"/>
        <v>8</v>
      </c>
      <c r="N525" s="56">
        <f t="shared" si="65"/>
        <v>12.5</v>
      </c>
      <c r="O525" s="55">
        <f t="shared" si="66"/>
        <v>2.9411764705882351</v>
      </c>
      <c r="BA525" s="45"/>
      <c r="BB525" s="45"/>
      <c r="BC525" s="45"/>
      <c r="BD525" s="45"/>
      <c r="BE525" s="45"/>
      <c r="BF525" s="45"/>
      <c r="BG525" s="45"/>
      <c r="BH525" s="45"/>
      <c r="BI525" s="45"/>
      <c r="BJ525" s="45"/>
      <c r="BK525" s="45"/>
      <c r="BL525" s="45"/>
      <c r="BM525" s="45"/>
      <c r="BN525" s="45"/>
      <c r="BO525" s="45"/>
    </row>
    <row r="526" spans="1:67" s="46" customFormat="1" ht="13.5" customHeight="1">
      <c r="A526" s="54" t="s">
        <v>30</v>
      </c>
      <c r="B526" s="53">
        <v>26</v>
      </c>
      <c r="C526" s="53">
        <v>0</v>
      </c>
      <c r="D526" s="53">
        <v>2</v>
      </c>
      <c r="E526" s="53">
        <v>0</v>
      </c>
      <c r="F526" s="53">
        <f t="shared" si="61"/>
        <v>28</v>
      </c>
      <c r="G526" s="52">
        <f t="shared" si="62"/>
        <v>0</v>
      </c>
      <c r="H526" s="51">
        <f t="shared" si="63"/>
        <v>3.2825322391559206</v>
      </c>
      <c r="I526" s="53">
        <v>7</v>
      </c>
      <c r="J526" s="53">
        <v>0</v>
      </c>
      <c r="K526" s="53">
        <v>2</v>
      </c>
      <c r="L526" s="53">
        <v>1</v>
      </c>
      <c r="M526" s="53">
        <f t="shared" si="64"/>
        <v>10</v>
      </c>
      <c r="N526" s="52">
        <f t="shared" si="65"/>
        <v>10</v>
      </c>
      <c r="O526" s="51">
        <f t="shared" si="66"/>
        <v>3.6764705882352944</v>
      </c>
      <c r="P526" s="44"/>
      <c r="Q526" s="44"/>
      <c r="R526" s="44"/>
      <c r="S526" s="44"/>
      <c r="T526" s="44"/>
      <c r="U526" s="44"/>
      <c r="V526" s="44"/>
      <c r="W526" s="44"/>
      <c r="X526" s="44"/>
      <c r="Y526" s="44"/>
      <c r="Z526" s="44"/>
      <c r="AA526" s="44"/>
      <c r="AB526" s="44"/>
      <c r="AC526" s="44"/>
      <c r="AD526" s="44"/>
      <c r="AE526" s="44"/>
      <c r="AF526" s="44"/>
      <c r="AG526" s="44"/>
      <c r="AH526" s="44"/>
      <c r="AI526" s="44"/>
      <c r="AJ526" s="44"/>
      <c r="AK526" s="44"/>
      <c r="AL526" s="44"/>
      <c r="AM526" s="44"/>
      <c r="AN526" s="44"/>
      <c r="AO526" s="44"/>
      <c r="AP526" s="44"/>
      <c r="AQ526" s="44"/>
      <c r="AR526" s="44"/>
      <c r="AS526" s="44"/>
      <c r="AT526" s="44"/>
      <c r="AU526" s="44"/>
      <c r="AV526" s="44"/>
      <c r="AW526" s="44"/>
      <c r="AX526" s="44"/>
      <c r="AY526" s="44"/>
      <c r="AZ526" s="44"/>
    </row>
    <row r="527" spans="1:67" s="46" customFormat="1" ht="13.5" customHeight="1">
      <c r="A527" s="54" t="s">
        <v>31</v>
      </c>
      <c r="B527" s="53">
        <v>24</v>
      </c>
      <c r="C527" s="53">
        <v>1</v>
      </c>
      <c r="D527" s="53">
        <v>3</v>
      </c>
      <c r="E527" s="53">
        <v>0</v>
      </c>
      <c r="F527" s="53">
        <f t="shared" si="61"/>
        <v>28</v>
      </c>
      <c r="G527" s="52">
        <f t="shared" si="62"/>
        <v>3.5714285714285712</v>
      </c>
      <c r="H527" s="51">
        <f t="shared" si="63"/>
        <v>3.2825322391559206</v>
      </c>
      <c r="I527" s="53">
        <v>4</v>
      </c>
      <c r="J527" s="53">
        <v>0</v>
      </c>
      <c r="K527" s="53">
        <v>0</v>
      </c>
      <c r="L527" s="53">
        <v>0</v>
      </c>
      <c r="M527" s="53">
        <f t="shared" si="64"/>
        <v>4</v>
      </c>
      <c r="N527" s="52">
        <f t="shared" si="65"/>
        <v>0</v>
      </c>
      <c r="O527" s="51">
        <f t="shared" si="66"/>
        <v>1.4705882352941175</v>
      </c>
      <c r="P527" s="44"/>
      <c r="Q527" s="44"/>
      <c r="R527" s="44"/>
      <c r="S527" s="44"/>
      <c r="T527" s="44"/>
      <c r="U527" s="44"/>
      <c r="V527" s="44"/>
      <c r="W527" s="44"/>
      <c r="X527" s="44"/>
      <c r="Y527" s="44"/>
      <c r="Z527" s="44"/>
      <c r="AA527" s="44"/>
      <c r="AB527" s="44"/>
      <c r="AC527" s="44"/>
      <c r="AD527" s="44"/>
      <c r="AE527" s="44"/>
      <c r="AF527" s="44"/>
      <c r="AG527" s="44"/>
      <c r="AH527" s="44"/>
      <c r="AI527" s="44"/>
      <c r="AJ527" s="44"/>
      <c r="AK527" s="44"/>
      <c r="AL527" s="44"/>
      <c r="AM527" s="44"/>
      <c r="AN527" s="44"/>
      <c r="AO527" s="44"/>
      <c r="AP527" s="44"/>
      <c r="AQ527" s="44"/>
      <c r="AR527" s="44"/>
      <c r="AS527" s="44"/>
      <c r="AT527" s="44"/>
      <c r="AU527" s="44"/>
      <c r="AV527" s="44"/>
      <c r="AW527" s="44"/>
      <c r="AX527" s="44"/>
      <c r="AY527" s="44"/>
      <c r="AZ527" s="44"/>
    </row>
    <row r="528" spans="1:67" s="46" customFormat="1" ht="13.5" customHeight="1">
      <c r="A528" s="54" t="s">
        <v>32</v>
      </c>
      <c r="B528" s="53">
        <v>15</v>
      </c>
      <c r="C528" s="53">
        <v>0</v>
      </c>
      <c r="D528" s="53">
        <v>2</v>
      </c>
      <c r="E528" s="53">
        <v>0</v>
      </c>
      <c r="F528" s="53">
        <f t="shared" si="61"/>
        <v>17</v>
      </c>
      <c r="G528" s="52">
        <f t="shared" si="62"/>
        <v>0</v>
      </c>
      <c r="H528" s="51">
        <f t="shared" si="63"/>
        <v>1.992966002344666</v>
      </c>
      <c r="I528" s="53">
        <v>3</v>
      </c>
      <c r="J528" s="53">
        <v>0</v>
      </c>
      <c r="K528" s="53">
        <v>0</v>
      </c>
      <c r="L528" s="53">
        <v>0</v>
      </c>
      <c r="M528" s="53">
        <f t="shared" si="64"/>
        <v>3</v>
      </c>
      <c r="N528" s="52">
        <f t="shared" si="65"/>
        <v>0</v>
      </c>
      <c r="O528" s="51">
        <f t="shared" si="66"/>
        <v>1.1029411764705883</v>
      </c>
      <c r="P528" s="44"/>
      <c r="Q528" s="44"/>
      <c r="R528" s="44"/>
      <c r="S528" s="44"/>
      <c r="T528" s="44"/>
      <c r="U528" s="44"/>
      <c r="V528" s="44"/>
      <c r="W528" s="44"/>
      <c r="X528" s="44"/>
      <c r="Y528" s="44"/>
      <c r="Z528" s="44"/>
      <c r="AA528" s="44"/>
      <c r="AB528" s="44"/>
      <c r="AC528" s="44"/>
      <c r="AD528" s="44"/>
      <c r="AE528" s="44"/>
      <c r="AF528" s="44"/>
      <c r="AG528" s="44"/>
      <c r="AH528" s="44"/>
      <c r="AI528" s="44"/>
      <c r="AJ528" s="44"/>
      <c r="AK528" s="44"/>
      <c r="AL528" s="44"/>
      <c r="AM528" s="44"/>
      <c r="AN528" s="44"/>
      <c r="AO528" s="44"/>
      <c r="AP528" s="44"/>
      <c r="AQ528" s="44"/>
      <c r="AR528" s="44"/>
      <c r="AS528" s="44"/>
      <c r="AT528" s="44"/>
      <c r="AU528" s="44"/>
      <c r="AV528" s="44"/>
      <c r="AW528" s="44"/>
      <c r="AX528" s="44"/>
      <c r="AY528" s="44"/>
      <c r="AZ528" s="44"/>
      <c r="BA528" s="45"/>
      <c r="BB528" s="45"/>
      <c r="BC528" s="45"/>
      <c r="BD528" s="45"/>
      <c r="BE528" s="45"/>
      <c r="BF528" s="45"/>
      <c r="BG528" s="45"/>
      <c r="BH528" s="45"/>
      <c r="BI528" s="45"/>
      <c r="BJ528" s="45"/>
      <c r="BK528" s="45"/>
      <c r="BL528" s="45"/>
      <c r="BM528" s="45"/>
      <c r="BN528" s="45"/>
      <c r="BO528" s="45"/>
    </row>
    <row r="529" spans="1:67" s="44" customFormat="1" ht="13.5" customHeight="1">
      <c r="A529" s="54" t="s">
        <v>33</v>
      </c>
      <c r="B529" s="53">
        <v>32</v>
      </c>
      <c r="C529" s="53">
        <v>0</v>
      </c>
      <c r="D529" s="53">
        <v>2</v>
      </c>
      <c r="E529" s="53">
        <v>0</v>
      </c>
      <c r="F529" s="53">
        <f t="shared" si="61"/>
        <v>34</v>
      </c>
      <c r="G529" s="52">
        <f t="shared" si="62"/>
        <v>0</v>
      </c>
      <c r="H529" s="51">
        <f t="shared" si="63"/>
        <v>3.9859320046893321</v>
      </c>
      <c r="I529" s="53">
        <v>6</v>
      </c>
      <c r="J529" s="53">
        <v>0</v>
      </c>
      <c r="K529" s="53">
        <v>0</v>
      </c>
      <c r="L529" s="53">
        <v>1</v>
      </c>
      <c r="M529" s="53">
        <f t="shared" si="64"/>
        <v>7</v>
      </c>
      <c r="N529" s="52">
        <f t="shared" si="65"/>
        <v>14.285714285714285</v>
      </c>
      <c r="O529" s="51">
        <f t="shared" si="66"/>
        <v>2.5735294117647056</v>
      </c>
      <c r="BA529" s="45"/>
      <c r="BB529" s="45"/>
      <c r="BC529" s="45"/>
      <c r="BD529" s="45"/>
      <c r="BE529" s="45"/>
      <c r="BF529" s="45"/>
      <c r="BG529" s="45"/>
      <c r="BH529" s="45"/>
      <c r="BI529" s="45"/>
      <c r="BJ529" s="45"/>
      <c r="BK529" s="45"/>
      <c r="BL529" s="45"/>
      <c r="BM529" s="45"/>
      <c r="BN529" s="45"/>
      <c r="BO529" s="45"/>
    </row>
    <row r="530" spans="1:67" s="46" customFormat="1" ht="13.5" customHeight="1">
      <c r="A530" s="54" t="s">
        <v>34</v>
      </c>
      <c r="B530" s="53">
        <v>13</v>
      </c>
      <c r="C530" s="53">
        <v>0</v>
      </c>
      <c r="D530" s="53">
        <v>0</v>
      </c>
      <c r="E530" s="53">
        <v>1</v>
      </c>
      <c r="F530" s="53">
        <f t="shared" si="61"/>
        <v>14</v>
      </c>
      <c r="G530" s="52">
        <f t="shared" si="62"/>
        <v>7.1428571428571423</v>
      </c>
      <c r="H530" s="51">
        <f t="shared" si="63"/>
        <v>1.6412661195779603</v>
      </c>
      <c r="I530" s="53">
        <v>3</v>
      </c>
      <c r="J530" s="53">
        <v>0</v>
      </c>
      <c r="K530" s="53">
        <v>0</v>
      </c>
      <c r="L530" s="53">
        <v>0</v>
      </c>
      <c r="M530" s="53">
        <f t="shared" si="64"/>
        <v>3</v>
      </c>
      <c r="N530" s="52">
        <f t="shared" si="65"/>
        <v>0</v>
      </c>
      <c r="O530" s="51">
        <f t="shared" si="66"/>
        <v>1.1029411764705883</v>
      </c>
      <c r="P530" s="44"/>
      <c r="Q530" s="44"/>
      <c r="R530" s="44"/>
      <c r="S530" s="44"/>
      <c r="T530" s="44"/>
      <c r="U530" s="44"/>
      <c r="V530" s="44"/>
      <c r="W530" s="44"/>
      <c r="X530" s="44"/>
      <c r="Y530" s="44"/>
      <c r="Z530" s="44"/>
      <c r="AA530" s="44"/>
      <c r="AB530" s="44"/>
      <c r="AC530" s="44"/>
      <c r="AD530" s="44"/>
      <c r="AE530" s="44"/>
      <c r="AF530" s="44"/>
      <c r="AG530" s="44"/>
      <c r="AH530" s="44"/>
      <c r="AI530" s="44"/>
      <c r="AJ530" s="44"/>
      <c r="AK530" s="44"/>
      <c r="AL530" s="44"/>
      <c r="AM530" s="44"/>
      <c r="AN530" s="44"/>
      <c r="AO530" s="44"/>
      <c r="AP530" s="44"/>
      <c r="AQ530" s="44"/>
      <c r="AR530" s="44"/>
      <c r="AS530" s="44"/>
      <c r="AT530" s="44"/>
      <c r="AU530" s="44"/>
      <c r="AV530" s="44"/>
      <c r="AW530" s="44"/>
      <c r="AX530" s="44"/>
      <c r="AY530" s="44"/>
      <c r="AZ530" s="44"/>
      <c r="BA530" s="45"/>
      <c r="BB530" s="45"/>
      <c r="BC530" s="45"/>
      <c r="BD530" s="45"/>
      <c r="BE530" s="45"/>
      <c r="BF530" s="45"/>
      <c r="BG530" s="45"/>
      <c r="BH530" s="45"/>
      <c r="BI530" s="45"/>
      <c r="BJ530" s="45"/>
      <c r="BK530" s="45"/>
      <c r="BL530" s="45"/>
      <c r="BM530" s="45"/>
      <c r="BN530" s="45"/>
      <c r="BO530" s="45"/>
    </row>
    <row r="531" spans="1:67" s="44" customFormat="1" ht="13.5" customHeight="1">
      <c r="A531" s="50" t="s">
        <v>15</v>
      </c>
      <c r="B531" s="49">
        <f>SUM(B525:B530)</f>
        <v>126</v>
      </c>
      <c r="C531" s="49">
        <f>SUM(C525:C530)</f>
        <v>2</v>
      </c>
      <c r="D531" s="49">
        <f>SUM(D525:D530)</f>
        <v>9</v>
      </c>
      <c r="E531" s="49">
        <f>SUM(E525:E530)</f>
        <v>1</v>
      </c>
      <c r="F531" s="49">
        <f t="shared" si="61"/>
        <v>138</v>
      </c>
      <c r="G531" s="48">
        <f t="shared" si="62"/>
        <v>2.1739130434782608</v>
      </c>
      <c r="H531" s="47">
        <f t="shared" si="63"/>
        <v>16.178194607268466</v>
      </c>
      <c r="I531" s="49">
        <f>SUM(I525:I530)</f>
        <v>28</v>
      </c>
      <c r="J531" s="49">
        <f>SUM(J525:J530)</f>
        <v>0</v>
      </c>
      <c r="K531" s="49">
        <f>SUM(K525:K530)</f>
        <v>4</v>
      </c>
      <c r="L531" s="49">
        <f>SUM(L525:L530)</f>
        <v>3</v>
      </c>
      <c r="M531" s="49">
        <f t="shared" si="64"/>
        <v>35</v>
      </c>
      <c r="N531" s="48">
        <f t="shared" si="65"/>
        <v>8.5714285714285712</v>
      </c>
      <c r="O531" s="47">
        <f t="shared" si="66"/>
        <v>12.867647058823529</v>
      </c>
      <c r="BA531" s="45"/>
      <c r="BB531" s="45"/>
      <c r="BC531" s="45"/>
      <c r="BD531" s="45"/>
      <c r="BE531" s="45"/>
      <c r="BF531" s="45"/>
      <c r="BG531" s="45"/>
      <c r="BH531" s="45"/>
      <c r="BI531" s="45"/>
      <c r="BJ531" s="45"/>
      <c r="BK531" s="45"/>
      <c r="BL531" s="45"/>
      <c r="BM531" s="45"/>
      <c r="BN531" s="45"/>
      <c r="BO531" s="45"/>
    </row>
    <row r="532" spans="1:67" s="44" customFormat="1" ht="13.5" customHeight="1">
      <c r="A532" s="58" t="s">
        <v>35</v>
      </c>
      <c r="B532" s="57">
        <v>16</v>
      </c>
      <c r="C532" s="57">
        <v>0</v>
      </c>
      <c r="D532" s="57">
        <v>1</v>
      </c>
      <c r="E532" s="57">
        <v>0</v>
      </c>
      <c r="F532" s="57">
        <f t="shared" si="61"/>
        <v>17</v>
      </c>
      <c r="G532" s="56">
        <f t="shared" si="62"/>
        <v>0</v>
      </c>
      <c r="H532" s="55">
        <f t="shared" si="63"/>
        <v>1.992966002344666</v>
      </c>
      <c r="I532" s="57">
        <v>2</v>
      </c>
      <c r="J532" s="57">
        <v>0</v>
      </c>
      <c r="K532" s="57">
        <v>0</v>
      </c>
      <c r="L532" s="57">
        <v>1</v>
      </c>
      <c r="M532" s="57">
        <f t="shared" si="64"/>
        <v>3</v>
      </c>
      <c r="N532" s="56">
        <f t="shared" si="65"/>
        <v>33.333333333333329</v>
      </c>
      <c r="O532" s="55">
        <f t="shared" si="66"/>
        <v>1.1029411764705883</v>
      </c>
      <c r="BA532" s="45"/>
      <c r="BB532" s="45"/>
      <c r="BC532" s="45"/>
      <c r="BD532" s="45"/>
      <c r="BE532" s="45"/>
      <c r="BF532" s="45"/>
      <c r="BG532" s="45"/>
      <c r="BH532" s="45"/>
      <c r="BI532" s="45"/>
      <c r="BJ532" s="45"/>
      <c r="BK532" s="45"/>
      <c r="BL532" s="45"/>
      <c r="BM532" s="45"/>
      <c r="BN532" s="45"/>
      <c r="BO532" s="45"/>
    </row>
    <row r="533" spans="1:67" s="46" customFormat="1" ht="13.5" customHeight="1">
      <c r="A533" s="54" t="s">
        <v>36</v>
      </c>
      <c r="B533" s="53">
        <v>20</v>
      </c>
      <c r="C533" s="53">
        <v>1</v>
      </c>
      <c r="D533" s="53">
        <v>0</v>
      </c>
      <c r="E533" s="53">
        <v>0</v>
      </c>
      <c r="F533" s="53">
        <f t="shared" si="61"/>
        <v>21</v>
      </c>
      <c r="G533" s="52">
        <f t="shared" si="62"/>
        <v>4.7619047619047619</v>
      </c>
      <c r="H533" s="51">
        <f t="shared" si="63"/>
        <v>2.4618991793669402</v>
      </c>
      <c r="I533" s="53">
        <v>5</v>
      </c>
      <c r="J533" s="53">
        <v>0</v>
      </c>
      <c r="K533" s="53">
        <v>0</v>
      </c>
      <c r="L533" s="53">
        <v>0</v>
      </c>
      <c r="M533" s="53">
        <f t="shared" si="64"/>
        <v>5</v>
      </c>
      <c r="N533" s="52">
        <f t="shared" si="65"/>
        <v>0</v>
      </c>
      <c r="O533" s="51">
        <f t="shared" si="66"/>
        <v>1.8382352941176472</v>
      </c>
      <c r="P533" s="44"/>
      <c r="Q533" s="44"/>
      <c r="R533" s="44"/>
      <c r="S533" s="44"/>
      <c r="T533" s="44"/>
      <c r="U533" s="44"/>
      <c r="V533" s="44"/>
      <c r="W533" s="44"/>
      <c r="X533" s="44"/>
      <c r="Y533" s="44"/>
      <c r="Z533" s="44"/>
      <c r="AA533" s="44"/>
      <c r="AB533" s="44"/>
      <c r="AC533" s="44"/>
      <c r="AD533" s="44"/>
      <c r="AE533" s="44"/>
      <c r="AF533" s="44"/>
      <c r="AG533" s="44"/>
      <c r="AH533" s="44"/>
      <c r="AI533" s="44"/>
      <c r="AJ533" s="44"/>
      <c r="AK533" s="44"/>
      <c r="AL533" s="44"/>
      <c r="AM533" s="44"/>
      <c r="AN533" s="44"/>
      <c r="AO533" s="44"/>
      <c r="AP533" s="44"/>
      <c r="AQ533" s="44"/>
      <c r="AR533" s="44"/>
      <c r="AS533" s="44"/>
      <c r="AT533" s="44"/>
      <c r="AU533" s="44"/>
      <c r="AV533" s="44"/>
      <c r="AW533" s="44"/>
      <c r="AX533" s="44"/>
      <c r="AY533" s="44"/>
      <c r="AZ533" s="44"/>
    </row>
    <row r="534" spans="1:67" s="46" customFormat="1" ht="13.5" customHeight="1">
      <c r="A534" s="54" t="s">
        <v>37</v>
      </c>
      <c r="B534" s="53">
        <v>18</v>
      </c>
      <c r="C534" s="53">
        <v>2</v>
      </c>
      <c r="D534" s="53">
        <v>1</v>
      </c>
      <c r="E534" s="53">
        <v>0</v>
      </c>
      <c r="F534" s="53">
        <f t="shared" si="61"/>
        <v>21</v>
      </c>
      <c r="G534" s="52">
        <f t="shared" si="62"/>
        <v>9.5238095238095237</v>
      </c>
      <c r="H534" s="51">
        <f t="shared" si="63"/>
        <v>2.4618991793669402</v>
      </c>
      <c r="I534" s="53">
        <v>1</v>
      </c>
      <c r="J534" s="53">
        <v>0</v>
      </c>
      <c r="K534" s="53">
        <v>1</v>
      </c>
      <c r="L534" s="53">
        <v>0</v>
      </c>
      <c r="M534" s="53">
        <f t="shared" si="64"/>
        <v>2</v>
      </c>
      <c r="N534" s="52">
        <f t="shared" si="65"/>
        <v>0</v>
      </c>
      <c r="O534" s="51">
        <f t="shared" si="66"/>
        <v>0.73529411764705876</v>
      </c>
      <c r="P534" s="44"/>
      <c r="Q534" s="44"/>
      <c r="R534" s="44"/>
      <c r="S534" s="44"/>
      <c r="T534" s="44"/>
      <c r="U534" s="44"/>
      <c r="V534" s="44"/>
      <c r="W534" s="44"/>
      <c r="X534" s="44"/>
      <c r="Y534" s="44"/>
      <c r="Z534" s="44"/>
      <c r="AA534" s="44"/>
      <c r="AB534" s="44"/>
      <c r="AC534" s="44"/>
      <c r="AD534" s="44"/>
      <c r="AE534" s="44"/>
      <c r="AF534" s="44"/>
      <c r="AG534" s="44"/>
      <c r="AH534" s="44"/>
      <c r="AI534" s="44"/>
      <c r="AJ534" s="44"/>
      <c r="AK534" s="44"/>
      <c r="AL534" s="44"/>
      <c r="AM534" s="44"/>
      <c r="AN534" s="44"/>
      <c r="AO534" s="44"/>
      <c r="AP534" s="44"/>
      <c r="AQ534" s="44"/>
      <c r="AR534" s="44"/>
      <c r="AS534" s="44"/>
      <c r="AT534" s="44"/>
      <c r="AU534" s="44"/>
      <c r="AV534" s="44"/>
      <c r="AW534" s="44"/>
      <c r="AX534" s="44"/>
      <c r="AY534" s="44"/>
      <c r="AZ534" s="44"/>
    </row>
    <row r="535" spans="1:67" s="43" customFormat="1" ht="13.5" customHeight="1">
      <c r="A535" s="54" t="s">
        <v>38</v>
      </c>
      <c r="B535" s="53">
        <v>8</v>
      </c>
      <c r="C535" s="53">
        <v>1</v>
      </c>
      <c r="D535" s="53">
        <v>1</v>
      </c>
      <c r="E535" s="53">
        <v>0</v>
      </c>
      <c r="F535" s="53">
        <f t="shared" si="61"/>
        <v>10</v>
      </c>
      <c r="G535" s="52">
        <f t="shared" si="62"/>
        <v>10</v>
      </c>
      <c r="H535" s="51">
        <f t="shared" si="63"/>
        <v>1.1723329425556859</v>
      </c>
      <c r="I535" s="53">
        <v>4</v>
      </c>
      <c r="J535" s="53">
        <v>0</v>
      </c>
      <c r="K535" s="53">
        <v>0</v>
      </c>
      <c r="L535" s="53">
        <v>0</v>
      </c>
      <c r="M535" s="53">
        <f t="shared" si="64"/>
        <v>4</v>
      </c>
      <c r="N535" s="52">
        <f t="shared" si="65"/>
        <v>0</v>
      </c>
      <c r="O535" s="51">
        <f t="shared" si="66"/>
        <v>1.4705882352941175</v>
      </c>
      <c r="P535" s="44"/>
      <c r="Q535" s="44"/>
      <c r="R535" s="44"/>
      <c r="S535" s="44"/>
      <c r="T535" s="44"/>
      <c r="U535" s="44"/>
      <c r="V535" s="44"/>
      <c r="W535" s="44"/>
      <c r="X535" s="44"/>
      <c r="Y535" s="44"/>
      <c r="Z535" s="44"/>
      <c r="AA535" s="44"/>
      <c r="AB535" s="44"/>
      <c r="AC535" s="44"/>
      <c r="AD535" s="44"/>
      <c r="AE535" s="44"/>
      <c r="AF535" s="44"/>
      <c r="AG535" s="44"/>
      <c r="AH535" s="44"/>
      <c r="AI535" s="44"/>
      <c r="AJ535" s="44"/>
      <c r="AK535" s="44"/>
      <c r="AL535" s="44"/>
      <c r="AM535" s="44"/>
      <c r="AN535" s="44"/>
      <c r="AO535" s="44"/>
      <c r="AP535" s="44"/>
      <c r="AQ535" s="44"/>
      <c r="AR535" s="44"/>
      <c r="AS535" s="44"/>
      <c r="AT535" s="44"/>
      <c r="AU535" s="44"/>
      <c r="AV535" s="44"/>
      <c r="AW535" s="44"/>
      <c r="AX535" s="44"/>
      <c r="AY535" s="44"/>
      <c r="AZ535" s="44"/>
      <c r="BA535" s="45"/>
      <c r="BB535" s="45"/>
      <c r="BC535" s="45"/>
      <c r="BD535" s="45"/>
      <c r="BE535" s="45"/>
      <c r="BF535" s="45"/>
      <c r="BG535" s="45"/>
      <c r="BH535" s="45"/>
      <c r="BI535" s="45"/>
      <c r="BJ535" s="45"/>
      <c r="BK535" s="45"/>
      <c r="BL535" s="45"/>
      <c r="BM535" s="45"/>
      <c r="BN535" s="45"/>
      <c r="BO535" s="45"/>
    </row>
    <row r="536" spans="1:67" s="43" customFormat="1" ht="13.5" customHeight="1">
      <c r="A536" s="54" t="s">
        <v>39</v>
      </c>
      <c r="B536" s="53">
        <v>13</v>
      </c>
      <c r="C536" s="53">
        <v>0</v>
      </c>
      <c r="D536" s="53">
        <v>1</v>
      </c>
      <c r="E536" s="53">
        <v>0</v>
      </c>
      <c r="F536" s="53">
        <f t="shared" si="61"/>
        <v>14</v>
      </c>
      <c r="G536" s="52">
        <f t="shared" si="62"/>
        <v>0</v>
      </c>
      <c r="H536" s="51">
        <f t="shared" si="63"/>
        <v>1.6412661195779603</v>
      </c>
      <c r="I536" s="53">
        <v>6</v>
      </c>
      <c r="J536" s="53">
        <v>0</v>
      </c>
      <c r="K536" s="53">
        <v>3</v>
      </c>
      <c r="L536" s="53">
        <v>0</v>
      </c>
      <c r="M536" s="53">
        <f t="shared" si="64"/>
        <v>9</v>
      </c>
      <c r="N536" s="52">
        <f t="shared" si="65"/>
        <v>0</v>
      </c>
      <c r="O536" s="51">
        <f t="shared" si="66"/>
        <v>3.3088235294117649</v>
      </c>
      <c r="P536" s="44"/>
      <c r="Q536" s="44"/>
      <c r="R536" s="44"/>
      <c r="S536" s="44"/>
      <c r="T536" s="44"/>
      <c r="U536" s="44"/>
      <c r="V536" s="44"/>
      <c r="W536" s="44"/>
      <c r="X536" s="44"/>
      <c r="Y536" s="44"/>
      <c r="Z536" s="44"/>
      <c r="AA536" s="44"/>
      <c r="AB536" s="44"/>
      <c r="AC536" s="44"/>
      <c r="AD536" s="44"/>
      <c r="AE536" s="44"/>
      <c r="AF536" s="44"/>
      <c r="AG536" s="44"/>
      <c r="AH536" s="44"/>
      <c r="AI536" s="44"/>
      <c r="AJ536" s="44"/>
      <c r="AK536" s="44"/>
      <c r="AL536" s="44"/>
      <c r="AM536" s="44"/>
      <c r="AN536" s="44"/>
      <c r="AO536" s="44"/>
      <c r="AP536" s="44"/>
      <c r="AQ536" s="44"/>
      <c r="AR536" s="44"/>
      <c r="AS536" s="44"/>
      <c r="AT536" s="44"/>
      <c r="AU536" s="44"/>
      <c r="AV536" s="44"/>
      <c r="AW536" s="44"/>
      <c r="AX536" s="44"/>
      <c r="AY536" s="44"/>
      <c r="AZ536" s="44"/>
      <c r="BA536" s="45"/>
      <c r="BB536" s="45"/>
      <c r="BC536" s="45"/>
      <c r="BD536" s="45"/>
      <c r="BE536" s="45"/>
      <c r="BF536" s="45"/>
      <c r="BG536" s="45"/>
      <c r="BH536" s="45"/>
      <c r="BI536" s="45"/>
      <c r="BJ536" s="45"/>
      <c r="BK536" s="45"/>
      <c r="BL536" s="45"/>
      <c r="BM536" s="45"/>
      <c r="BN536" s="45"/>
      <c r="BO536" s="45"/>
    </row>
    <row r="537" spans="1:67" s="44" customFormat="1" ht="13.5" customHeight="1">
      <c r="A537" s="54" t="s">
        <v>40</v>
      </c>
      <c r="B537" s="53">
        <v>8</v>
      </c>
      <c r="C537" s="53">
        <v>1</v>
      </c>
      <c r="D537" s="53">
        <v>2</v>
      </c>
      <c r="E537" s="53">
        <v>0</v>
      </c>
      <c r="F537" s="53">
        <f t="shared" si="61"/>
        <v>11</v>
      </c>
      <c r="G537" s="52">
        <f t="shared" si="62"/>
        <v>9.0909090909090917</v>
      </c>
      <c r="H537" s="51">
        <f t="shared" si="63"/>
        <v>1.2895662368112544</v>
      </c>
      <c r="I537" s="53">
        <v>2</v>
      </c>
      <c r="J537" s="53">
        <v>0</v>
      </c>
      <c r="K537" s="53">
        <v>0</v>
      </c>
      <c r="L537" s="53">
        <v>0</v>
      </c>
      <c r="M537" s="53">
        <f t="shared" si="64"/>
        <v>2</v>
      </c>
      <c r="N537" s="52">
        <f t="shared" si="65"/>
        <v>0</v>
      </c>
      <c r="O537" s="51">
        <f t="shared" si="66"/>
        <v>0.73529411764705876</v>
      </c>
      <c r="BA537" s="45"/>
      <c r="BB537" s="45"/>
      <c r="BC537" s="45"/>
      <c r="BD537" s="45"/>
      <c r="BE537" s="45"/>
      <c r="BF537" s="45"/>
      <c r="BG537" s="45"/>
      <c r="BH537" s="45"/>
      <c r="BI537" s="45"/>
      <c r="BJ537" s="45"/>
      <c r="BK537" s="45"/>
      <c r="BL537" s="45"/>
      <c r="BM537" s="45"/>
      <c r="BN537" s="45"/>
      <c r="BO537" s="45"/>
    </row>
    <row r="538" spans="1:67" s="46" customFormat="1" ht="13.5" customHeight="1">
      <c r="A538" s="50" t="s">
        <v>15</v>
      </c>
      <c r="B538" s="49">
        <f>SUM(B532:B537)</f>
        <v>83</v>
      </c>
      <c r="C538" s="49">
        <f>SUM(C532:C537)</f>
        <v>5</v>
      </c>
      <c r="D538" s="49">
        <f>SUM(D532:D537)</f>
        <v>6</v>
      </c>
      <c r="E538" s="49">
        <f>SUM(E532:E537)</f>
        <v>0</v>
      </c>
      <c r="F538" s="49">
        <f t="shared" si="61"/>
        <v>94</v>
      </c>
      <c r="G538" s="48">
        <f t="shared" si="62"/>
        <v>5.3191489361702127</v>
      </c>
      <c r="H538" s="47">
        <f t="shared" si="63"/>
        <v>11.019929660023447</v>
      </c>
      <c r="I538" s="49">
        <f>SUM(I532:I537)</f>
        <v>20</v>
      </c>
      <c r="J538" s="49">
        <f>SUM(J532:J537)</f>
        <v>0</v>
      </c>
      <c r="K538" s="49">
        <f>SUM(K532:K537)</f>
        <v>4</v>
      </c>
      <c r="L538" s="49">
        <f>SUM(L532:L537)</f>
        <v>1</v>
      </c>
      <c r="M538" s="49">
        <f t="shared" si="64"/>
        <v>25</v>
      </c>
      <c r="N538" s="48">
        <f t="shared" si="65"/>
        <v>4</v>
      </c>
      <c r="O538" s="47">
        <f t="shared" si="66"/>
        <v>9.1911764705882355</v>
      </c>
      <c r="P538" s="44"/>
      <c r="Q538" s="44"/>
      <c r="R538" s="44"/>
      <c r="S538" s="44"/>
      <c r="T538" s="44"/>
      <c r="U538" s="44"/>
      <c r="V538" s="44"/>
      <c r="W538" s="44"/>
      <c r="X538" s="44"/>
      <c r="Y538" s="44"/>
      <c r="Z538" s="44"/>
      <c r="AA538" s="44"/>
      <c r="AB538" s="44"/>
      <c r="AC538" s="44"/>
      <c r="AD538" s="44"/>
      <c r="AE538" s="44"/>
      <c r="AF538" s="44"/>
      <c r="AG538" s="44"/>
      <c r="AH538" s="44"/>
      <c r="AI538" s="44"/>
      <c r="AJ538" s="44"/>
      <c r="AK538" s="44"/>
      <c r="AL538" s="44"/>
      <c r="AM538" s="44"/>
      <c r="AN538" s="44"/>
      <c r="AO538" s="44"/>
      <c r="AP538" s="44"/>
      <c r="AQ538" s="44"/>
      <c r="AR538" s="44"/>
      <c r="AS538" s="44"/>
      <c r="AT538" s="44"/>
      <c r="AU538" s="44"/>
      <c r="AV538" s="44"/>
      <c r="AW538" s="44"/>
      <c r="AX538" s="44"/>
      <c r="AY538" s="44"/>
      <c r="AZ538" s="44"/>
    </row>
    <row r="539" spans="1:67" s="43" customFormat="1" ht="13.5" customHeight="1">
      <c r="A539" s="50" t="s">
        <v>41</v>
      </c>
      <c r="B539" s="49">
        <f>SUM(B509,B516:B524,B531,B538)</f>
        <v>720</v>
      </c>
      <c r="C539" s="49">
        <f>SUM(C509,C516:C524,C531,C538)</f>
        <v>46</v>
      </c>
      <c r="D539" s="49">
        <f>SUM(D509,D516:D524,D531,D538)</f>
        <v>75</v>
      </c>
      <c r="E539" s="49">
        <f>SUM(E509,E516:E524,E531,E538)</f>
        <v>12</v>
      </c>
      <c r="F539" s="49">
        <f t="shared" si="61"/>
        <v>853</v>
      </c>
      <c r="G539" s="48">
        <f t="shared" si="62"/>
        <v>6.7995310668229783</v>
      </c>
      <c r="H539" s="47">
        <f t="shared" si="63"/>
        <v>100</v>
      </c>
      <c r="I539" s="49">
        <f>SUM(I509,I516:I524,I531,I538)</f>
        <v>218</v>
      </c>
      <c r="J539" s="49">
        <f>SUM(J509,J516:J524,J531,J538)</f>
        <v>2</v>
      </c>
      <c r="K539" s="49">
        <f>SUM(K509,K516:K524,K531,K538)</f>
        <v>41</v>
      </c>
      <c r="L539" s="49">
        <f>SUM(L509,L516:L524,L531,L538)</f>
        <v>11</v>
      </c>
      <c r="M539" s="49">
        <f t="shared" si="64"/>
        <v>272</v>
      </c>
      <c r="N539" s="48">
        <f t="shared" si="65"/>
        <v>4.7794117647058822</v>
      </c>
      <c r="O539" s="47">
        <f t="shared" si="66"/>
        <v>100</v>
      </c>
      <c r="P539" s="44"/>
      <c r="Q539" s="44"/>
      <c r="R539" s="44"/>
      <c r="S539" s="44"/>
      <c r="T539" s="44"/>
      <c r="U539" s="44"/>
      <c r="V539" s="44"/>
      <c r="W539" s="44"/>
      <c r="X539" s="44"/>
      <c r="Y539" s="44"/>
      <c r="Z539" s="44"/>
      <c r="AA539" s="44"/>
      <c r="AB539" s="44"/>
      <c r="AC539" s="44"/>
      <c r="AD539" s="44"/>
      <c r="AE539" s="44"/>
      <c r="AF539" s="44"/>
      <c r="AG539" s="44"/>
      <c r="AH539" s="44"/>
      <c r="AI539" s="44"/>
      <c r="AJ539" s="44"/>
      <c r="AK539" s="44"/>
      <c r="AL539" s="44"/>
      <c r="AM539" s="44"/>
      <c r="AN539" s="44"/>
      <c r="AO539" s="44"/>
      <c r="AP539" s="44"/>
      <c r="AQ539" s="44"/>
      <c r="AR539" s="44"/>
      <c r="AS539" s="44"/>
      <c r="AT539" s="44"/>
      <c r="AU539" s="44"/>
      <c r="AV539" s="44"/>
      <c r="AW539" s="44"/>
      <c r="AX539" s="44"/>
      <c r="AY539" s="44"/>
      <c r="AZ539" s="44"/>
      <c r="BA539" s="45"/>
      <c r="BB539" s="45"/>
      <c r="BC539" s="45"/>
      <c r="BD539" s="45"/>
      <c r="BE539" s="45"/>
      <c r="BF539" s="45"/>
      <c r="BG539" s="45"/>
      <c r="BH539" s="45"/>
      <c r="BI539" s="45"/>
      <c r="BJ539" s="45"/>
      <c r="BK539" s="45"/>
      <c r="BL539" s="45"/>
      <c r="BM539" s="45"/>
      <c r="BN539" s="45"/>
      <c r="BO539" s="45"/>
    </row>
    <row r="542" spans="1:67" s="44" customFormat="1" ht="12" customHeight="1">
      <c r="A542" s="70" t="s">
        <v>0</v>
      </c>
      <c r="B542" s="69"/>
      <c r="C542" s="68"/>
      <c r="D542" s="68"/>
      <c r="E542" s="68"/>
      <c r="F542" s="68"/>
      <c r="G542" s="68"/>
      <c r="H542" s="67"/>
      <c r="I542" s="69" t="s">
        <v>69</v>
      </c>
      <c r="J542" s="68"/>
      <c r="K542" s="68"/>
      <c r="L542" s="68"/>
      <c r="M542" s="68"/>
      <c r="N542" s="68"/>
      <c r="O542" s="67"/>
      <c r="P542" s="66"/>
      <c r="Q542" s="66"/>
      <c r="R542" s="66"/>
      <c r="S542" s="66"/>
      <c r="T542" s="66"/>
      <c r="U542" s="66"/>
      <c r="V542" s="66"/>
      <c r="W542" s="66"/>
      <c r="X542" s="66"/>
      <c r="Y542" s="66"/>
      <c r="Z542" s="66"/>
      <c r="AA542" s="66"/>
      <c r="AB542" s="66"/>
      <c r="AC542" s="66"/>
      <c r="AD542" s="66"/>
      <c r="AE542" s="66"/>
      <c r="AF542" s="66"/>
      <c r="AG542" s="66"/>
      <c r="AH542" s="66"/>
      <c r="AI542" s="66"/>
      <c r="AJ542" s="66"/>
      <c r="AK542" s="66"/>
      <c r="AL542" s="66"/>
      <c r="AM542" s="66"/>
      <c r="AN542" s="66"/>
      <c r="AO542" s="66"/>
      <c r="AP542" s="66"/>
      <c r="AQ542" s="66"/>
      <c r="AR542" s="66"/>
      <c r="AS542" s="66"/>
      <c r="AT542" s="66"/>
      <c r="AU542" s="66"/>
      <c r="AV542" s="66"/>
      <c r="AW542" s="66"/>
      <c r="AX542" s="66"/>
      <c r="AY542" s="66"/>
      <c r="AZ542" s="66"/>
      <c r="BA542" s="45"/>
      <c r="BB542" s="45"/>
      <c r="BC542" s="45"/>
      <c r="BD542" s="45"/>
      <c r="BE542" s="45"/>
      <c r="BF542" s="45"/>
      <c r="BG542" s="45"/>
      <c r="BH542" s="45"/>
      <c r="BI542" s="45"/>
      <c r="BJ542" s="45"/>
      <c r="BK542" s="45"/>
      <c r="BL542" s="45"/>
      <c r="BM542" s="45"/>
      <c r="BN542" s="45"/>
      <c r="BO542" s="45"/>
    </row>
    <row r="543" spans="1:67" s="46" customFormat="1" ht="39.6" customHeight="1">
      <c r="A543" s="65" t="s">
        <v>1</v>
      </c>
      <c r="B543" s="63" t="s">
        <v>2</v>
      </c>
      <c r="C543" s="62" t="s">
        <v>3</v>
      </c>
      <c r="D543" s="61" t="s">
        <v>4</v>
      </c>
      <c r="E543" s="62" t="s">
        <v>5</v>
      </c>
      <c r="F543" s="61" t="s">
        <v>6</v>
      </c>
      <c r="G543" s="61" t="s">
        <v>7</v>
      </c>
      <c r="H543" s="64" t="s">
        <v>8</v>
      </c>
      <c r="I543" s="63" t="s">
        <v>2</v>
      </c>
      <c r="J543" s="61" t="s">
        <v>3</v>
      </c>
      <c r="K543" s="61" t="s">
        <v>4</v>
      </c>
      <c r="L543" s="62" t="s">
        <v>5</v>
      </c>
      <c r="M543" s="61" t="s">
        <v>6</v>
      </c>
      <c r="N543" s="61" t="s">
        <v>7</v>
      </c>
      <c r="O543" s="60" t="s">
        <v>8</v>
      </c>
      <c r="P543" s="59"/>
      <c r="Q543" s="59"/>
      <c r="R543" s="59"/>
      <c r="S543" s="59"/>
      <c r="T543" s="59"/>
      <c r="U543" s="59"/>
      <c r="V543" s="59"/>
      <c r="W543" s="59"/>
      <c r="X543" s="59"/>
      <c r="Y543" s="59"/>
      <c r="Z543" s="59"/>
      <c r="AA543" s="59"/>
      <c r="AB543" s="59"/>
      <c r="AC543" s="59"/>
      <c r="AD543" s="59"/>
      <c r="AE543" s="59"/>
      <c r="AF543" s="59"/>
      <c r="AG543" s="59"/>
      <c r="AH543" s="59"/>
      <c r="AI543" s="59"/>
      <c r="AJ543" s="59"/>
      <c r="AK543" s="59"/>
      <c r="AL543" s="59"/>
      <c r="AM543" s="59"/>
      <c r="AN543" s="59"/>
      <c r="AO543" s="59"/>
      <c r="AP543" s="59"/>
      <c r="AQ543" s="59"/>
      <c r="AR543" s="59"/>
      <c r="AS543" s="59"/>
      <c r="AT543" s="59"/>
      <c r="AU543" s="59"/>
      <c r="AV543" s="59"/>
      <c r="AW543" s="59"/>
      <c r="AX543" s="59"/>
      <c r="AY543" s="59"/>
      <c r="AZ543" s="59"/>
    </row>
    <row r="544" spans="1:67" s="43" customFormat="1" ht="13.5" customHeight="1">
      <c r="A544" s="58" t="s">
        <v>9</v>
      </c>
      <c r="B544" s="57"/>
      <c r="C544" s="57"/>
      <c r="D544" s="57"/>
      <c r="E544" s="57"/>
      <c r="F544" s="57"/>
      <c r="G544" s="56"/>
      <c r="H544" s="55"/>
      <c r="I544" s="57">
        <f>SUM(方向別!B462,方向別!I462,方向別!B503,方向別!I503)</f>
        <v>20</v>
      </c>
      <c r="J544" s="57">
        <f>SUM(方向別!C462,方向別!J462,方向別!C503,方向別!J503)</f>
        <v>1</v>
      </c>
      <c r="K544" s="57">
        <f>SUM(方向別!D462,方向別!K462,方向別!D503,方向別!K503)</f>
        <v>3</v>
      </c>
      <c r="L544" s="57">
        <f>SUM(方向別!E462,方向別!L462,方向別!E503,方向別!L503)</f>
        <v>0</v>
      </c>
      <c r="M544" s="57">
        <f t="shared" ref="M544:M580" si="67">SUM(I544:L544)</f>
        <v>24</v>
      </c>
      <c r="N544" s="56">
        <f t="shared" ref="N544:N580" si="68">IF(SUM(J544,L544)=0,0,SUM(J544,L544)/M544*100)</f>
        <v>4.1666666666666661</v>
      </c>
      <c r="O544" s="55">
        <f t="shared" ref="O544:O580" si="69">IF(M544=0,0,M544/M$580*100)</f>
        <v>1.1516314779270633</v>
      </c>
      <c r="P544" s="44"/>
      <c r="Q544" s="44"/>
      <c r="R544" s="44"/>
      <c r="S544" s="44"/>
      <c r="T544" s="44"/>
      <c r="U544" s="44"/>
      <c r="V544" s="44"/>
      <c r="W544" s="44"/>
      <c r="X544" s="44"/>
      <c r="Y544" s="44"/>
      <c r="Z544" s="44"/>
      <c r="AA544" s="44"/>
      <c r="AB544" s="44"/>
      <c r="AC544" s="44"/>
      <c r="AD544" s="44"/>
      <c r="AE544" s="44"/>
      <c r="AF544" s="44"/>
      <c r="AG544" s="44"/>
      <c r="AH544" s="44"/>
      <c r="AI544" s="44"/>
      <c r="AJ544" s="44"/>
      <c r="AK544" s="44"/>
      <c r="AL544" s="44"/>
      <c r="AM544" s="44"/>
      <c r="AN544" s="44"/>
      <c r="AO544" s="44"/>
      <c r="AP544" s="44"/>
      <c r="AQ544" s="44"/>
      <c r="AR544" s="44"/>
      <c r="AS544" s="44"/>
      <c r="AT544" s="44"/>
      <c r="AU544" s="44"/>
      <c r="AV544" s="44"/>
      <c r="AW544" s="44"/>
      <c r="AX544" s="44"/>
      <c r="AY544" s="44"/>
      <c r="AZ544" s="44"/>
      <c r="BA544" s="45"/>
      <c r="BB544" s="45"/>
      <c r="BC544" s="45"/>
      <c r="BD544" s="45"/>
      <c r="BE544" s="45"/>
      <c r="BF544" s="45"/>
      <c r="BG544" s="45"/>
      <c r="BH544" s="45"/>
      <c r="BI544" s="45"/>
      <c r="BJ544" s="45"/>
      <c r="BK544" s="45"/>
      <c r="BL544" s="45"/>
      <c r="BM544" s="45"/>
      <c r="BN544" s="45"/>
      <c r="BO544" s="45"/>
    </row>
    <row r="545" spans="1:67" s="43" customFormat="1" ht="13.5" customHeight="1">
      <c r="A545" s="54" t="s">
        <v>10</v>
      </c>
      <c r="B545" s="53"/>
      <c r="C545" s="53"/>
      <c r="D545" s="53"/>
      <c r="E545" s="53"/>
      <c r="F545" s="53"/>
      <c r="G545" s="52"/>
      <c r="H545" s="51"/>
      <c r="I545" s="53">
        <f>SUM(方向別!B463,方向別!I463,方向別!B504,方向別!I504)</f>
        <v>13</v>
      </c>
      <c r="J545" s="53">
        <f>SUM(方向別!C463,方向別!J463,方向別!C504,方向別!J504)</f>
        <v>0</v>
      </c>
      <c r="K545" s="53">
        <f>SUM(方向別!D463,方向別!K463,方向別!D504,方向別!K504)</f>
        <v>0</v>
      </c>
      <c r="L545" s="53">
        <f>SUM(方向別!E463,方向別!L463,方向別!E504,方向別!L504)</f>
        <v>0</v>
      </c>
      <c r="M545" s="53">
        <f t="shared" si="67"/>
        <v>13</v>
      </c>
      <c r="N545" s="52">
        <f t="shared" si="68"/>
        <v>0</v>
      </c>
      <c r="O545" s="51">
        <f t="shared" si="69"/>
        <v>0.6238003838771593</v>
      </c>
      <c r="P545" s="44"/>
      <c r="Q545" s="44"/>
      <c r="R545" s="44"/>
      <c r="S545" s="44"/>
      <c r="T545" s="44"/>
      <c r="U545" s="44"/>
      <c r="V545" s="44"/>
      <c r="W545" s="44"/>
      <c r="X545" s="44"/>
      <c r="Y545" s="44"/>
      <c r="Z545" s="44"/>
      <c r="AA545" s="44"/>
      <c r="AB545" s="44"/>
      <c r="AC545" s="44"/>
      <c r="AD545" s="44"/>
      <c r="AE545" s="44"/>
      <c r="AF545" s="44"/>
      <c r="AG545" s="44"/>
      <c r="AH545" s="44"/>
      <c r="AI545" s="44"/>
      <c r="AJ545" s="44"/>
      <c r="AK545" s="44"/>
      <c r="AL545" s="44"/>
      <c r="AM545" s="44"/>
      <c r="AN545" s="44"/>
      <c r="AO545" s="44"/>
      <c r="AP545" s="44"/>
      <c r="AQ545" s="44"/>
      <c r="AR545" s="44"/>
      <c r="AS545" s="44"/>
      <c r="AT545" s="44"/>
      <c r="AU545" s="44"/>
      <c r="AV545" s="44"/>
      <c r="AW545" s="44"/>
      <c r="AX545" s="44"/>
      <c r="AY545" s="44"/>
      <c r="AZ545" s="44"/>
      <c r="BA545" s="45"/>
      <c r="BB545" s="45"/>
      <c r="BC545" s="45"/>
      <c r="BD545" s="45"/>
      <c r="BE545" s="45"/>
      <c r="BF545" s="45"/>
      <c r="BG545" s="45"/>
      <c r="BH545" s="45"/>
      <c r="BI545" s="45"/>
      <c r="BJ545" s="45"/>
      <c r="BK545" s="45"/>
      <c r="BL545" s="45"/>
      <c r="BM545" s="45"/>
      <c r="BN545" s="45"/>
      <c r="BO545" s="45"/>
    </row>
    <row r="546" spans="1:67" s="44" customFormat="1" ht="13.5" customHeight="1">
      <c r="A546" s="54" t="s">
        <v>11</v>
      </c>
      <c r="B546" s="53"/>
      <c r="C546" s="53"/>
      <c r="D546" s="53"/>
      <c r="E546" s="53"/>
      <c r="F546" s="53"/>
      <c r="G546" s="52"/>
      <c r="H546" s="51"/>
      <c r="I546" s="53">
        <f>SUM(方向別!B464,方向別!I464,方向別!B505,方向別!I505)</f>
        <v>33</v>
      </c>
      <c r="J546" s="53">
        <f>SUM(方向別!C464,方向別!J464,方向別!C505,方向別!J505)</f>
        <v>1</v>
      </c>
      <c r="K546" s="53">
        <f>SUM(方向別!D464,方向別!K464,方向別!D505,方向別!K505)</f>
        <v>2</v>
      </c>
      <c r="L546" s="53">
        <f>SUM(方向別!E464,方向別!L464,方向別!E505,方向別!L505)</f>
        <v>0</v>
      </c>
      <c r="M546" s="53">
        <f t="shared" si="67"/>
        <v>36</v>
      </c>
      <c r="N546" s="52">
        <f t="shared" si="68"/>
        <v>2.7777777777777777</v>
      </c>
      <c r="O546" s="51">
        <f t="shared" si="69"/>
        <v>1.727447216890595</v>
      </c>
      <c r="BA546" s="45"/>
      <c r="BB546" s="45"/>
      <c r="BC546" s="45"/>
      <c r="BD546" s="45"/>
      <c r="BE546" s="45"/>
      <c r="BF546" s="45"/>
      <c r="BG546" s="45"/>
      <c r="BH546" s="45"/>
      <c r="BI546" s="45"/>
      <c r="BJ546" s="45"/>
      <c r="BK546" s="45"/>
      <c r="BL546" s="45"/>
      <c r="BM546" s="45"/>
      <c r="BN546" s="45"/>
      <c r="BO546" s="45"/>
    </row>
    <row r="547" spans="1:67" s="46" customFormat="1" ht="13.5" customHeight="1">
      <c r="A547" s="54" t="s">
        <v>12</v>
      </c>
      <c r="B547" s="53"/>
      <c r="C547" s="53"/>
      <c r="D547" s="53"/>
      <c r="E547" s="53"/>
      <c r="F547" s="53"/>
      <c r="G547" s="52"/>
      <c r="H547" s="51"/>
      <c r="I547" s="53">
        <f>SUM(方向別!B465,方向別!I465,方向別!B506,方向別!I506)</f>
        <v>29</v>
      </c>
      <c r="J547" s="53">
        <f>SUM(方向別!C465,方向別!J465,方向別!C506,方向別!J506)</f>
        <v>3</v>
      </c>
      <c r="K547" s="53">
        <f>SUM(方向別!D465,方向別!K465,方向別!D506,方向別!K506)</f>
        <v>1</v>
      </c>
      <c r="L547" s="53">
        <f>SUM(方向別!E465,方向別!L465,方向別!E506,方向別!L506)</f>
        <v>0</v>
      </c>
      <c r="M547" s="53">
        <f t="shared" si="67"/>
        <v>33</v>
      </c>
      <c r="N547" s="52">
        <f t="shared" si="68"/>
        <v>9.0909090909090917</v>
      </c>
      <c r="O547" s="51">
        <f t="shared" si="69"/>
        <v>1.5834932821497121</v>
      </c>
      <c r="P547" s="44"/>
      <c r="Q547" s="44"/>
      <c r="R547" s="44"/>
      <c r="S547" s="44"/>
      <c r="T547" s="44"/>
      <c r="U547" s="44"/>
      <c r="V547" s="44"/>
      <c r="W547" s="44"/>
      <c r="X547" s="44"/>
      <c r="Y547" s="44"/>
      <c r="Z547" s="44"/>
      <c r="AA547" s="44"/>
      <c r="AB547" s="44"/>
      <c r="AC547" s="44"/>
      <c r="AD547" s="44"/>
      <c r="AE547" s="44"/>
      <c r="AF547" s="44"/>
      <c r="AG547" s="44"/>
      <c r="AH547" s="44"/>
      <c r="AI547" s="44"/>
      <c r="AJ547" s="44"/>
      <c r="AK547" s="44"/>
      <c r="AL547" s="44"/>
      <c r="AM547" s="44"/>
      <c r="AN547" s="44"/>
      <c r="AO547" s="44"/>
      <c r="AP547" s="44"/>
      <c r="AQ547" s="44"/>
      <c r="AR547" s="44"/>
      <c r="AS547" s="44"/>
      <c r="AT547" s="44"/>
      <c r="AU547" s="44"/>
      <c r="AV547" s="44"/>
      <c r="AW547" s="44"/>
      <c r="AX547" s="44"/>
      <c r="AY547" s="44"/>
      <c r="AZ547" s="44"/>
      <c r="BA547" s="45"/>
      <c r="BB547" s="45"/>
      <c r="BC547" s="45"/>
      <c r="BD547" s="45"/>
      <c r="BE547" s="45"/>
      <c r="BF547" s="45"/>
      <c r="BG547" s="45"/>
      <c r="BH547" s="45"/>
      <c r="BI547" s="45"/>
      <c r="BJ547" s="45"/>
      <c r="BK547" s="45"/>
      <c r="BL547" s="45"/>
      <c r="BM547" s="45"/>
      <c r="BN547" s="45"/>
      <c r="BO547" s="45"/>
    </row>
    <row r="548" spans="1:67" s="44" customFormat="1" ht="13.5" customHeight="1">
      <c r="A548" s="54" t="s">
        <v>13</v>
      </c>
      <c r="B548" s="53"/>
      <c r="C548" s="53"/>
      <c r="D548" s="53"/>
      <c r="E548" s="53"/>
      <c r="F548" s="53"/>
      <c r="G548" s="52"/>
      <c r="H548" s="51"/>
      <c r="I548" s="53">
        <f>SUM(方向別!B466,方向別!I466,方向別!B507,方向別!I507)</f>
        <v>35</v>
      </c>
      <c r="J548" s="53">
        <f>SUM(方向別!C466,方向別!J466,方向別!C507,方向別!J507)</f>
        <v>1</v>
      </c>
      <c r="K548" s="53">
        <f>SUM(方向別!D466,方向別!K466,方向別!D507,方向別!K507)</f>
        <v>1</v>
      </c>
      <c r="L548" s="53">
        <f>SUM(方向別!E466,方向別!L466,方向別!E507,方向別!L507)</f>
        <v>0</v>
      </c>
      <c r="M548" s="53">
        <f t="shared" si="67"/>
        <v>37</v>
      </c>
      <c r="N548" s="52">
        <f t="shared" si="68"/>
        <v>2.7027027027027026</v>
      </c>
      <c r="O548" s="51">
        <f t="shared" si="69"/>
        <v>1.7754318618042226</v>
      </c>
      <c r="BA548" s="45"/>
      <c r="BB548" s="45"/>
      <c r="BC548" s="45"/>
      <c r="BD548" s="45"/>
      <c r="BE548" s="45"/>
      <c r="BF548" s="45"/>
      <c r="BG548" s="45"/>
      <c r="BH548" s="45"/>
      <c r="BI548" s="45"/>
      <c r="BJ548" s="45"/>
      <c r="BK548" s="45"/>
      <c r="BL548" s="45"/>
      <c r="BM548" s="45"/>
      <c r="BN548" s="45"/>
      <c r="BO548" s="45"/>
    </row>
    <row r="549" spans="1:67" s="44" customFormat="1" ht="13.5" customHeight="1">
      <c r="A549" s="54" t="s">
        <v>14</v>
      </c>
      <c r="B549" s="53"/>
      <c r="C549" s="53"/>
      <c r="D549" s="53"/>
      <c r="E549" s="53"/>
      <c r="F549" s="53"/>
      <c r="G549" s="52"/>
      <c r="H549" s="51"/>
      <c r="I549" s="53">
        <f>SUM(方向別!B467,方向別!I467,方向別!B508,方向別!I508)</f>
        <v>20</v>
      </c>
      <c r="J549" s="53">
        <f>SUM(方向別!C467,方向別!J467,方向別!C508,方向別!J508)</f>
        <v>1</v>
      </c>
      <c r="K549" s="53">
        <f>SUM(方向別!D467,方向別!K467,方向別!D508,方向別!K508)</f>
        <v>4</v>
      </c>
      <c r="L549" s="53">
        <f>SUM(方向別!E467,方向別!L467,方向別!E508,方向別!L508)</f>
        <v>0</v>
      </c>
      <c r="M549" s="53">
        <f t="shared" si="67"/>
        <v>25</v>
      </c>
      <c r="N549" s="52">
        <f t="shared" si="68"/>
        <v>4</v>
      </c>
      <c r="O549" s="51">
        <f t="shared" si="69"/>
        <v>1.199616122840691</v>
      </c>
      <c r="BA549" s="45"/>
      <c r="BB549" s="45"/>
      <c r="BC549" s="45"/>
      <c r="BD549" s="45"/>
      <c r="BE549" s="45"/>
      <c r="BF549" s="45"/>
      <c r="BG549" s="45"/>
      <c r="BH549" s="45"/>
      <c r="BI549" s="45"/>
      <c r="BJ549" s="45"/>
      <c r="BK549" s="45"/>
      <c r="BL549" s="45"/>
      <c r="BM549" s="45"/>
      <c r="BN549" s="45"/>
      <c r="BO549" s="45"/>
    </row>
    <row r="550" spans="1:67" s="44" customFormat="1" ht="13.5" customHeight="1">
      <c r="A550" s="50" t="s">
        <v>15</v>
      </c>
      <c r="B550" s="49"/>
      <c r="C550" s="49"/>
      <c r="D550" s="49"/>
      <c r="E550" s="49"/>
      <c r="F550" s="49"/>
      <c r="G550" s="48"/>
      <c r="H550" s="47"/>
      <c r="I550" s="49">
        <f>SUM(I544:I549)</f>
        <v>150</v>
      </c>
      <c r="J550" s="49">
        <f>SUM(J544:J549)</f>
        <v>7</v>
      </c>
      <c r="K550" s="49">
        <f>SUM(K544:K549)</f>
        <v>11</v>
      </c>
      <c r="L550" s="49">
        <f>SUM(L544:L549)</f>
        <v>0</v>
      </c>
      <c r="M550" s="49">
        <f t="shared" si="67"/>
        <v>168</v>
      </c>
      <c r="N550" s="48">
        <f t="shared" si="68"/>
        <v>4.1666666666666661</v>
      </c>
      <c r="O550" s="47">
        <f t="shared" si="69"/>
        <v>8.0614203454894433</v>
      </c>
      <c r="BA550" s="45"/>
      <c r="BB550" s="45"/>
      <c r="BC550" s="45"/>
      <c r="BD550" s="45"/>
      <c r="BE550" s="45"/>
      <c r="BF550" s="45"/>
      <c r="BG550" s="45"/>
      <c r="BH550" s="45"/>
      <c r="BI550" s="45"/>
      <c r="BJ550" s="45"/>
      <c r="BK550" s="45"/>
      <c r="BL550" s="45"/>
      <c r="BM550" s="45"/>
      <c r="BN550" s="45"/>
      <c r="BO550" s="45"/>
    </row>
    <row r="551" spans="1:67" s="46" customFormat="1" ht="13.5" customHeight="1">
      <c r="A551" s="58" t="s">
        <v>16</v>
      </c>
      <c r="B551" s="57"/>
      <c r="C551" s="57"/>
      <c r="D551" s="57"/>
      <c r="E551" s="57"/>
      <c r="F551" s="57"/>
      <c r="G551" s="56"/>
      <c r="H551" s="55"/>
      <c r="I551" s="57">
        <f>SUM(方向別!B469,方向別!I469,方向別!B510,方向別!I510)</f>
        <v>26</v>
      </c>
      <c r="J551" s="57">
        <f>SUM(方向別!C469,方向別!J469,方向別!C510,方向別!J510)</f>
        <v>3</v>
      </c>
      <c r="K551" s="57">
        <f>SUM(方向別!D469,方向別!K469,方向別!D510,方向別!K510)</f>
        <v>2</v>
      </c>
      <c r="L551" s="57">
        <f>SUM(方向別!E469,方向別!L469,方向別!E510,方向別!L510)</f>
        <v>1</v>
      </c>
      <c r="M551" s="57">
        <f t="shared" si="67"/>
        <v>32</v>
      </c>
      <c r="N551" s="56">
        <f t="shared" si="68"/>
        <v>12.5</v>
      </c>
      <c r="O551" s="55">
        <f t="shared" si="69"/>
        <v>1.5355086372360844</v>
      </c>
      <c r="P551" s="44"/>
      <c r="Q551" s="44"/>
      <c r="R551" s="44"/>
      <c r="S551" s="44"/>
      <c r="T551" s="44"/>
      <c r="U551" s="44"/>
      <c r="V551" s="44"/>
      <c r="W551" s="44"/>
      <c r="X551" s="44"/>
      <c r="Y551" s="44"/>
      <c r="Z551" s="44"/>
      <c r="AA551" s="44"/>
      <c r="AB551" s="44"/>
      <c r="AC551" s="44"/>
      <c r="AD551" s="44"/>
      <c r="AE551" s="44"/>
      <c r="AF551" s="44"/>
      <c r="AG551" s="44"/>
      <c r="AH551" s="44"/>
      <c r="AI551" s="44"/>
      <c r="AJ551" s="44"/>
      <c r="AK551" s="44"/>
      <c r="AL551" s="44"/>
      <c r="AM551" s="44"/>
      <c r="AN551" s="44"/>
      <c r="AO551" s="44"/>
      <c r="AP551" s="44"/>
      <c r="AQ551" s="44"/>
      <c r="AR551" s="44"/>
      <c r="AS551" s="44"/>
      <c r="AT551" s="44"/>
      <c r="AU551" s="44"/>
      <c r="AV551" s="44"/>
      <c r="AW551" s="44"/>
      <c r="AX551" s="44"/>
      <c r="AY551" s="44"/>
      <c r="AZ551" s="44"/>
    </row>
    <row r="552" spans="1:67" s="46" customFormat="1" ht="13.5" customHeight="1">
      <c r="A552" s="54" t="s">
        <v>17</v>
      </c>
      <c r="B552" s="53"/>
      <c r="C552" s="53"/>
      <c r="D552" s="53"/>
      <c r="E552" s="53"/>
      <c r="F552" s="53"/>
      <c r="G552" s="52"/>
      <c r="H552" s="51"/>
      <c r="I552" s="53">
        <f>SUM(方向別!B470,方向別!I470,方向別!B511,方向別!I511)</f>
        <v>33</v>
      </c>
      <c r="J552" s="53">
        <f>SUM(方向別!C470,方向別!J470,方向別!C511,方向別!J511)</f>
        <v>2</v>
      </c>
      <c r="K552" s="53">
        <f>SUM(方向別!D470,方向別!K470,方向別!D511,方向別!K511)</f>
        <v>1</v>
      </c>
      <c r="L552" s="53">
        <f>SUM(方向別!E470,方向別!L470,方向別!E511,方向別!L511)</f>
        <v>1</v>
      </c>
      <c r="M552" s="53">
        <f t="shared" si="67"/>
        <v>37</v>
      </c>
      <c r="N552" s="52">
        <f t="shared" si="68"/>
        <v>8.1081081081081088</v>
      </c>
      <c r="O552" s="51">
        <f t="shared" si="69"/>
        <v>1.7754318618042226</v>
      </c>
      <c r="P552" s="44"/>
      <c r="Q552" s="44"/>
      <c r="R552" s="44"/>
      <c r="S552" s="44"/>
      <c r="T552" s="44"/>
      <c r="U552" s="44"/>
      <c r="V552" s="44"/>
      <c r="W552" s="44"/>
      <c r="X552" s="44"/>
      <c r="Y552" s="44"/>
      <c r="Z552" s="44"/>
      <c r="AA552" s="44"/>
      <c r="AB552" s="44"/>
      <c r="AC552" s="44"/>
      <c r="AD552" s="44"/>
      <c r="AE552" s="44"/>
      <c r="AF552" s="44"/>
      <c r="AG552" s="44"/>
      <c r="AH552" s="44"/>
      <c r="AI552" s="44"/>
      <c r="AJ552" s="44"/>
      <c r="AK552" s="44"/>
      <c r="AL552" s="44"/>
      <c r="AM552" s="44"/>
      <c r="AN552" s="44"/>
      <c r="AO552" s="44"/>
      <c r="AP552" s="44"/>
      <c r="AQ552" s="44"/>
      <c r="AR552" s="44"/>
      <c r="AS552" s="44"/>
      <c r="AT552" s="44"/>
      <c r="AU552" s="44"/>
      <c r="AV552" s="44"/>
      <c r="AW552" s="44"/>
      <c r="AX552" s="44"/>
      <c r="AY552" s="44"/>
      <c r="AZ552" s="44"/>
    </row>
    <row r="553" spans="1:67" s="46" customFormat="1" ht="13.5" customHeight="1">
      <c r="A553" s="54" t="s">
        <v>18</v>
      </c>
      <c r="B553" s="53"/>
      <c r="C553" s="53"/>
      <c r="D553" s="53"/>
      <c r="E553" s="53"/>
      <c r="F553" s="53"/>
      <c r="G553" s="52"/>
      <c r="H553" s="51"/>
      <c r="I553" s="53">
        <f>SUM(方向別!B471,方向別!I471,方向別!B512,方向別!I512)</f>
        <v>19</v>
      </c>
      <c r="J553" s="53">
        <f>SUM(方向別!C471,方向別!J471,方向別!C512,方向別!J512)</f>
        <v>1</v>
      </c>
      <c r="K553" s="53">
        <f>SUM(方向別!D471,方向別!K471,方向別!D512,方向別!K512)</f>
        <v>0</v>
      </c>
      <c r="L553" s="53">
        <f>SUM(方向別!E471,方向別!L471,方向別!E512,方向別!L512)</f>
        <v>2</v>
      </c>
      <c r="M553" s="53">
        <f t="shared" si="67"/>
        <v>22</v>
      </c>
      <c r="N553" s="52">
        <f t="shared" si="68"/>
        <v>13.636363636363635</v>
      </c>
      <c r="O553" s="51">
        <f t="shared" si="69"/>
        <v>1.0556621880998081</v>
      </c>
      <c r="P553" s="44"/>
      <c r="Q553" s="44"/>
      <c r="R553" s="44"/>
      <c r="S553" s="44"/>
      <c r="T553" s="44"/>
      <c r="U553" s="44"/>
      <c r="V553" s="44"/>
      <c r="W553" s="44"/>
      <c r="X553" s="44"/>
      <c r="Y553" s="44"/>
      <c r="Z553" s="44"/>
      <c r="AA553" s="44"/>
      <c r="AB553" s="44"/>
      <c r="AC553" s="44"/>
      <c r="AD553" s="44"/>
      <c r="AE553" s="44"/>
      <c r="AF553" s="44"/>
      <c r="AG553" s="44"/>
      <c r="AH553" s="44"/>
      <c r="AI553" s="44"/>
      <c r="AJ553" s="44"/>
      <c r="AK553" s="44"/>
      <c r="AL553" s="44"/>
      <c r="AM553" s="44"/>
      <c r="AN553" s="44"/>
      <c r="AO553" s="44"/>
      <c r="AP553" s="44"/>
      <c r="AQ553" s="44"/>
      <c r="AR553" s="44"/>
      <c r="AS553" s="44"/>
      <c r="AT553" s="44"/>
      <c r="AU553" s="44"/>
      <c r="AV553" s="44"/>
      <c r="AW553" s="44"/>
      <c r="AX553" s="44"/>
      <c r="AY553" s="44"/>
      <c r="AZ553" s="44"/>
      <c r="BA553" s="45"/>
      <c r="BB553" s="45"/>
      <c r="BC553" s="45"/>
      <c r="BD553" s="45"/>
      <c r="BE553" s="45"/>
      <c r="BF553" s="45"/>
      <c r="BG553" s="45"/>
      <c r="BH553" s="45"/>
      <c r="BI553" s="45"/>
      <c r="BJ553" s="45"/>
      <c r="BK553" s="45"/>
      <c r="BL553" s="45"/>
      <c r="BM553" s="45"/>
      <c r="BN553" s="45"/>
      <c r="BO553" s="45"/>
    </row>
    <row r="554" spans="1:67" s="44" customFormat="1" ht="13.5" customHeight="1">
      <c r="A554" s="54" t="s">
        <v>19</v>
      </c>
      <c r="B554" s="53"/>
      <c r="C554" s="53"/>
      <c r="D554" s="53"/>
      <c r="E554" s="53"/>
      <c r="F554" s="53"/>
      <c r="G554" s="52"/>
      <c r="H554" s="51"/>
      <c r="I554" s="53">
        <f>SUM(方向別!B472,方向別!I472,方向別!B513,方向別!I513)</f>
        <v>35</v>
      </c>
      <c r="J554" s="53">
        <f>SUM(方向別!C472,方向別!J472,方向別!C513,方向別!J513)</f>
        <v>0</v>
      </c>
      <c r="K554" s="53">
        <f>SUM(方向別!D472,方向別!K472,方向別!D513,方向別!K513)</f>
        <v>6</v>
      </c>
      <c r="L554" s="53">
        <f>SUM(方向別!E472,方向別!L472,方向別!E513,方向別!L513)</f>
        <v>1</v>
      </c>
      <c r="M554" s="53">
        <f t="shared" si="67"/>
        <v>42</v>
      </c>
      <c r="N554" s="52">
        <f t="shared" si="68"/>
        <v>2.3809523809523809</v>
      </c>
      <c r="O554" s="51">
        <f t="shared" si="69"/>
        <v>2.0153550863723608</v>
      </c>
      <c r="BA554" s="45"/>
      <c r="BB554" s="45"/>
      <c r="BC554" s="45"/>
      <c r="BD554" s="45"/>
      <c r="BE554" s="45"/>
      <c r="BF554" s="45"/>
      <c r="BG554" s="45"/>
      <c r="BH554" s="45"/>
      <c r="BI554" s="45"/>
      <c r="BJ554" s="45"/>
      <c r="BK554" s="45"/>
      <c r="BL554" s="45"/>
      <c r="BM554" s="45"/>
      <c r="BN554" s="45"/>
      <c r="BO554" s="45"/>
    </row>
    <row r="555" spans="1:67" s="46" customFormat="1" ht="13.5" customHeight="1">
      <c r="A555" s="54" t="s">
        <v>20</v>
      </c>
      <c r="B555" s="53"/>
      <c r="C555" s="53"/>
      <c r="D555" s="53"/>
      <c r="E555" s="53"/>
      <c r="F555" s="53"/>
      <c r="G555" s="52"/>
      <c r="H555" s="51"/>
      <c r="I555" s="53">
        <f>SUM(方向別!B473,方向別!I473,方向別!B514,方向別!I514)</f>
        <v>19</v>
      </c>
      <c r="J555" s="53">
        <f>SUM(方向別!C473,方向別!J473,方向別!C514,方向別!J514)</f>
        <v>0</v>
      </c>
      <c r="K555" s="53">
        <f>SUM(方向別!D473,方向別!K473,方向別!D514,方向別!K514)</f>
        <v>0</v>
      </c>
      <c r="L555" s="53">
        <f>SUM(方向別!E473,方向別!L473,方向別!E514,方向別!L514)</f>
        <v>5</v>
      </c>
      <c r="M555" s="53">
        <f t="shared" si="67"/>
        <v>24</v>
      </c>
      <c r="N555" s="52">
        <f t="shared" si="68"/>
        <v>20.833333333333336</v>
      </c>
      <c r="O555" s="51">
        <f t="shared" si="69"/>
        <v>1.1516314779270633</v>
      </c>
      <c r="P555" s="44"/>
      <c r="Q555" s="44"/>
      <c r="R555" s="44"/>
      <c r="S555" s="44"/>
      <c r="T555" s="44"/>
      <c r="U555" s="44"/>
      <c r="V555" s="44"/>
      <c r="W555" s="44"/>
      <c r="X555" s="44"/>
      <c r="Y555" s="44"/>
      <c r="Z555" s="44"/>
      <c r="AA555" s="44"/>
      <c r="AB555" s="44"/>
      <c r="AC555" s="44"/>
      <c r="AD555" s="44"/>
      <c r="AE555" s="44"/>
      <c r="AF555" s="44"/>
      <c r="AG555" s="44"/>
      <c r="AH555" s="44"/>
      <c r="AI555" s="44"/>
      <c r="AJ555" s="44"/>
      <c r="AK555" s="44"/>
      <c r="AL555" s="44"/>
      <c r="AM555" s="44"/>
      <c r="AN555" s="44"/>
      <c r="AO555" s="44"/>
      <c r="AP555" s="44"/>
      <c r="AQ555" s="44"/>
      <c r="AR555" s="44"/>
      <c r="AS555" s="44"/>
      <c r="AT555" s="44"/>
      <c r="AU555" s="44"/>
      <c r="AV555" s="44"/>
      <c r="AW555" s="44"/>
      <c r="AX555" s="44"/>
      <c r="AY555" s="44"/>
      <c r="AZ555" s="44"/>
      <c r="BA555" s="45"/>
      <c r="BB555" s="45"/>
      <c r="BC555" s="45"/>
      <c r="BD555" s="45"/>
      <c r="BE555" s="45"/>
      <c r="BF555" s="45"/>
      <c r="BG555" s="45"/>
      <c r="BH555" s="45"/>
      <c r="BI555" s="45"/>
      <c r="BJ555" s="45"/>
      <c r="BK555" s="45"/>
      <c r="BL555" s="45"/>
      <c r="BM555" s="45"/>
      <c r="BN555" s="45"/>
      <c r="BO555" s="45"/>
    </row>
    <row r="556" spans="1:67" s="44" customFormat="1" ht="13.5" customHeight="1">
      <c r="A556" s="54" t="s">
        <v>21</v>
      </c>
      <c r="B556" s="53"/>
      <c r="C556" s="53"/>
      <c r="D556" s="53"/>
      <c r="E556" s="53"/>
      <c r="F556" s="53"/>
      <c r="G556" s="52"/>
      <c r="H556" s="51"/>
      <c r="I556" s="53">
        <f>SUM(方向別!B474,方向別!I474,方向別!B515,方向別!I515)</f>
        <v>25</v>
      </c>
      <c r="J556" s="53">
        <f>SUM(方向別!C474,方向別!J474,方向別!C515,方向別!J515)</f>
        <v>1</v>
      </c>
      <c r="K556" s="53">
        <f>SUM(方向別!D474,方向別!K474,方向別!D515,方向別!K515)</f>
        <v>1</v>
      </c>
      <c r="L556" s="53">
        <f>SUM(方向別!E474,方向別!L474,方向別!E515,方向別!L515)</f>
        <v>5</v>
      </c>
      <c r="M556" s="53">
        <f t="shared" si="67"/>
        <v>32</v>
      </c>
      <c r="N556" s="52">
        <f t="shared" si="68"/>
        <v>18.75</v>
      </c>
      <c r="O556" s="51">
        <f t="shared" si="69"/>
        <v>1.5355086372360844</v>
      </c>
      <c r="BA556" s="45"/>
      <c r="BB556" s="45"/>
      <c r="BC556" s="45"/>
      <c r="BD556" s="45"/>
      <c r="BE556" s="45"/>
      <c r="BF556" s="45"/>
      <c r="BG556" s="45"/>
      <c r="BH556" s="45"/>
      <c r="BI556" s="45"/>
      <c r="BJ556" s="45"/>
      <c r="BK556" s="45"/>
      <c r="BL556" s="45"/>
      <c r="BM556" s="45"/>
      <c r="BN556" s="45"/>
      <c r="BO556" s="45"/>
    </row>
    <row r="557" spans="1:67" s="46" customFormat="1" ht="13.5" customHeight="1">
      <c r="A557" s="50" t="s">
        <v>15</v>
      </c>
      <c r="B557" s="49"/>
      <c r="C557" s="49"/>
      <c r="D557" s="49"/>
      <c r="E557" s="49"/>
      <c r="F557" s="49"/>
      <c r="G557" s="48"/>
      <c r="H557" s="47"/>
      <c r="I557" s="49">
        <f>SUM(I551:I556)</f>
        <v>157</v>
      </c>
      <c r="J557" s="49">
        <f>SUM(J551:J556)</f>
        <v>7</v>
      </c>
      <c r="K557" s="49">
        <f>SUM(K551:K556)</f>
        <v>10</v>
      </c>
      <c r="L557" s="49">
        <f>SUM(L551:L556)</f>
        <v>15</v>
      </c>
      <c r="M557" s="49">
        <f t="shared" si="67"/>
        <v>189</v>
      </c>
      <c r="N557" s="48">
        <f t="shared" si="68"/>
        <v>11.640211640211639</v>
      </c>
      <c r="O557" s="47">
        <f t="shared" si="69"/>
        <v>9.0690978886756248</v>
      </c>
      <c r="P557" s="44"/>
      <c r="Q557" s="44"/>
      <c r="R557" s="44"/>
      <c r="S557" s="44"/>
      <c r="T557" s="44"/>
      <c r="U557" s="44"/>
      <c r="V557" s="44"/>
      <c r="W557" s="44"/>
      <c r="X557" s="44"/>
      <c r="Y557" s="44"/>
      <c r="Z557" s="44"/>
      <c r="AA557" s="44"/>
      <c r="AB557" s="44"/>
      <c r="AC557" s="44"/>
      <c r="AD557" s="44"/>
      <c r="AE557" s="44"/>
      <c r="AF557" s="44"/>
      <c r="AG557" s="44"/>
      <c r="AH557" s="44"/>
      <c r="AI557" s="44"/>
      <c r="AJ557" s="44"/>
      <c r="AK557" s="44"/>
      <c r="AL557" s="44"/>
      <c r="AM557" s="44"/>
      <c r="AN557" s="44"/>
      <c r="AO557" s="44"/>
      <c r="AP557" s="44"/>
      <c r="AQ557" s="44"/>
      <c r="AR557" s="44"/>
      <c r="AS557" s="44"/>
      <c r="AT557" s="44"/>
      <c r="AU557" s="44"/>
      <c r="AV557" s="44"/>
      <c r="AW557" s="44"/>
      <c r="AX557" s="44"/>
      <c r="AY557" s="44"/>
      <c r="AZ557" s="44"/>
    </row>
    <row r="558" spans="1:67" s="44" customFormat="1" ht="13.5" customHeight="1">
      <c r="A558" s="54" t="s">
        <v>22</v>
      </c>
      <c r="B558" s="53"/>
      <c r="C558" s="53"/>
      <c r="D558" s="53"/>
      <c r="E558" s="53"/>
      <c r="F558" s="53"/>
      <c r="G558" s="52"/>
      <c r="H558" s="51"/>
      <c r="I558" s="53">
        <f>SUM(方向別!B476,方向別!I476,方向別!B517,方向別!I517)</f>
        <v>108</v>
      </c>
      <c r="J558" s="53">
        <f>SUM(方向別!C476,方向別!J476,方向別!C517,方向別!J517)</f>
        <v>4</v>
      </c>
      <c r="K558" s="53">
        <f>SUM(方向別!D476,方向別!K476,方向別!D517,方向別!K517)</f>
        <v>18</v>
      </c>
      <c r="L558" s="53">
        <f>SUM(方向別!E476,方向別!L476,方向別!E517,方向別!L517)</f>
        <v>4</v>
      </c>
      <c r="M558" s="53">
        <f t="shared" si="67"/>
        <v>134</v>
      </c>
      <c r="N558" s="52">
        <f t="shared" si="68"/>
        <v>5.9701492537313428</v>
      </c>
      <c r="O558" s="51">
        <f t="shared" si="69"/>
        <v>6.4299424184261031</v>
      </c>
      <c r="BA558" s="45"/>
      <c r="BB558" s="45"/>
      <c r="BC558" s="45"/>
      <c r="BD558" s="45"/>
      <c r="BE558" s="45"/>
      <c r="BF558" s="45"/>
      <c r="BG558" s="45"/>
      <c r="BH558" s="45"/>
      <c r="BI558" s="45"/>
      <c r="BJ558" s="45"/>
      <c r="BK558" s="45"/>
      <c r="BL558" s="45"/>
      <c r="BM558" s="45"/>
      <c r="BN558" s="45"/>
      <c r="BO558" s="45"/>
    </row>
    <row r="559" spans="1:67" s="46" customFormat="1" ht="13.5" customHeight="1">
      <c r="A559" s="54" t="s">
        <v>23</v>
      </c>
      <c r="B559" s="53"/>
      <c r="C559" s="53"/>
      <c r="D559" s="53"/>
      <c r="E559" s="53"/>
      <c r="F559" s="53"/>
      <c r="G559" s="52"/>
      <c r="H559" s="51"/>
      <c r="I559" s="53">
        <f>SUM(方向別!B477,方向別!I477,方向別!B518,方向別!I518)</f>
        <v>136</v>
      </c>
      <c r="J559" s="53">
        <f>SUM(方向別!C477,方向別!J477,方向別!C518,方向別!J518)</f>
        <v>4</v>
      </c>
      <c r="K559" s="53">
        <f>SUM(方向別!D477,方向別!K477,方向別!D518,方向別!K518)</f>
        <v>13</v>
      </c>
      <c r="L559" s="53">
        <f>SUM(方向別!E477,方向別!L477,方向別!E518,方向別!L518)</f>
        <v>8</v>
      </c>
      <c r="M559" s="53">
        <f t="shared" si="67"/>
        <v>161</v>
      </c>
      <c r="N559" s="52">
        <f t="shared" si="68"/>
        <v>7.4534161490683228</v>
      </c>
      <c r="O559" s="51">
        <f t="shared" si="69"/>
        <v>7.7255278310940492</v>
      </c>
      <c r="P559" s="44"/>
      <c r="Q559" s="44"/>
      <c r="R559" s="44"/>
      <c r="S559" s="44"/>
      <c r="T559" s="44"/>
      <c r="U559" s="44"/>
      <c r="V559" s="44"/>
      <c r="W559" s="44"/>
      <c r="X559" s="44"/>
      <c r="Y559" s="44"/>
      <c r="Z559" s="44"/>
      <c r="AA559" s="44"/>
      <c r="AB559" s="44"/>
      <c r="AC559" s="44"/>
      <c r="AD559" s="44"/>
      <c r="AE559" s="44"/>
      <c r="AF559" s="44"/>
      <c r="AG559" s="44"/>
      <c r="AH559" s="44"/>
      <c r="AI559" s="44"/>
      <c r="AJ559" s="44"/>
      <c r="AK559" s="44"/>
      <c r="AL559" s="44"/>
      <c r="AM559" s="44"/>
      <c r="AN559" s="44"/>
      <c r="AO559" s="44"/>
      <c r="AP559" s="44"/>
      <c r="AQ559" s="44"/>
      <c r="AR559" s="44"/>
      <c r="AS559" s="44"/>
      <c r="AT559" s="44"/>
      <c r="AU559" s="44"/>
      <c r="AV559" s="44"/>
      <c r="AW559" s="44"/>
      <c r="AX559" s="44"/>
      <c r="AY559" s="44"/>
      <c r="AZ559" s="44"/>
    </row>
    <row r="560" spans="1:67" s="44" customFormat="1" ht="13.5" customHeight="1">
      <c r="A560" s="54" t="s">
        <v>24</v>
      </c>
      <c r="B560" s="53"/>
      <c r="C560" s="53"/>
      <c r="D560" s="53"/>
      <c r="E560" s="53"/>
      <c r="F560" s="53"/>
      <c r="G560" s="52"/>
      <c r="H560" s="51"/>
      <c r="I560" s="53">
        <f>SUM(方向別!B478,方向別!I478,方向別!B519,方向別!I519)</f>
        <v>129</v>
      </c>
      <c r="J560" s="53">
        <f>SUM(方向別!C478,方向別!J478,方向別!C519,方向別!J519)</f>
        <v>8</v>
      </c>
      <c r="K560" s="53">
        <f>SUM(方向別!D478,方向別!K478,方向別!D519,方向別!K519)</f>
        <v>25</v>
      </c>
      <c r="L560" s="53">
        <f>SUM(方向別!E478,方向別!L478,方向別!E519,方向別!L519)</f>
        <v>7</v>
      </c>
      <c r="M560" s="53">
        <f t="shared" si="67"/>
        <v>169</v>
      </c>
      <c r="N560" s="52">
        <f t="shared" si="68"/>
        <v>8.8757396449704142</v>
      </c>
      <c r="O560" s="51">
        <f t="shared" si="69"/>
        <v>8.1094049904030712</v>
      </c>
      <c r="BA560" s="45"/>
      <c r="BB560" s="45"/>
      <c r="BC560" s="45"/>
      <c r="BD560" s="45"/>
      <c r="BE560" s="45"/>
      <c r="BF560" s="45"/>
      <c r="BG560" s="45"/>
      <c r="BH560" s="45"/>
      <c r="BI560" s="45"/>
      <c r="BJ560" s="45"/>
      <c r="BK560" s="45"/>
      <c r="BL560" s="45"/>
      <c r="BM560" s="45"/>
      <c r="BN560" s="45"/>
      <c r="BO560" s="45"/>
    </row>
    <row r="561" spans="1:67" s="46" customFormat="1" ht="13.5" customHeight="1">
      <c r="A561" s="54" t="s">
        <v>25</v>
      </c>
      <c r="B561" s="53"/>
      <c r="C561" s="53"/>
      <c r="D561" s="53"/>
      <c r="E561" s="53"/>
      <c r="F561" s="53"/>
      <c r="G561" s="52"/>
      <c r="H561" s="51"/>
      <c r="I561" s="53">
        <f>SUM(方向別!B479,方向別!I479,方向別!B520,方向別!I520)</f>
        <v>110</v>
      </c>
      <c r="J561" s="53">
        <f>SUM(方向別!C479,方向別!J479,方向別!C520,方向別!J520)</f>
        <v>6</v>
      </c>
      <c r="K561" s="53">
        <f>SUM(方向別!D479,方向別!K479,方向別!D520,方向別!K520)</f>
        <v>15</v>
      </c>
      <c r="L561" s="53">
        <f>SUM(方向別!E479,方向別!L479,方向別!E520,方向別!L520)</f>
        <v>2</v>
      </c>
      <c r="M561" s="53">
        <f t="shared" si="67"/>
        <v>133</v>
      </c>
      <c r="N561" s="52">
        <f t="shared" si="68"/>
        <v>6.0150375939849621</v>
      </c>
      <c r="O561" s="51">
        <f t="shared" si="69"/>
        <v>6.3819577735124753</v>
      </c>
      <c r="P561" s="44"/>
      <c r="Q561" s="44"/>
      <c r="R561" s="44"/>
      <c r="S561" s="44"/>
      <c r="T561" s="44"/>
      <c r="U561" s="44"/>
      <c r="V561" s="44"/>
      <c r="W561" s="44"/>
      <c r="X561" s="44"/>
      <c r="Y561" s="44"/>
      <c r="Z561" s="44"/>
      <c r="AA561" s="44"/>
      <c r="AB561" s="44"/>
      <c r="AC561" s="44"/>
      <c r="AD561" s="44"/>
      <c r="AE561" s="44"/>
      <c r="AF561" s="44"/>
      <c r="AG561" s="44"/>
      <c r="AH561" s="44"/>
      <c r="AI561" s="44"/>
      <c r="AJ561" s="44"/>
      <c r="AK561" s="44"/>
      <c r="AL561" s="44"/>
      <c r="AM561" s="44"/>
      <c r="AN561" s="44"/>
      <c r="AO561" s="44"/>
      <c r="AP561" s="44"/>
      <c r="AQ561" s="44"/>
      <c r="AR561" s="44"/>
      <c r="AS561" s="44"/>
      <c r="AT561" s="44"/>
      <c r="AU561" s="44"/>
      <c r="AV561" s="44"/>
      <c r="AW561" s="44"/>
      <c r="AX561" s="44"/>
      <c r="AY561" s="44"/>
      <c r="AZ561" s="44"/>
    </row>
    <row r="562" spans="1:67" s="46" customFormat="1" ht="13.5" customHeight="1">
      <c r="A562" s="54" t="s">
        <v>26</v>
      </c>
      <c r="B562" s="53"/>
      <c r="C562" s="53"/>
      <c r="D562" s="53"/>
      <c r="E562" s="53"/>
      <c r="F562" s="53"/>
      <c r="G562" s="52"/>
      <c r="H562" s="51"/>
      <c r="I562" s="53">
        <f>SUM(方向別!B480,方向別!I480,方向別!B521,方向別!I521)</f>
        <v>88</v>
      </c>
      <c r="J562" s="53">
        <f>SUM(方向別!C480,方向別!J480,方向別!C521,方向別!J521)</f>
        <v>6</v>
      </c>
      <c r="K562" s="53">
        <f>SUM(方向別!D480,方向別!K480,方向別!D521,方向別!K521)</f>
        <v>20</v>
      </c>
      <c r="L562" s="53">
        <f>SUM(方向別!E480,方向別!L480,方向別!E521,方向別!L521)</f>
        <v>4</v>
      </c>
      <c r="M562" s="53">
        <f t="shared" si="67"/>
        <v>118</v>
      </c>
      <c r="N562" s="52">
        <f t="shared" si="68"/>
        <v>8.4745762711864394</v>
      </c>
      <c r="O562" s="51">
        <f t="shared" si="69"/>
        <v>5.6621880998080618</v>
      </c>
      <c r="P562" s="44"/>
      <c r="Q562" s="44"/>
      <c r="R562" s="44"/>
      <c r="S562" s="44"/>
      <c r="T562" s="44"/>
      <c r="U562" s="44"/>
      <c r="V562" s="44"/>
      <c r="W562" s="44"/>
      <c r="X562" s="44"/>
      <c r="Y562" s="44"/>
      <c r="Z562" s="44"/>
      <c r="AA562" s="44"/>
      <c r="AB562" s="44"/>
      <c r="AC562" s="44"/>
      <c r="AD562" s="44"/>
      <c r="AE562" s="44"/>
      <c r="AF562" s="44"/>
      <c r="AG562" s="44"/>
      <c r="AH562" s="44"/>
      <c r="AI562" s="44"/>
      <c r="AJ562" s="44"/>
      <c r="AK562" s="44"/>
      <c r="AL562" s="44"/>
      <c r="AM562" s="44"/>
      <c r="AN562" s="44"/>
      <c r="AO562" s="44"/>
      <c r="AP562" s="44"/>
      <c r="AQ562" s="44"/>
      <c r="AR562" s="44"/>
      <c r="AS562" s="44"/>
      <c r="AT562" s="44"/>
      <c r="AU562" s="44"/>
      <c r="AV562" s="44"/>
      <c r="AW562" s="44"/>
      <c r="AX562" s="44"/>
      <c r="AY562" s="44"/>
      <c r="AZ562" s="44"/>
    </row>
    <row r="563" spans="1:67" s="46" customFormat="1" ht="13.5" customHeight="1">
      <c r="A563" s="54" t="s">
        <v>27</v>
      </c>
      <c r="B563" s="53"/>
      <c r="C563" s="53"/>
      <c r="D563" s="53"/>
      <c r="E563" s="53"/>
      <c r="F563" s="53"/>
      <c r="G563" s="52"/>
      <c r="H563" s="51"/>
      <c r="I563" s="53">
        <f>SUM(方向別!B481,方向別!I481,方向別!B522,方向別!I522)</f>
        <v>133</v>
      </c>
      <c r="J563" s="53">
        <f>SUM(方向別!C481,方向別!J481,方向別!C522,方向別!J522)</f>
        <v>6</v>
      </c>
      <c r="K563" s="53">
        <f>SUM(方向別!D481,方向別!K481,方向別!D522,方向別!K522)</f>
        <v>28</v>
      </c>
      <c r="L563" s="53">
        <f>SUM(方向別!E481,方向別!L481,方向別!E522,方向別!L522)</f>
        <v>3</v>
      </c>
      <c r="M563" s="53">
        <f t="shared" si="67"/>
        <v>170</v>
      </c>
      <c r="N563" s="52">
        <f t="shared" si="68"/>
        <v>5.2941176470588234</v>
      </c>
      <c r="O563" s="51">
        <f t="shared" si="69"/>
        <v>8.157389635316699</v>
      </c>
      <c r="P563" s="44"/>
      <c r="Q563" s="44"/>
      <c r="R563" s="44"/>
      <c r="S563" s="44"/>
      <c r="T563" s="44"/>
      <c r="U563" s="44"/>
      <c r="V563" s="44"/>
      <c r="W563" s="44"/>
      <c r="X563" s="44"/>
      <c r="Y563" s="44"/>
      <c r="Z563" s="44"/>
      <c r="AA563" s="44"/>
      <c r="AB563" s="44"/>
      <c r="AC563" s="44"/>
      <c r="AD563" s="44"/>
      <c r="AE563" s="44"/>
      <c r="AF563" s="44"/>
      <c r="AG563" s="44"/>
      <c r="AH563" s="44"/>
      <c r="AI563" s="44"/>
      <c r="AJ563" s="44"/>
      <c r="AK563" s="44"/>
      <c r="AL563" s="44"/>
      <c r="AM563" s="44"/>
      <c r="AN563" s="44"/>
      <c r="AO563" s="44"/>
      <c r="AP563" s="44"/>
      <c r="AQ563" s="44"/>
      <c r="AR563" s="44"/>
      <c r="AS563" s="44"/>
      <c r="AT563" s="44"/>
      <c r="AU563" s="44"/>
      <c r="AV563" s="44"/>
      <c r="AW563" s="44"/>
      <c r="AX563" s="44"/>
      <c r="AY563" s="44"/>
      <c r="AZ563" s="44"/>
      <c r="BA563" s="45"/>
      <c r="BB563" s="45"/>
      <c r="BC563" s="45"/>
      <c r="BD563" s="45"/>
      <c r="BE563" s="45"/>
      <c r="BF563" s="45"/>
      <c r="BG563" s="45"/>
      <c r="BH563" s="45"/>
      <c r="BI563" s="45"/>
      <c r="BJ563" s="45"/>
      <c r="BK563" s="45"/>
      <c r="BL563" s="45"/>
      <c r="BM563" s="45"/>
      <c r="BN563" s="45"/>
      <c r="BO563" s="45"/>
    </row>
    <row r="564" spans="1:67" s="44" customFormat="1" ht="13.5" customHeight="1">
      <c r="A564" s="54" t="s">
        <v>28</v>
      </c>
      <c r="B564" s="53"/>
      <c r="C564" s="53"/>
      <c r="D564" s="53"/>
      <c r="E564" s="53"/>
      <c r="F564" s="53"/>
      <c r="G564" s="52"/>
      <c r="H564" s="51"/>
      <c r="I564" s="53">
        <f>SUM(方向別!B482,方向別!I482,方向別!B523,方向別!I523)</f>
        <v>134</v>
      </c>
      <c r="J564" s="53">
        <f>SUM(方向別!C482,方向別!J482,方向別!C523,方向別!J523)</f>
        <v>4</v>
      </c>
      <c r="K564" s="53">
        <f>SUM(方向別!D482,方向別!K482,方向別!D523,方向別!K523)</f>
        <v>24</v>
      </c>
      <c r="L564" s="53">
        <f>SUM(方向別!E482,方向別!L482,方向別!E523,方向別!L523)</f>
        <v>4</v>
      </c>
      <c r="M564" s="53">
        <f t="shared" si="67"/>
        <v>166</v>
      </c>
      <c r="N564" s="52">
        <f t="shared" si="68"/>
        <v>4.8192771084337354</v>
      </c>
      <c r="O564" s="51">
        <f t="shared" si="69"/>
        <v>7.9654510556621885</v>
      </c>
      <c r="BA564" s="45"/>
      <c r="BB564" s="45"/>
      <c r="BC564" s="45"/>
      <c r="BD564" s="45"/>
      <c r="BE564" s="45"/>
      <c r="BF564" s="45"/>
      <c r="BG564" s="45"/>
      <c r="BH564" s="45"/>
      <c r="BI564" s="45"/>
      <c r="BJ564" s="45"/>
      <c r="BK564" s="45"/>
      <c r="BL564" s="45"/>
      <c r="BM564" s="45"/>
      <c r="BN564" s="45"/>
      <c r="BO564" s="45"/>
    </row>
    <row r="565" spans="1:67" s="44" customFormat="1" ht="13.5" customHeight="1">
      <c r="A565" s="54" t="s">
        <v>60</v>
      </c>
      <c r="B565" s="53"/>
      <c r="C565" s="53"/>
      <c r="D565" s="53"/>
      <c r="E565" s="53"/>
      <c r="F565" s="53"/>
      <c r="G565" s="52"/>
      <c r="H565" s="51"/>
      <c r="I565" s="53">
        <f>SUM(方向別!B483,方向別!I483,方向別!B524,方向別!I524)</f>
        <v>182</v>
      </c>
      <c r="J565" s="53">
        <f>SUM(方向別!C483,方向別!J483,方向別!C524,方向別!J524)</f>
        <v>6</v>
      </c>
      <c r="K565" s="53">
        <f>SUM(方向別!D483,方向別!K483,方向別!D524,方向別!K524)</f>
        <v>27</v>
      </c>
      <c r="L565" s="53">
        <f>SUM(方向別!E483,方向別!L483,方向別!E524,方向別!L524)</f>
        <v>9</v>
      </c>
      <c r="M565" s="53">
        <f t="shared" si="67"/>
        <v>224</v>
      </c>
      <c r="N565" s="52">
        <f t="shared" si="68"/>
        <v>6.6964285714285712</v>
      </c>
      <c r="O565" s="51">
        <f t="shared" si="69"/>
        <v>10.748560460652591</v>
      </c>
      <c r="BA565" s="45"/>
      <c r="BB565" s="45"/>
      <c r="BC565" s="45"/>
      <c r="BD565" s="45"/>
      <c r="BE565" s="45"/>
      <c r="BF565" s="45"/>
      <c r="BG565" s="45"/>
      <c r="BH565" s="45"/>
      <c r="BI565" s="45"/>
      <c r="BJ565" s="45"/>
      <c r="BK565" s="45"/>
      <c r="BL565" s="45"/>
      <c r="BM565" s="45"/>
      <c r="BN565" s="45"/>
      <c r="BO565" s="45"/>
    </row>
    <row r="566" spans="1:67" s="44" customFormat="1" ht="13.5" customHeight="1">
      <c r="A566" s="58" t="s">
        <v>29</v>
      </c>
      <c r="B566" s="57"/>
      <c r="C566" s="57"/>
      <c r="D566" s="57"/>
      <c r="E566" s="57"/>
      <c r="F566" s="57"/>
      <c r="G566" s="56"/>
      <c r="H566" s="55"/>
      <c r="I566" s="57">
        <f>SUM(方向別!B484,方向別!I484,方向別!B525,方向別!I525)</f>
        <v>34</v>
      </c>
      <c r="J566" s="57">
        <f>SUM(方向別!C484,方向別!J484,方向別!C525,方向別!J525)</f>
        <v>1</v>
      </c>
      <c r="K566" s="57">
        <f>SUM(方向別!D484,方向別!K484,方向別!D525,方向別!K525)</f>
        <v>3</v>
      </c>
      <c r="L566" s="57">
        <f>SUM(方向別!E484,方向別!L484,方向別!E525,方向別!L525)</f>
        <v>1</v>
      </c>
      <c r="M566" s="57">
        <f t="shared" si="67"/>
        <v>39</v>
      </c>
      <c r="N566" s="56">
        <f t="shared" si="68"/>
        <v>5.1282051282051277</v>
      </c>
      <c r="O566" s="55">
        <f t="shared" si="69"/>
        <v>1.8714011516314779</v>
      </c>
      <c r="BA566" s="45"/>
      <c r="BB566" s="45"/>
      <c r="BC566" s="45"/>
      <c r="BD566" s="45"/>
      <c r="BE566" s="45"/>
      <c r="BF566" s="45"/>
      <c r="BG566" s="45"/>
      <c r="BH566" s="45"/>
      <c r="BI566" s="45"/>
      <c r="BJ566" s="45"/>
      <c r="BK566" s="45"/>
      <c r="BL566" s="45"/>
      <c r="BM566" s="45"/>
      <c r="BN566" s="45"/>
      <c r="BO566" s="45"/>
    </row>
    <row r="567" spans="1:67" s="46" customFormat="1" ht="13.5" customHeight="1">
      <c r="A567" s="54" t="s">
        <v>30</v>
      </c>
      <c r="B567" s="53"/>
      <c r="C567" s="53"/>
      <c r="D567" s="53"/>
      <c r="E567" s="53"/>
      <c r="F567" s="53"/>
      <c r="G567" s="52"/>
      <c r="H567" s="51"/>
      <c r="I567" s="53">
        <f>SUM(方向別!B485,方向別!I485,方向別!B526,方向別!I526)</f>
        <v>44</v>
      </c>
      <c r="J567" s="53">
        <f>SUM(方向別!C485,方向別!J485,方向別!C526,方向別!J526)</f>
        <v>1</v>
      </c>
      <c r="K567" s="53">
        <f>SUM(方向別!D485,方向別!K485,方向別!D526,方向別!K526)</f>
        <v>6</v>
      </c>
      <c r="L567" s="53">
        <f>SUM(方向別!E485,方向別!L485,方向別!E526,方向別!L526)</f>
        <v>1</v>
      </c>
      <c r="M567" s="53">
        <f t="shared" si="67"/>
        <v>52</v>
      </c>
      <c r="N567" s="52">
        <f t="shared" si="68"/>
        <v>3.8461538461538463</v>
      </c>
      <c r="O567" s="51">
        <f t="shared" si="69"/>
        <v>2.4952015355086372</v>
      </c>
      <c r="P567" s="44"/>
      <c r="Q567" s="44"/>
      <c r="R567" s="44"/>
      <c r="S567" s="44"/>
      <c r="T567" s="44"/>
      <c r="U567" s="44"/>
      <c r="V567" s="44"/>
      <c r="W567" s="44"/>
      <c r="X567" s="44"/>
      <c r="Y567" s="44"/>
      <c r="Z567" s="44"/>
      <c r="AA567" s="44"/>
      <c r="AB567" s="44"/>
      <c r="AC567" s="44"/>
      <c r="AD567" s="44"/>
      <c r="AE567" s="44"/>
      <c r="AF567" s="44"/>
      <c r="AG567" s="44"/>
      <c r="AH567" s="44"/>
      <c r="AI567" s="44"/>
      <c r="AJ567" s="44"/>
      <c r="AK567" s="44"/>
      <c r="AL567" s="44"/>
      <c r="AM567" s="44"/>
      <c r="AN567" s="44"/>
      <c r="AO567" s="44"/>
      <c r="AP567" s="44"/>
      <c r="AQ567" s="44"/>
      <c r="AR567" s="44"/>
      <c r="AS567" s="44"/>
      <c r="AT567" s="44"/>
      <c r="AU567" s="44"/>
      <c r="AV567" s="44"/>
      <c r="AW567" s="44"/>
      <c r="AX567" s="44"/>
      <c r="AY567" s="44"/>
      <c r="AZ567" s="44"/>
    </row>
    <row r="568" spans="1:67" s="46" customFormat="1" ht="13.5" customHeight="1">
      <c r="A568" s="54" t="s">
        <v>31</v>
      </c>
      <c r="B568" s="53"/>
      <c r="C568" s="53"/>
      <c r="D568" s="53"/>
      <c r="E568" s="53"/>
      <c r="F568" s="53"/>
      <c r="G568" s="52"/>
      <c r="H568" s="51"/>
      <c r="I568" s="53">
        <f>SUM(方向別!B486,方向別!I486,方向別!B527,方向別!I527)</f>
        <v>40</v>
      </c>
      <c r="J568" s="53">
        <f>SUM(方向別!C486,方向別!J486,方向別!C527,方向別!J527)</f>
        <v>1</v>
      </c>
      <c r="K568" s="53">
        <f>SUM(方向別!D486,方向別!K486,方向別!D527,方向別!K527)</f>
        <v>3</v>
      </c>
      <c r="L568" s="53">
        <f>SUM(方向別!E486,方向別!L486,方向別!E527,方向別!L527)</f>
        <v>0</v>
      </c>
      <c r="M568" s="53">
        <f t="shared" si="67"/>
        <v>44</v>
      </c>
      <c r="N568" s="52">
        <f t="shared" si="68"/>
        <v>2.2727272727272729</v>
      </c>
      <c r="O568" s="51">
        <f t="shared" si="69"/>
        <v>2.1113243761996161</v>
      </c>
      <c r="P568" s="44"/>
      <c r="Q568" s="44"/>
      <c r="R568" s="44"/>
      <c r="S568" s="44"/>
      <c r="T568" s="44"/>
      <c r="U568" s="44"/>
      <c r="V568" s="44"/>
      <c r="W568" s="44"/>
      <c r="X568" s="44"/>
      <c r="Y568" s="44"/>
      <c r="Z568" s="44"/>
      <c r="AA568" s="44"/>
      <c r="AB568" s="44"/>
      <c r="AC568" s="44"/>
      <c r="AD568" s="44"/>
      <c r="AE568" s="44"/>
      <c r="AF568" s="44"/>
      <c r="AG568" s="44"/>
      <c r="AH568" s="44"/>
      <c r="AI568" s="44"/>
      <c r="AJ568" s="44"/>
      <c r="AK568" s="44"/>
      <c r="AL568" s="44"/>
      <c r="AM568" s="44"/>
      <c r="AN568" s="44"/>
      <c r="AO568" s="44"/>
      <c r="AP568" s="44"/>
      <c r="AQ568" s="44"/>
      <c r="AR568" s="44"/>
      <c r="AS568" s="44"/>
      <c r="AT568" s="44"/>
      <c r="AU568" s="44"/>
      <c r="AV568" s="44"/>
      <c r="AW568" s="44"/>
      <c r="AX568" s="44"/>
      <c r="AY568" s="44"/>
      <c r="AZ568" s="44"/>
    </row>
    <row r="569" spans="1:67" s="46" customFormat="1" ht="13.5" customHeight="1">
      <c r="A569" s="54" t="s">
        <v>32</v>
      </c>
      <c r="B569" s="53"/>
      <c r="C569" s="53"/>
      <c r="D569" s="53"/>
      <c r="E569" s="53"/>
      <c r="F569" s="53"/>
      <c r="G569" s="52"/>
      <c r="H569" s="51"/>
      <c r="I569" s="53">
        <f>SUM(方向別!B487,方向別!I487,方向別!B528,方向別!I528)</f>
        <v>34</v>
      </c>
      <c r="J569" s="53">
        <f>SUM(方向別!C487,方向別!J487,方向別!C528,方向別!J528)</f>
        <v>0</v>
      </c>
      <c r="K569" s="53">
        <f>SUM(方向別!D487,方向別!K487,方向別!D528,方向別!K528)</f>
        <v>3</v>
      </c>
      <c r="L569" s="53">
        <f>SUM(方向別!E487,方向別!L487,方向別!E528,方向別!L528)</f>
        <v>1</v>
      </c>
      <c r="M569" s="53">
        <f t="shared" si="67"/>
        <v>38</v>
      </c>
      <c r="N569" s="52">
        <f t="shared" si="68"/>
        <v>2.6315789473684208</v>
      </c>
      <c r="O569" s="51">
        <f t="shared" si="69"/>
        <v>1.8234165067178503</v>
      </c>
      <c r="P569" s="44"/>
      <c r="Q569" s="44"/>
      <c r="R569" s="44"/>
      <c r="S569" s="44"/>
      <c r="T569" s="44"/>
      <c r="U569" s="44"/>
      <c r="V569" s="44"/>
      <c r="W569" s="44"/>
      <c r="X569" s="44"/>
      <c r="Y569" s="44"/>
      <c r="Z569" s="44"/>
      <c r="AA569" s="44"/>
      <c r="AB569" s="44"/>
      <c r="AC569" s="44"/>
      <c r="AD569" s="44"/>
      <c r="AE569" s="44"/>
      <c r="AF569" s="44"/>
      <c r="AG569" s="44"/>
      <c r="AH569" s="44"/>
      <c r="AI569" s="44"/>
      <c r="AJ569" s="44"/>
      <c r="AK569" s="44"/>
      <c r="AL569" s="44"/>
      <c r="AM569" s="44"/>
      <c r="AN569" s="44"/>
      <c r="AO569" s="44"/>
      <c r="AP569" s="44"/>
      <c r="AQ569" s="44"/>
      <c r="AR569" s="44"/>
      <c r="AS569" s="44"/>
      <c r="AT569" s="44"/>
      <c r="AU569" s="44"/>
      <c r="AV569" s="44"/>
      <c r="AW569" s="44"/>
      <c r="AX569" s="44"/>
      <c r="AY569" s="44"/>
      <c r="AZ569" s="44"/>
      <c r="BA569" s="45"/>
      <c r="BB569" s="45"/>
      <c r="BC569" s="45"/>
      <c r="BD569" s="45"/>
      <c r="BE569" s="45"/>
      <c r="BF569" s="45"/>
      <c r="BG569" s="45"/>
      <c r="BH569" s="45"/>
      <c r="BI569" s="45"/>
      <c r="BJ569" s="45"/>
      <c r="BK569" s="45"/>
      <c r="BL569" s="45"/>
      <c r="BM569" s="45"/>
      <c r="BN569" s="45"/>
      <c r="BO569" s="45"/>
    </row>
    <row r="570" spans="1:67" s="44" customFormat="1" ht="13.5" customHeight="1">
      <c r="A570" s="54" t="s">
        <v>33</v>
      </c>
      <c r="B570" s="53"/>
      <c r="C570" s="53"/>
      <c r="D570" s="53"/>
      <c r="E570" s="53"/>
      <c r="F570" s="53"/>
      <c r="G570" s="52"/>
      <c r="H570" s="51"/>
      <c r="I570" s="53">
        <f>SUM(方向別!B488,方向別!I488,方向別!B529,方向別!I529)</f>
        <v>49</v>
      </c>
      <c r="J570" s="53">
        <f>SUM(方向別!C488,方向別!J488,方向別!C529,方向別!J529)</f>
        <v>0</v>
      </c>
      <c r="K570" s="53">
        <f>SUM(方向別!D488,方向別!K488,方向別!D529,方向別!K529)</f>
        <v>3</v>
      </c>
      <c r="L570" s="53">
        <f>SUM(方向別!E488,方向別!L488,方向別!E529,方向別!L529)</f>
        <v>1</v>
      </c>
      <c r="M570" s="53">
        <f t="shared" si="67"/>
        <v>53</v>
      </c>
      <c r="N570" s="52">
        <f t="shared" si="68"/>
        <v>1.8867924528301887</v>
      </c>
      <c r="O570" s="51">
        <f t="shared" si="69"/>
        <v>2.5431861804222651</v>
      </c>
      <c r="BA570" s="45"/>
      <c r="BB570" s="45"/>
      <c r="BC570" s="45"/>
      <c r="BD570" s="45"/>
      <c r="BE570" s="45"/>
      <c r="BF570" s="45"/>
      <c r="BG570" s="45"/>
      <c r="BH570" s="45"/>
      <c r="BI570" s="45"/>
      <c r="BJ570" s="45"/>
      <c r="BK570" s="45"/>
      <c r="BL570" s="45"/>
      <c r="BM570" s="45"/>
      <c r="BN570" s="45"/>
      <c r="BO570" s="45"/>
    </row>
    <row r="571" spans="1:67" s="46" customFormat="1" ht="13.5" customHeight="1">
      <c r="A571" s="54" t="s">
        <v>34</v>
      </c>
      <c r="B571" s="53"/>
      <c r="C571" s="53"/>
      <c r="D571" s="53"/>
      <c r="E571" s="53"/>
      <c r="F571" s="53"/>
      <c r="G571" s="52"/>
      <c r="H571" s="51"/>
      <c r="I571" s="53">
        <f>SUM(方向別!B489,方向別!I489,方向別!B530,方向別!I530)</f>
        <v>46</v>
      </c>
      <c r="J571" s="53">
        <f>SUM(方向別!C489,方向別!J489,方向別!C530,方向別!J530)</f>
        <v>0</v>
      </c>
      <c r="K571" s="53">
        <f>SUM(方向別!D489,方向別!K489,方向別!D530,方向別!K530)</f>
        <v>1</v>
      </c>
      <c r="L571" s="53">
        <f>SUM(方向別!E489,方向別!L489,方向別!E530,方向別!L530)</f>
        <v>1</v>
      </c>
      <c r="M571" s="53">
        <f t="shared" si="67"/>
        <v>48</v>
      </c>
      <c r="N571" s="52">
        <f t="shared" si="68"/>
        <v>2.083333333333333</v>
      </c>
      <c r="O571" s="51">
        <f t="shared" si="69"/>
        <v>2.3032629558541267</v>
      </c>
      <c r="P571" s="44"/>
      <c r="Q571" s="44"/>
      <c r="R571" s="44"/>
      <c r="S571" s="44"/>
      <c r="T571" s="44"/>
      <c r="U571" s="44"/>
      <c r="V571" s="44"/>
      <c r="W571" s="44"/>
      <c r="X571" s="44"/>
      <c r="Y571" s="44"/>
      <c r="Z571" s="44"/>
      <c r="AA571" s="44"/>
      <c r="AB571" s="44"/>
      <c r="AC571" s="44"/>
      <c r="AD571" s="44"/>
      <c r="AE571" s="44"/>
      <c r="AF571" s="44"/>
      <c r="AG571" s="44"/>
      <c r="AH571" s="44"/>
      <c r="AI571" s="44"/>
      <c r="AJ571" s="44"/>
      <c r="AK571" s="44"/>
      <c r="AL571" s="44"/>
      <c r="AM571" s="44"/>
      <c r="AN571" s="44"/>
      <c r="AO571" s="44"/>
      <c r="AP571" s="44"/>
      <c r="AQ571" s="44"/>
      <c r="AR571" s="44"/>
      <c r="AS571" s="44"/>
      <c r="AT571" s="44"/>
      <c r="AU571" s="44"/>
      <c r="AV571" s="44"/>
      <c r="AW571" s="44"/>
      <c r="AX571" s="44"/>
      <c r="AY571" s="44"/>
      <c r="AZ571" s="44"/>
      <c r="BA571" s="45"/>
      <c r="BB571" s="45"/>
      <c r="BC571" s="45"/>
      <c r="BD571" s="45"/>
      <c r="BE571" s="45"/>
      <c r="BF571" s="45"/>
      <c r="BG571" s="45"/>
      <c r="BH571" s="45"/>
      <c r="BI571" s="45"/>
      <c r="BJ571" s="45"/>
      <c r="BK571" s="45"/>
      <c r="BL571" s="45"/>
      <c r="BM571" s="45"/>
      <c r="BN571" s="45"/>
      <c r="BO571" s="45"/>
    </row>
    <row r="572" spans="1:67" s="44" customFormat="1" ht="13.5" customHeight="1">
      <c r="A572" s="50" t="s">
        <v>15</v>
      </c>
      <c r="B572" s="49"/>
      <c r="C572" s="49"/>
      <c r="D572" s="49"/>
      <c r="E572" s="49"/>
      <c r="F572" s="49"/>
      <c r="G572" s="48"/>
      <c r="H572" s="47"/>
      <c r="I572" s="49">
        <f>SUM(I566:I571)</f>
        <v>247</v>
      </c>
      <c r="J572" s="49">
        <f>SUM(J566:J571)</f>
        <v>3</v>
      </c>
      <c r="K572" s="49">
        <f>SUM(K566:K571)</f>
        <v>19</v>
      </c>
      <c r="L572" s="49">
        <f>SUM(L566:L571)</f>
        <v>5</v>
      </c>
      <c r="M572" s="49">
        <f t="shared" si="67"/>
        <v>274</v>
      </c>
      <c r="N572" s="48">
        <f t="shared" si="68"/>
        <v>2.9197080291970803</v>
      </c>
      <c r="O572" s="47">
        <f t="shared" si="69"/>
        <v>13.147792706333975</v>
      </c>
      <c r="BA572" s="45"/>
      <c r="BB572" s="45"/>
      <c r="BC572" s="45"/>
      <c r="BD572" s="45"/>
      <c r="BE572" s="45"/>
      <c r="BF572" s="45"/>
      <c r="BG572" s="45"/>
      <c r="BH572" s="45"/>
      <c r="BI572" s="45"/>
      <c r="BJ572" s="45"/>
      <c r="BK572" s="45"/>
      <c r="BL572" s="45"/>
      <c r="BM572" s="45"/>
      <c r="BN572" s="45"/>
      <c r="BO572" s="45"/>
    </row>
    <row r="573" spans="1:67" s="44" customFormat="1" ht="13.5" customHeight="1">
      <c r="A573" s="58" t="s">
        <v>35</v>
      </c>
      <c r="B573" s="57"/>
      <c r="C573" s="57"/>
      <c r="D573" s="57"/>
      <c r="E573" s="57"/>
      <c r="F573" s="57"/>
      <c r="G573" s="56"/>
      <c r="H573" s="55"/>
      <c r="I573" s="57">
        <f>SUM(方向別!B491,方向別!I491,方向別!B532,方向別!I532)</f>
        <v>27</v>
      </c>
      <c r="J573" s="57">
        <f>SUM(方向別!C491,方向別!J491,方向別!C532,方向別!J532)</f>
        <v>0</v>
      </c>
      <c r="K573" s="57">
        <f>SUM(方向別!D491,方向別!K491,方向別!D532,方向別!K532)</f>
        <v>2</v>
      </c>
      <c r="L573" s="57">
        <f>SUM(方向別!E491,方向別!L491,方向別!E532,方向別!L532)</f>
        <v>1</v>
      </c>
      <c r="M573" s="57">
        <f t="shared" si="67"/>
        <v>30</v>
      </c>
      <c r="N573" s="56">
        <f t="shared" si="68"/>
        <v>3.3333333333333335</v>
      </c>
      <c r="O573" s="55">
        <f t="shared" si="69"/>
        <v>1.4395393474088292</v>
      </c>
      <c r="BA573" s="45"/>
      <c r="BB573" s="45"/>
      <c r="BC573" s="45"/>
      <c r="BD573" s="45"/>
      <c r="BE573" s="45"/>
      <c r="BF573" s="45"/>
      <c r="BG573" s="45"/>
      <c r="BH573" s="45"/>
      <c r="BI573" s="45"/>
      <c r="BJ573" s="45"/>
      <c r="BK573" s="45"/>
      <c r="BL573" s="45"/>
      <c r="BM573" s="45"/>
      <c r="BN573" s="45"/>
      <c r="BO573" s="45"/>
    </row>
    <row r="574" spans="1:67" s="46" customFormat="1" ht="13.5" customHeight="1">
      <c r="A574" s="54" t="s">
        <v>36</v>
      </c>
      <c r="B574" s="53"/>
      <c r="C574" s="53"/>
      <c r="D574" s="53"/>
      <c r="E574" s="53"/>
      <c r="F574" s="53"/>
      <c r="G574" s="52"/>
      <c r="H574" s="51"/>
      <c r="I574" s="53">
        <f>SUM(方向別!B492,方向別!I492,方向別!B533,方向別!I533)</f>
        <v>33</v>
      </c>
      <c r="J574" s="53">
        <f>SUM(方向別!C492,方向別!J492,方向別!C533,方向別!J533)</f>
        <v>1</v>
      </c>
      <c r="K574" s="53">
        <f>SUM(方向別!D492,方向別!K492,方向別!D533,方向別!K533)</f>
        <v>1</v>
      </c>
      <c r="L574" s="53">
        <f>SUM(方向別!E492,方向別!L492,方向別!E533,方向別!L533)</f>
        <v>0</v>
      </c>
      <c r="M574" s="53">
        <f t="shared" si="67"/>
        <v>35</v>
      </c>
      <c r="N574" s="52">
        <f t="shared" si="68"/>
        <v>2.8571428571428572</v>
      </c>
      <c r="O574" s="51">
        <f t="shared" si="69"/>
        <v>1.6794625719769676</v>
      </c>
      <c r="P574" s="44"/>
      <c r="Q574" s="44"/>
      <c r="R574" s="44"/>
      <c r="S574" s="44"/>
      <c r="T574" s="44"/>
      <c r="U574" s="44"/>
      <c r="V574" s="44"/>
      <c r="W574" s="44"/>
      <c r="X574" s="44"/>
      <c r="Y574" s="44"/>
      <c r="Z574" s="44"/>
      <c r="AA574" s="44"/>
      <c r="AB574" s="44"/>
      <c r="AC574" s="44"/>
      <c r="AD574" s="44"/>
      <c r="AE574" s="44"/>
      <c r="AF574" s="44"/>
      <c r="AG574" s="44"/>
      <c r="AH574" s="44"/>
      <c r="AI574" s="44"/>
      <c r="AJ574" s="44"/>
      <c r="AK574" s="44"/>
      <c r="AL574" s="44"/>
      <c r="AM574" s="44"/>
      <c r="AN574" s="44"/>
      <c r="AO574" s="44"/>
      <c r="AP574" s="44"/>
      <c r="AQ574" s="44"/>
      <c r="AR574" s="44"/>
      <c r="AS574" s="44"/>
      <c r="AT574" s="44"/>
      <c r="AU574" s="44"/>
      <c r="AV574" s="44"/>
      <c r="AW574" s="44"/>
      <c r="AX574" s="44"/>
      <c r="AY574" s="44"/>
      <c r="AZ574" s="44"/>
    </row>
    <row r="575" spans="1:67" s="46" customFormat="1" ht="13.5" customHeight="1">
      <c r="A575" s="54" t="s">
        <v>37</v>
      </c>
      <c r="B575" s="53"/>
      <c r="C575" s="53"/>
      <c r="D575" s="53"/>
      <c r="E575" s="53"/>
      <c r="F575" s="53"/>
      <c r="G575" s="52"/>
      <c r="H575" s="51"/>
      <c r="I575" s="53">
        <f>SUM(方向別!B493,方向別!I493,方向別!B534,方向別!I534)</f>
        <v>24</v>
      </c>
      <c r="J575" s="53">
        <f>SUM(方向別!C493,方向別!J493,方向別!C534,方向別!J534)</f>
        <v>2</v>
      </c>
      <c r="K575" s="53">
        <f>SUM(方向別!D493,方向別!K493,方向別!D534,方向別!K534)</f>
        <v>2</v>
      </c>
      <c r="L575" s="53">
        <f>SUM(方向別!E493,方向別!L493,方向別!E534,方向別!L534)</f>
        <v>0</v>
      </c>
      <c r="M575" s="53">
        <f t="shared" si="67"/>
        <v>28</v>
      </c>
      <c r="N575" s="52">
        <f t="shared" si="68"/>
        <v>7.1428571428571423</v>
      </c>
      <c r="O575" s="51">
        <f t="shared" si="69"/>
        <v>1.3435700575815739</v>
      </c>
      <c r="P575" s="44"/>
      <c r="Q575" s="44"/>
      <c r="R575" s="44"/>
      <c r="S575" s="44"/>
      <c r="T575" s="44"/>
      <c r="U575" s="44"/>
      <c r="V575" s="44"/>
      <c r="W575" s="44"/>
      <c r="X575" s="44"/>
      <c r="Y575" s="44"/>
      <c r="Z575" s="44"/>
      <c r="AA575" s="44"/>
      <c r="AB575" s="44"/>
      <c r="AC575" s="44"/>
      <c r="AD575" s="44"/>
      <c r="AE575" s="44"/>
      <c r="AF575" s="44"/>
      <c r="AG575" s="44"/>
      <c r="AH575" s="44"/>
      <c r="AI575" s="44"/>
      <c r="AJ575" s="44"/>
      <c r="AK575" s="44"/>
      <c r="AL575" s="44"/>
      <c r="AM575" s="44"/>
      <c r="AN575" s="44"/>
      <c r="AO575" s="44"/>
      <c r="AP575" s="44"/>
      <c r="AQ575" s="44"/>
      <c r="AR575" s="44"/>
      <c r="AS575" s="44"/>
      <c r="AT575" s="44"/>
      <c r="AU575" s="44"/>
      <c r="AV575" s="44"/>
      <c r="AW575" s="44"/>
      <c r="AX575" s="44"/>
      <c r="AY575" s="44"/>
      <c r="AZ575" s="44"/>
    </row>
    <row r="576" spans="1:67" s="43" customFormat="1" ht="13.5" customHeight="1">
      <c r="A576" s="54" t="s">
        <v>38</v>
      </c>
      <c r="B576" s="53"/>
      <c r="C576" s="53"/>
      <c r="D576" s="53"/>
      <c r="E576" s="53"/>
      <c r="F576" s="53"/>
      <c r="G576" s="52"/>
      <c r="H576" s="51"/>
      <c r="I576" s="53">
        <f>SUM(方向別!B494,方向別!I494,方向別!B535,方向別!I535)</f>
        <v>24</v>
      </c>
      <c r="J576" s="53">
        <f>SUM(方向別!C494,方向別!J494,方向別!C535,方向別!J535)</f>
        <v>2</v>
      </c>
      <c r="K576" s="53">
        <f>SUM(方向別!D494,方向別!K494,方向別!D535,方向別!K535)</f>
        <v>3</v>
      </c>
      <c r="L576" s="53">
        <f>SUM(方向別!E494,方向別!L494,方向別!E535,方向別!L535)</f>
        <v>1</v>
      </c>
      <c r="M576" s="53">
        <f t="shared" si="67"/>
        <v>30</v>
      </c>
      <c r="N576" s="52">
        <f t="shared" si="68"/>
        <v>10</v>
      </c>
      <c r="O576" s="51">
        <f t="shared" si="69"/>
        <v>1.4395393474088292</v>
      </c>
      <c r="P576" s="44"/>
      <c r="Q576" s="44"/>
      <c r="R576" s="44"/>
      <c r="S576" s="44"/>
      <c r="T576" s="44"/>
      <c r="U576" s="44"/>
      <c r="V576" s="44"/>
      <c r="W576" s="44"/>
      <c r="X576" s="44"/>
      <c r="Y576" s="44"/>
      <c r="Z576" s="44"/>
      <c r="AA576" s="44"/>
      <c r="AB576" s="44"/>
      <c r="AC576" s="44"/>
      <c r="AD576" s="44"/>
      <c r="AE576" s="44"/>
      <c r="AF576" s="44"/>
      <c r="AG576" s="44"/>
      <c r="AH576" s="44"/>
      <c r="AI576" s="44"/>
      <c r="AJ576" s="44"/>
      <c r="AK576" s="44"/>
      <c r="AL576" s="44"/>
      <c r="AM576" s="44"/>
      <c r="AN576" s="44"/>
      <c r="AO576" s="44"/>
      <c r="AP576" s="44"/>
      <c r="AQ576" s="44"/>
      <c r="AR576" s="44"/>
      <c r="AS576" s="44"/>
      <c r="AT576" s="44"/>
      <c r="AU576" s="44"/>
      <c r="AV576" s="44"/>
      <c r="AW576" s="44"/>
      <c r="AX576" s="44"/>
      <c r="AY576" s="44"/>
      <c r="AZ576" s="44"/>
      <c r="BA576" s="45"/>
      <c r="BB576" s="45"/>
      <c r="BC576" s="45"/>
      <c r="BD576" s="45"/>
      <c r="BE576" s="45"/>
      <c r="BF576" s="45"/>
      <c r="BG576" s="45"/>
      <c r="BH576" s="45"/>
      <c r="BI576" s="45"/>
      <c r="BJ576" s="45"/>
      <c r="BK576" s="45"/>
      <c r="BL576" s="45"/>
      <c r="BM576" s="45"/>
      <c r="BN576" s="45"/>
      <c r="BO576" s="45"/>
    </row>
    <row r="577" spans="1:67" s="43" customFormat="1" ht="13.5" customHeight="1">
      <c r="A577" s="54" t="s">
        <v>39</v>
      </c>
      <c r="B577" s="53"/>
      <c r="C577" s="53"/>
      <c r="D577" s="53"/>
      <c r="E577" s="53"/>
      <c r="F577" s="53"/>
      <c r="G577" s="52"/>
      <c r="H577" s="51"/>
      <c r="I577" s="53">
        <f>SUM(方向別!B495,方向別!I495,方向別!B536,方向別!I536)</f>
        <v>27</v>
      </c>
      <c r="J577" s="53">
        <f>SUM(方向別!C495,方向別!J495,方向別!C536,方向別!J536)</f>
        <v>0</v>
      </c>
      <c r="K577" s="53">
        <f>SUM(方向別!D495,方向別!K495,方向別!D536,方向別!K536)</f>
        <v>5</v>
      </c>
      <c r="L577" s="53">
        <f>SUM(方向別!E495,方向別!L495,方向別!E536,方向別!L536)</f>
        <v>1</v>
      </c>
      <c r="M577" s="53">
        <f t="shared" si="67"/>
        <v>33</v>
      </c>
      <c r="N577" s="52">
        <f t="shared" si="68"/>
        <v>3.0303030303030303</v>
      </c>
      <c r="O577" s="51">
        <f t="shared" si="69"/>
        <v>1.5834932821497121</v>
      </c>
      <c r="P577" s="44"/>
      <c r="Q577" s="44"/>
      <c r="R577" s="44"/>
      <c r="S577" s="44"/>
      <c r="T577" s="44"/>
      <c r="U577" s="44"/>
      <c r="V577" s="44"/>
      <c r="W577" s="44"/>
      <c r="X577" s="44"/>
      <c r="Y577" s="44"/>
      <c r="Z577" s="44"/>
      <c r="AA577" s="44"/>
      <c r="AB577" s="44"/>
      <c r="AC577" s="44"/>
      <c r="AD577" s="44"/>
      <c r="AE577" s="44"/>
      <c r="AF577" s="44"/>
      <c r="AG577" s="44"/>
      <c r="AH577" s="44"/>
      <c r="AI577" s="44"/>
      <c r="AJ577" s="44"/>
      <c r="AK577" s="44"/>
      <c r="AL577" s="44"/>
      <c r="AM577" s="44"/>
      <c r="AN577" s="44"/>
      <c r="AO577" s="44"/>
      <c r="AP577" s="44"/>
      <c r="AQ577" s="44"/>
      <c r="AR577" s="44"/>
      <c r="AS577" s="44"/>
      <c r="AT577" s="44"/>
      <c r="AU577" s="44"/>
      <c r="AV577" s="44"/>
      <c r="AW577" s="44"/>
      <c r="AX577" s="44"/>
      <c r="AY577" s="44"/>
      <c r="AZ577" s="44"/>
      <c r="BA577" s="45"/>
      <c r="BB577" s="45"/>
      <c r="BC577" s="45"/>
      <c r="BD577" s="45"/>
      <c r="BE577" s="45"/>
      <c r="BF577" s="45"/>
      <c r="BG577" s="45"/>
      <c r="BH577" s="45"/>
      <c r="BI577" s="45"/>
      <c r="BJ577" s="45"/>
      <c r="BK577" s="45"/>
      <c r="BL577" s="45"/>
      <c r="BM577" s="45"/>
      <c r="BN577" s="45"/>
      <c r="BO577" s="45"/>
    </row>
    <row r="578" spans="1:67" s="44" customFormat="1" ht="13.5" customHeight="1">
      <c r="A578" s="54" t="s">
        <v>40</v>
      </c>
      <c r="B578" s="53"/>
      <c r="C578" s="53"/>
      <c r="D578" s="53"/>
      <c r="E578" s="53"/>
      <c r="F578" s="53"/>
      <c r="G578" s="52"/>
      <c r="H578" s="51"/>
      <c r="I578" s="53">
        <f>SUM(方向別!B496,方向別!I496,方向別!B537,方向別!I537)</f>
        <v>19</v>
      </c>
      <c r="J578" s="53">
        <f>SUM(方向別!C496,方向別!J496,方向別!C537,方向別!J537)</f>
        <v>1</v>
      </c>
      <c r="K578" s="53">
        <f>SUM(方向別!D496,方向別!K496,方向別!D537,方向別!K537)</f>
        <v>2</v>
      </c>
      <c r="L578" s="53">
        <f>SUM(方向別!E496,方向別!L496,方向別!E537,方向別!L537)</f>
        <v>0</v>
      </c>
      <c r="M578" s="53">
        <f t="shared" si="67"/>
        <v>22</v>
      </c>
      <c r="N578" s="52">
        <f t="shared" si="68"/>
        <v>4.5454545454545459</v>
      </c>
      <c r="O578" s="51">
        <f t="shared" si="69"/>
        <v>1.0556621880998081</v>
      </c>
      <c r="BA578" s="45"/>
      <c r="BB578" s="45"/>
      <c r="BC578" s="45"/>
      <c r="BD578" s="45"/>
      <c r="BE578" s="45"/>
      <c r="BF578" s="45"/>
      <c r="BG578" s="45"/>
      <c r="BH578" s="45"/>
      <c r="BI578" s="45"/>
      <c r="BJ578" s="45"/>
      <c r="BK578" s="45"/>
      <c r="BL578" s="45"/>
      <c r="BM578" s="45"/>
      <c r="BN578" s="45"/>
      <c r="BO578" s="45"/>
    </row>
    <row r="579" spans="1:67" s="46" customFormat="1" ht="13.5" customHeight="1">
      <c r="A579" s="50" t="s">
        <v>15</v>
      </c>
      <c r="B579" s="49"/>
      <c r="C579" s="49"/>
      <c r="D579" s="49"/>
      <c r="E579" s="49"/>
      <c r="F579" s="49"/>
      <c r="G579" s="48"/>
      <c r="H579" s="47"/>
      <c r="I579" s="49">
        <f>SUM(I573:I578)</f>
        <v>154</v>
      </c>
      <c r="J579" s="49">
        <f>SUM(J573:J578)</f>
        <v>6</v>
      </c>
      <c r="K579" s="49">
        <f>SUM(K573:K578)</f>
        <v>15</v>
      </c>
      <c r="L579" s="49">
        <f>SUM(L573:L578)</f>
        <v>3</v>
      </c>
      <c r="M579" s="49">
        <f t="shared" si="67"/>
        <v>178</v>
      </c>
      <c r="N579" s="48">
        <f t="shared" si="68"/>
        <v>5.0561797752808983</v>
      </c>
      <c r="O579" s="47">
        <f t="shared" si="69"/>
        <v>8.5412667946257201</v>
      </c>
      <c r="P579" s="44"/>
      <c r="Q579" s="44"/>
      <c r="R579" s="44"/>
      <c r="S579" s="44"/>
      <c r="T579" s="44"/>
      <c r="U579" s="44"/>
      <c r="V579" s="44"/>
      <c r="W579" s="44"/>
      <c r="X579" s="44"/>
      <c r="Y579" s="44"/>
      <c r="Z579" s="44"/>
      <c r="AA579" s="44"/>
      <c r="AB579" s="44"/>
      <c r="AC579" s="44"/>
      <c r="AD579" s="44"/>
      <c r="AE579" s="44"/>
      <c r="AF579" s="44"/>
      <c r="AG579" s="44"/>
      <c r="AH579" s="44"/>
      <c r="AI579" s="44"/>
      <c r="AJ579" s="44"/>
      <c r="AK579" s="44"/>
      <c r="AL579" s="44"/>
      <c r="AM579" s="44"/>
      <c r="AN579" s="44"/>
      <c r="AO579" s="44"/>
      <c r="AP579" s="44"/>
      <c r="AQ579" s="44"/>
      <c r="AR579" s="44"/>
      <c r="AS579" s="44"/>
      <c r="AT579" s="44"/>
      <c r="AU579" s="44"/>
      <c r="AV579" s="44"/>
      <c r="AW579" s="44"/>
      <c r="AX579" s="44"/>
      <c r="AY579" s="44"/>
      <c r="AZ579" s="44"/>
    </row>
    <row r="580" spans="1:67" s="43" customFormat="1" ht="13.5" customHeight="1">
      <c r="A580" s="50" t="s">
        <v>41</v>
      </c>
      <c r="B580" s="49"/>
      <c r="C580" s="49"/>
      <c r="D580" s="49"/>
      <c r="E580" s="49"/>
      <c r="F580" s="49"/>
      <c r="G580" s="48"/>
      <c r="H580" s="47"/>
      <c r="I580" s="49">
        <f>SUM(I550,I557:I565,I572,I579)</f>
        <v>1728</v>
      </c>
      <c r="J580" s="49">
        <f>SUM(J550,J557:J565,J572,J579)</f>
        <v>67</v>
      </c>
      <c r="K580" s="49">
        <f>SUM(K550,K557:K565,K572,K579)</f>
        <v>225</v>
      </c>
      <c r="L580" s="49">
        <f>SUM(L550,L557:L565,L572,L579)</f>
        <v>64</v>
      </c>
      <c r="M580" s="49">
        <f t="shared" si="67"/>
        <v>2084</v>
      </c>
      <c r="N580" s="48">
        <f t="shared" si="68"/>
        <v>6.2859884836852205</v>
      </c>
      <c r="O580" s="47">
        <f t="shared" si="69"/>
        <v>100</v>
      </c>
      <c r="P580" s="44"/>
      <c r="Q580" s="44"/>
      <c r="R580" s="44"/>
      <c r="S580" s="44"/>
      <c r="T580" s="44"/>
      <c r="U580" s="44"/>
      <c r="V580" s="44"/>
      <c r="W580" s="44"/>
      <c r="X580" s="44"/>
      <c r="Y580" s="44"/>
      <c r="Z580" s="44"/>
      <c r="AA580" s="44"/>
      <c r="AB580" s="44"/>
      <c r="AC580" s="44"/>
      <c r="AD580" s="44"/>
      <c r="AE580" s="44"/>
      <c r="AF580" s="44"/>
      <c r="AG580" s="44"/>
      <c r="AH580" s="44"/>
      <c r="AI580" s="44"/>
      <c r="AJ580" s="44"/>
      <c r="AK580" s="44"/>
      <c r="AL580" s="44"/>
      <c r="AM580" s="44"/>
      <c r="AN580" s="44"/>
      <c r="AO580" s="44"/>
      <c r="AP580" s="44"/>
      <c r="AQ580" s="44"/>
      <c r="AR580" s="44"/>
      <c r="AS580" s="44"/>
      <c r="AT580" s="44"/>
      <c r="AU580" s="44"/>
      <c r="AV580" s="44"/>
      <c r="AW580" s="44"/>
      <c r="AX580" s="44"/>
      <c r="AY580" s="44"/>
      <c r="AZ580" s="44"/>
      <c r="BA580" s="45"/>
      <c r="BB580" s="45"/>
      <c r="BC580" s="45"/>
      <c r="BD580" s="45"/>
      <c r="BE580" s="45"/>
      <c r="BF580" s="45"/>
      <c r="BG580" s="45"/>
      <c r="BH580" s="45"/>
      <c r="BI580" s="45"/>
      <c r="BJ580" s="45"/>
      <c r="BK580" s="45"/>
      <c r="BL580" s="45"/>
      <c r="BM580" s="45"/>
      <c r="BN580" s="45"/>
      <c r="BO580" s="45"/>
    </row>
  </sheetData>
  <mergeCells count="6">
    <mergeCell ref="A1:O1"/>
    <mergeCell ref="A2:F3"/>
    <mergeCell ref="H2:H7"/>
    <mergeCell ref="A4:F4"/>
    <mergeCell ref="A5:F5"/>
    <mergeCell ref="A6:F7"/>
  </mergeCells>
  <phoneticPr fontId="1"/>
  <printOptions horizontalCentered="1"/>
  <pageMargins left="0.78740157480314965" right="0.39370078740157483" top="0.98425196850393704" bottom="0.59055118110236227" header="0" footer="0"/>
  <pageSetup paperSize="9" scale="97" orientation="portrait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E300"/>
  <sheetViews>
    <sheetView showGridLines="0" workbookViewId="0">
      <selection activeCell="O328" sqref="A1:O65536"/>
    </sheetView>
  </sheetViews>
  <sheetFormatPr defaultColWidth="5.125" defaultRowHeight="11.25"/>
  <cols>
    <col min="1" max="1" width="9.625" style="41" customWidth="1"/>
    <col min="2" max="15" width="5.5" style="42" customWidth="1"/>
    <col min="16" max="16" width="4.75" style="42" customWidth="1"/>
    <col min="17" max="17" width="9.625" style="41" customWidth="1"/>
    <col min="18" max="32" width="4.75" style="42" customWidth="1"/>
    <col min="33" max="33" width="9.625" style="41" customWidth="1"/>
    <col min="34" max="47" width="4.75" style="42" customWidth="1"/>
    <col min="48" max="48" width="4.75" style="41" customWidth="1"/>
    <col min="49" max="49" width="9.625" style="41" customWidth="1"/>
    <col min="50" max="63" width="4.75" style="42" customWidth="1"/>
    <col min="64" max="64" width="4.75" style="41" customWidth="1"/>
    <col min="65" max="65" width="9.625" style="41" customWidth="1"/>
    <col min="66" max="79" width="4.75" style="42" customWidth="1"/>
    <col min="80" max="120" width="3.625" style="41" customWidth="1"/>
    <col min="121" max="16384" width="5.125" style="41"/>
  </cols>
  <sheetData>
    <row r="1" spans="1:83" s="88" customFormat="1" ht="51" customHeight="1">
      <c r="A1" s="122" t="s">
        <v>70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90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  <c r="BM1" s="89"/>
      <c r="BN1" s="89"/>
      <c r="BO1" s="89"/>
    </row>
    <row r="2" spans="1:83" s="81" customFormat="1" ht="29.25" customHeight="1">
      <c r="A2" s="123" t="s">
        <v>101</v>
      </c>
      <c r="B2" s="124"/>
      <c r="C2" s="124"/>
      <c r="D2" s="124"/>
      <c r="E2" s="124"/>
      <c r="F2" s="125"/>
      <c r="G2" s="83"/>
      <c r="H2" s="144" t="s">
        <v>71</v>
      </c>
      <c r="I2" s="87"/>
      <c r="J2" s="86"/>
      <c r="K2" s="86"/>
      <c r="L2" s="86"/>
      <c r="M2" s="86"/>
      <c r="N2" s="86"/>
      <c r="O2" s="85"/>
    </row>
    <row r="3" spans="1:83" s="81" customFormat="1" ht="22.5" customHeight="1">
      <c r="A3" s="126"/>
      <c r="B3" s="127"/>
      <c r="C3" s="127"/>
      <c r="D3" s="127"/>
      <c r="E3" s="127"/>
      <c r="F3" s="128"/>
      <c r="H3" s="145"/>
      <c r="I3" s="84"/>
      <c r="J3" s="83"/>
      <c r="K3" s="83"/>
      <c r="L3" s="83"/>
      <c r="M3" s="83"/>
      <c r="N3" s="83"/>
      <c r="O3" s="82"/>
    </row>
    <row r="4" spans="1:83" s="43" customFormat="1" ht="45.75" customHeight="1">
      <c r="A4" s="132" t="s">
        <v>56</v>
      </c>
      <c r="B4" s="133"/>
      <c r="C4" s="133"/>
      <c r="D4" s="133"/>
      <c r="E4" s="133"/>
      <c r="F4" s="134"/>
      <c r="H4" s="145"/>
      <c r="I4" s="76"/>
      <c r="J4" s="75"/>
      <c r="K4" s="75"/>
      <c r="L4" s="75"/>
      <c r="M4" s="75"/>
      <c r="N4" s="75"/>
      <c r="O4" s="74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</row>
    <row r="5" spans="1:83" s="77" customFormat="1" ht="45.75" customHeight="1">
      <c r="A5" s="135" t="s">
        <v>102</v>
      </c>
      <c r="B5" s="136"/>
      <c r="C5" s="136"/>
      <c r="D5" s="136"/>
      <c r="E5" s="136"/>
      <c r="F5" s="137"/>
      <c r="H5" s="145"/>
      <c r="I5" s="80"/>
      <c r="J5" s="79"/>
      <c r="K5" s="79"/>
      <c r="L5" s="79"/>
      <c r="M5" s="79"/>
      <c r="N5" s="79"/>
      <c r="O5" s="78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</row>
    <row r="6" spans="1:83" s="43" customFormat="1" ht="35.25" customHeight="1">
      <c r="A6" s="123" t="s">
        <v>103</v>
      </c>
      <c r="B6" s="124"/>
      <c r="C6" s="124"/>
      <c r="D6" s="124"/>
      <c r="E6" s="124"/>
      <c r="F6" s="125"/>
      <c r="H6" s="145"/>
      <c r="I6" s="76"/>
      <c r="J6" s="75"/>
      <c r="K6" s="75"/>
      <c r="L6" s="75"/>
      <c r="M6" s="75"/>
      <c r="N6" s="75"/>
      <c r="O6" s="74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</row>
    <row r="7" spans="1:83" s="43" customFormat="1" ht="16.5" customHeight="1">
      <c r="A7" s="126"/>
      <c r="B7" s="127"/>
      <c r="C7" s="127"/>
      <c r="D7" s="127"/>
      <c r="E7" s="127"/>
      <c r="F7" s="128"/>
      <c r="H7" s="146"/>
      <c r="I7" s="73"/>
      <c r="J7" s="72"/>
      <c r="K7" s="72"/>
      <c r="L7" s="72"/>
      <c r="M7" s="72"/>
      <c r="N7" s="72"/>
      <c r="O7" s="71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</row>
    <row r="8" spans="1:83" s="43" customFormat="1" ht="12" customHeight="1">
      <c r="AV8" s="45"/>
      <c r="BL8" s="45"/>
      <c r="CB8" s="45"/>
      <c r="CC8" s="45"/>
      <c r="CD8" s="45"/>
      <c r="CE8" s="45"/>
    </row>
    <row r="9" spans="1:83" s="44" customFormat="1" ht="12" customHeight="1">
      <c r="A9" s="70" t="s">
        <v>0</v>
      </c>
      <c r="B9" s="69" t="s">
        <v>72</v>
      </c>
      <c r="C9" s="68"/>
      <c r="D9" s="68"/>
      <c r="E9" s="68"/>
      <c r="F9" s="68"/>
      <c r="G9" s="68"/>
      <c r="H9" s="67"/>
      <c r="I9" s="69" t="s">
        <v>73</v>
      </c>
      <c r="J9" s="68"/>
      <c r="K9" s="68"/>
      <c r="L9" s="68"/>
      <c r="M9" s="68"/>
      <c r="N9" s="68"/>
      <c r="O9" s="67"/>
      <c r="P9" s="66"/>
      <c r="AF9" s="66"/>
      <c r="AV9" s="66"/>
      <c r="CB9" s="45"/>
      <c r="CC9" s="45"/>
      <c r="CD9" s="45"/>
      <c r="CE9" s="45"/>
    </row>
    <row r="10" spans="1:83" s="46" customFormat="1" ht="39.6" customHeight="1">
      <c r="A10" s="65" t="s">
        <v>1</v>
      </c>
      <c r="B10" s="63" t="s">
        <v>2</v>
      </c>
      <c r="C10" s="62" t="s">
        <v>3</v>
      </c>
      <c r="D10" s="61" t="s">
        <v>4</v>
      </c>
      <c r="E10" s="62" t="s">
        <v>5</v>
      </c>
      <c r="F10" s="61" t="s">
        <v>6</v>
      </c>
      <c r="G10" s="61" t="s">
        <v>7</v>
      </c>
      <c r="H10" s="64" t="s">
        <v>8</v>
      </c>
      <c r="I10" s="63" t="s">
        <v>2</v>
      </c>
      <c r="J10" s="61" t="s">
        <v>3</v>
      </c>
      <c r="K10" s="61" t="s">
        <v>4</v>
      </c>
      <c r="L10" s="62" t="s">
        <v>5</v>
      </c>
      <c r="M10" s="61" t="s">
        <v>6</v>
      </c>
      <c r="N10" s="61" t="s">
        <v>7</v>
      </c>
      <c r="O10" s="60" t="s">
        <v>8</v>
      </c>
      <c r="P10" s="59"/>
      <c r="AF10" s="59"/>
      <c r="AV10" s="59"/>
    </row>
    <row r="11" spans="1:83" s="43" customFormat="1" ht="13.5" customHeight="1">
      <c r="A11" s="58" t="s">
        <v>9</v>
      </c>
      <c r="B11" s="57">
        <f>方向別!I93</f>
        <v>98</v>
      </c>
      <c r="C11" s="57">
        <f>方向別!J93</f>
        <v>4</v>
      </c>
      <c r="D11" s="57">
        <f>方向別!K93</f>
        <v>7</v>
      </c>
      <c r="E11" s="57">
        <f>方向別!L93</f>
        <v>2</v>
      </c>
      <c r="F11" s="57">
        <f>SUM(B11:E11)</f>
        <v>111</v>
      </c>
      <c r="G11" s="56">
        <f>IF(SUM(C11,E11)=0,0,SUM(C11,E11)/F11*100)</f>
        <v>5.4054054054054053</v>
      </c>
      <c r="H11" s="55">
        <f t="shared" ref="H11:H23" si="0">IF(F11=0,0,F11/F$47*100)</f>
        <v>1.6444444444444446</v>
      </c>
      <c r="I11" s="57">
        <f>SUM(方向別!B216,方向別!I339,方向別!B503)</f>
        <v>55</v>
      </c>
      <c r="J11" s="57">
        <f>SUM(方向別!C216,方向別!J339,方向別!C503)</f>
        <v>3</v>
      </c>
      <c r="K11" s="57">
        <f>SUM(方向別!D216,方向別!K339,方向別!D503)</f>
        <v>6</v>
      </c>
      <c r="L11" s="57">
        <f>SUM(方向別!E216,方向別!L339,方向別!E503)</f>
        <v>2</v>
      </c>
      <c r="M11" s="57">
        <f>SUM(I11:L11)</f>
        <v>66</v>
      </c>
      <c r="N11" s="56">
        <f>IF(SUM(J11,L11)=0,0,SUM(J11,L11)/M11*100)</f>
        <v>7.5757575757575761</v>
      </c>
      <c r="O11" s="55">
        <f t="shared" ref="O11:O47" si="1">IF(M11=0,0,M11/M$47*100)</f>
        <v>1.3532909575558745</v>
      </c>
      <c r="P11" s="44"/>
      <c r="AF11" s="44"/>
      <c r="AV11" s="44"/>
      <c r="CB11" s="45"/>
      <c r="CC11" s="45"/>
      <c r="CD11" s="45"/>
      <c r="CE11" s="45"/>
    </row>
    <row r="12" spans="1:83" s="43" customFormat="1" ht="13.5" customHeight="1">
      <c r="A12" s="54" t="s">
        <v>10</v>
      </c>
      <c r="B12" s="53">
        <f>方向別!I94</f>
        <v>105</v>
      </c>
      <c r="C12" s="53">
        <f>方向別!J94</f>
        <v>2</v>
      </c>
      <c r="D12" s="53">
        <f>方向別!K94</f>
        <v>15</v>
      </c>
      <c r="E12" s="53">
        <f>方向別!L94</f>
        <v>3</v>
      </c>
      <c r="F12" s="53">
        <f t="shared" ref="F12:F25" si="2">SUM(B12:E12)</f>
        <v>125</v>
      </c>
      <c r="G12" s="52">
        <f t="shared" ref="G12:G21" si="3">IF(SUM(C12,E12)=0,0,SUM(C12,E12)/F12*100)</f>
        <v>4</v>
      </c>
      <c r="H12" s="51">
        <f t="shared" si="0"/>
        <v>1.8518518518518516</v>
      </c>
      <c r="I12" s="53">
        <f>SUM(方向別!B217,方向別!I340,方向別!B504)</f>
        <v>48</v>
      </c>
      <c r="J12" s="53">
        <f>SUM(方向別!C217,方向別!J340,方向別!C504)</f>
        <v>2</v>
      </c>
      <c r="K12" s="53">
        <f>SUM(方向別!D217,方向別!K340,方向別!D504)</f>
        <v>2</v>
      </c>
      <c r="L12" s="53">
        <f>SUM(方向別!E217,方向別!L340,方向別!E504)</f>
        <v>1</v>
      </c>
      <c r="M12" s="53">
        <f t="shared" ref="M12:M47" si="4">SUM(I12:L12)</f>
        <v>53</v>
      </c>
      <c r="N12" s="52">
        <f t="shared" ref="N12:N21" si="5">IF(SUM(J12,L12)=0,0,SUM(J12,L12)/M12*100)</f>
        <v>5.6603773584905666</v>
      </c>
      <c r="O12" s="51">
        <f t="shared" si="1"/>
        <v>1.0867336477342628</v>
      </c>
      <c r="P12" s="44"/>
      <c r="AF12" s="44"/>
      <c r="AV12" s="44"/>
      <c r="CB12" s="45"/>
      <c r="CC12" s="45"/>
      <c r="CD12" s="45"/>
      <c r="CE12" s="45"/>
    </row>
    <row r="13" spans="1:83" s="44" customFormat="1" ht="13.5" customHeight="1">
      <c r="A13" s="54" t="s">
        <v>11</v>
      </c>
      <c r="B13" s="53">
        <f>方向別!I95</f>
        <v>134</v>
      </c>
      <c r="C13" s="53">
        <f>方向別!J95</f>
        <v>3</v>
      </c>
      <c r="D13" s="53">
        <f>方向別!K95</f>
        <v>13</v>
      </c>
      <c r="E13" s="53">
        <f>方向別!L95</f>
        <v>2</v>
      </c>
      <c r="F13" s="53">
        <f t="shared" si="2"/>
        <v>152</v>
      </c>
      <c r="G13" s="52">
        <f t="shared" si="3"/>
        <v>3.2894736842105261</v>
      </c>
      <c r="H13" s="51">
        <f t="shared" si="0"/>
        <v>2.2518518518518515</v>
      </c>
      <c r="I13" s="53">
        <f>SUM(方向別!B218,方向別!I341,方向別!B505)</f>
        <v>60</v>
      </c>
      <c r="J13" s="53">
        <f>SUM(方向別!C218,方向別!J341,方向別!C505)</f>
        <v>4</v>
      </c>
      <c r="K13" s="53">
        <f>SUM(方向別!D218,方向別!K341,方向別!D505)</f>
        <v>4</v>
      </c>
      <c r="L13" s="53">
        <f>SUM(方向別!E218,方向別!L341,方向別!E505)</f>
        <v>0</v>
      </c>
      <c r="M13" s="53">
        <f t="shared" si="4"/>
        <v>68</v>
      </c>
      <c r="N13" s="52">
        <f t="shared" si="5"/>
        <v>5.8823529411764701</v>
      </c>
      <c r="O13" s="51">
        <f t="shared" si="1"/>
        <v>1.3942997744515071</v>
      </c>
      <c r="CB13" s="45"/>
      <c r="CC13" s="45"/>
      <c r="CD13" s="45"/>
      <c r="CE13" s="45"/>
    </row>
    <row r="14" spans="1:83" s="46" customFormat="1" ht="13.5" customHeight="1">
      <c r="A14" s="54" t="s">
        <v>12</v>
      </c>
      <c r="B14" s="53">
        <f>方向別!I96</f>
        <v>130</v>
      </c>
      <c r="C14" s="53">
        <f>方向別!J96</f>
        <v>2</v>
      </c>
      <c r="D14" s="53">
        <f>方向別!K96</f>
        <v>12</v>
      </c>
      <c r="E14" s="53">
        <f>方向別!L96</f>
        <v>3</v>
      </c>
      <c r="F14" s="53">
        <f t="shared" si="2"/>
        <v>147</v>
      </c>
      <c r="G14" s="52">
        <f t="shared" si="3"/>
        <v>3.4013605442176873</v>
      </c>
      <c r="H14" s="51">
        <f t="shared" si="0"/>
        <v>2.1777777777777776</v>
      </c>
      <c r="I14" s="53">
        <f>SUM(方向別!B219,方向別!I342,方向別!B506)</f>
        <v>49</v>
      </c>
      <c r="J14" s="53">
        <f>SUM(方向別!C219,方向別!J342,方向別!C506)</f>
        <v>4</v>
      </c>
      <c r="K14" s="53">
        <f>SUM(方向別!D219,方向別!K342,方向別!D506)</f>
        <v>5</v>
      </c>
      <c r="L14" s="53">
        <f>SUM(方向別!E219,方向別!L342,方向別!E506)</f>
        <v>3</v>
      </c>
      <c r="M14" s="53">
        <f t="shared" si="4"/>
        <v>61</v>
      </c>
      <c r="N14" s="52">
        <f t="shared" si="5"/>
        <v>11.475409836065573</v>
      </c>
      <c r="O14" s="51">
        <f t="shared" si="1"/>
        <v>1.2507689153167931</v>
      </c>
      <c r="P14" s="44"/>
      <c r="AF14" s="44"/>
      <c r="AV14" s="44"/>
      <c r="CB14" s="45"/>
      <c r="CC14" s="45"/>
      <c r="CD14" s="45"/>
      <c r="CE14" s="45"/>
    </row>
    <row r="15" spans="1:83" s="44" customFormat="1" ht="13.5" customHeight="1">
      <c r="A15" s="54" t="s">
        <v>13</v>
      </c>
      <c r="B15" s="53">
        <f>方向別!I97</f>
        <v>147</v>
      </c>
      <c r="C15" s="53">
        <f>方向別!J97</f>
        <v>7</v>
      </c>
      <c r="D15" s="53">
        <f>方向別!K97</f>
        <v>19</v>
      </c>
      <c r="E15" s="53">
        <f>方向別!L97</f>
        <v>0</v>
      </c>
      <c r="F15" s="53">
        <f t="shared" si="2"/>
        <v>173</v>
      </c>
      <c r="G15" s="52">
        <f t="shared" si="3"/>
        <v>4.0462427745664744</v>
      </c>
      <c r="H15" s="51">
        <f t="shared" si="0"/>
        <v>2.5629629629629629</v>
      </c>
      <c r="I15" s="53">
        <f>SUM(方向別!B220,方向別!I343,方向別!B507)</f>
        <v>64</v>
      </c>
      <c r="J15" s="53">
        <f>SUM(方向別!C220,方向別!J343,方向別!C507)</f>
        <v>3</v>
      </c>
      <c r="K15" s="53">
        <f>SUM(方向別!D220,方向別!K343,方向別!D507)</f>
        <v>4</v>
      </c>
      <c r="L15" s="53">
        <f>SUM(方向別!E220,方向別!L343,方向別!E507)</f>
        <v>3</v>
      </c>
      <c r="M15" s="53">
        <f t="shared" si="4"/>
        <v>74</v>
      </c>
      <c r="N15" s="52">
        <f t="shared" si="5"/>
        <v>8.1081081081081088</v>
      </c>
      <c r="O15" s="51">
        <f t="shared" si="1"/>
        <v>1.5173262251384048</v>
      </c>
      <c r="CB15" s="45"/>
      <c r="CC15" s="45"/>
      <c r="CD15" s="45"/>
      <c r="CE15" s="45"/>
    </row>
    <row r="16" spans="1:83" s="44" customFormat="1" ht="13.5" customHeight="1">
      <c r="A16" s="54" t="s">
        <v>14</v>
      </c>
      <c r="B16" s="53">
        <f>方向別!I98</f>
        <v>142</v>
      </c>
      <c r="C16" s="53">
        <f>方向別!J98</f>
        <v>6</v>
      </c>
      <c r="D16" s="53">
        <f>方向別!K98</f>
        <v>20</v>
      </c>
      <c r="E16" s="53">
        <f>方向別!L98</f>
        <v>7</v>
      </c>
      <c r="F16" s="53">
        <f t="shared" si="2"/>
        <v>175</v>
      </c>
      <c r="G16" s="52">
        <f t="shared" si="3"/>
        <v>7.4285714285714288</v>
      </c>
      <c r="H16" s="51">
        <f t="shared" si="0"/>
        <v>2.5925925925925926</v>
      </c>
      <c r="I16" s="53">
        <f>SUM(方向別!B221,方向別!I344,方向別!B508)</f>
        <v>55</v>
      </c>
      <c r="J16" s="53">
        <f>SUM(方向別!C221,方向別!J344,方向別!C508)</f>
        <v>4</v>
      </c>
      <c r="K16" s="53">
        <f>SUM(方向別!D221,方向別!K344,方向別!D508)</f>
        <v>3</v>
      </c>
      <c r="L16" s="53">
        <f>SUM(方向別!E221,方向別!L344,方向別!E508)</f>
        <v>4</v>
      </c>
      <c r="M16" s="53">
        <f t="shared" si="4"/>
        <v>66</v>
      </c>
      <c r="N16" s="52">
        <f t="shared" si="5"/>
        <v>12.121212121212121</v>
      </c>
      <c r="O16" s="51">
        <f t="shared" si="1"/>
        <v>1.3532909575558745</v>
      </c>
      <c r="CB16" s="45"/>
      <c r="CC16" s="45"/>
      <c r="CD16" s="45"/>
      <c r="CE16" s="45"/>
    </row>
    <row r="17" spans="1:83" s="44" customFormat="1" ht="13.5" customHeight="1">
      <c r="A17" s="50" t="s">
        <v>15</v>
      </c>
      <c r="B17" s="49">
        <f>SUM(B11:B16)</f>
        <v>756</v>
      </c>
      <c r="C17" s="49">
        <f>SUM(C11:C16)</f>
        <v>24</v>
      </c>
      <c r="D17" s="49">
        <f>SUM(D11:D16)</f>
        <v>86</v>
      </c>
      <c r="E17" s="49">
        <f>SUM(E11:E16)</f>
        <v>17</v>
      </c>
      <c r="F17" s="49">
        <f t="shared" si="2"/>
        <v>883</v>
      </c>
      <c r="G17" s="48">
        <f t="shared" si="3"/>
        <v>4.6432616081540203</v>
      </c>
      <c r="H17" s="47">
        <f t="shared" si="0"/>
        <v>13.081481481481482</v>
      </c>
      <c r="I17" s="49">
        <f>SUM(I11:I16)</f>
        <v>331</v>
      </c>
      <c r="J17" s="49">
        <f>SUM(J11:J16)</f>
        <v>20</v>
      </c>
      <c r="K17" s="49">
        <f>SUM(K11:K16)</f>
        <v>24</v>
      </c>
      <c r="L17" s="49">
        <f>SUM(L11:L16)</f>
        <v>13</v>
      </c>
      <c r="M17" s="49">
        <f t="shared" si="4"/>
        <v>388</v>
      </c>
      <c r="N17" s="48">
        <f t="shared" si="5"/>
        <v>8.5051546391752577</v>
      </c>
      <c r="O17" s="47">
        <f t="shared" si="1"/>
        <v>7.9557104777527172</v>
      </c>
      <c r="CB17" s="45"/>
      <c r="CC17" s="45"/>
      <c r="CD17" s="45"/>
      <c r="CE17" s="45"/>
    </row>
    <row r="18" spans="1:83" s="46" customFormat="1" ht="13.5" customHeight="1">
      <c r="A18" s="58" t="s">
        <v>16</v>
      </c>
      <c r="B18" s="57">
        <f>方向別!I100</f>
        <v>132</v>
      </c>
      <c r="C18" s="57">
        <f>方向別!J100</f>
        <v>2</v>
      </c>
      <c r="D18" s="57">
        <f>方向別!K100</f>
        <v>11</v>
      </c>
      <c r="E18" s="57">
        <f>方向別!L100</f>
        <v>4</v>
      </c>
      <c r="F18" s="57">
        <f t="shared" si="2"/>
        <v>149</v>
      </c>
      <c r="G18" s="56">
        <f t="shared" si="3"/>
        <v>4.0268456375838921</v>
      </c>
      <c r="H18" s="55">
        <f t="shared" si="0"/>
        <v>2.2074074074074073</v>
      </c>
      <c r="I18" s="57">
        <f>SUM(方向別!B223,方向別!I346,方向別!B510)</f>
        <v>46</v>
      </c>
      <c r="J18" s="57">
        <f>SUM(方向別!C223,方向別!J346,方向別!C510)</f>
        <v>3</v>
      </c>
      <c r="K18" s="57">
        <f>SUM(方向別!D223,方向別!K346,方向別!D510)</f>
        <v>4</v>
      </c>
      <c r="L18" s="57">
        <f>SUM(方向別!E223,方向別!L346,方向別!E510)</f>
        <v>3</v>
      </c>
      <c r="M18" s="57">
        <f t="shared" si="4"/>
        <v>56</v>
      </c>
      <c r="N18" s="56">
        <f t="shared" si="5"/>
        <v>10.714285714285714</v>
      </c>
      <c r="O18" s="55">
        <f t="shared" si="1"/>
        <v>1.1482468730777118</v>
      </c>
      <c r="P18" s="44"/>
      <c r="AF18" s="44"/>
      <c r="AV18" s="44"/>
    </row>
    <row r="19" spans="1:83" s="46" customFormat="1" ht="13.5" customHeight="1">
      <c r="A19" s="54" t="s">
        <v>17</v>
      </c>
      <c r="B19" s="53">
        <f>方向別!I101</f>
        <v>127</v>
      </c>
      <c r="C19" s="53">
        <f>方向別!J101</f>
        <v>4</v>
      </c>
      <c r="D19" s="53">
        <f>方向別!K101</f>
        <v>12</v>
      </c>
      <c r="E19" s="53">
        <f>方向別!L101</f>
        <v>6</v>
      </c>
      <c r="F19" s="53">
        <f t="shared" si="2"/>
        <v>149</v>
      </c>
      <c r="G19" s="52">
        <f t="shared" si="3"/>
        <v>6.7114093959731544</v>
      </c>
      <c r="H19" s="51">
        <f t="shared" si="0"/>
        <v>2.2074074074074073</v>
      </c>
      <c r="I19" s="53">
        <f>SUM(方向別!B224,方向別!I347,方向別!B511)</f>
        <v>71</v>
      </c>
      <c r="J19" s="53">
        <f>SUM(方向別!C224,方向別!J347,方向別!C511)</f>
        <v>4</v>
      </c>
      <c r="K19" s="53">
        <f>SUM(方向別!D224,方向別!K347,方向別!D511)</f>
        <v>5</v>
      </c>
      <c r="L19" s="53">
        <f>SUM(方向別!E224,方向別!L347,方向別!E511)</f>
        <v>2</v>
      </c>
      <c r="M19" s="53">
        <f t="shared" si="4"/>
        <v>82</v>
      </c>
      <c r="N19" s="52">
        <f t="shared" si="5"/>
        <v>7.3170731707317067</v>
      </c>
      <c r="O19" s="51">
        <f t="shared" si="1"/>
        <v>1.6813614927209348</v>
      </c>
      <c r="P19" s="44"/>
      <c r="AF19" s="44"/>
      <c r="AV19" s="44"/>
    </row>
    <row r="20" spans="1:83" s="46" customFormat="1" ht="13.5" customHeight="1">
      <c r="A20" s="54" t="s">
        <v>18</v>
      </c>
      <c r="B20" s="53">
        <f>方向別!I102</f>
        <v>164</v>
      </c>
      <c r="C20" s="53">
        <f>方向別!J102</f>
        <v>6</v>
      </c>
      <c r="D20" s="53">
        <f>方向別!K102</f>
        <v>8</v>
      </c>
      <c r="E20" s="53">
        <f>方向別!L102</f>
        <v>1</v>
      </c>
      <c r="F20" s="53">
        <f t="shared" si="2"/>
        <v>179</v>
      </c>
      <c r="G20" s="52">
        <f t="shared" si="3"/>
        <v>3.9106145251396649</v>
      </c>
      <c r="H20" s="51">
        <f t="shared" si="0"/>
        <v>2.6518518518518519</v>
      </c>
      <c r="I20" s="53">
        <f>SUM(方向別!B225,方向別!I348,方向別!B512)</f>
        <v>49</v>
      </c>
      <c r="J20" s="53">
        <f>SUM(方向別!C225,方向別!J348,方向別!C512)</f>
        <v>3</v>
      </c>
      <c r="K20" s="53">
        <f>SUM(方向別!D225,方向別!K348,方向別!D512)</f>
        <v>10</v>
      </c>
      <c r="L20" s="53">
        <f>SUM(方向別!E225,方向別!L348,方向別!E512)</f>
        <v>1</v>
      </c>
      <c r="M20" s="53">
        <f t="shared" si="4"/>
        <v>63</v>
      </c>
      <c r="N20" s="52">
        <f t="shared" si="5"/>
        <v>6.3492063492063489</v>
      </c>
      <c r="O20" s="51">
        <f t="shared" si="1"/>
        <v>1.2917777322124255</v>
      </c>
      <c r="P20" s="44"/>
      <c r="AF20" s="44"/>
      <c r="AV20" s="44"/>
      <c r="CB20" s="45"/>
      <c r="CC20" s="45"/>
      <c r="CD20" s="45"/>
      <c r="CE20" s="45"/>
    </row>
    <row r="21" spans="1:83" s="44" customFormat="1" ht="13.5" customHeight="1">
      <c r="A21" s="54" t="s">
        <v>19</v>
      </c>
      <c r="B21" s="53">
        <f>方向別!I103</f>
        <v>121</v>
      </c>
      <c r="C21" s="53">
        <f>方向別!J103</f>
        <v>3</v>
      </c>
      <c r="D21" s="53">
        <f>方向別!K103</f>
        <v>14</v>
      </c>
      <c r="E21" s="53">
        <f>方向別!L103</f>
        <v>5</v>
      </c>
      <c r="F21" s="53">
        <f t="shared" si="2"/>
        <v>143</v>
      </c>
      <c r="G21" s="52">
        <f t="shared" si="3"/>
        <v>5.5944055944055942</v>
      </c>
      <c r="H21" s="51">
        <f t="shared" si="0"/>
        <v>2.1185185185185187</v>
      </c>
      <c r="I21" s="53">
        <f>SUM(方向別!B226,方向別!I349,方向別!B513)</f>
        <v>67</v>
      </c>
      <c r="J21" s="53">
        <f>SUM(方向別!C226,方向別!J349,方向別!C513)</f>
        <v>3</v>
      </c>
      <c r="K21" s="53">
        <f>SUM(方向別!D226,方向別!K349,方向別!D513)</f>
        <v>9</v>
      </c>
      <c r="L21" s="53">
        <f>SUM(方向別!E226,方向別!L349,方向別!E513)</f>
        <v>1</v>
      </c>
      <c r="M21" s="53">
        <f t="shared" si="4"/>
        <v>80</v>
      </c>
      <c r="N21" s="52">
        <f t="shared" si="5"/>
        <v>5</v>
      </c>
      <c r="O21" s="51">
        <f t="shared" si="1"/>
        <v>1.6403526758253024</v>
      </c>
      <c r="CB21" s="45"/>
      <c r="CC21" s="45"/>
      <c r="CD21" s="45"/>
      <c r="CE21" s="45"/>
    </row>
    <row r="22" spans="1:83" s="46" customFormat="1" ht="13.5" customHeight="1">
      <c r="A22" s="54" t="s">
        <v>20</v>
      </c>
      <c r="B22" s="53">
        <f>方向別!I104</f>
        <v>124</v>
      </c>
      <c r="C22" s="53">
        <f>方向別!J104</f>
        <v>6</v>
      </c>
      <c r="D22" s="53">
        <f>方向別!K104</f>
        <v>14</v>
      </c>
      <c r="E22" s="53">
        <f>方向別!L104</f>
        <v>9</v>
      </c>
      <c r="F22" s="53">
        <f t="shared" si="2"/>
        <v>153</v>
      </c>
      <c r="G22" s="52">
        <f>IF(SUM(C22,E22)=0,0,SUM(C22,E22)/F22*100)</f>
        <v>9.8039215686274517</v>
      </c>
      <c r="H22" s="51">
        <f t="shared" si="0"/>
        <v>2.2666666666666666</v>
      </c>
      <c r="I22" s="53">
        <f>SUM(方向別!B227,方向別!I350,方向別!B514)</f>
        <v>39</v>
      </c>
      <c r="J22" s="53">
        <f>SUM(方向別!C227,方向別!J350,方向別!C514)</f>
        <v>1</v>
      </c>
      <c r="K22" s="53">
        <f>SUM(方向別!D227,方向別!K350,方向別!D514)</f>
        <v>8</v>
      </c>
      <c r="L22" s="53">
        <f>SUM(方向別!E227,方向別!L350,方向別!E514)</f>
        <v>2</v>
      </c>
      <c r="M22" s="53">
        <f t="shared" si="4"/>
        <v>50</v>
      </c>
      <c r="N22" s="52">
        <f>IF(SUM(J22,L22)=0,0,SUM(J22,L22)/M22*100)</f>
        <v>6</v>
      </c>
      <c r="O22" s="51">
        <f t="shared" si="1"/>
        <v>1.0252204223908139</v>
      </c>
      <c r="P22" s="44"/>
      <c r="AF22" s="44"/>
      <c r="AV22" s="44"/>
      <c r="CB22" s="45"/>
      <c r="CC22" s="45"/>
      <c r="CD22" s="45"/>
      <c r="CE22" s="45"/>
    </row>
    <row r="23" spans="1:83" s="44" customFormat="1" ht="13.5" customHeight="1">
      <c r="A23" s="54" t="s">
        <v>21</v>
      </c>
      <c r="B23" s="53">
        <f>方向別!I105</f>
        <v>88</v>
      </c>
      <c r="C23" s="53">
        <f>方向別!J105</f>
        <v>3</v>
      </c>
      <c r="D23" s="53">
        <f>方向別!K105</f>
        <v>9</v>
      </c>
      <c r="E23" s="53">
        <f>方向別!L105</f>
        <v>3</v>
      </c>
      <c r="F23" s="53">
        <f t="shared" si="2"/>
        <v>103</v>
      </c>
      <c r="G23" s="52">
        <f>IF(SUM(C23,E23)=0,0,SUM(C23,E23)/F23*100)</f>
        <v>5.825242718446602</v>
      </c>
      <c r="H23" s="51">
        <f t="shared" si="0"/>
        <v>1.5259259259259259</v>
      </c>
      <c r="I23" s="53">
        <f>SUM(方向別!B228,方向別!I351,方向別!B515)</f>
        <v>49</v>
      </c>
      <c r="J23" s="53">
        <f>SUM(方向別!C228,方向別!J351,方向別!C515)</f>
        <v>6</v>
      </c>
      <c r="K23" s="53">
        <f>SUM(方向別!D228,方向別!K351,方向別!D515)</f>
        <v>6</v>
      </c>
      <c r="L23" s="53">
        <f>SUM(方向別!E228,方向別!L351,方向別!E515)</f>
        <v>4</v>
      </c>
      <c r="M23" s="53">
        <f t="shared" si="4"/>
        <v>65</v>
      </c>
      <c r="N23" s="52">
        <f>IF(SUM(J23,L23)=0,0,SUM(J23,L23)/M23*100)</f>
        <v>15.384615384615385</v>
      </c>
      <c r="O23" s="51">
        <f t="shared" si="1"/>
        <v>1.3327865491080582</v>
      </c>
      <c r="CB23" s="45"/>
      <c r="CC23" s="45"/>
      <c r="CD23" s="45"/>
      <c r="CE23" s="45"/>
    </row>
    <row r="24" spans="1:83" s="46" customFormat="1" ht="13.5" customHeight="1">
      <c r="A24" s="50" t="s">
        <v>15</v>
      </c>
      <c r="B24" s="49">
        <f>SUM(B18:B23)</f>
        <v>756</v>
      </c>
      <c r="C24" s="49">
        <f>SUM(C18:C23)</f>
        <v>24</v>
      </c>
      <c r="D24" s="49">
        <f>SUM(D18:D23)</f>
        <v>68</v>
      </c>
      <c r="E24" s="49">
        <f>SUM(E18:E23)</f>
        <v>28</v>
      </c>
      <c r="F24" s="49">
        <f t="shared" si="2"/>
        <v>876</v>
      </c>
      <c r="G24" s="48">
        <f>IF(SUM(C24,E24)=0,0,SUM(C24,E24)/F24*100)</f>
        <v>5.93607305936073</v>
      </c>
      <c r="H24" s="47">
        <f>IF(F24=0,0,F24/F$47*100)</f>
        <v>12.977777777777778</v>
      </c>
      <c r="I24" s="49">
        <f>SUM(I18:I23)</f>
        <v>321</v>
      </c>
      <c r="J24" s="49">
        <f>SUM(J18:J23)</f>
        <v>20</v>
      </c>
      <c r="K24" s="49">
        <f>SUM(K18:K23)</f>
        <v>42</v>
      </c>
      <c r="L24" s="49">
        <f>SUM(L18:L23)</f>
        <v>13</v>
      </c>
      <c r="M24" s="49">
        <f t="shared" si="4"/>
        <v>396</v>
      </c>
      <c r="N24" s="48">
        <f>IF(SUM(J24,L24)=0,0,SUM(J24,L24)/M24*100)</f>
        <v>8.3333333333333321</v>
      </c>
      <c r="O24" s="47">
        <f>IF(M24=0,0,M24/M$47*100)</f>
        <v>8.119745745335246</v>
      </c>
      <c r="P24" s="44"/>
      <c r="AF24" s="44"/>
      <c r="AV24" s="44"/>
    </row>
    <row r="25" spans="1:83" s="44" customFormat="1" ht="13.5" customHeight="1">
      <c r="A25" s="54" t="s">
        <v>22</v>
      </c>
      <c r="B25" s="53">
        <f>方向別!I107</f>
        <v>533</v>
      </c>
      <c r="C25" s="53">
        <f>方向別!J107</f>
        <v>18</v>
      </c>
      <c r="D25" s="53">
        <f>方向別!K107</f>
        <v>80</v>
      </c>
      <c r="E25" s="53">
        <f>方向別!L107</f>
        <v>26</v>
      </c>
      <c r="F25" s="53">
        <f t="shared" si="2"/>
        <v>657</v>
      </c>
      <c r="G25" s="52">
        <f t="shared" ref="G25:G47" si="6">IF(SUM(C25,E25)=0,0,SUM(C25,E25)/F25*100)</f>
        <v>6.6971080669710803</v>
      </c>
      <c r="H25" s="51">
        <f t="shared" ref="H25:H40" si="7">IF(F25=0,0,F25/F$47*100)</f>
        <v>9.7333333333333325</v>
      </c>
      <c r="I25" s="53">
        <f>SUM(方向別!B230,方向別!I353,方向別!B517)</f>
        <v>274</v>
      </c>
      <c r="J25" s="53">
        <f>SUM(方向別!C230,方向別!J353,方向別!C517)</f>
        <v>16</v>
      </c>
      <c r="K25" s="53">
        <f>SUM(方向別!D230,方向別!K353,方向別!D517)</f>
        <v>45</v>
      </c>
      <c r="L25" s="53">
        <f>SUM(方向別!E230,方向別!L353,方向別!E517)</f>
        <v>16</v>
      </c>
      <c r="M25" s="53">
        <f t="shared" si="4"/>
        <v>351</v>
      </c>
      <c r="N25" s="52">
        <f t="shared" ref="N25:N47" si="8">IF(SUM(J25,L25)=0,0,SUM(J25,L25)/M25*100)</f>
        <v>9.116809116809117</v>
      </c>
      <c r="O25" s="51">
        <f t="shared" si="1"/>
        <v>7.197047365183515</v>
      </c>
      <c r="CB25" s="45"/>
      <c r="CC25" s="45"/>
      <c r="CD25" s="45"/>
      <c r="CE25" s="45"/>
    </row>
    <row r="26" spans="1:83" s="46" customFormat="1" ht="13.5" customHeight="1">
      <c r="A26" s="54" t="s">
        <v>23</v>
      </c>
      <c r="B26" s="53">
        <f>方向別!I108</f>
        <v>443</v>
      </c>
      <c r="C26" s="53">
        <f>方向別!J108</f>
        <v>10</v>
      </c>
      <c r="D26" s="53">
        <f>方向別!K108</f>
        <v>68</v>
      </c>
      <c r="E26" s="53">
        <f>方向別!L108</f>
        <v>21</v>
      </c>
      <c r="F26" s="53">
        <f>SUM(B26:E26)</f>
        <v>542</v>
      </c>
      <c r="G26" s="52">
        <f t="shared" si="6"/>
        <v>5.719557195571956</v>
      </c>
      <c r="H26" s="51">
        <f t="shared" si="7"/>
        <v>8.0296296296296301</v>
      </c>
      <c r="I26" s="53">
        <f>SUM(方向別!B231,方向別!I354,方向別!B518)</f>
        <v>258</v>
      </c>
      <c r="J26" s="53">
        <f>SUM(方向別!C231,方向別!J354,方向別!C518)</f>
        <v>9</v>
      </c>
      <c r="K26" s="53">
        <f>SUM(方向別!D231,方向別!K354,方向別!D518)</f>
        <v>37</v>
      </c>
      <c r="L26" s="53">
        <f>SUM(方向別!E231,方向別!L354,方向別!E518)</f>
        <v>11</v>
      </c>
      <c r="M26" s="53">
        <f>SUM(I26:L26)</f>
        <v>315</v>
      </c>
      <c r="N26" s="52">
        <f t="shared" si="8"/>
        <v>6.3492063492063489</v>
      </c>
      <c r="O26" s="51">
        <f t="shared" si="1"/>
        <v>6.4588886610621286</v>
      </c>
      <c r="P26" s="44"/>
      <c r="AF26" s="44"/>
      <c r="AV26" s="44"/>
    </row>
    <row r="27" spans="1:83" s="44" customFormat="1" ht="13.5" customHeight="1">
      <c r="A27" s="54" t="s">
        <v>24</v>
      </c>
      <c r="B27" s="53">
        <f>方向別!I109</f>
        <v>395</v>
      </c>
      <c r="C27" s="53">
        <f>方向別!J109</f>
        <v>12</v>
      </c>
      <c r="D27" s="53">
        <f>方向別!K109</f>
        <v>75</v>
      </c>
      <c r="E27" s="53">
        <f>方向別!L109</f>
        <v>16</v>
      </c>
      <c r="F27" s="53">
        <f t="shared" ref="F27:F47" si="9">SUM(B27:E27)</f>
        <v>498</v>
      </c>
      <c r="G27" s="52">
        <f t="shared" si="6"/>
        <v>5.6224899598393572</v>
      </c>
      <c r="H27" s="51">
        <f t="shared" si="7"/>
        <v>7.3777777777777773</v>
      </c>
      <c r="I27" s="53">
        <f>SUM(方向別!B232,方向別!I355,方向別!B519)</f>
        <v>256</v>
      </c>
      <c r="J27" s="53">
        <f>SUM(方向別!C232,方向別!J355,方向別!C519)</f>
        <v>12</v>
      </c>
      <c r="K27" s="53">
        <f>SUM(方向別!D232,方向別!K355,方向別!D519)</f>
        <v>60</v>
      </c>
      <c r="L27" s="53">
        <f>SUM(方向別!E232,方向別!L355,方向別!E519)</f>
        <v>14</v>
      </c>
      <c r="M27" s="53">
        <f t="shared" si="4"/>
        <v>342</v>
      </c>
      <c r="N27" s="52">
        <f t="shared" si="8"/>
        <v>7.6023391812865491</v>
      </c>
      <c r="O27" s="51">
        <f t="shared" si="1"/>
        <v>7.0125076891531677</v>
      </c>
      <c r="CB27" s="45"/>
      <c r="CC27" s="45"/>
      <c r="CD27" s="45"/>
      <c r="CE27" s="45"/>
    </row>
    <row r="28" spans="1:83" s="46" customFormat="1" ht="13.5" customHeight="1">
      <c r="A28" s="54" t="s">
        <v>25</v>
      </c>
      <c r="B28" s="53">
        <f>方向別!I110</f>
        <v>321</v>
      </c>
      <c r="C28" s="53">
        <f>方向別!J110</f>
        <v>8</v>
      </c>
      <c r="D28" s="53">
        <f>方向別!K110</f>
        <v>72</v>
      </c>
      <c r="E28" s="53">
        <f>方向別!L110</f>
        <v>13</v>
      </c>
      <c r="F28" s="53">
        <f t="shared" si="9"/>
        <v>414</v>
      </c>
      <c r="G28" s="52">
        <f t="shared" si="6"/>
        <v>5.0724637681159424</v>
      </c>
      <c r="H28" s="51">
        <f t="shared" si="7"/>
        <v>6.1333333333333329</v>
      </c>
      <c r="I28" s="53">
        <f>SUM(方向別!B233,方向別!I356,方向別!B520)</f>
        <v>278</v>
      </c>
      <c r="J28" s="53">
        <f>SUM(方向別!C233,方向別!J356,方向別!C520)</f>
        <v>12</v>
      </c>
      <c r="K28" s="53">
        <f>SUM(方向別!D233,方向別!K356,方向別!D520)</f>
        <v>47</v>
      </c>
      <c r="L28" s="53">
        <f>SUM(方向別!E233,方向別!L356,方向別!E520)</f>
        <v>7</v>
      </c>
      <c r="M28" s="53">
        <f t="shared" si="4"/>
        <v>344</v>
      </c>
      <c r="N28" s="52">
        <f t="shared" si="8"/>
        <v>5.5232558139534884</v>
      </c>
      <c r="O28" s="51">
        <f t="shared" si="1"/>
        <v>7.0535165060488003</v>
      </c>
      <c r="P28" s="44"/>
      <c r="AF28" s="44"/>
      <c r="AV28" s="44"/>
    </row>
    <row r="29" spans="1:83" s="46" customFormat="1" ht="13.5" customHeight="1">
      <c r="A29" s="54" t="s">
        <v>26</v>
      </c>
      <c r="B29" s="53">
        <f>方向別!I111</f>
        <v>370</v>
      </c>
      <c r="C29" s="53">
        <f>方向別!J111</f>
        <v>15</v>
      </c>
      <c r="D29" s="53">
        <f>方向別!K111</f>
        <v>79</v>
      </c>
      <c r="E29" s="53">
        <f>方向別!L111</f>
        <v>27</v>
      </c>
      <c r="F29" s="53">
        <f t="shared" si="9"/>
        <v>491</v>
      </c>
      <c r="G29" s="52">
        <f t="shared" si="6"/>
        <v>8.5539714867617107</v>
      </c>
      <c r="H29" s="51">
        <f t="shared" si="7"/>
        <v>7.2740740740740746</v>
      </c>
      <c r="I29" s="53">
        <f>SUM(方向別!B234,方向別!I357,方向別!B521)</f>
        <v>244</v>
      </c>
      <c r="J29" s="53">
        <f>SUM(方向別!C234,方向別!J357,方向別!C521)</f>
        <v>10</v>
      </c>
      <c r="K29" s="53">
        <f>SUM(方向別!D234,方向別!K357,方向別!D521)</f>
        <v>50</v>
      </c>
      <c r="L29" s="53">
        <f>SUM(方向別!E234,方向別!L357,方向別!E521)</f>
        <v>17</v>
      </c>
      <c r="M29" s="53">
        <f t="shared" si="4"/>
        <v>321</v>
      </c>
      <c r="N29" s="52">
        <f t="shared" si="8"/>
        <v>8.4112149532710276</v>
      </c>
      <c r="O29" s="51">
        <f t="shared" si="1"/>
        <v>6.5819151117490264</v>
      </c>
      <c r="P29" s="44"/>
      <c r="AF29" s="44"/>
      <c r="AV29" s="44"/>
    </row>
    <row r="30" spans="1:83" s="46" customFormat="1" ht="13.5" customHeight="1">
      <c r="A30" s="54" t="s">
        <v>27</v>
      </c>
      <c r="B30" s="53">
        <f>方向別!I112</f>
        <v>365</v>
      </c>
      <c r="C30" s="53">
        <f>方向別!J112</f>
        <v>13</v>
      </c>
      <c r="D30" s="53">
        <f>方向別!K112</f>
        <v>54</v>
      </c>
      <c r="E30" s="53">
        <f>方向別!L112</f>
        <v>21</v>
      </c>
      <c r="F30" s="53">
        <f t="shared" si="9"/>
        <v>453</v>
      </c>
      <c r="G30" s="52">
        <f t="shared" si="6"/>
        <v>7.5055187637969087</v>
      </c>
      <c r="H30" s="51">
        <f t="shared" si="7"/>
        <v>6.7111111111111104</v>
      </c>
      <c r="I30" s="53">
        <f>SUM(方向別!B235,方向別!I358,方向別!B522)</f>
        <v>265</v>
      </c>
      <c r="J30" s="53">
        <f>SUM(方向別!C235,方向別!J358,方向別!C522)</f>
        <v>12</v>
      </c>
      <c r="K30" s="53">
        <f>SUM(方向別!D235,方向別!K358,方向別!D522)</f>
        <v>51</v>
      </c>
      <c r="L30" s="53">
        <f>SUM(方向別!E235,方向別!L358,方向別!E522)</f>
        <v>10</v>
      </c>
      <c r="M30" s="53">
        <f t="shared" si="4"/>
        <v>338</v>
      </c>
      <c r="N30" s="52">
        <f t="shared" si="8"/>
        <v>6.5088757396449708</v>
      </c>
      <c r="O30" s="51">
        <f t="shared" si="1"/>
        <v>6.9304900553619024</v>
      </c>
      <c r="P30" s="44"/>
      <c r="AF30" s="44"/>
      <c r="AV30" s="44"/>
      <c r="CB30" s="45"/>
      <c r="CC30" s="45"/>
      <c r="CD30" s="45"/>
      <c r="CE30" s="45"/>
    </row>
    <row r="31" spans="1:83" s="44" customFormat="1" ht="13.5" customHeight="1">
      <c r="A31" s="54" t="s">
        <v>28</v>
      </c>
      <c r="B31" s="53">
        <f>方向別!I113</f>
        <v>387</v>
      </c>
      <c r="C31" s="53">
        <f>方向別!J113</f>
        <v>13</v>
      </c>
      <c r="D31" s="53">
        <f>方向別!K113</f>
        <v>52</v>
      </c>
      <c r="E31" s="53">
        <f>方向別!L113</f>
        <v>14</v>
      </c>
      <c r="F31" s="53">
        <f t="shared" si="9"/>
        <v>466</v>
      </c>
      <c r="G31" s="52">
        <f t="shared" si="6"/>
        <v>5.7939914163090123</v>
      </c>
      <c r="H31" s="51">
        <f t="shared" si="7"/>
        <v>6.9037037037037035</v>
      </c>
      <c r="I31" s="53">
        <f>SUM(方向別!B236,方向別!I359,方向別!B523)</f>
        <v>295</v>
      </c>
      <c r="J31" s="53">
        <f>SUM(方向別!C236,方向別!J359,方向別!C523)</f>
        <v>12</v>
      </c>
      <c r="K31" s="53">
        <f>SUM(方向別!D236,方向別!K359,方向別!D523)</f>
        <v>46</v>
      </c>
      <c r="L31" s="53">
        <f>SUM(方向別!E236,方向別!L359,方向別!E523)</f>
        <v>17</v>
      </c>
      <c r="M31" s="53">
        <f t="shared" si="4"/>
        <v>370</v>
      </c>
      <c r="N31" s="52">
        <f t="shared" si="8"/>
        <v>7.8378378378378386</v>
      </c>
      <c r="O31" s="51">
        <f t="shared" si="1"/>
        <v>7.5866311256920245</v>
      </c>
      <c r="CB31" s="45"/>
      <c r="CC31" s="45"/>
      <c r="CD31" s="45"/>
      <c r="CE31" s="45"/>
    </row>
    <row r="32" spans="1:83" s="44" customFormat="1" ht="13.5" customHeight="1">
      <c r="A32" s="54" t="s">
        <v>60</v>
      </c>
      <c r="B32" s="53">
        <f>方向別!I114</f>
        <v>427</v>
      </c>
      <c r="C32" s="53">
        <f>方向別!J114</f>
        <v>12</v>
      </c>
      <c r="D32" s="53">
        <f>方向別!K114</f>
        <v>65</v>
      </c>
      <c r="E32" s="53">
        <f>方向別!L114</f>
        <v>22</v>
      </c>
      <c r="F32" s="53">
        <f t="shared" si="9"/>
        <v>526</v>
      </c>
      <c r="G32" s="52">
        <f t="shared" si="6"/>
        <v>6.4638783269961975</v>
      </c>
      <c r="H32" s="51">
        <f t="shared" si="7"/>
        <v>7.7925925925925927</v>
      </c>
      <c r="I32" s="53">
        <f>SUM(方向別!B237,方向別!I360,方向別!B524)</f>
        <v>407</v>
      </c>
      <c r="J32" s="53">
        <f>SUM(方向別!C237,方向別!J360,方向別!C524)</f>
        <v>15</v>
      </c>
      <c r="K32" s="53">
        <f>SUM(方向別!D237,方向別!K360,方向別!D524)</f>
        <v>65</v>
      </c>
      <c r="L32" s="53">
        <f>SUM(方向別!E237,方向別!L360,方向別!E524)</f>
        <v>12</v>
      </c>
      <c r="M32" s="53">
        <f t="shared" si="4"/>
        <v>499</v>
      </c>
      <c r="N32" s="52">
        <f t="shared" si="8"/>
        <v>5.4108216432865728</v>
      </c>
      <c r="O32" s="51">
        <f t="shared" si="1"/>
        <v>10.231699815460324</v>
      </c>
      <c r="CB32" s="45"/>
      <c r="CC32" s="45"/>
      <c r="CD32" s="45"/>
      <c r="CE32" s="45"/>
    </row>
    <row r="33" spans="1:83" s="44" customFormat="1" ht="13.5" customHeight="1">
      <c r="A33" s="58" t="s">
        <v>29</v>
      </c>
      <c r="B33" s="57">
        <f>方向別!I115</f>
        <v>82</v>
      </c>
      <c r="C33" s="57">
        <f>方向別!J115</f>
        <v>8</v>
      </c>
      <c r="D33" s="57">
        <f>方向別!K115</f>
        <v>16</v>
      </c>
      <c r="E33" s="57">
        <f>方向別!L115</f>
        <v>2</v>
      </c>
      <c r="F33" s="57">
        <f t="shared" si="9"/>
        <v>108</v>
      </c>
      <c r="G33" s="56">
        <f t="shared" si="6"/>
        <v>9.2592592592592595</v>
      </c>
      <c r="H33" s="55">
        <f t="shared" si="7"/>
        <v>1.6</v>
      </c>
      <c r="I33" s="57">
        <f>SUM(方向別!B238,方向別!I361,方向別!B525)</f>
        <v>79</v>
      </c>
      <c r="J33" s="57">
        <f>SUM(方向別!C238,方向別!J361,方向別!C525)</f>
        <v>4</v>
      </c>
      <c r="K33" s="57">
        <f>SUM(方向別!D238,方向別!K361,方向別!D525)</f>
        <v>16</v>
      </c>
      <c r="L33" s="57">
        <f>SUM(方向別!E238,方向別!L361,方向別!E525)</f>
        <v>2</v>
      </c>
      <c r="M33" s="57">
        <f t="shared" si="4"/>
        <v>101</v>
      </c>
      <c r="N33" s="56">
        <f t="shared" si="8"/>
        <v>5.9405940594059405</v>
      </c>
      <c r="O33" s="55">
        <f t="shared" si="1"/>
        <v>2.0709452532294446</v>
      </c>
      <c r="CB33" s="45"/>
      <c r="CC33" s="45"/>
      <c r="CD33" s="45"/>
      <c r="CE33" s="45"/>
    </row>
    <row r="34" spans="1:83" s="46" customFormat="1" ht="13.5" customHeight="1">
      <c r="A34" s="54" t="s">
        <v>30</v>
      </c>
      <c r="B34" s="53">
        <f>方向別!I116</f>
        <v>78</v>
      </c>
      <c r="C34" s="53">
        <f>方向別!J116</f>
        <v>2</v>
      </c>
      <c r="D34" s="53">
        <f>方向別!K116</f>
        <v>14</v>
      </c>
      <c r="E34" s="53">
        <f>方向別!L116</f>
        <v>1</v>
      </c>
      <c r="F34" s="53">
        <f t="shared" si="9"/>
        <v>95</v>
      </c>
      <c r="G34" s="52">
        <f t="shared" si="6"/>
        <v>3.1578947368421053</v>
      </c>
      <c r="H34" s="51">
        <f t="shared" si="7"/>
        <v>1.4074074074074074</v>
      </c>
      <c r="I34" s="53">
        <f>SUM(方向別!B239,方向別!I362,方向別!B526)</f>
        <v>95</v>
      </c>
      <c r="J34" s="53">
        <f>SUM(方向別!C239,方向別!J362,方向別!C526)</f>
        <v>3</v>
      </c>
      <c r="K34" s="53">
        <f>SUM(方向別!D239,方向別!K362,方向別!D526)</f>
        <v>7</v>
      </c>
      <c r="L34" s="53">
        <f>SUM(方向別!E239,方向別!L362,方向別!E526)</f>
        <v>1</v>
      </c>
      <c r="M34" s="53">
        <f t="shared" si="4"/>
        <v>106</v>
      </c>
      <c r="N34" s="52">
        <f t="shared" si="8"/>
        <v>3.7735849056603774</v>
      </c>
      <c r="O34" s="51">
        <f t="shared" si="1"/>
        <v>2.1734672954685257</v>
      </c>
      <c r="P34" s="44"/>
      <c r="AF34" s="44"/>
      <c r="AV34" s="44"/>
    </row>
    <row r="35" spans="1:83" s="46" customFormat="1" ht="13.5" customHeight="1">
      <c r="A35" s="54" t="s">
        <v>31</v>
      </c>
      <c r="B35" s="53">
        <f>方向別!I117</f>
        <v>86</v>
      </c>
      <c r="C35" s="53">
        <f>方向別!J117</f>
        <v>3</v>
      </c>
      <c r="D35" s="53">
        <f>方向別!K117</f>
        <v>5</v>
      </c>
      <c r="E35" s="53">
        <f>方向別!L117</f>
        <v>2</v>
      </c>
      <c r="F35" s="53">
        <f t="shared" si="9"/>
        <v>96</v>
      </c>
      <c r="G35" s="52">
        <f t="shared" si="6"/>
        <v>5.2083333333333339</v>
      </c>
      <c r="H35" s="51">
        <f t="shared" si="7"/>
        <v>1.4222222222222223</v>
      </c>
      <c r="I35" s="53">
        <f>SUM(方向別!B240,方向別!I363,方向別!B527)</f>
        <v>105</v>
      </c>
      <c r="J35" s="53">
        <f>SUM(方向別!C240,方向別!J363,方向別!C527)</f>
        <v>7</v>
      </c>
      <c r="K35" s="53">
        <f>SUM(方向別!D240,方向別!K363,方向別!D527)</f>
        <v>11</v>
      </c>
      <c r="L35" s="53">
        <f>SUM(方向別!E240,方向別!L363,方向別!E527)</f>
        <v>0</v>
      </c>
      <c r="M35" s="53">
        <f t="shared" si="4"/>
        <v>123</v>
      </c>
      <c r="N35" s="52">
        <f t="shared" si="8"/>
        <v>5.6910569105691051</v>
      </c>
      <c r="O35" s="51">
        <f t="shared" si="1"/>
        <v>2.5220422390814026</v>
      </c>
      <c r="P35" s="44"/>
      <c r="AF35" s="44"/>
      <c r="AV35" s="44"/>
    </row>
    <row r="36" spans="1:83" s="46" customFormat="1" ht="13.5" customHeight="1">
      <c r="A36" s="54" t="s">
        <v>32</v>
      </c>
      <c r="B36" s="53">
        <f>方向別!I118</f>
        <v>64</v>
      </c>
      <c r="C36" s="53">
        <f>方向別!J118</f>
        <v>3</v>
      </c>
      <c r="D36" s="53">
        <f>方向別!K118</f>
        <v>7</v>
      </c>
      <c r="E36" s="53">
        <f>方向別!L118</f>
        <v>1</v>
      </c>
      <c r="F36" s="53">
        <f t="shared" si="9"/>
        <v>75</v>
      </c>
      <c r="G36" s="52">
        <f t="shared" si="6"/>
        <v>5.3333333333333339</v>
      </c>
      <c r="H36" s="51">
        <f t="shared" si="7"/>
        <v>1.1111111111111112</v>
      </c>
      <c r="I36" s="53">
        <f>SUM(方向別!B241,方向別!I364,方向別!B528)</f>
        <v>88</v>
      </c>
      <c r="J36" s="53">
        <f>SUM(方向別!C241,方向別!J364,方向別!C528)</f>
        <v>1</v>
      </c>
      <c r="K36" s="53">
        <f>SUM(方向別!D241,方向別!K364,方向別!D528)</f>
        <v>11</v>
      </c>
      <c r="L36" s="53">
        <f>SUM(方向別!E241,方向別!L364,方向別!E528)</f>
        <v>0</v>
      </c>
      <c r="M36" s="53">
        <f t="shared" si="4"/>
        <v>100</v>
      </c>
      <c r="N36" s="52">
        <f t="shared" si="8"/>
        <v>1</v>
      </c>
      <c r="O36" s="51">
        <f t="shared" si="1"/>
        <v>2.0504408447816278</v>
      </c>
      <c r="P36" s="44"/>
      <c r="AF36" s="44"/>
      <c r="AV36" s="44"/>
      <c r="CB36" s="45"/>
      <c r="CC36" s="45"/>
      <c r="CD36" s="45"/>
      <c r="CE36" s="45"/>
    </row>
    <row r="37" spans="1:83" s="44" customFormat="1" ht="13.5" customHeight="1">
      <c r="A37" s="54" t="s">
        <v>33</v>
      </c>
      <c r="B37" s="53">
        <f>方向別!I119</f>
        <v>72</v>
      </c>
      <c r="C37" s="53">
        <f>方向別!J119</f>
        <v>1</v>
      </c>
      <c r="D37" s="53">
        <f>方向別!K119</f>
        <v>9</v>
      </c>
      <c r="E37" s="53">
        <f>方向別!L119</f>
        <v>0</v>
      </c>
      <c r="F37" s="53">
        <f t="shared" si="9"/>
        <v>82</v>
      </c>
      <c r="G37" s="52">
        <f t="shared" si="6"/>
        <v>1.2195121951219512</v>
      </c>
      <c r="H37" s="51">
        <f t="shared" si="7"/>
        <v>1.2148148148148148</v>
      </c>
      <c r="I37" s="53">
        <f>SUM(方向別!B242,方向別!I365,方向別!B529)</f>
        <v>117</v>
      </c>
      <c r="J37" s="53">
        <f>SUM(方向別!C242,方向別!J365,方向別!C529)</f>
        <v>3</v>
      </c>
      <c r="K37" s="53">
        <f>SUM(方向別!D242,方向別!K365,方向別!D529)</f>
        <v>10</v>
      </c>
      <c r="L37" s="53">
        <f>SUM(方向別!E242,方向別!L365,方向別!E529)</f>
        <v>1</v>
      </c>
      <c r="M37" s="53">
        <f t="shared" si="4"/>
        <v>131</v>
      </c>
      <c r="N37" s="52">
        <f t="shared" si="8"/>
        <v>3.0534351145038165</v>
      </c>
      <c r="O37" s="51">
        <f t="shared" si="1"/>
        <v>2.6860775066639326</v>
      </c>
      <c r="CB37" s="45"/>
      <c r="CC37" s="45"/>
      <c r="CD37" s="45"/>
      <c r="CE37" s="45"/>
    </row>
    <row r="38" spans="1:83" s="46" customFormat="1" ht="13.5" customHeight="1">
      <c r="A38" s="54" t="s">
        <v>34</v>
      </c>
      <c r="B38" s="53">
        <f>方向別!I120</f>
        <v>55</v>
      </c>
      <c r="C38" s="53">
        <f>方向別!J120</f>
        <v>4</v>
      </c>
      <c r="D38" s="53">
        <f>方向別!K120</f>
        <v>7</v>
      </c>
      <c r="E38" s="53">
        <f>方向別!L120</f>
        <v>0</v>
      </c>
      <c r="F38" s="53">
        <f t="shared" si="9"/>
        <v>66</v>
      </c>
      <c r="G38" s="52">
        <f t="shared" si="6"/>
        <v>6.0606060606060606</v>
      </c>
      <c r="H38" s="51">
        <f t="shared" si="7"/>
        <v>0.97777777777777775</v>
      </c>
      <c r="I38" s="53">
        <f>SUM(方向別!B243,方向別!I366,方向別!B530)</f>
        <v>79</v>
      </c>
      <c r="J38" s="53">
        <f>SUM(方向別!C243,方向別!J366,方向別!C530)</f>
        <v>0</v>
      </c>
      <c r="K38" s="53">
        <f>SUM(方向別!D243,方向別!K366,方向別!D530)</f>
        <v>10</v>
      </c>
      <c r="L38" s="53">
        <f>SUM(方向別!E243,方向別!L366,方向別!E530)</f>
        <v>3</v>
      </c>
      <c r="M38" s="53">
        <f t="shared" si="4"/>
        <v>92</v>
      </c>
      <c r="N38" s="52">
        <f t="shared" si="8"/>
        <v>3.2608695652173911</v>
      </c>
      <c r="O38" s="51">
        <f t="shared" si="1"/>
        <v>1.886405577199098</v>
      </c>
      <c r="P38" s="44"/>
      <c r="AF38" s="44"/>
      <c r="AV38" s="44"/>
      <c r="CB38" s="45"/>
      <c r="CC38" s="45"/>
      <c r="CD38" s="45"/>
      <c r="CE38" s="45"/>
    </row>
    <row r="39" spans="1:83" s="44" customFormat="1" ht="13.5" customHeight="1">
      <c r="A39" s="50" t="s">
        <v>15</v>
      </c>
      <c r="B39" s="49">
        <f>SUM(B33:B38)</f>
        <v>437</v>
      </c>
      <c r="C39" s="49">
        <f>SUM(C33:C38)</f>
        <v>21</v>
      </c>
      <c r="D39" s="49">
        <f>SUM(D33:D38)</f>
        <v>58</v>
      </c>
      <c r="E39" s="49">
        <f>SUM(E33:E38)</f>
        <v>6</v>
      </c>
      <c r="F39" s="49">
        <f t="shared" si="9"/>
        <v>522</v>
      </c>
      <c r="G39" s="48">
        <f t="shared" si="6"/>
        <v>5.1724137931034484</v>
      </c>
      <c r="H39" s="47">
        <f t="shared" si="7"/>
        <v>7.7333333333333334</v>
      </c>
      <c r="I39" s="49">
        <f>SUM(I33:I38)</f>
        <v>563</v>
      </c>
      <c r="J39" s="49">
        <f>SUM(J33:J38)</f>
        <v>18</v>
      </c>
      <c r="K39" s="49">
        <f>SUM(K33:K38)</f>
        <v>65</v>
      </c>
      <c r="L39" s="49">
        <f>SUM(L33:L38)</f>
        <v>7</v>
      </c>
      <c r="M39" s="49">
        <f t="shared" si="4"/>
        <v>653</v>
      </c>
      <c r="N39" s="48">
        <f t="shared" si="8"/>
        <v>3.828483920367534</v>
      </c>
      <c r="O39" s="47">
        <f t="shared" si="1"/>
        <v>13.38937871642403</v>
      </c>
      <c r="CB39" s="45"/>
      <c r="CC39" s="45"/>
      <c r="CD39" s="45"/>
      <c r="CE39" s="45"/>
    </row>
    <row r="40" spans="1:83" s="44" customFormat="1" ht="13.5" customHeight="1">
      <c r="A40" s="58" t="s">
        <v>35</v>
      </c>
      <c r="B40" s="57">
        <f>方向別!I122</f>
        <v>62</v>
      </c>
      <c r="C40" s="57">
        <f>方向別!J122</f>
        <v>1</v>
      </c>
      <c r="D40" s="57">
        <f>方向別!K122</f>
        <v>8</v>
      </c>
      <c r="E40" s="57">
        <f>方向別!L122</f>
        <v>3</v>
      </c>
      <c r="F40" s="57">
        <f t="shared" si="9"/>
        <v>74</v>
      </c>
      <c r="G40" s="56">
        <f t="shared" si="6"/>
        <v>5.4054054054054053</v>
      </c>
      <c r="H40" s="55">
        <f t="shared" si="7"/>
        <v>1.0962962962962963</v>
      </c>
      <c r="I40" s="57">
        <f>SUM(方向別!B245,方向別!I368,方向別!B532)</f>
        <v>100</v>
      </c>
      <c r="J40" s="57">
        <f>SUM(方向別!C245,方向別!J368,方向別!C532)</f>
        <v>4</v>
      </c>
      <c r="K40" s="57">
        <f>SUM(方向別!D245,方向別!K368,方向別!D532)</f>
        <v>9</v>
      </c>
      <c r="L40" s="57">
        <f>SUM(方向別!E245,方向別!L368,方向別!E532)</f>
        <v>3</v>
      </c>
      <c r="M40" s="57">
        <f t="shared" si="4"/>
        <v>116</v>
      </c>
      <c r="N40" s="56">
        <f t="shared" si="8"/>
        <v>6.0344827586206895</v>
      </c>
      <c r="O40" s="55">
        <f t="shared" si="1"/>
        <v>2.3785113799466884</v>
      </c>
      <c r="CB40" s="45"/>
      <c r="CC40" s="45"/>
      <c r="CD40" s="45"/>
      <c r="CE40" s="45"/>
    </row>
    <row r="41" spans="1:83" s="46" customFormat="1" ht="13.5" customHeight="1">
      <c r="A41" s="54" t="s">
        <v>36</v>
      </c>
      <c r="B41" s="53">
        <f>方向別!I123</f>
        <v>68</v>
      </c>
      <c r="C41" s="53">
        <f>方向別!J123</f>
        <v>5</v>
      </c>
      <c r="D41" s="53">
        <f>方向別!K123</f>
        <v>4</v>
      </c>
      <c r="E41" s="53">
        <f>方向別!L123</f>
        <v>1</v>
      </c>
      <c r="F41" s="53">
        <f t="shared" si="9"/>
        <v>78</v>
      </c>
      <c r="G41" s="52">
        <f t="shared" si="6"/>
        <v>7.6923076923076925</v>
      </c>
      <c r="H41" s="51">
        <f t="shared" ref="H41:H47" si="10">IF(F41=0,0,F41/F$47*100)</f>
        <v>1.1555555555555554</v>
      </c>
      <c r="I41" s="53">
        <f>SUM(方向別!B246,方向別!I369,方向別!B533)</f>
        <v>96</v>
      </c>
      <c r="J41" s="53">
        <f>SUM(方向別!C246,方向別!J369,方向別!C533)</f>
        <v>2</v>
      </c>
      <c r="K41" s="53">
        <f>SUM(方向別!D246,方向別!K369,方向別!D533)</f>
        <v>10</v>
      </c>
      <c r="L41" s="53">
        <f>SUM(方向別!E246,方向別!L369,方向別!E533)</f>
        <v>1</v>
      </c>
      <c r="M41" s="53">
        <f t="shared" si="4"/>
        <v>109</v>
      </c>
      <c r="N41" s="52">
        <f t="shared" si="8"/>
        <v>2.7522935779816518</v>
      </c>
      <c r="O41" s="51">
        <f>IF(M41=0,0,M41/M$47*100)</f>
        <v>2.2349805208119742</v>
      </c>
      <c r="P41" s="44"/>
      <c r="AF41" s="44"/>
      <c r="AV41" s="44"/>
    </row>
    <row r="42" spans="1:83" s="46" customFormat="1" ht="13.5" customHeight="1">
      <c r="A42" s="54" t="s">
        <v>37</v>
      </c>
      <c r="B42" s="53">
        <f>方向別!I124</f>
        <v>62</v>
      </c>
      <c r="C42" s="53">
        <f>方向別!J124</f>
        <v>1</v>
      </c>
      <c r="D42" s="53">
        <f>方向別!K124</f>
        <v>3</v>
      </c>
      <c r="E42" s="53">
        <f>方向別!L124</f>
        <v>0</v>
      </c>
      <c r="F42" s="53">
        <f t="shared" si="9"/>
        <v>66</v>
      </c>
      <c r="G42" s="52">
        <f t="shared" si="6"/>
        <v>1.5151515151515151</v>
      </c>
      <c r="H42" s="51">
        <f t="shared" si="10"/>
        <v>0.97777777777777775</v>
      </c>
      <c r="I42" s="53">
        <f>SUM(方向別!B247,方向別!I370,方向別!B534)</f>
        <v>85</v>
      </c>
      <c r="J42" s="53">
        <f>SUM(方向別!C247,方向別!J370,方向別!C534)</f>
        <v>6</v>
      </c>
      <c r="K42" s="53">
        <f>SUM(方向別!D247,方向別!K370,方向別!D534)</f>
        <v>11</v>
      </c>
      <c r="L42" s="53">
        <f>SUM(方向別!E247,方向別!L370,方向別!E534)</f>
        <v>1</v>
      </c>
      <c r="M42" s="53">
        <f t="shared" si="4"/>
        <v>103</v>
      </c>
      <c r="N42" s="52">
        <f t="shared" si="8"/>
        <v>6.7961165048543686</v>
      </c>
      <c r="O42" s="51">
        <f>IF(M42=0,0,M42/M$47*100)</f>
        <v>2.1119540701250767</v>
      </c>
      <c r="P42" s="44"/>
      <c r="AF42" s="44"/>
      <c r="AV42" s="44"/>
    </row>
    <row r="43" spans="1:83" s="43" customFormat="1" ht="13.5" customHeight="1">
      <c r="A43" s="54" t="s">
        <v>38</v>
      </c>
      <c r="B43" s="53">
        <f>方向別!I125</f>
        <v>59</v>
      </c>
      <c r="C43" s="53">
        <f>方向別!J125</f>
        <v>3</v>
      </c>
      <c r="D43" s="53">
        <f>方向別!K125</f>
        <v>7</v>
      </c>
      <c r="E43" s="53">
        <f>方向別!L125</f>
        <v>0</v>
      </c>
      <c r="F43" s="53">
        <f t="shared" si="9"/>
        <v>69</v>
      </c>
      <c r="G43" s="52">
        <f t="shared" si="6"/>
        <v>4.3478260869565215</v>
      </c>
      <c r="H43" s="51">
        <f t="shared" si="10"/>
        <v>1.0222222222222224</v>
      </c>
      <c r="I43" s="53">
        <f>SUM(方向別!B248,方向別!I371,方向別!B535)</f>
        <v>57</v>
      </c>
      <c r="J43" s="53">
        <f>SUM(方向別!C248,方向別!J371,方向別!C535)</f>
        <v>2</v>
      </c>
      <c r="K43" s="53">
        <f>SUM(方向別!D248,方向別!K371,方向別!D535)</f>
        <v>6</v>
      </c>
      <c r="L43" s="53">
        <f>SUM(方向別!E248,方向別!L371,方向別!E535)</f>
        <v>1</v>
      </c>
      <c r="M43" s="53">
        <f t="shared" si="4"/>
        <v>66</v>
      </c>
      <c r="N43" s="52">
        <f t="shared" si="8"/>
        <v>4.5454545454545459</v>
      </c>
      <c r="O43" s="51">
        <f>IF(M43=0,0,M43/M$47*100)</f>
        <v>1.3532909575558745</v>
      </c>
      <c r="P43" s="44"/>
      <c r="AF43" s="44"/>
      <c r="AV43" s="44"/>
      <c r="CB43" s="45"/>
      <c r="CC43" s="45"/>
      <c r="CD43" s="45"/>
      <c r="CE43" s="45"/>
    </row>
    <row r="44" spans="1:83" s="43" customFormat="1" ht="13.5" customHeight="1">
      <c r="A44" s="54" t="s">
        <v>39</v>
      </c>
      <c r="B44" s="53">
        <f>方向別!I126</f>
        <v>56</v>
      </c>
      <c r="C44" s="53">
        <f>方向別!J126</f>
        <v>2</v>
      </c>
      <c r="D44" s="53">
        <f>方向別!K126</f>
        <v>8</v>
      </c>
      <c r="E44" s="53">
        <f>方向別!L126</f>
        <v>0</v>
      </c>
      <c r="F44" s="53">
        <f t="shared" si="9"/>
        <v>66</v>
      </c>
      <c r="G44" s="52">
        <f t="shared" si="6"/>
        <v>3.0303030303030303</v>
      </c>
      <c r="H44" s="51">
        <f t="shared" si="10"/>
        <v>0.97777777777777775</v>
      </c>
      <c r="I44" s="53">
        <f>SUM(方向別!B249,方向別!I372,方向別!B536)</f>
        <v>71</v>
      </c>
      <c r="J44" s="53">
        <f>SUM(方向別!C249,方向別!J372,方向別!C536)</f>
        <v>2</v>
      </c>
      <c r="K44" s="53">
        <f>SUM(方向別!D249,方向別!K372,方向別!D536)</f>
        <v>8</v>
      </c>
      <c r="L44" s="53">
        <f>SUM(方向別!E249,方向別!L372,方向別!E536)</f>
        <v>1</v>
      </c>
      <c r="M44" s="53">
        <f t="shared" si="4"/>
        <v>82</v>
      </c>
      <c r="N44" s="52">
        <f t="shared" si="8"/>
        <v>3.6585365853658534</v>
      </c>
      <c r="O44" s="51">
        <f t="shared" si="1"/>
        <v>1.6813614927209348</v>
      </c>
      <c r="P44" s="44"/>
      <c r="AF44" s="44"/>
      <c r="AV44" s="44"/>
      <c r="CB44" s="45"/>
      <c r="CC44" s="45"/>
      <c r="CD44" s="45"/>
      <c r="CE44" s="45"/>
    </row>
    <row r="45" spans="1:83" s="44" customFormat="1" ht="13.5" customHeight="1">
      <c r="A45" s="54" t="s">
        <v>40</v>
      </c>
      <c r="B45" s="53">
        <f>方向別!I127</f>
        <v>60</v>
      </c>
      <c r="C45" s="53">
        <f>方向別!J127</f>
        <v>3</v>
      </c>
      <c r="D45" s="53">
        <f>方向別!K127</f>
        <v>5</v>
      </c>
      <c r="E45" s="53">
        <f>方向別!L127</f>
        <v>1</v>
      </c>
      <c r="F45" s="53">
        <f t="shared" si="9"/>
        <v>69</v>
      </c>
      <c r="G45" s="52">
        <f t="shared" si="6"/>
        <v>5.7971014492753623</v>
      </c>
      <c r="H45" s="51">
        <f t="shared" si="10"/>
        <v>1.0222222222222224</v>
      </c>
      <c r="I45" s="53">
        <f>SUM(方向別!B250,方向別!I373,方向別!B537)</f>
        <v>69</v>
      </c>
      <c r="J45" s="53">
        <f>SUM(方向別!C250,方向別!J373,方向別!C537)</f>
        <v>3</v>
      </c>
      <c r="K45" s="53">
        <f>SUM(方向別!D250,方向別!K373,方向別!D537)</f>
        <v>12</v>
      </c>
      <c r="L45" s="53">
        <f>SUM(方向別!E250,方向別!L373,方向別!E537)</f>
        <v>0</v>
      </c>
      <c r="M45" s="53">
        <f t="shared" si="4"/>
        <v>84</v>
      </c>
      <c r="N45" s="52">
        <f t="shared" si="8"/>
        <v>3.5714285714285712</v>
      </c>
      <c r="O45" s="51">
        <f t="shared" si="1"/>
        <v>1.7223703096165677</v>
      </c>
      <c r="CB45" s="45"/>
      <c r="CC45" s="45"/>
      <c r="CD45" s="45"/>
      <c r="CE45" s="45"/>
    </row>
    <row r="46" spans="1:83" s="46" customFormat="1" ht="13.5" customHeight="1">
      <c r="A46" s="50" t="s">
        <v>15</v>
      </c>
      <c r="B46" s="49">
        <f>SUM(B40:B45)</f>
        <v>367</v>
      </c>
      <c r="C46" s="49">
        <f>SUM(C40:C45)</f>
        <v>15</v>
      </c>
      <c r="D46" s="49">
        <f>SUM(D40:D45)</f>
        <v>35</v>
      </c>
      <c r="E46" s="49">
        <f>SUM(E40:E45)</f>
        <v>5</v>
      </c>
      <c r="F46" s="49">
        <f t="shared" si="9"/>
        <v>422</v>
      </c>
      <c r="G46" s="48">
        <f t="shared" si="6"/>
        <v>4.7393364928909953</v>
      </c>
      <c r="H46" s="47">
        <f t="shared" si="10"/>
        <v>6.2518518518518515</v>
      </c>
      <c r="I46" s="49">
        <f>SUM(I40:I45)</f>
        <v>478</v>
      </c>
      <c r="J46" s="49">
        <f>SUM(J40:J45)</f>
        <v>19</v>
      </c>
      <c r="K46" s="49">
        <f>SUM(K40:K45)</f>
        <v>56</v>
      </c>
      <c r="L46" s="49">
        <f>SUM(L40:L45)</f>
        <v>7</v>
      </c>
      <c r="M46" s="49">
        <f t="shared" si="4"/>
        <v>560</v>
      </c>
      <c r="N46" s="48">
        <f t="shared" si="8"/>
        <v>4.6428571428571432</v>
      </c>
      <c r="O46" s="47">
        <f t="shared" si="1"/>
        <v>11.482468730777116</v>
      </c>
      <c r="P46" s="44"/>
      <c r="AF46" s="44"/>
      <c r="AV46" s="44"/>
    </row>
    <row r="47" spans="1:83" s="43" customFormat="1" ht="13.5" customHeight="1">
      <c r="A47" s="50" t="s">
        <v>41</v>
      </c>
      <c r="B47" s="49">
        <f>SUM(B17,B24:B32,B39,B46)</f>
        <v>5557</v>
      </c>
      <c r="C47" s="49">
        <f>SUM(C17,C24:C32,C39,C46)</f>
        <v>185</v>
      </c>
      <c r="D47" s="49">
        <f>SUM(D17,D24:D32,D39,D46)</f>
        <v>792</v>
      </c>
      <c r="E47" s="49">
        <f>SUM(E17,E24:E32,E39,E46)</f>
        <v>216</v>
      </c>
      <c r="F47" s="49">
        <f t="shared" si="9"/>
        <v>6750</v>
      </c>
      <c r="G47" s="48">
        <f t="shared" si="6"/>
        <v>5.9407407407407407</v>
      </c>
      <c r="H47" s="47">
        <f t="shared" si="10"/>
        <v>100</v>
      </c>
      <c r="I47" s="49">
        <f>SUM(I17,I24:I32,I39,I46)</f>
        <v>3970</v>
      </c>
      <c r="J47" s="49">
        <f>SUM(J17,J24:J32,J39,J46)</f>
        <v>175</v>
      </c>
      <c r="K47" s="49">
        <f>SUM(K17,K24:K32,K39,K46)</f>
        <v>588</v>
      </c>
      <c r="L47" s="49">
        <f>SUM(L17,L24:L32,L39,L46)</f>
        <v>144</v>
      </c>
      <c r="M47" s="49">
        <f t="shared" si="4"/>
        <v>4877</v>
      </c>
      <c r="N47" s="48">
        <f t="shared" si="8"/>
        <v>6.5409062948533938</v>
      </c>
      <c r="O47" s="47">
        <f t="shared" si="1"/>
        <v>100</v>
      </c>
      <c r="P47" s="44"/>
      <c r="AF47" s="44"/>
      <c r="AV47" s="44"/>
      <c r="CB47" s="45"/>
      <c r="CC47" s="45"/>
      <c r="CD47" s="45"/>
      <c r="CE47" s="45"/>
    </row>
    <row r="48" spans="1:83" s="43" customFormat="1" ht="13.5" customHeight="1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5"/>
      <c r="CC48" s="45"/>
      <c r="CD48" s="45"/>
      <c r="CE48" s="45"/>
    </row>
    <row r="49" spans="1:83" s="44" customFormat="1" ht="13.5" customHeight="1">
      <c r="CB49" s="45"/>
      <c r="CC49" s="45"/>
      <c r="CD49" s="45"/>
      <c r="CE49" s="45"/>
    </row>
    <row r="50" spans="1:83" s="46" customFormat="1" ht="13.5" customHeight="1">
      <c r="A50" s="70" t="s">
        <v>0</v>
      </c>
      <c r="B50" s="69" t="s">
        <v>74</v>
      </c>
      <c r="C50" s="68"/>
      <c r="D50" s="68"/>
      <c r="E50" s="68"/>
      <c r="F50" s="68"/>
      <c r="G50" s="68"/>
      <c r="H50" s="67"/>
      <c r="I50" s="69" t="s">
        <v>75</v>
      </c>
      <c r="J50" s="68"/>
      <c r="K50" s="68"/>
      <c r="L50" s="68"/>
      <c r="M50" s="68"/>
      <c r="N50" s="68"/>
      <c r="O50" s="67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5"/>
      <c r="CC50" s="45"/>
      <c r="CD50" s="45"/>
      <c r="CE50" s="45"/>
    </row>
    <row r="51" spans="1:83" s="43" customFormat="1" ht="39" customHeight="1">
      <c r="A51" s="65" t="s">
        <v>1</v>
      </c>
      <c r="B51" s="63" t="s">
        <v>2</v>
      </c>
      <c r="C51" s="62" t="s">
        <v>3</v>
      </c>
      <c r="D51" s="61" t="s">
        <v>4</v>
      </c>
      <c r="E51" s="62" t="s">
        <v>5</v>
      </c>
      <c r="F51" s="61" t="s">
        <v>6</v>
      </c>
      <c r="G51" s="61" t="s">
        <v>7</v>
      </c>
      <c r="H51" s="64" t="s">
        <v>8</v>
      </c>
      <c r="I51" s="63" t="s">
        <v>2</v>
      </c>
      <c r="J51" s="61" t="s">
        <v>3</v>
      </c>
      <c r="K51" s="61" t="s">
        <v>4</v>
      </c>
      <c r="L51" s="62" t="s">
        <v>5</v>
      </c>
      <c r="M51" s="61" t="s">
        <v>6</v>
      </c>
      <c r="N51" s="61" t="s">
        <v>7</v>
      </c>
      <c r="O51" s="60" t="s">
        <v>8</v>
      </c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5"/>
      <c r="CC51" s="45"/>
      <c r="CD51" s="45"/>
      <c r="CE51" s="45"/>
    </row>
    <row r="52" spans="1:83" s="43" customFormat="1" ht="13.5" customHeight="1">
      <c r="A52" s="58" t="s">
        <v>9</v>
      </c>
      <c r="B52" s="57">
        <f>方向別!I175</f>
        <v>3</v>
      </c>
      <c r="C52" s="57">
        <f>方向別!J175</f>
        <v>0</v>
      </c>
      <c r="D52" s="57">
        <f>方向別!K175</f>
        <v>2</v>
      </c>
      <c r="E52" s="57">
        <f>方向別!L175</f>
        <v>0</v>
      </c>
      <c r="F52" s="57">
        <f>SUM(B52:E52)</f>
        <v>5</v>
      </c>
      <c r="G52" s="56">
        <f>IF(SUM(C52,E52)=0,0,SUM(C52,E52)/F52*100)</f>
        <v>0</v>
      </c>
      <c r="H52" s="55">
        <f t="shared" ref="H52:H88" si="11">IF(F52=0,0,F52/F$88*100)</f>
        <v>0.547645125958379</v>
      </c>
      <c r="I52" s="57">
        <f>SUM(方向別!B11,方向別!I216,方向別!B380,方向別!I503)</f>
        <v>46</v>
      </c>
      <c r="J52" s="57">
        <f>SUM(方向別!C11,方向別!J216,方向別!C380,方向別!J503)</f>
        <v>0</v>
      </c>
      <c r="K52" s="57">
        <f>SUM(方向別!D11,方向別!K216,方向別!D380,方向別!K503)</f>
        <v>7</v>
      </c>
      <c r="L52" s="57">
        <f>SUM(方向別!E11,方向別!L216,方向別!E380,方向別!L503)</f>
        <v>0</v>
      </c>
      <c r="M52" s="57">
        <f>SUM(I52:L52)</f>
        <v>53</v>
      </c>
      <c r="N52" s="56">
        <f>IF(SUM(J52,L52)=0,0,SUM(J52,L52)/M52*100)</f>
        <v>0</v>
      </c>
      <c r="O52" s="55">
        <f t="shared" ref="O52:O88" si="12">IF(M52=0,0,M52/M$88*100)</f>
        <v>1.5699052132701421</v>
      </c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5"/>
      <c r="CC52" s="45"/>
      <c r="CD52" s="45"/>
      <c r="CE52" s="45"/>
    </row>
    <row r="53" spans="1:83" s="43" customFormat="1" ht="13.5" customHeight="1">
      <c r="A53" s="54" t="s">
        <v>10</v>
      </c>
      <c r="B53" s="53">
        <f>方向別!I176</f>
        <v>4</v>
      </c>
      <c r="C53" s="53">
        <f>方向別!J176</f>
        <v>0</v>
      </c>
      <c r="D53" s="53">
        <f>方向別!K176</f>
        <v>0</v>
      </c>
      <c r="E53" s="53">
        <f>方向別!L176</f>
        <v>0</v>
      </c>
      <c r="F53" s="53">
        <f t="shared" ref="F53:F66" si="13">SUM(B53:E53)</f>
        <v>4</v>
      </c>
      <c r="G53" s="52">
        <f t="shared" ref="G53:G62" si="14">IF(SUM(C53,E53)=0,0,SUM(C53,E53)/F53*100)</f>
        <v>0</v>
      </c>
      <c r="H53" s="51">
        <f t="shared" si="11"/>
        <v>0.43811610076670315</v>
      </c>
      <c r="I53" s="53">
        <f>SUM(方向別!B12,方向別!I217,方向別!B381,方向別!I504)</f>
        <v>30</v>
      </c>
      <c r="J53" s="53">
        <f>SUM(方向別!C12,方向別!J217,方向別!C381,方向別!J504)</f>
        <v>0</v>
      </c>
      <c r="K53" s="53">
        <f>SUM(方向別!D12,方向別!K217,方向別!D381,方向別!K504)</f>
        <v>9</v>
      </c>
      <c r="L53" s="53">
        <f>SUM(方向別!E12,方向別!L217,方向別!E381,方向別!L504)</f>
        <v>2</v>
      </c>
      <c r="M53" s="53">
        <f t="shared" ref="M53:M66" si="15">SUM(I53:L53)</f>
        <v>41</v>
      </c>
      <c r="N53" s="52">
        <f t="shared" ref="N53:N62" si="16">IF(SUM(J53,L53)=0,0,SUM(J53,L53)/M53*100)</f>
        <v>4.8780487804878048</v>
      </c>
      <c r="O53" s="51">
        <f t="shared" si="12"/>
        <v>1.2144549763033177</v>
      </c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5"/>
      <c r="CC53" s="45"/>
      <c r="CD53" s="45"/>
      <c r="CE53" s="45"/>
    </row>
    <row r="54" spans="1:83" s="43" customFormat="1" ht="13.5" customHeight="1">
      <c r="A54" s="54" t="s">
        <v>11</v>
      </c>
      <c r="B54" s="53">
        <f>方向別!I177</f>
        <v>10</v>
      </c>
      <c r="C54" s="53">
        <f>方向別!J177</f>
        <v>0</v>
      </c>
      <c r="D54" s="53">
        <f>方向別!K177</f>
        <v>0</v>
      </c>
      <c r="E54" s="53">
        <f>方向別!L177</f>
        <v>0</v>
      </c>
      <c r="F54" s="53">
        <f t="shared" si="13"/>
        <v>10</v>
      </c>
      <c r="G54" s="52">
        <f t="shared" si="14"/>
        <v>0</v>
      </c>
      <c r="H54" s="51">
        <f t="shared" si="11"/>
        <v>1.095290251916758</v>
      </c>
      <c r="I54" s="53">
        <f>SUM(方向別!B13,方向別!I218,方向別!B382,方向別!I505)</f>
        <v>48</v>
      </c>
      <c r="J54" s="53">
        <f>SUM(方向別!C13,方向別!J218,方向別!C382,方向別!J505)</f>
        <v>0</v>
      </c>
      <c r="K54" s="53">
        <f>SUM(方向別!D13,方向別!K218,方向別!D382,方向別!K505)</f>
        <v>8</v>
      </c>
      <c r="L54" s="53">
        <f>SUM(方向別!E13,方向別!L218,方向別!E382,方向別!L505)</f>
        <v>2</v>
      </c>
      <c r="M54" s="53">
        <f t="shared" si="15"/>
        <v>58</v>
      </c>
      <c r="N54" s="52">
        <f t="shared" si="16"/>
        <v>3.4482758620689653</v>
      </c>
      <c r="O54" s="51">
        <f t="shared" si="12"/>
        <v>1.7180094786729858</v>
      </c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5"/>
      <c r="CC54" s="45"/>
      <c r="CD54" s="45"/>
      <c r="CE54" s="45"/>
    </row>
    <row r="55" spans="1:83" s="43" customFormat="1" ht="13.5" customHeight="1">
      <c r="A55" s="54" t="s">
        <v>12</v>
      </c>
      <c r="B55" s="53">
        <f>方向別!I178</f>
        <v>8</v>
      </c>
      <c r="C55" s="53">
        <f>方向別!J178</f>
        <v>0</v>
      </c>
      <c r="D55" s="53">
        <f>方向別!K178</f>
        <v>0</v>
      </c>
      <c r="E55" s="53">
        <f>方向別!L178</f>
        <v>0</v>
      </c>
      <c r="F55" s="53">
        <f t="shared" si="13"/>
        <v>8</v>
      </c>
      <c r="G55" s="52">
        <f t="shared" si="14"/>
        <v>0</v>
      </c>
      <c r="H55" s="51">
        <f t="shared" si="11"/>
        <v>0.87623220153340631</v>
      </c>
      <c r="I55" s="53">
        <f>SUM(方向別!B14,方向別!I219,方向別!B383,方向別!I506)</f>
        <v>41</v>
      </c>
      <c r="J55" s="53">
        <f>SUM(方向別!C14,方向別!J219,方向別!C383,方向別!J506)</f>
        <v>1</v>
      </c>
      <c r="K55" s="53">
        <f>SUM(方向別!D14,方向別!K219,方向別!D383,方向別!K506)</f>
        <v>7</v>
      </c>
      <c r="L55" s="53">
        <f>SUM(方向別!E14,方向別!L219,方向別!E383,方向別!L506)</f>
        <v>2</v>
      </c>
      <c r="M55" s="53">
        <f t="shared" si="15"/>
        <v>51</v>
      </c>
      <c r="N55" s="52">
        <f t="shared" si="16"/>
        <v>5.8823529411764701</v>
      </c>
      <c r="O55" s="51">
        <f t="shared" si="12"/>
        <v>1.5106635071090047</v>
      </c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5"/>
      <c r="CC55" s="45"/>
      <c r="CD55" s="45"/>
      <c r="CE55" s="45"/>
    </row>
    <row r="56" spans="1:83" s="43" customFormat="1" ht="13.5" customHeight="1">
      <c r="A56" s="54" t="s">
        <v>13</v>
      </c>
      <c r="B56" s="53">
        <f>方向別!I179</f>
        <v>8</v>
      </c>
      <c r="C56" s="53">
        <f>方向別!J179</f>
        <v>0</v>
      </c>
      <c r="D56" s="53">
        <f>方向別!K179</f>
        <v>1</v>
      </c>
      <c r="E56" s="53">
        <f>方向別!L179</f>
        <v>0</v>
      </c>
      <c r="F56" s="53">
        <f t="shared" si="13"/>
        <v>9</v>
      </c>
      <c r="G56" s="52">
        <f t="shared" si="14"/>
        <v>0</v>
      </c>
      <c r="H56" s="51">
        <f t="shared" si="11"/>
        <v>0.98576122672508226</v>
      </c>
      <c r="I56" s="53">
        <f>SUM(方向別!B15,方向別!I220,方向別!B384,方向別!I507)</f>
        <v>50</v>
      </c>
      <c r="J56" s="53">
        <f>SUM(方向別!C15,方向別!J220,方向別!C384,方向別!J507)</f>
        <v>2</v>
      </c>
      <c r="K56" s="53">
        <f>SUM(方向別!D15,方向別!K220,方向別!D384,方向別!K507)</f>
        <v>8</v>
      </c>
      <c r="L56" s="53">
        <f>SUM(方向別!E15,方向別!L220,方向別!E384,方向別!L507)</f>
        <v>0</v>
      </c>
      <c r="M56" s="53">
        <f t="shared" si="15"/>
        <v>60</v>
      </c>
      <c r="N56" s="52">
        <f t="shared" si="16"/>
        <v>3.3333333333333335</v>
      </c>
      <c r="O56" s="51">
        <f t="shared" si="12"/>
        <v>1.7772511848341233</v>
      </c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5"/>
      <c r="CC56" s="45"/>
      <c r="CD56" s="45"/>
      <c r="CE56" s="45"/>
    </row>
    <row r="57" spans="1:83" s="44" customFormat="1" ht="13.5" customHeight="1">
      <c r="A57" s="54" t="s">
        <v>14</v>
      </c>
      <c r="B57" s="53">
        <f>方向別!I180</f>
        <v>8</v>
      </c>
      <c r="C57" s="53">
        <f>方向別!J180</f>
        <v>1</v>
      </c>
      <c r="D57" s="53">
        <f>方向別!K180</f>
        <v>2</v>
      </c>
      <c r="E57" s="53">
        <f>方向別!L180</f>
        <v>0</v>
      </c>
      <c r="F57" s="53">
        <f t="shared" si="13"/>
        <v>11</v>
      </c>
      <c r="G57" s="52">
        <f t="shared" si="14"/>
        <v>9.0909090909090917</v>
      </c>
      <c r="H57" s="51">
        <f t="shared" si="11"/>
        <v>1.2048192771084338</v>
      </c>
      <c r="I57" s="53">
        <f>SUM(方向別!B16,方向別!I221,方向別!B385,方向別!I508)</f>
        <v>53</v>
      </c>
      <c r="J57" s="53">
        <f>SUM(方向別!C16,方向別!J221,方向別!C385,方向別!J508)</f>
        <v>0</v>
      </c>
      <c r="K57" s="53">
        <f>SUM(方向別!D16,方向別!K221,方向別!D385,方向別!K508)</f>
        <v>8</v>
      </c>
      <c r="L57" s="53">
        <f>SUM(方向別!E16,方向別!L221,方向別!E385,方向別!L508)</f>
        <v>3</v>
      </c>
      <c r="M57" s="53">
        <f t="shared" si="15"/>
        <v>64</v>
      </c>
      <c r="N57" s="52">
        <f t="shared" si="16"/>
        <v>4.6875</v>
      </c>
      <c r="O57" s="51">
        <f t="shared" si="12"/>
        <v>1.8957345971563981</v>
      </c>
      <c r="CB57" s="45"/>
      <c r="CC57" s="45"/>
      <c r="CD57" s="45"/>
      <c r="CE57" s="45"/>
    </row>
    <row r="58" spans="1:83" s="46" customFormat="1" ht="13.5" customHeight="1">
      <c r="A58" s="50" t="s">
        <v>15</v>
      </c>
      <c r="B58" s="49">
        <f>SUM(B52:B57)</f>
        <v>41</v>
      </c>
      <c r="C58" s="49">
        <f>SUM(C52:C57)</f>
        <v>1</v>
      </c>
      <c r="D58" s="49">
        <f>SUM(D52:D57)</f>
        <v>5</v>
      </c>
      <c r="E58" s="49">
        <f>SUM(E52:E57)</f>
        <v>0</v>
      </c>
      <c r="F58" s="49">
        <f t="shared" si="13"/>
        <v>47</v>
      </c>
      <c r="G58" s="48">
        <f t="shared" si="14"/>
        <v>2.1276595744680851</v>
      </c>
      <c r="H58" s="47">
        <f t="shared" si="11"/>
        <v>5.1478641840087622</v>
      </c>
      <c r="I58" s="49">
        <f>SUM(I52:I57)</f>
        <v>268</v>
      </c>
      <c r="J58" s="49">
        <f>SUM(J52:J57)</f>
        <v>3</v>
      </c>
      <c r="K58" s="49">
        <f>SUM(K52:K57)</f>
        <v>47</v>
      </c>
      <c r="L58" s="49">
        <f>SUM(L52:L57)</f>
        <v>9</v>
      </c>
      <c r="M58" s="49">
        <f t="shared" si="15"/>
        <v>327</v>
      </c>
      <c r="N58" s="48">
        <f t="shared" si="16"/>
        <v>3.669724770642202</v>
      </c>
      <c r="O58" s="47">
        <f t="shared" si="12"/>
        <v>9.6860189573459703</v>
      </c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</row>
    <row r="59" spans="1:83" s="43" customFormat="1" ht="13.5" customHeight="1">
      <c r="A59" s="58" t="s">
        <v>16</v>
      </c>
      <c r="B59" s="57">
        <f>方向別!I182</f>
        <v>10</v>
      </c>
      <c r="C59" s="57">
        <f>方向別!J182</f>
        <v>0</v>
      </c>
      <c r="D59" s="57">
        <f>方向別!K182</f>
        <v>0</v>
      </c>
      <c r="E59" s="57">
        <f>方向別!L182</f>
        <v>0</v>
      </c>
      <c r="F59" s="57">
        <f t="shared" si="13"/>
        <v>10</v>
      </c>
      <c r="G59" s="56">
        <f t="shared" si="14"/>
        <v>0</v>
      </c>
      <c r="H59" s="55">
        <f t="shared" si="11"/>
        <v>1.095290251916758</v>
      </c>
      <c r="I59" s="57">
        <f>SUM(方向別!B18,方向別!I223,方向別!B387,方向別!I510)</f>
        <v>57</v>
      </c>
      <c r="J59" s="57">
        <f>SUM(方向別!C18,方向別!J223,方向別!C387,方向別!J510)</f>
        <v>0</v>
      </c>
      <c r="K59" s="57">
        <f>SUM(方向別!D18,方向別!K223,方向別!D387,方向別!K510)</f>
        <v>6</v>
      </c>
      <c r="L59" s="57">
        <f>SUM(方向別!E18,方向別!L223,方向別!E387,方向別!L510)</f>
        <v>1</v>
      </c>
      <c r="M59" s="57">
        <f t="shared" si="15"/>
        <v>64</v>
      </c>
      <c r="N59" s="56">
        <f t="shared" si="16"/>
        <v>1.5625</v>
      </c>
      <c r="O59" s="55">
        <f t="shared" si="12"/>
        <v>1.8957345971563981</v>
      </c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5"/>
      <c r="CC59" s="45"/>
      <c r="CD59" s="45"/>
      <c r="CE59" s="45"/>
    </row>
    <row r="60" spans="1:83" s="43" customFormat="1" ht="13.5" customHeight="1">
      <c r="A60" s="54" t="s">
        <v>17</v>
      </c>
      <c r="B60" s="53">
        <f>方向別!I183</f>
        <v>12</v>
      </c>
      <c r="C60" s="53">
        <f>方向別!J183</f>
        <v>0</v>
      </c>
      <c r="D60" s="53">
        <f>方向別!K183</f>
        <v>3</v>
      </c>
      <c r="E60" s="53">
        <f>方向別!L183</f>
        <v>1</v>
      </c>
      <c r="F60" s="53">
        <f t="shared" si="13"/>
        <v>16</v>
      </c>
      <c r="G60" s="52">
        <f t="shared" si="14"/>
        <v>6.25</v>
      </c>
      <c r="H60" s="51">
        <f t="shared" si="11"/>
        <v>1.7524644030668126</v>
      </c>
      <c r="I60" s="53">
        <f>SUM(方向別!B19,方向別!I224,方向別!B388,方向別!I511)</f>
        <v>62</v>
      </c>
      <c r="J60" s="53">
        <f>SUM(方向別!C19,方向別!J224,方向別!C388,方向別!J511)</f>
        <v>2</v>
      </c>
      <c r="K60" s="53">
        <f>SUM(方向別!D19,方向別!K224,方向別!D388,方向別!K511)</f>
        <v>6</v>
      </c>
      <c r="L60" s="53">
        <f>SUM(方向別!E19,方向別!L224,方向別!E388,方向別!L511)</f>
        <v>2</v>
      </c>
      <c r="M60" s="53">
        <f t="shared" si="15"/>
        <v>72</v>
      </c>
      <c r="N60" s="52">
        <f t="shared" si="16"/>
        <v>5.5555555555555554</v>
      </c>
      <c r="O60" s="51">
        <f t="shared" si="12"/>
        <v>2.1327014218009479</v>
      </c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5"/>
      <c r="CC60" s="45"/>
      <c r="CD60" s="45"/>
      <c r="CE60" s="45"/>
    </row>
    <row r="61" spans="1:83" s="43" customFormat="1" ht="13.5" customHeight="1">
      <c r="A61" s="54" t="s">
        <v>18</v>
      </c>
      <c r="B61" s="53">
        <f>方向別!I184</f>
        <v>16</v>
      </c>
      <c r="C61" s="53">
        <f>方向別!J184</f>
        <v>0</v>
      </c>
      <c r="D61" s="53">
        <f>方向別!K184</f>
        <v>1</v>
      </c>
      <c r="E61" s="53">
        <f>方向別!L184</f>
        <v>1</v>
      </c>
      <c r="F61" s="53">
        <f t="shared" si="13"/>
        <v>18</v>
      </c>
      <c r="G61" s="52">
        <f t="shared" si="14"/>
        <v>5.5555555555555554</v>
      </c>
      <c r="H61" s="51">
        <f t="shared" si="11"/>
        <v>1.9715224534501645</v>
      </c>
      <c r="I61" s="53">
        <f>SUM(方向別!B20,方向別!I225,方向別!B389,方向別!I512)</f>
        <v>48</v>
      </c>
      <c r="J61" s="53">
        <f>SUM(方向別!C20,方向別!J225,方向別!C389,方向別!J512)</f>
        <v>0</v>
      </c>
      <c r="K61" s="53">
        <f>SUM(方向別!D20,方向別!K225,方向別!D389,方向別!K512)</f>
        <v>8</v>
      </c>
      <c r="L61" s="53">
        <f>SUM(方向別!E20,方向別!L225,方向別!E389,方向別!L512)</f>
        <v>0</v>
      </c>
      <c r="M61" s="53">
        <f t="shared" si="15"/>
        <v>56</v>
      </c>
      <c r="N61" s="52">
        <f t="shared" si="16"/>
        <v>0</v>
      </c>
      <c r="O61" s="51">
        <f t="shared" si="12"/>
        <v>1.6587677725118484</v>
      </c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5"/>
      <c r="CC61" s="45"/>
      <c r="CD61" s="45"/>
      <c r="CE61" s="45"/>
    </row>
    <row r="62" spans="1:83" s="43" customFormat="1" ht="13.5" customHeight="1">
      <c r="A62" s="54" t="s">
        <v>19</v>
      </c>
      <c r="B62" s="53">
        <f>方向別!I185</f>
        <v>8</v>
      </c>
      <c r="C62" s="53">
        <f>方向別!J185</f>
        <v>0</v>
      </c>
      <c r="D62" s="53">
        <f>方向別!K185</f>
        <v>1</v>
      </c>
      <c r="E62" s="53">
        <f>方向別!L185</f>
        <v>1</v>
      </c>
      <c r="F62" s="53">
        <f t="shared" si="13"/>
        <v>10</v>
      </c>
      <c r="G62" s="52">
        <f t="shared" si="14"/>
        <v>10</v>
      </c>
      <c r="H62" s="51">
        <f t="shared" si="11"/>
        <v>1.095290251916758</v>
      </c>
      <c r="I62" s="53">
        <f>SUM(方向別!B21,方向別!I226,方向別!B390,方向別!I513)</f>
        <v>62</v>
      </c>
      <c r="J62" s="53">
        <f>SUM(方向別!C21,方向別!J226,方向別!C390,方向別!J513)</f>
        <v>1</v>
      </c>
      <c r="K62" s="53">
        <f>SUM(方向別!D21,方向別!K226,方向別!D390,方向別!K513)</f>
        <v>2</v>
      </c>
      <c r="L62" s="53">
        <f>SUM(方向別!E21,方向別!L226,方向別!E390,方向別!L513)</f>
        <v>3</v>
      </c>
      <c r="M62" s="53">
        <f t="shared" si="15"/>
        <v>68</v>
      </c>
      <c r="N62" s="52">
        <f t="shared" si="16"/>
        <v>5.8823529411764701</v>
      </c>
      <c r="O62" s="51">
        <f t="shared" si="12"/>
        <v>2.014218009478673</v>
      </c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5"/>
      <c r="CC62" s="45"/>
      <c r="CD62" s="45"/>
      <c r="CE62" s="45"/>
    </row>
    <row r="63" spans="1:83" s="43" customFormat="1" ht="13.5" customHeight="1">
      <c r="A63" s="54" t="s">
        <v>20</v>
      </c>
      <c r="B63" s="53">
        <f>方向別!I186</f>
        <v>15</v>
      </c>
      <c r="C63" s="53">
        <f>方向別!J186</f>
        <v>0</v>
      </c>
      <c r="D63" s="53">
        <f>方向別!K186</f>
        <v>4</v>
      </c>
      <c r="E63" s="53">
        <f>方向別!L186</f>
        <v>0</v>
      </c>
      <c r="F63" s="53">
        <f t="shared" si="13"/>
        <v>19</v>
      </c>
      <c r="G63" s="52">
        <f>IF(SUM(C63,E63)=0,0,SUM(C63,E63)/F63*100)</f>
        <v>0</v>
      </c>
      <c r="H63" s="51">
        <f t="shared" si="11"/>
        <v>2.0810514786418399</v>
      </c>
      <c r="I63" s="53">
        <f>SUM(方向別!B22,方向別!I227,方向別!B391,方向別!I514)</f>
        <v>42</v>
      </c>
      <c r="J63" s="53">
        <f>SUM(方向別!C22,方向別!J227,方向別!C391,方向別!J514)</f>
        <v>0</v>
      </c>
      <c r="K63" s="53">
        <f>SUM(方向別!D22,方向別!K227,方向別!D391,方向別!K514)</f>
        <v>4</v>
      </c>
      <c r="L63" s="53">
        <f>SUM(方向別!E22,方向別!L227,方向別!E391,方向別!L514)</f>
        <v>2</v>
      </c>
      <c r="M63" s="53">
        <f t="shared" si="15"/>
        <v>48</v>
      </c>
      <c r="N63" s="52">
        <f>IF(SUM(J63,L63)=0,0,SUM(J63,L63)/M63*100)</f>
        <v>4.1666666666666661</v>
      </c>
      <c r="O63" s="51">
        <f t="shared" si="12"/>
        <v>1.4218009478672986</v>
      </c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5"/>
      <c r="CC63" s="45"/>
      <c r="CD63" s="45"/>
      <c r="CE63" s="45"/>
    </row>
    <row r="64" spans="1:83" s="43" customFormat="1" ht="13.5" customHeight="1">
      <c r="A64" s="54" t="s">
        <v>21</v>
      </c>
      <c r="B64" s="53">
        <f>方向別!I187</f>
        <v>12</v>
      </c>
      <c r="C64" s="53">
        <f>方向別!J187</f>
        <v>0</v>
      </c>
      <c r="D64" s="53">
        <f>方向別!K187</f>
        <v>4</v>
      </c>
      <c r="E64" s="53">
        <f>方向別!L187</f>
        <v>0</v>
      </c>
      <c r="F64" s="53">
        <f t="shared" si="13"/>
        <v>16</v>
      </c>
      <c r="G64" s="52">
        <f>IF(SUM(C64,E64)=0,0,SUM(C64,E64)/F64*100)</f>
        <v>0</v>
      </c>
      <c r="H64" s="51">
        <f t="shared" si="11"/>
        <v>1.7524644030668126</v>
      </c>
      <c r="I64" s="53">
        <f>SUM(方向別!B23,方向別!I228,方向別!B392,方向別!I515)</f>
        <v>32</v>
      </c>
      <c r="J64" s="53">
        <f>SUM(方向別!C23,方向別!J228,方向別!C392,方向別!J515)</f>
        <v>1</v>
      </c>
      <c r="K64" s="53">
        <f>SUM(方向別!D23,方向別!K228,方向別!D392,方向別!K515)</f>
        <v>3</v>
      </c>
      <c r="L64" s="53">
        <f>SUM(方向別!E23,方向別!L228,方向別!E392,方向別!L515)</f>
        <v>0</v>
      </c>
      <c r="M64" s="53">
        <f t="shared" si="15"/>
        <v>36</v>
      </c>
      <c r="N64" s="52">
        <f>IF(SUM(J64,L64)=0,0,SUM(J64,L64)/M64*100)</f>
        <v>2.7777777777777777</v>
      </c>
      <c r="O64" s="51">
        <f t="shared" si="12"/>
        <v>1.066350710900474</v>
      </c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5"/>
      <c r="CC64" s="45"/>
      <c r="CD64" s="45"/>
      <c r="CE64" s="45"/>
    </row>
    <row r="65" spans="1:83" s="43" customFormat="1" ht="13.5" customHeight="1">
      <c r="A65" s="50" t="s">
        <v>15</v>
      </c>
      <c r="B65" s="49">
        <f>SUM(B59:B64)</f>
        <v>73</v>
      </c>
      <c r="C65" s="49">
        <f>SUM(C59:C64)</f>
        <v>0</v>
      </c>
      <c r="D65" s="49">
        <f>SUM(D59:D64)</f>
        <v>13</v>
      </c>
      <c r="E65" s="49">
        <f>SUM(E59:E64)</f>
        <v>3</v>
      </c>
      <c r="F65" s="49">
        <f t="shared" si="13"/>
        <v>89</v>
      </c>
      <c r="G65" s="48">
        <f>IF(SUM(C65,E65)=0,0,SUM(C65,E65)/F65*100)</f>
        <v>3.3707865168539324</v>
      </c>
      <c r="H65" s="47">
        <f t="shared" si="11"/>
        <v>9.7480832420591454</v>
      </c>
      <c r="I65" s="49">
        <f>SUM(I59:I64)</f>
        <v>303</v>
      </c>
      <c r="J65" s="49">
        <f>SUM(J59:J64)</f>
        <v>4</v>
      </c>
      <c r="K65" s="49">
        <f>SUM(K59:K64)</f>
        <v>29</v>
      </c>
      <c r="L65" s="49">
        <f>SUM(L59:L64)</f>
        <v>8</v>
      </c>
      <c r="M65" s="49">
        <f t="shared" si="15"/>
        <v>344</v>
      </c>
      <c r="N65" s="48">
        <f>IF(SUM(J65,L65)=0,0,SUM(J65,L65)/M65*100)</f>
        <v>3.4883720930232558</v>
      </c>
      <c r="O65" s="47">
        <f t="shared" si="12"/>
        <v>10.189573459715639</v>
      </c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5"/>
      <c r="CC65" s="45"/>
      <c r="CD65" s="45"/>
      <c r="CE65" s="45"/>
    </row>
    <row r="66" spans="1:83" s="43" customFormat="1" ht="13.5" customHeight="1">
      <c r="A66" s="54" t="s">
        <v>22</v>
      </c>
      <c r="B66" s="53">
        <f>方向別!I189</f>
        <v>52</v>
      </c>
      <c r="C66" s="53">
        <f>方向別!J189</f>
        <v>0</v>
      </c>
      <c r="D66" s="53">
        <f>方向別!K189</f>
        <v>12</v>
      </c>
      <c r="E66" s="53">
        <f>方向別!L189</f>
        <v>4</v>
      </c>
      <c r="F66" s="53">
        <f t="shared" si="13"/>
        <v>68</v>
      </c>
      <c r="G66" s="52">
        <f t="shared" ref="G66:G88" si="17">IF(SUM(C66,E66)=0,0,SUM(C66,E66)/F66*100)</f>
        <v>5.8823529411764701</v>
      </c>
      <c r="H66" s="51">
        <f t="shared" si="11"/>
        <v>7.4479737130339538</v>
      </c>
      <c r="I66" s="53">
        <f>SUM(方向別!B25,方向別!I230,方向別!B394,方向別!I517)</f>
        <v>278</v>
      </c>
      <c r="J66" s="53">
        <f>SUM(方向別!C25,方向別!J230,方向別!C394,方向別!J517)</f>
        <v>1</v>
      </c>
      <c r="K66" s="53">
        <f>SUM(方向別!D25,方向別!K230,方向別!D394,方向別!K517)</f>
        <v>30</v>
      </c>
      <c r="L66" s="53">
        <f>SUM(方向別!E25,方向別!L230,方向別!E394,方向別!L517)</f>
        <v>7</v>
      </c>
      <c r="M66" s="53">
        <f t="shared" si="15"/>
        <v>316</v>
      </c>
      <c r="N66" s="52">
        <f t="shared" ref="N66:N88" si="18">IF(SUM(J66,L66)=0,0,SUM(J66,L66)/M66*100)</f>
        <v>2.5316455696202533</v>
      </c>
      <c r="O66" s="51">
        <f t="shared" si="12"/>
        <v>9.3601895734597154</v>
      </c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5"/>
      <c r="CC66" s="45"/>
      <c r="CD66" s="45"/>
      <c r="CE66" s="45"/>
    </row>
    <row r="67" spans="1:83" s="43" customFormat="1" ht="13.5" customHeight="1">
      <c r="A67" s="54" t="s">
        <v>23</v>
      </c>
      <c r="B67" s="53">
        <f>方向別!I190</f>
        <v>67</v>
      </c>
      <c r="C67" s="53">
        <f>方向別!J190</f>
        <v>0</v>
      </c>
      <c r="D67" s="53">
        <f>方向別!K190</f>
        <v>9</v>
      </c>
      <c r="E67" s="53">
        <f>方向別!L190</f>
        <v>4</v>
      </c>
      <c r="F67" s="53">
        <f>SUM(B67:E67)</f>
        <v>80</v>
      </c>
      <c r="G67" s="52">
        <f t="shared" si="17"/>
        <v>5</v>
      </c>
      <c r="H67" s="51">
        <f t="shared" si="11"/>
        <v>8.762322015334064</v>
      </c>
      <c r="I67" s="53">
        <f>SUM(方向別!B26,方向別!I231,方向別!B395,方向別!I518)</f>
        <v>284</v>
      </c>
      <c r="J67" s="53">
        <f>SUM(方向別!C26,方向別!J231,方向別!C395,方向別!J518)</f>
        <v>0</v>
      </c>
      <c r="K67" s="53">
        <f>SUM(方向別!D26,方向別!K231,方向別!D395,方向別!K518)</f>
        <v>44</v>
      </c>
      <c r="L67" s="53">
        <f>SUM(方向別!E26,方向別!L231,方向別!E395,方向別!L518)</f>
        <v>28</v>
      </c>
      <c r="M67" s="53">
        <f>SUM(I67:L67)</f>
        <v>356</v>
      </c>
      <c r="N67" s="52">
        <f t="shared" si="18"/>
        <v>7.8651685393258424</v>
      </c>
      <c r="O67" s="51">
        <f t="shared" si="12"/>
        <v>10.545023696682465</v>
      </c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5"/>
      <c r="CC67" s="45"/>
      <c r="CD67" s="45"/>
      <c r="CE67" s="45"/>
    </row>
    <row r="68" spans="1:83" s="43" customFormat="1" ht="13.5" customHeight="1">
      <c r="A68" s="54" t="s">
        <v>24</v>
      </c>
      <c r="B68" s="53">
        <f>方向別!I191</f>
        <v>56</v>
      </c>
      <c r="C68" s="53">
        <f>方向別!J191</f>
        <v>1</v>
      </c>
      <c r="D68" s="53">
        <f>方向別!K191</f>
        <v>13</v>
      </c>
      <c r="E68" s="53">
        <f>方向別!L191</f>
        <v>2</v>
      </c>
      <c r="F68" s="53">
        <f t="shared" ref="F68:F88" si="19">SUM(B68:E68)</f>
        <v>72</v>
      </c>
      <c r="G68" s="52">
        <f t="shared" si="17"/>
        <v>4.1666666666666661</v>
      </c>
      <c r="H68" s="51">
        <f t="shared" si="11"/>
        <v>7.8860898138006581</v>
      </c>
      <c r="I68" s="53">
        <f>SUM(方向別!B27,方向別!I232,方向別!B396,方向別!I519)</f>
        <v>225</v>
      </c>
      <c r="J68" s="53">
        <f>SUM(方向別!C27,方向別!J232,方向別!C396,方向別!J519)</f>
        <v>0</v>
      </c>
      <c r="K68" s="53">
        <f>SUM(方向別!D27,方向別!K232,方向別!D396,方向別!K519)</f>
        <v>36</v>
      </c>
      <c r="L68" s="53">
        <f>SUM(方向別!E27,方向別!L232,方向別!E396,方向別!L519)</f>
        <v>14</v>
      </c>
      <c r="M68" s="53">
        <f t="shared" ref="M68:M88" si="20">SUM(I68:L68)</f>
        <v>275</v>
      </c>
      <c r="N68" s="52">
        <f t="shared" si="18"/>
        <v>5.0909090909090908</v>
      </c>
      <c r="O68" s="51">
        <f t="shared" si="12"/>
        <v>8.1457345971563981</v>
      </c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5"/>
      <c r="CC68" s="45"/>
      <c r="CD68" s="45"/>
      <c r="CE68" s="45"/>
    </row>
    <row r="69" spans="1:83" s="43" customFormat="1" ht="13.5" customHeight="1">
      <c r="A69" s="54" t="s">
        <v>25</v>
      </c>
      <c r="B69" s="53">
        <f>方向別!I192</f>
        <v>63</v>
      </c>
      <c r="C69" s="53">
        <f>方向別!J192</f>
        <v>1</v>
      </c>
      <c r="D69" s="53">
        <f>方向別!K192</f>
        <v>9</v>
      </c>
      <c r="E69" s="53">
        <f>方向別!L192</f>
        <v>2</v>
      </c>
      <c r="F69" s="53">
        <f t="shared" si="19"/>
        <v>75</v>
      </c>
      <c r="G69" s="52">
        <f t="shared" si="17"/>
        <v>4</v>
      </c>
      <c r="H69" s="51">
        <f t="shared" si="11"/>
        <v>8.214676889375685</v>
      </c>
      <c r="I69" s="53">
        <f>SUM(方向別!B28,方向別!I233,方向別!B397,方向別!I520)</f>
        <v>206</v>
      </c>
      <c r="J69" s="53">
        <f>SUM(方向別!C28,方向別!J233,方向別!C397,方向別!J520)</f>
        <v>1</v>
      </c>
      <c r="K69" s="53">
        <f>SUM(方向別!D28,方向別!K233,方向別!D397,方向別!K520)</f>
        <v>25</v>
      </c>
      <c r="L69" s="53">
        <f>SUM(方向別!E28,方向別!L233,方向別!E397,方向別!L520)</f>
        <v>8</v>
      </c>
      <c r="M69" s="53">
        <f t="shared" si="20"/>
        <v>240</v>
      </c>
      <c r="N69" s="52">
        <f t="shared" si="18"/>
        <v>3.75</v>
      </c>
      <c r="O69" s="51">
        <f t="shared" si="12"/>
        <v>7.109004739336493</v>
      </c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5"/>
      <c r="CC69" s="45"/>
      <c r="CD69" s="45"/>
      <c r="CE69" s="45"/>
    </row>
    <row r="70" spans="1:83" s="43" customFormat="1" ht="13.5" customHeight="1">
      <c r="A70" s="54" t="s">
        <v>26</v>
      </c>
      <c r="B70" s="53">
        <f>方向別!I193</f>
        <v>74</v>
      </c>
      <c r="C70" s="53">
        <f>方向別!J193</f>
        <v>0</v>
      </c>
      <c r="D70" s="53">
        <f>方向別!K193</f>
        <v>11</v>
      </c>
      <c r="E70" s="53">
        <f>方向別!L193</f>
        <v>5</v>
      </c>
      <c r="F70" s="53">
        <f t="shared" si="19"/>
        <v>90</v>
      </c>
      <c r="G70" s="52">
        <f t="shared" si="17"/>
        <v>5.5555555555555554</v>
      </c>
      <c r="H70" s="51">
        <f t="shared" si="11"/>
        <v>9.857612267250822</v>
      </c>
      <c r="I70" s="53">
        <f>SUM(方向別!B29,方向別!I234,方向別!B398,方向別!I521)</f>
        <v>203</v>
      </c>
      <c r="J70" s="53">
        <f>SUM(方向別!C29,方向別!J234,方向別!C398,方向別!J521)</f>
        <v>2</v>
      </c>
      <c r="K70" s="53">
        <f>SUM(方向別!D29,方向別!K234,方向別!D398,方向別!K521)</f>
        <v>34</v>
      </c>
      <c r="L70" s="53">
        <f>SUM(方向別!E29,方向別!L234,方向別!E398,方向別!L521)</f>
        <v>18</v>
      </c>
      <c r="M70" s="53">
        <f t="shared" si="20"/>
        <v>257</v>
      </c>
      <c r="N70" s="52">
        <f t="shared" si="18"/>
        <v>7.782101167315175</v>
      </c>
      <c r="O70" s="51">
        <f t="shared" si="12"/>
        <v>7.6125592417061609</v>
      </c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5"/>
      <c r="CC70" s="45"/>
      <c r="CD70" s="45"/>
      <c r="CE70" s="45"/>
    </row>
    <row r="71" spans="1:83" s="43" customFormat="1" ht="13.5" customHeight="1">
      <c r="A71" s="54" t="s">
        <v>27</v>
      </c>
      <c r="B71" s="53">
        <f>方向別!I194</f>
        <v>57</v>
      </c>
      <c r="C71" s="53">
        <f>方向別!J194</f>
        <v>2</v>
      </c>
      <c r="D71" s="53">
        <f>方向別!K194</f>
        <v>11</v>
      </c>
      <c r="E71" s="53">
        <f>方向別!L194</f>
        <v>4</v>
      </c>
      <c r="F71" s="53">
        <f t="shared" si="19"/>
        <v>74</v>
      </c>
      <c r="G71" s="52">
        <f t="shared" si="17"/>
        <v>8.1081081081081088</v>
      </c>
      <c r="H71" s="51">
        <f t="shared" si="11"/>
        <v>8.1051478641840085</v>
      </c>
      <c r="I71" s="53">
        <f>SUM(方向別!B30,方向別!I235,方向別!B399,方向別!I522)</f>
        <v>187</v>
      </c>
      <c r="J71" s="53">
        <f>SUM(方向別!C30,方向別!J235,方向別!C399,方向別!J522)</f>
        <v>6</v>
      </c>
      <c r="K71" s="53">
        <f>SUM(方向別!D30,方向別!K235,方向別!D399,方向別!K522)</f>
        <v>47</v>
      </c>
      <c r="L71" s="53">
        <f>SUM(方向別!E30,方向別!L235,方向別!E399,方向別!L522)</f>
        <v>11</v>
      </c>
      <c r="M71" s="53">
        <f t="shared" si="20"/>
        <v>251</v>
      </c>
      <c r="N71" s="52">
        <f t="shared" si="18"/>
        <v>6.7729083665338639</v>
      </c>
      <c r="O71" s="51">
        <f t="shared" si="12"/>
        <v>7.4348341232227488</v>
      </c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5"/>
      <c r="CC71" s="45"/>
      <c r="CD71" s="45"/>
      <c r="CE71" s="45"/>
    </row>
    <row r="72" spans="1:83" s="43" customFormat="1" ht="13.5" customHeight="1">
      <c r="A72" s="54" t="s">
        <v>28</v>
      </c>
      <c r="B72" s="53">
        <f>方向別!I195</f>
        <v>73</v>
      </c>
      <c r="C72" s="53">
        <f>方向別!J195</f>
        <v>0</v>
      </c>
      <c r="D72" s="53">
        <f>方向別!K195</f>
        <v>8</v>
      </c>
      <c r="E72" s="53">
        <f>方向別!L195</f>
        <v>5</v>
      </c>
      <c r="F72" s="53">
        <f t="shared" si="19"/>
        <v>86</v>
      </c>
      <c r="G72" s="52">
        <f t="shared" si="17"/>
        <v>5.8139534883720927</v>
      </c>
      <c r="H72" s="51">
        <f t="shared" si="11"/>
        <v>9.4194961664841195</v>
      </c>
      <c r="I72" s="53">
        <f>SUM(方向別!B31,方向別!I236,方向別!B400,方向別!I523)</f>
        <v>181</v>
      </c>
      <c r="J72" s="53">
        <f>SUM(方向別!C31,方向別!J236,方向別!C400,方向別!J523)</f>
        <v>11</v>
      </c>
      <c r="K72" s="53">
        <f>SUM(方向別!D31,方向別!K236,方向別!D400,方向別!K523)</f>
        <v>36</v>
      </c>
      <c r="L72" s="53">
        <f>SUM(方向別!E31,方向別!L236,方向別!E400,方向別!L523)</f>
        <v>15</v>
      </c>
      <c r="M72" s="53">
        <f t="shared" si="20"/>
        <v>243</v>
      </c>
      <c r="N72" s="52">
        <f t="shared" si="18"/>
        <v>10.699588477366255</v>
      </c>
      <c r="O72" s="51">
        <f t="shared" si="12"/>
        <v>7.1978672985781991</v>
      </c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5"/>
      <c r="CC72" s="45"/>
      <c r="CD72" s="45"/>
      <c r="CE72" s="45"/>
    </row>
    <row r="73" spans="1:83" s="43" customFormat="1" ht="13.5" customHeight="1">
      <c r="A73" s="54" t="s">
        <v>60</v>
      </c>
      <c r="B73" s="53">
        <f>方向別!I196</f>
        <v>72</v>
      </c>
      <c r="C73" s="53">
        <f>方向別!J196</f>
        <v>0</v>
      </c>
      <c r="D73" s="53">
        <f>方向別!K196</f>
        <v>12</v>
      </c>
      <c r="E73" s="53">
        <f>方向別!L196</f>
        <v>1</v>
      </c>
      <c r="F73" s="53">
        <f t="shared" si="19"/>
        <v>85</v>
      </c>
      <c r="G73" s="52">
        <f t="shared" si="17"/>
        <v>1.1764705882352942</v>
      </c>
      <c r="H73" s="51">
        <f t="shared" si="11"/>
        <v>9.309967141292443</v>
      </c>
      <c r="I73" s="53">
        <f>SUM(方向別!B32,方向別!I237,方向別!B401,方向別!I524)</f>
        <v>209</v>
      </c>
      <c r="J73" s="53">
        <f>SUM(方向別!C32,方向別!J237,方向別!C401,方向別!J524)</f>
        <v>0</v>
      </c>
      <c r="K73" s="53">
        <f>SUM(方向別!D32,方向別!K237,方向別!D401,方向別!K524)</f>
        <v>43</v>
      </c>
      <c r="L73" s="53">
        <f>SUM(方向別!E32,方向別!L237,方向別!E401,方向別!L524)</f>
        <v>12</v>
      </c>
      <c r="M73" s="53">
        <f t="shared" si="20"/>
        <v>264</v>
      </c>
      <c r="N73" s="52">
        <f t="shared" si="18"/>
        <v>4.5454545454545459</v>
      </c>
      <c r="O73" s="51">
        <f t="shared" si="12"/>
        <v>7.8199052132701423</v>
      </c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5"/>
      <c r="CC73" s="45"/>
      <c r="CD73" s="45"/>
      <c r="CE73" s="45"/>
    </row>
    <row r="74" spans="1:83" s="43" customFormat="1" ht="13.5" customHeight="1">
      <c r="A74" s="58" t="s">
        <v>29</v>
      </c>
      <c r="B74" s="57">
        <f>方向別!I197</f>
        <v>12</v>
      </c>
      <c r="C74" s="57">
        <f>方向別!J197</f>
        <v>0</v>
      </c>
      <c r="D74" s="57">
        <f>方向別!K197</f>
        <v>0</v>
      </c>
      <c r="E74" s="57">
        <f>方向別!L197</f>
        <v>0</v>
      </c>
      <c r="F74" s="57">
        <f t="shared" si="19"/>
        <v>12</v>
      </c>
      <c r="G74" s="56">
        <f t="shared" si="17"/>
        <v>0</v>
      </c>
      <c r="H74" s="55">
        <f t="shared" si="11"/>
        <v>1.3143483023001095</v>
      </c>
      <c r="I74" s="57">
        <f>SUM(方向別!B33,方向別!I238,方向別!B402,方向別!I525)</f>
        <v>46</v>
      </c>
      <c r="J74" s="57">
        <f>SUM(方向別!C33,方向別!J238,方向別!C402,方向別!J525)</f>
        <v>1</v>
      </c>
      <c r="K74" s="57">
        <f>SUM(方向別!D33,方向別!K238,方向別!D402,方向別!K525)</f>
        <v>14</v>
      </c>
      <c r="L74" s="57">
        <f>SUM(方向別!E33,方向別!L238,方向別!E402,方向別!L525)</f>
        <v>2</v>
      </c>
      <c r="M74" s="57">
        <f t="shared" si="20"/>
        <v>63</v>
      </c>
      <c r="N74" s="56">
        <f t="shared" si="18"/>
        <v>4.7619047619047619</v>
      </c>
      <c r="O74" s="55">
        <f t="shared" si="12"/>
        <v>1.8661137440758293</v>
      </c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5"/>
      <c r="CC74" s="45"/>
      <c r="CD74" s="45"/>
      <c r="CE74" s="45"/>
    </row>
    <row r="75" spans="1:83" s="43" customFormat="1" ht="13.5" customHeight="1">
      <c r="A75" s="54" t="s">
        <v>30</v>
      </c>
      <c r="B75" s="53">
        <f>方向別!I198</f>
        <v>11</v>
      </c>
      <c r="C75" s="53">
        <f>方向別!J198</f>
        <v>0</v>
      </c>
      <c r="D75" s="53">
        <f>方向別!K198</f>
        <v>2</v>
      </c>
      <c r="E75" s="53">
        <f>方向別!L198</f>
        <v>0</v>
      </c>
      <c r="F75" s="53">
        <f t="shared" si="19"/>
        <v>13</v>
      </c>
      <c r="G75" s="52">
        <f t="shared" si="17"/>
        <v>0</v>
      </c>
      <c r="H75" s="51">
        <f t="shared" si="11"/>
        <v>1.4238773274917853</v>
      </c>
      <c r="I75" s="53">
        <f>SUM(方向別!B34,方向別!I239,方向別!B403,方向別!I526)</f>
        <v>42</v>
      </c>
      <c r="J75" s="53">
        <f>SUM(方向別!C34,方向別!J239,方向別!C403,方向別!J526)</f>
        <v>0</v>
      </c>
      <c r="K75" s="53">
        <f>SUM(方向別!D34,方向別!K239,方向別!D403,方向別!K526)</f>
        <v>10</v>
      </c>
      <c r="L75" s="53">
        <f>SUM(方向別!E34,方向別!L239,方向別!E403,方向別!L526)</f>
        <v>2</v>
      </c>
      <c r="M75" s="53">
        <f t="shared" si="20"/>
        <v>54</v>
      </c>
      <c r="N75" s="52">
        <f t="shared" si="18"/>
        <v>3.7037037037037033</v>
      </c>
      <c r="O75" s="51">
        <f t="shared" si="12"/>
        <v>1.5995260663507107</v>
      </c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5"/>
      <c r="CC75" s="45"/>
      <c r="CD75" s="45"/>
      <c r="CE75" s="45"/>
    </row>
    <row r="76" spans="1:83" s="43" customFormat="1" ht="13.5" customHeight="1">
      <c r="A76" s="54" t="s">
        <v>31</v>
      </c>
      <c r="B76" s="53">
        <f>方向別!I199</f>
        <v>5</v>
      </c>
      <c r="C76" s="53">
        <f>方向別!J199</f>
        <v>0</v>
      </c>
      <c r="D76" s="53">
        <f>方向別!K199</f>
        <v>1</v>
      </c>
      <c r="E76" s="53">
        <f>方向別!L199</f>
        <v>0</v>
      </c>
      <c r="F76" s="53">
        <f t="shared" si="19"/>
        <v>6</v>
      </c>
      <c r="G76" s="52">
        <f t="shared" si="17"/>
        <v>0</v>
      </c>
      <c r="H76" s="51">
        <f t="shared" si="11"/>
        <v>0.65717415115005473</v>
      </c>
      <c r="I76" s="53">
        <f>SUM(方向別!B35,方向別!I240,方向別!B404,方向別!I527)</f>
        <v>42</v>
      </c>
      <c r="J76" s="53">
        <f>SUM(方向別!C35,方向別!J240,方向別!C404,方向別!J527)</f>
        <v>0</v>
      </c>
      <c r="K76" s="53">
        <f>SUM(方向別!D35,方向別!K240,方向別!D404,方向別!K527)</f>
        <v>7</v>
      </c>
      <c r="L76" s="53">
        <f>SUM(方向別!E35,方向別!L240,方向別!E404,方向別!L527)</f>
        <v>0</v>
      </c>
      <c r="M76" s="53">
        <f t="shared" si="20"/>
        <v>49</v>
      </c>
      <c r="N76" s="52">
        <f t="shared" si="18"/>
        <v>0</v>
      </c>
      <c r="O76" s="51">
        <f t="shared" si="12"/>
        <v>1.4514218009478674</v>
      </c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5"/>
      <c r="CC76" s="45"/>
      <c r="CD76" s="45"/>
      <c r="CE76" s="45"/>
    </row>
    <row r="77" spans="1:83" s="43" customFormat="1" ht="13.5" customHeight="1">
      <c r="A77" s="54" t="s">
        <v>32</v>
      </c>
      <c r="B77" s="53">
        <f>方向別!I200</f>
        <v>10</v>
      </c>
      <c r="C77" s="53">
        <f>方向別!J200</f>
        <v>0</v>
      </c>
      <c r="D77" s="53">
        <f>方向別!K200</f>
        <v>2</v>
      </c>
      <c r="E77" s="53">
        <f>方向別!L200</f>
        <v>0</v>
      </c>
      <c r="F77" s="53">
        <f t="shared" si="19"/>
        <v>12</v>
      </c>
      <c r="G77" s="52">
        <f t="shared" si="17"/>
        <v>0</v>
      </c>
      <c r="H77" s="51">
        <f t="shared" si="11"/>
        <v>1.3143483023001095</v>
      </c>
      <c r="I77" s="53">
        <f>SUM(方向別!B36,方向別!I241,方向別!B405,方向別!I528)</f>
        <v>27</v>
      </c>
      <c r="J77" s="53">
        <f>SUM(方向別!C36,方向別!J241,方向別!C405,方向別!J528)</f>
        <v>0</v>
      </c>
      <c r="K77" s="53">
        <f>SUM(方向別!D36,方向別!K241,方向別!D405,方向別!K528)</f>
        <v>7</v>
      </c>
      <c r="L77" s="53">
        <f>SUM(方向別!E36,方向別!L241,方向別!E405,方向別!L528)</f>
        <v>1</v>
      </c>
      <c r="M77" s="53">
        <f t="shared" si="20"/>
        <v>35</v>
      </c>
      <c r="N77" s="52">
        <f t="shared" si="18"/>
        <v>2.8571428571428572</v>
      </c>
      <c r="O77" s="51">
        <f t="shared" si="12"/>
        <v>1.0367298578199051</v>
      </c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5"/>
      <c r="CC77" s="45"/>
      <c r="CD77" s="45"/>
      <c r="CE77" s="45"/>
    </row>
    <row r="78" spans="1:83" s="43" customFormat="1" ht="13.5" customHeight="1">
      <c r="A78" s="54" t="s">
        <v>33</v>
      </c>
      <c r="B78" s="53">
        <f>方向別!I201</f>
        <v>13</v>
      </c>
      <c r="C78" s="53">
        <f>方向別!J201</f>
        <v>0</v>
      </c>
      <c r="D78" s="53">
        <f>方向別!K201</f>
        <v>0</v>
      </c>
      <c r="E78" s="53">
        <f>方向別!L201</f>
        <v>0</v>
      </c>
      <c r="F78" s="53">
        <f t="shared" si="19"/>
        <v>13</v>
      </c>
      <c r="G78" s="52">
        <f t="shared" si="17"/>
        <v>0</v>
      </c>
      <c r="H78" s="51">
        <f t="shared" si="11"/>
        <v>1.4238773274917853</v>
      </c>
      <c r="I78" s="53">
        <f>SUM(方向別!B37,方向別!I242,方向別!B406,方向別!I529)</f>
        <v>44</v>
      </c>
      <c r="J78" s="53">
        <f>SUM(方向別!C37,方向別!J242,方向別!C406,方向別!J529)</f>
        <v>0</v>
      </c>
      <c r="K78" s="53">
        <f>SUM(方向別!D37,方向別!K242,方向別!D406,方向別!K529)</f>
        <v>8</v>
      </c>
      <c r="L78" s="53">
        <f>SUM(方向別!E37,方向別!L242,方向別!E406,方向別!L529)</f>
        <v>3</v>
      </c>
      <c r="M78" s="53">
        <f t="shared" si="20"/>
        <v>55</v>
      </c>
      <c r="N78" s="52">
        <f t="shared" si="18"/>
        <v>5.4545454545454541</v>
      </c>
      <c r="O78" s="51">
        <f t="shared" si="12"/>
        <v>1.6291469194312798</v>
      </c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5"/>
      <c r="CC78" s="45"/>
      <c r="CD78" s="45"/>
      <c r="CE78" s="45"/>
    </row>
    <row r="79" spans="1:83" s="43" customFormat="1" ht="13.5" customHeight="1">
      <c r="A79" s="54" t="s">
        <v>34</v>
      </c>
      <c r="B79" s="53">
        <f>方向別!I202</f>
        <v>10</v>
      </c>
      <c r="C79" s="53">
        <f>方向別!J202</f>
        <v>0</v>
      </c>
      <c r="D79" s="53">
        <f>方向別!K202</f>
        <v>2</v>
      </c>
      <c r="E79" s="53">
        <f>方向別!L202</f>
        <v>0</v>
      </c>
      <c r="F79" s="53">
        <f t="shared" si="19"/>
        <v>12</v>
      </c>
      <c r="G79" s="52">
        <f t="shared" si="17"/>
        <v>0</v>
      </c>
      <c r="H79" s="51">
        <f t="shared" si="11"/>
        <v>1.3143483023001095</v>
      </c>
      <c r="I79" s="53">
        <f>SUM(方向別!B38,方向別!I243,方向別!B407,方向別!I530)</f>
        <v>28</v>
      </c>
      <c r="J79" s="53">
        <f>SUM(方向別!C38,方向別!J243,方向別!C407,方向別!J530)</f>
        <v>0</v>
      </c>
      <c r="K79" s="53">
        <f>SUM(方向別!D38,方向別!K243,方向別!D407,方向別!K530)</f>
        <v>1</v>
      </c>
      <c r="L79" s="53">
        <f>SUM(方向別!E38,方向別!L243,方向別!E407,方向別!L530)</f>
        <v>0</v>
      </c>
      <c r="M79" s="53">
        <f t="shared" si="20"/>
        <v>29</v>
      </c>
      <c r="N79" s="52">
        <f t="shared" si="18"/>
        <v>0</v>
      </c>
      <c r="O79" s="51">
        <f t="shared" si="12"/>
        <v>0.85900473933649291</v>
      </c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  <c r="BR79" s="44"/>
      <c r="BS79" s="44"/>
      <c r="BT79" s="44"/>
      <c r="BU79" s="44"/>
      <c r="BV79" s="44"/>
      <c r="BW79" s="44"/>
      <c r="BX79" s="44"/>
      <c r="BY79" s="44"/>
      <c r="BZ79" s="44"/>
      <c r="CA79" s="44"/>
      <c r="CB79" s="45"/>
      <c r="CC79" s="45"/>
      <c r="CD79" s="45"/>
      <c r="CE79" s="45"/>
    </row>
    <row r="80" spans="1:83" s="43" customFormat="1" ht="13.5" customHeight="1">
      <c r="A80" s="50" t="s">
        <v>15</v>
      </c>
      <c r="B80" s="49">
        <f>SUM(B74:B79)</f>
        <v>61</v>
      </c>
      <c r="C80" s="49">
        <f>SUM(C74:C79)</f>
        <v>0</v>
      </c>
      <c r="D80" s="49">
        <f>SUM(D74:D79)</f>
        <v>7</v>
      </c>
      <c r="E80" s="49">
        <f>SUM(E74:E79)</f>
        <v>0</v>
      </c>
      <c r="F80" s="49">
        <f t="shared" si="19"/>
        <v>68</v>
      </c>
      <c r="G80" s="48">
        <f t="shared" si="17"/>
        <v>0</v>
      </c>
      <c r="H80" s="47">
        <f t="shared" si="11"/>
        <v>7.4479737130339538</v>
      </c>
      <c r="I80" s="49">
        <f>SUM(I74:I79)</f>
        <v>229</v>
      </c>
      <c r="J80" s="49">
        <f>SUM(J74:J79)</f>
        <v>1</v>
      </c>
      <c r="K80" s="49">
        <f>SUM(K74:K79)</f>
        <v>47</v>
      </c>
      <c r="L80" s="49">
        <f>SUM(L74:L79)</f>
        <v>8</v>
      </c>
      <c r="M80" s="49">
        <f t="shared" si="20"/>
        <v>285</v>
      </c>
      <c r="N80" s="48">
        <f t="shared" si="18"/>
        <v>3.1578947368421053</v>
      </c>
      <c r="O80" s="47">
        <f t="shared" si="12"/>
        <v>8.4419431279620856</v>
      </c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5"/>
      <c r="CC80" s="45"/>
      <c r="CD80" s="45"/>
      <c r="CE80" s="45"/>
    </row>
    <row r="81" spans="1:83" s="44" customFormat="1" ht="13.5" customHeight="1">
      <c r="A81" s="58" t="s">
        <v>35</v>
      </c>
      <c r="B81" s="57">
        <f>方向別!I204</f>
        <v>6</v>
      </c>
      <c r="C81" s="57">
        <f>方向別!J204</f>
        <v>0</v>
      </c>
      <c r="D81" s="57">
        <f>方向別!K204</f>
        <v>1</v>
      </c>
      <c r="E81" s="57">
        <f>方向別!L204</f>
        <v>0</v>
      </c>
      <c r="F81" s="57">
        <f t="shared" si="19"/>
        <v>7</v>
      </c>
      <c r="G81" s="56">
        <f t="shared" si="17"/>
        <v>0</v>
      </c>
      <c r="H81" s="55">
        <f t="shared" si="11"/>
        <v>0.76670317634173057</v>
      </c>
      <c r="I81" s="57">
        <f>SUM(方向別!B40,方向別!I245,方向別!B409,方向別!I532)</f>
        <v>40</v>
      </c>
      <c r="J81" s="57">
        <f>SUM(方向別!C40,方向別!J245,方向別!C409,方向別!J532)</f>
        <v>0</v>
      </c>
      <c r="K81" s="57">
        <f>SUM(方向別!D40,方向別!K245,方向別!D409,方向別!K532)</f>
        <v>0</v>
      </c>
      <c r="L81" s="57">
        <f>SUM(方向別!E40,方向別!L245,方向別!E409,方向別!L532)</f>
        <v>2</v>
      </c>
      <c r="M81" s="57">
        <f t="shared" si="20"/>
        <v>42</v>
      </c>
      <c r="N81" s="56">
        <f t="shared" si="18"/>
        <v>4.7619047619047619</v>
      </c>
      <c r="O81" s="55">
        <f t="shared" si="12"/>
        <v>1.2440758293838863</v>
      </c>
      <c r="CB81" s="45"/>
      <c r="CC81" s="45"/>
      <c r="CD81" s="45"/>
      <c r="CE81" s="45"/>
    </row>
    <row r="82" spans="1:83" s="46" customFormat="1" ht="13.5" customHeight="1">
      <c r="A82" s="54" t="s">
        <v>36</v>
      </c>
      <c r="B82" s="53">
        <f>方向別!I205</f>
        <v>14</v>
      </c>
      <c r="C82" s="53">
        <f>方向別!J205</f>
        <v>0</v>
      </c>
      <c r="D82" s="53">
        <f>方向別!K205</f>
        <v>0</v>
      </c>
      <c r="E82" s="53">
        <f>方向別!L205</f>
        <v>0</v>
      </c>
      <c r="F82" s="53">
        <f t="shared" si="19"/>
        <v>14</v>
      </c>
      <c r="G82" s="52">
        <f t="shared" si="17"/>
        <v>0</v>
      </c>
      <c r="H82" s="51">
        <f t="shared" si="11"/>
        <v>1.5334063526834611</v>
      </c>
      <c r="I82" s="53">
        <f>SUM(方向別!B41,方向別!I246,方向別!B410,方向別!I533)</f>
        <v>35</v>
      </c>
      <c r="J82" s="53">
        <f>SUM(方向別!C41,方向別!J246,方向別!C410,方向別!J533)</f>
        <v>0</v>
      </c>
      <c r="K82" s="53">
        <f>SUM(方向別!D41,方向別!K246,方向別!D410,方向別!K533)</f>
        <v>5</v>
      </c>
      <c r="L82" s="53">
        <f>SUM(方向別!E41,方向別!L246,方向別!E410,方向別!L533)</f>
        <v>1</v>
      </c>
      <c r="M82" s="53">
        <f t="shared" si="20"/>
        <v>41</v>
      </c>
      <c r="N82" s="52">
        <f t="shared" si="18"/>
        <v>2.4390243902439024</v>
      </c>
      <c r="O82" s="51">
        <f t="shared" si="12"/>
        <v>1.2144549763033177</v>
      </c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  <c r="BZ82" s="44"/>
      <c r="CA82" s="44"/>
    </row>
    <row r="83" spans="1:83" s="43" customFormat="1" ht="13.5" customHeight="1">
      <c r="A83" s="54" t="s">
        <v>37</v>
      </c>
      <c r="B83" s="53">
        <f>方向別!I206</f>
        <v>7</v>
      </c>
      <c r="C83" s="53">
        <f>方向別!J206</f>
        <v>0</v>
      </c>
      <c r="D83" s="53">
        <f>方向別!K206</f>
        <v>2</v>
      </c>
      <c r="E83" s="53">
        <f>方向別!L206</f>
        <v>1</v>
      </c>
      <c r="F83" s="53">
        <f t="shared" si="19"/>
        <v>10</v>
      </c>
      <c r="G83" s="52">
        <f t="shared" si="17"/>
        <v>10</v>
      </c>
      <c r="H83" s="51">
        <f t="shared" si="11"/>
        <v>1.095290251916758</v>
      </c>
      <c r="I83" s="53">
        <f>SUM(方向別!B42,方向別!I247,方向別!B411,方向別!I534)</f>
        <v>29</v>
      </c>
      <c r="J83" s="53">
        <f>SUM(方向別!C42,方向別!J247,方向別!C411,方向別!J534)</f>
        <v>0</v>
      </c>
      <c r="K83" s="53">
        <f>SUM(方向別!D42,方向別!K247,方向別!D411,方向別!K534)</f>
        <v>3</v>
      </c>
      <c r="L83" s="53">
        <f>SUM(方向別!E42,方向別!L247,方向別!E411,方向別!L534)</f>
        <v>0</v>
      </c>
      <c r="M83" s="53">
        <f t="shared" si="20"/>
        <v>32</v>
      </c>
      <c r="N83" s="52">
        <f t="shared" si="18"/>
        <v>0</v>
      </c>
      <c r="O83" s="51">
        <f t="shared" si="12"/>
        <v>0.94786729857819907</v>
      </c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5"/>
      <c r="CC83" s="45"/>
      <c r="CD83" s="45"/>
      <c r="CE83" s="45"/>
    </row>
    <row r="84" spans="1:83" s="43" customFormat="1" ht="13.5" customHeight="1">
      <c r="A84" s="54" t="s">
        <v>38</v>
      </c>
      <c r="B84" s="53">
        <f>方向別!I207</f>
        <v>7</v>
      </c>
      <c r="C84" s="53">
        <f>方向別!J207</f>
        <v>0</v>
      </c>
      <c r="D84" s="53">
        <f>方向別!K207</f>
        <v>2</v>
      </c>
      <c r="E84" s="53">
        <f>方向別!L207</f>
        <v>0</v>
      </c>
      <c r="F84" s="53">
        <f t="shared" si="19"/>
        <v>9</v>
      </c>
      <c r="G84" s="52">
        <f t="shared" si="17"/>
        <v>0</v>
      </c>
      <c r="H84" s="51">
        <f t="shared" si="11"/>
        <v>0.98576122672508226</v>
      </c>
      <c r="I84" s="53">
        <f>SUM(方向別!B43,方向別!I248,方向別!B412,方向別!I535)</f>
        <v>35</v>
      </c>
      <c r="J84" s="53">
        <f>SUM(方向別!C43,方向別!J248,方向別!C412,方向別!J535)</f>
        <v>0</v>
      </c>
      <c r="K84" s="53">
        <f>SUM(方向別!D43,方向別!K248,方向別!D412,方向別!K535)</f>
        <v>1</v>
      </c>
      <c r="L84" s="53">
        <f>SUM(方向別!E43,方向別!L248,方向別!E412,方向別!L535)</f>
        <v>0</v>
      </c>
      <c r="M84" s="53">
        <f t="shared" si="20"/>
        <v>36</v>
      </c>
      <c r="N84" s="52">
        <f t="shared" si="18"/>
        <v>0</v>
      </c>
      <c r="O84" s="51">
        <f t="shared" si="12"/>
        <v>1.066350710900474</v>
      </c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5"/>
      <c r="CC84" s="45"/>
      <c r="CD84" s="45"/>
      <c r="CE84" s="45"/>
    </row>
    <row r="85" spans="1:83" s="43" customFormat="1" ht="13.5" customHeight="1">
      <c r="A85" s="54" t="s">
        <v>39</v>
      </c>
      <c r="B85" s="53">
        <f>方向別!I208</f>
        <v>17</v>
      </c>
      <c r="C85" s="53">
        <f>方向別!J208</f>
        <v>0</v>
      </c>
      <c r="D85" s="53">
        <f>方向別!K208</f>
        <v>2</v>
      </c>
      <c r="E85" s="53">
        <f>方向別!L208</f>
        <v>0</v>
      </c>
      <c r="F85" s="53">
        <f t="shared" si="19"/>
        <v>19</v>
      </c>
      <c r="G85" s="52">
        <f t="shared" si="17"/>
        <v>0</v>
      </c>
      <c r="H85" s="51">
        <f t="shared" si="11"/>
        <v>2.0810514786418399</v>
      </c>
      <c r="I85" s="53">
        <f>SUM(方向別!B44,方向別!I249,方向別!B413,方向別!I536)</f>
        <v>37</v>
      </c>
      <c r="J85" s="53">
        <f>SUM(方向別!C44,方向別!J249,方向別!C413,方向別!J536)</f>
        <v>0</v>
      </c>
      <c r="K85" s="53">
        <f>SUM(方向別!D44,方向別!K249,方向別!D413,方向別!K536)</f>
        <v>9</v>
      </c>
      <c r="L85" s="53">
        <f>SUM(方向別!E44,方向別!L249,方向別!E413,方向別!L536)</f>
        <v>1</v>
      </c>
      <c r="M85" s="53">
        <f t="shared" si="20"/>
        <v>47</v>
      </c>
      <c r="N85" s="52">
        <f t="shared" si="18"/>
        <v>2.1276595744680851</v>
      </c>
      <c r="O85" s="51">
        <f t="shared" si="12"/>
        <v>1.3921800947867298</v>
      </c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5"/>
      <c r="CC85" s="45"/>
      <c r="CD85" s="45"/>
      <c r="CE85" s="45"/>
    </row>
    <row r="86" spans="1:83" s="43" customFormat="1" ht="13.5" customHeight="1">
      <c r="A86" s="54" t="s">
        <v>40</v>
      </c>
      <c r="B86" s="53">
        <f>方向別!I209</f>
        <v>19</v>
      </c>
      <c r="C86" s="53">
        <f>方向別!J209</f>
        <v>0</v>
      </c>
      <c r="D86" s="53">
        <f>方向別!K209</f>
        <v>1</v>
      </c>
      <c r="E86" s="53">
        <f>方向別!L209</f>
        <v>0</v>
      </c>
      <c r="F86" s="53">
        <f t="shared" si="19"/>
        <v>20</v>
      </c>
      <c r="G86" s="52">
        <f t="shared" si="17"/>
        <v>0</v>
      </c>
      <c r="H86" s="51">
        <f t="shared" si="11"/>
        <v>2.190580503833516</v>
      </c>
      <c r="I86" s="53">
        <f>SUM(方向別!B45,方向別!I250,方向別!B414,方向別!I537)</f>
        <v>17</v>
      </c>
      <c r="J86" s="53">
        <f>SUM(方向別!C45,方向別!J250,方向別!C414,方向別!J537)</f>
        <v>0</v>
      </c>
      <c r="K86" s="53">
        <f>SUM(方向別!D45,方向別!K250,方向別!D414,方向別!K537)</f>
        <v>2</v>
      </c>
      <c r="L86" s="53">
        <f>SUM(方向別!E45,方向別!L250,方向別!E414,方向別!L537)</f>
        <v>1</v>
      </c>
      <c r="M86" s="53">
        <f t="shared" si="20"/>
        <v>20</v>
      </c>
      <c r="N86" s="52">
        <f t="shared" si="18"/>
        <v>5</v>
      </c>
      <c r="O86" s="51">
        <f t="shared" si="12"/>
        <v>0.59241706161137442</v>
      </c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  <c r="BZ86" s="44"/>
      <c r="CA86" s="44"/>
      <c r="CB86" s="45"/>
      <c r="CC86" s="45"/>
      <c r="CD86" s="45"/>
      <c r="CE86" s="45"/>
    </row>
    <row r="87" spans="1:83" s="43" customFormat="1" ht="13.5" customHeight="1">
      <c r="A87" s="50" t="s">
        <v>15</v>
      </c>
      <c r="B87" s="49">
        <f>SUM(B81:B86)</f>
        <v>70</v>
      </c>
      <c r="C87" s="49">
        <f>SUM(C81:C86)</f>
        <v>0</v>
      </c>
      <c r="D87" s="49">
        <f>SUM(D81:D86)</f>
        <v>8</v>
      </c>
      <c r="E87" s="49">
        <f>SUM(E81:E86)</f>
        <v>1</v>
      </c>
      <c r="F87" s="49">
        <f t="shared" si="19"/>
        <v>79</v>
      </c>
      <c r="G87" s="48">
        <f t="shared" si="17"/>
        <v>1.2658227848101267</v>
      </c>
      <c r="H87" s="47">
        <f t="shared" si="11"/>
        <v>8.6527929901423875</v>
      </c>
      <c r="I87" s="49">
        <f>SUM(I81:I86)</f>
        <v>193</v>
      </c>
      <c r="J87" s="49">
        <f>SUM(J81:J86)</f>
        <v>0</v>
      </c>
      <c r="K87" s="49">
        <f>SUM(K81:K86)</f>
        <v>20</v>
      </c>
      <c r="L87" s="49">
        <f>SUM(L81:L86)</f>
        <v>5</v>
      </c>
      <c r="M87" s="49">
        <f t="shared" si="20"/>
        <v>218</v>
      </c>
      <c r="N87" s="48">
        <f t="shared" si="18"/>
        <v>2.2935779816513762</v>
      </c>
      <c r="O87" s="47">
        <f t="shared" si="12"/>
        <v>6.4573459715639814</v>
      </c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V87" s="44"/>
      <c r="BW87" s="44"/>
      <c r="BX87" s="44"/>
      <c r="BY87" s="44"/>
      <c r="BZ87" s="44"/>
      <c r="CA87" s="44"/>
      <c r="CB87" s="45"/>
      <c r="CC87" s="45"/>
      <c r="CD87" s="45"/>
      <c r="CE87" s="45"/>
    </row>
    <row r="88" spans="1:83" s="43" customFormat="1" ht="13.5" customHeight="1">
      <c r="A88" s="50" t="s">
        <v>41</v>
      </c>
      <c r="B88" s="49">
        <f>SUM(B58,B65:B73,B80,B87)</f>
        <v>759</v>
      </c>
      <c r="C88" s="49">
        <f>SUM(C58,C65:C73,C80,C87)</f>
        <v>5</v>
      </c>
      <c r="D88" s="49">
        <f>SUM(D58,D65:D73,D80,D87)</f>
        <v>118</v>
      </c>
      <c r="E88" s="49">
        <f>SUM(E58,E65:E73,E80,E87)</f>
        <v>31</v>
      </c>
      <c r="F88" s="49">
        <f t="shared" si="19"/>
        <v>913</v>
      </c>
      <c r="G88" s="48">
        <f t="shared" si="17"/>
        <v>3.943044906900329</v>
      </c>
      <c r="H88" s="47">
        <f t="shared" si="11"/>
        <v>100</v>
      </c>
      <c r="I88" s="49">
        <f>SUM(I58,I65:I73,I80,I87)</f>
        <v>2766</v>
      </c>
      <c r="J88" s="49">
        <f>SUM(J58,J65:J73,J80,J87)</f>
        <v>29</v>
      </c>
      <c r="K88" s="49">
        <f>SUM(K58,K65:K73,K80,K87)</f>
        <v>438</v>
      </c>
      <c r="L88" s="49">
        <f>SUM(L58,L65:L73,L80,L87)</f>
        <v>143</v>
      </c>
      <c r="M88" s="49">
        <f t="shared" si="20"/>
        <v>3376</v>
      </c>
      <c r="N88" s="48">
        <f t="shared" si="18"/>
        <v>5.0947867298578196</v>
      </c>
      <c r="O88" s="47">
        <f t="shared" si="12"/>
        <v>100</v>
      </c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  <c r="BZ88" s="44"/>
      <c r="CA88" s="44"/>
      <c r="CB88" s="45"/>
      <c r="CC88" s="45"/>
      <c r="CD88" s="45"/>
      <c r="CE88" s="45"/>
    </row>
    <row r="89" spans="1:83" s="43" customFormat="1" ht="13.5" customHeight="1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  <c r="BZ89" s="44"/>
      <c r="CA89" s="44"/>
      <c r="CB89" s="45"/>
      <c r="CC89" s="45"/>
      <c r="CD89" s="45"/>
      <c r="CE89" s="45"/>
    </row>
    <row r="90" spans="1:83" s="43" customFormat="1" ht="13.5" customHeight="1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  <c r="BR90" s="44"/>
      <c r="BS90" s="44"/>
      <c r="BT90" s="44"/>
      <c r="BU90" s="44"/>
      <c r="BV90" s="44"/>
      <c r="BW90" s="44"/>
      <c r="BX90" s="44"/>
      <c r="BY90" s="44"/>
      <c r="BZ90" s="44"/>
      <c r="CA90" s="44"/>
      <c r="CB90" s="45"/>
      <c r="CC90" s="45"/>
      <c r="CD90" s="45"/>
      <c r="CE90" s="45"/>
    </row>
    <row r="91" spans="1:83" s="43" customFormat="1" ht="13.5" customHeight="1">
      <c r="A91" s="70" t="s">
        <v>0</v>
      </c>
      <c r="B91" s="69" t="s">
        <v>76</v>
      </c>
      <c r="C91" s="68"/>
      <c r="D91" s="68"/>
      <c r="E91" s="68"/>
      <c r="F91" s="68"/>
      <c r="G91" s="68"/>
      <c r="H91" s="67"/>
      <c r="I91" s="69" t="s">
        <v>77</v>
      </c>
      <c r="J91" s="68"/>
      <c r="K91" s="68"/>
      <c r="L91" s="68"/>
      <c r="M91" s="68"/>
      <c r="N91" s="68"/>
      <c r="O91" s="67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5"/>
      <c r="CC91" s="45"/>
      <c r="CD91" s="45"/>
      <c r="CE91" s="45"/>
    </row>
    <row r="92" spans="1:83" s="43" customFormat="1" ht="39" customHeight="1">
      <c r="A92" s="65" t="s">
        <v>1</v>
      </c>
      <c r="B92" s="63" t="s">
        <v>2</v>
      </c>
      <c r="C92" s="62" t="s">
        <v>3</v>
      </c>
      <c r="D92" s="61" t="s">
        <v>4</v>
      </c>
      <c r="E92" s="62" t="s">
        <v>5</v>
      </c>
      <c r="F92" s="61" t="s">
        <v>6</v>
      </c>
      <c r="G92" s="61" t="s">
        <v>7</v>
      </c>
      <c r="H92" s="64" t="s">
        <v>8</v>
      </c>
      <c r="I92" s="63" t="s">
        <v>2</v>
      </c>
      <c r="J92" s="61" t="s">
        <v>3</v>
      </c>
      <c r="K92" s="61" t="s">
        <v>4</v>
      </c>
      <c r="L92" s="62" t="s">
        <v>5</v>
      </c>
      <c r="M92" s="61" t="s">
        <v>6</v>
      </c>
      <c r="N92" s="61" t="s">
        <v>7</v>
      </c>
      <c r="O92" s="60" t="s">
        <v>8</v>
      </c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4"/>
      <c r="BR92" s="44"/>
      <c r="BS92" s="44"/>
      <c r="BT92" s="44"/>
      <c r="BU92" s="44"/>
      <c r="BV92" s="44"/>
      <c r="BW92" s="44"/>
      <c r="BX92" s="44"/>
      <c r="BY92" s="44"/>
      <c r="BZ92" s="44"/>
      <c r="CA92" s="44"/>
      <c r="CB92" s="45"/>
      <c r="CC92" s="45"/>
      <c r="CD92" s="45"/>
      <c r="CE92" s="45"/>
    </row>
    <row r="93" spans="1:83" s="43" customFormat="1" ht="13.5" customHeight="1">
      <c r="A93" s="58" t="s">
        <v>9</v>
      </c>
      <c r="B93" s="57">
        <f>方向別!I298</f>
        <v>23</v>
      </c>
      <c r="C93" s="57">
        <f>方向別!J298</f>
        <v>1</v>
      </c>
      <c r="D93" s="57">
        <f>方向別!K298</f>
        <v>3</v>
      </c>
      <c r="E93" s="57">
        <f>方向別!L298</f>
        <v>2</v>
      </c>
      <c r="F93" s="57">
        <f>SUM(B93:E93)</f>
        <v>29</v>
      </c>
      <c r="G93" s="56">
        <f>IF(SUM(C93,E93)=0,0,SUM(C93,E93)/F93*100)</f>
        <v>10.344827586206897</v>
      </c>
      <c r="H93" s="55">
        <f t="shared" ref="H93:H129" si="21">IF(F93=0,0,F93/F$129*100)</f>
        <v>1.0401721664275465</v>
      </c>
      <c r="I93" s="57">
        <f>SUM(方向別!I52,方向別!I134,方向別!B339,方向別!I462)</f>
        <v>32</v>
      </c>
      <c r="J93" s="57">
        <f>SUM(方向別!J52,方向別!J134,方向別!C339,方向別!J462)</f>
        <v>1</v>
      </c>
      <c r="K93" s="57">
        <f>SUM(方向別!K52,方向別!K134,方向別!D339,方向別!K462)</f>
        <v>1</v>
      </c>
      <c r="L93" s="57">
        <f>SUM(方向別!L52,方向別!L134,方向別!E339,方向別!L462)</f>
        <v>1</v>
      </c>
      <c r="M93" s="57">
        <f>SUM(I93:L93)</f>
        <v>35</v>
      </c>
      <c r="N93" s="56">
        <f>IF(SUM(J93,L93)=0,0,SUM(J93,L93)/M93*100)</f>
        <v>5.7142857142857144</v>
      </c>
      <c r="O93" s="55">
        <f t="shared" ref="O93:O129" si="22">IF(M93=0,0,M93/M$129*100)</f>
        <v>1.1729222520107239</v>
      </c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  <c r="BR93" s="44"/>
      <c r="BS93" s="44"/>
      <c r="BT93" s="44"/>
      <c r="BU93" s="44"/>
      <c r="BV93" s="44"/>
      <c r="BW93" s="44"/>
      <c r="BX93" s="44"/>
      <c r="BY93" s="44"/>
      <c r="BZ93" s="44"/>
      <c r="CA93" s="44"/>
      <c r="CB93" s="45"/>
      <c r="CC93" s="45"/>
      <c r="CD93" s="45"/>
      <c r="CE93" s="45"/>
    </row>
    <row r="94" spans="1:83" s="43" customFormat="1" ht="13.5" customHeight="1">
      <c r="A94" s="54" t="s">
        <v>10</v>
      </c>
      <c r="B94" s="53">
        <f>方向別!I299</f>
        <v>24</v>
      </c>
      <c r="C94" s="53">
        <f>方向別!J299</f>
        <v>1</v>
      </c>
      <c r="D94" s="53">
        <f>方向別!K299</f>
        <v>2</v>
      </c>
      <c r="E94" s="53">
        <f>方向別!L299</f>
        <v>2</v>
      </c>
      <c r="F94" s="53">
        <f t="shared" ref="F94:F107" si="23">SUM(B94:E94)</f>
        <v>29</v>
      </c>
      <c r="G94" s="52">
        <f t="shared" ref="G94:G103" si="24">IF(SUM(C94,E94)=0,0,SUM(C94,E94)/F94*100)</f>
        <v>10.344827586206897</v>
      </c>
      <c r="H94" s="51">
        <f t="shared" si="21"/>
        <v>1.0401721664275465</v>
      </c>
      <c r="I94" s="53">
        <f>SUM(方向別!I53,方向別!I135,方向別!B340,方向別!I463)</f>
        <v>29</v>
      </c>
      <c r="J94" s="53">
        <f>SUM(方向別!J53,方向別!J135,方向別!C340,方向別!J463)</f>
        <v>0</v>
      </c>
      <c r="K94" s="53">
        <f>SUM(方向別!K53,方向別!K135,方向別!D340,方向別!K463)</f>
        <v>3</v>
      </c>
      <c r="L94" s="53">
        <f>SUM(方向別!L53,方向別!L135,方向別!E340,方向別!L463)</f>
        <v>3</v>
      </c>
      <c r="M94" s="53">
        <f t="shared" ref="M94:M107" si="25">SUM(I94:L94)</f>
        <v>35</v>
      </c>
      <c r="N94" s="52">
        <f t="shared" ref="N94:N103" si="26">IF(SUM(J94,L94)=0,0,SUM(J94,L94)/M94*100)</f>
        <v>8.5714285714285712</v>
      </c>
      <c r="O94" s="51">
        <f t="shared" si="22"/>
        <v>1.1729222520107239</v>
      </c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  <c r="BR94" s="44"/>
      <c r="BS94" s="44"/>
      <c r="BT94" s="44"/>
      <c r="BU94" s="44"/>
      <c r="BV94" s="44"/>
      <c r="BW94" s="44"/>
      <c r="BX94" s="44"/>
      <c r="BY94" s="44"/>
      <c r="BZ94" s="44"/>
      <c r="CA94" s="44"/>
      <c r="CB94" s="45"/>
      <c r="CC94" s="45"/>
      <c r="CD94" s="45"/>
      <c r="CE94" s="45"/>
    </row>
    <row r="95" spans="1:83" s="43" customFormat="1" ht="13.5" customHeight="1">
      <c r="A95" s="54" t="s">
        <v>11</v>
      </c>
      <c r="B95" s="53">
        <f>方向別!I300</f>
        <v>34</v>
      </c>
      <c r="C95" s="53">
        <f>方向別!J300</f>
        <v>0</v>
      </c>
      <c r="D95" s="53">
        <f>方向別!K300</f>
        <v>5</v>
      </c>
      <c r="E95" s="53">
        <f>方向別!L300</f>
        <v>0</v>
      </c>
      <c r="F95" s="53">
        <f t="shared" si="23"/>
        <v>39</v>
      </c>
      <c r="G95" s="52">
        <f t="shared" si="24"/>
        <v>0</v>
      </c>
      <c r="H95" s="51">
        <f t="shared" si="21"/>
        <v>1.3988522238163559</v>
      </c>
      <c r="I95" s="53">
        <f>SUM(方向別!I54,方向別!I136,方向別!B341,方向別!I464)</f>
        <v>51</v>
      </c>
      <c r="J95" s="53">
        <f>SUM(方向別!J54,方向別!J136,方向別!C341,方向別!J464)</f>
        <v>1</v>
      </c>
      <c r="K95" s="53">
        <f>SUM(方向別!K54,方向別!K136,方向別!D341,方向別!K464)</f>
        <v>4</v>
      </c>
      <c r="L95" s="53">
        <f>SUM(方向別!L54,方向別!L136,方向別!E341,方向別!L464)</f>
        <v>0</v>
      </c>
      <c r="M95" s="53">
        <f t="shared" si="25"/>
        <v>56</v>
      </c>
      <c r="N95" s="52">
        <f t="shared" si="26"/>
        <v>1.7857142857142856</v>
      </c>
      <c r="O95" s="51">
        <f t="shared" si="22"/>
        <v>1.8766756032171581</v>
      </c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  <c r="BR95" s="44"/>
      <c r="BS95" s="44"/>
      <c r="BT95" s="44"/>
      <c r="BU95" s="44"/>
      <c r="BV95" s="44"/>
      <c r="BW95" s="44"/>
      <c r="BX95" s="44"/>
      <c r="BY95" s="44"/>
      <c r="BZ95" s="44"/>
      <c r="CA95" s="44"/>
      <c r="CB95" s="45"/>
      <c r="CC95" s="45"/>
      <c r="CD95" s="45"/>
      <c r="CE95" s="45"/>
    </row>
    <row r="96" spans="1:83" s="43" customFormat="1" ht="13.5" customHeight="1">
      <c r="A96" s="54" t="s">
        <v>12</v>
      </c>
      <c r="B96" s="53">
        <f>方向別!I301</f>
        <v>34</v>
      </c>
      <c r="C96" s="53">
        <f>方向別!J301</f>
        <v>2</v>
      </c>
      <c r="D96" s="53">
        <f>方向別!K301</f>
        <v>4</v>
      </c>
      <c r="E96" s="53">
        <f>方向別!L301</f>
        <v>0</v>
      </c>
      <c r="F96" s="53">
        <f t="shared" si="23"/>
        <v>40</v>
      </c>
      <c r="G96" s="52">
        <f t="shared" si="24"/>
        <v>5</v>
      </c>
      <c r="H96" s="51">
        <f t="shared" si="21"/>
        <v>1.4347202295552368</v>
      </c>
      <c r="I96" s="53">
        <f>SUM(方向別!I55,方向別!I137,方向別!B342,方向別!I465)</f>
        <v>42</v>
      </c>
      <c r="J96" s="53">
        <f>SUM(方向別!J55,方向別!J137,方向別!C342,方向別!J465)</f>
        <v>1</v>
      </c>
      <c r="K96" s="53">
        <f>SUM(方向別!K55,方向別!K137,方向別!D342,方向別!K465)</f>
        <v>3</v>
      </c>
      <c r="L96" s="53">
        <f>SUM(方向別!L55,方向別!L137,方向別!E342,方向別!L465)</f>
        <v>1</v>
      </c>
      <c r="M96" s="53">
        <f t="shared" si="25"/>
        <v>47</v>
      </c>
      <c r="N96" s="52">
        <f t="shared" si="26"/>
        <v>4.2553191489361701</v>
      </c>
      <c r="O96" s="51">
        <f t="shared" si="22"/>
        <v>1.5750670241286864</v>
      </c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4"/>
      <c r="BR96" s="44"/>
      <c r="BS96" s="44"/>
      <c r="BT96" s="44"/>
      <c r="BU96" s="44"/>
      <c r="BV96" s="44"/>
      <c r="BW96" s="44"/>
      <c r="BX96" s="44"/>
      <c r="BY96" s="44"/>
      <c r="BZ96" s="44"/>
      <c r="CA96" s="44"/>
      <c r="CB96" s="45"/>
      <c r="CC96" s="45"/>
      <c r="CD96" s="45"/>
      <c r="CE96" s="45"/>
    </row>
    <row r="97" spans="1:83" s="43" customFormat="1" ht="13.5" customHeight="1">
      <c r="A97" s="54" t="s">
        <v>13</v>
      </c>
      <c r="B97" s="53">
        <f>方向別!I302</f>
        <v>34</v>
      </c>
      <c r="C97" s="53">
        <f>方向別!J302</f>
        <v>0</v>
      </c>
      <c r="D97" s="53">
        <f>方向別!K302</f>
        <v>1</v>
      </c>
      <c r="E97" s="53">
        <f>方向別!L302</f>
        <v>2</v>
      </c>
      <c r="F97" s="53">
        <f t="shared" si="23"/>
        <v>37</v>
      </c>
      <c r="G97" s="52">
        <f t="shared" si="24"/>
        <v>5.4054054054054053</v>
      </c>
      <c r="H97" s="51">
        <f t="shared" si="21"/>
        <v>1.327116212338594</v>
      </c>
      <c r="I97" s="53">
        <f>SUM(方向別!I56,方向別!I138,方向別!B343,方向別!I466)</f>
        <v>51</v>
      </c>
      <c r="J97" s="53">
        <f>SUM(方向別!J56,方向別!J138,方向別!C343,方向別!J466)</f>
        <v>2</v>
      </c>
      <c r="K97" s="53">
        <f>SUM(方向別!K56,方向別!K138,方向別!D343,方向別!K466)</f>
        <v>4</v>
      </c>
      <c r="L97" s="53">
        <f>SUM(方向別!L56,方向別!L138,方向別!E343,方向別!L466)</f>
        <v>0</v>
      </c>
      <c r="M97" s="53">
        <f t="shared" si="25"/>
        <v>57</v>
      </c>
      <c r="N97" s="52">
        <f t="shared" si="26"/>
        <v>3.5087719298245612</v>
      </c>
      <c r="O97" s="51">
        <f t="shared" si="22"/>
        <v>1.9101876675603215</v>
      </c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  <c r="BR97" s="44"/>
      <c r="BS97" s="44"/>
      <c r="BT97" s="44"/>
      <c r="BU97" s="44"/>
      <c r="BV97" s="44"/>
      <c r="BW97" s="44"/>
      <c r="BX97" s="44"/>
      <c r="BY97" s="44"/>
      <c r="BZ97" s="44"/>
      <c r="CA97" s="44"/>
      <c r="CB97" s="45"/>
      <c r="CC97" s="45"/>
      <c r="CD97" s="45"/>
      <c r="CE97" s="45"/>
    </row>
    <row r="98" spans="1:83" s="43" customFormat="1" ht="13.5" customHeight="1">
      <c r="A98" s="54" t="s">
        <v>14</v>
      </c>
      <c r="B98" s="53">
        <f>方向別!I303</f>
        <v>32</v>
      </c>
      <c r="C98" s="53">
        <f>方向別!J303</f>
        <v>2</v>
      </c>
      <c r="D98" s="53">
        <f>方向別!K303</f>
        <v>1</v>
      </c>
      <c r="E98" s="53">
        <f>方向別!L303</f>
        <v>1</v>
      </c>
      <c r="F98" s="53">
        <f t="shared" si="23"/>
        <v>36</v>
      </c>
      <c r="G98" s="52">
        <f t="shared" si="24"/>
        <v>8.3333333333333321</v>
      </c>
      <c r="H98" s="51">
        <f t="shared" si="21"/>
        <v>1.2912482065997131</v>
      </c>
      <c r="I98" s="53">
        <f>SUM(方向別!I57,方向別!I139,方向別!B344,方向別!I467)</f>
        <v>31</v>
      </c>
      <c r="J98" s="53">
        <f>SUM(方向別!J57,方向別!J139,方向別!C344,方向別!J467)</f>
        <v>0</v>
      </c>
      <c r="K98" s="53">
        <f>SUM(方向別!K57,方向別!K139,方向別!D344,方向別!K467)</f>
        <v>4</v>
      </c>
      <c r="L98" s="53">
        <f>SUM(方向別!L57,方向別!L139,方向別!E344,方向別!L467)</f>
        <v>3</v>
      </c>
      <c r="M98" s="53">
        <f t="shared" si="25"/>
        <v>38</v>
      </c>
      <c r="N98" s="52">
        <f t="shared" si="26"/>
        <v>7.8947368421052628</v>
      </c>
      <c r="O98" s="51">
        <f t="shared" si="22"/>
        <v>1.2734584450402144</v>
      </c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  <c r="BR98" s="44"/>
      <c r="BS98" s="44"/>
      <c r="BT98" s="44"/>
      <c r="BU98" s="44"/>
      <c r="BV98" s="44"/>
      <c r="BW98" s="44"/>
      <c r="BX98" s="44"/>
      <c r="BY98" s="44"/>
      <c r="BZ98" s="44"/>
      <c r="CA98" s="44"/>
      <c r="CB98" s="45"/>
      <c r="CC98" s="45"/>
      <c r="CD98" s="45"/>
      <c r="CE98" s="45"/>
    </row>
    <row r="99" spans="1:83" s="43" customFormat="1" ht="13.5" customHeight="1">
      <c r="A99" s="50" t="s">
        <v>15</v>
      </c>
      <c r="B99" s="49">
        <f>SUM(B93:B98)</f>
        <v>181</v>
      </c>
      <c r="C99" s="49">
        <f>SUM(C93:C98)</f>
        <v>6</v>
      </c>
      <c r="D99" s="49">
        <f>SUM(D93:D98)</f>
        <v>16</v>
      </c>
      <c r="E99" s="49">
        <f>SUM(E93:E98)</f>
        <v>7</v>
      </c>
      <c r="F99" s="49">
        <f t="shared" si="23"/>
        <v>210</v>
      </c>
      <c r="G99" s="48">
        <f t="shared" si="24"/>
        <v>6.1904761904761907</v>
      </c>
      <c r="H99" s="47">
        <f t="shared" si="21"/>
        <v>7.5322812051649919</v>
      </c>
      <c r="I99" s="49">
        <f>SUM(I93:I98)</f>
        <v>236</v>
      </c>
      <c r="J99" s="49">
        <f>SUM(J93:J98)</f>
        <v>5</v>
      </c>
      <c r="K99" s="49">
        <f>SUM(K93:K98)</f>
        <v>19</v>
      </c>
      <c r="L99" s="49">
        <f>SUM(L93:L98)</f>
        <v>8</v>
      </c>
      <c r="M99" s="49">
        <f t="shared" si="25"/>
        <v>268</v>
      </c>
      <c r="N99" s="48">
        <f t="shared" si="26"/>
        <v>4.8507462686567164</v>
      </c>
      <c r="O99" s="47">
        <f t="shared" si="22"/>
        <v>8.9812332439678286</v>
      </c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  <c r="BR99" s="44"/>
      <c r="BS99" s="44"/>
      <c r="BT99" s="44"/>
      <c r="BU99" s="44"/>
      <c r="BV99" s="44"/>
      <c r="BW99" s="44"/>
      <c r="BX99" s="44"/>
      <c r="BY99" s="44"/>
      <c r="BZ99" s="44"/>
      <c r="CA99" s="44"/>
      <c r="CB99" s="45"/>
      <c r="CC99" s="45"/>
      <c r="CD99" s="45"/>
      <c r="CE99" s="45"/>
    </row>
    <row r="100" spans="1:83" s="43" customFormat="1" ht="13.5" customHeight="1">
      <c r="A100" s="58" t="s">
        <v>16</v>
      </c>
      <c r="B100" s="57">
        <f>方向別!I305</f>
        <v>40</v>
      </c>
      <c r="C100" s="57">
        <f>方向別!J305</f>
        <v>2</v>
      </c>
      <c r="D100" s="57">
        <f>方向別!K305</f>
        <v>6</v>
      </c>
      <c r="E100" s="57">
        <f>方向別!L305</f>
        <v>2</v>
      </c>
      <c r="F100" s="57">
        <f t="shared" si="23"/>
        <v>50</v>
      </c>
      <c r="G100" s="56">
        <f t="shared" si="24"/>
        <v>8</v>
      </c>
      <c r="H100" s="55">
        <f t="shared" si="21"/>
        <v>1.7934002869440457</v>
      </c>
      <c r="I100" s="57">
        <f>SUM(方向別!I59,方向別!I141,方向別!B346,方向別!I469)</f>
        <v>25</v>
      </c>
      <c r="J100" s="57">
        <f>SUM(方向別!J59,方向別!J141,方向別!C346,方向別!J469)</f>
        <v>1</v>
      </c>
      <c r="K100" s="57">
        <f>SUM(方向別!K59,方向別!K141,方向別!D346,方向別!K469)</f>
        <v>7</v>
      </c>
      <c r="L100" s="57">
        <f>SUM(方向別!L59,方向別!L141,方向別!E346,方向別!L469)</f>
        <v>2</v>
      </c>
      <c r="M100" s="57">
        <f t="shared" si="25"/>
        <v>35</v>
      </c>
      <c r="N100" s="56">
        <f t="shared" si="26"/>
        <v>8.5714285714285712</v>
      </c>
      <c r="O100" s="55">
        <f t="shared" si="22"/>
        <v>1.1729222520107239</v>
      </c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  <c r="BR100" s="44"/>
      <c r="BS100" s="44"/>
      <c r="BT100" s="44"/>
      <c r="BU100" s="44"/>
      <c r="BV100" s="44"/>
      <c r="BW100" s="44"/>
      <c r="BX100" s="44"/>
      <c r="BY100" s="44"/>
      <c r="BZ100" s="44"/>
      <c r="CA100" s="44"/>
      <c r="CB100" s="45"/>
      <c r="CC100" s="45"/>
      <c r="CD100" s="45"/>
      <c r="CE100" s="45"/>
    </row>
    <row r="101" spans="1:83" s="43" customFormat="1" ht="13.5" customHeight="1">
      <c r="A101" s="54" t="s">
        <v>17</v>
      </c>
      <c r="B101" s="53">
        <f>方向別!I306</f>
        <v>46</v>
      </c>
      <c r="C101" s="53">
        <f>方向別!J306</f>
        <v>3</v>
      </c>
      <c r="D101" s="53">
        <f>方向別!K306</f>
        <v>5</v>
      </c>
      <c r="E101" s="53">
        <f>方向別!L306</f>
        <v>0</v>
      </c>
      <c r="F101" s="53">
        <f t="shared" si="23"/>
        <v>54</v>
      </c>
      <c r="G101" s="52">
        <f t="shared" si="24"/>
        <v>5.5555555555555554</v>
      </c>
      <c r="H101" s="51">
        <f t="shared" si="21"/>
        <v>1.9368723098995695</v>
      </c>
      <c r="I101" s="53">
        <f>SUM(方向別!I60,方向別!I142,方向別!B347,方向別!I470)</f>
        <v>34</v>
      </c>
      <c r="J101" s="53">
        <f>SUM(方向別!J60,方向別!J142,方向別!C347,方向別!J470)</f>
        <v>0</v>
      </c>
      <c r="K101" s="53">
        <f>SUM(方向別!K60,方向別!K142,方向別!D347,方向別!K470)</f>
        <v>2</v>
      </c>
      <c r="L101" s="53">
        <f>SUM(方向別!L60,方向別!L142,方向別!E347,方向別!L470)</f>
        <v>2</v>
      </c>
      <c r="M101" s="53">
        <f t="shared" si="25"/>
        <v>38</v>
      </c>
      <c r="N101" s="52">
        <f t="shared" si="26"/>
        <v>5.2631578947368416</v>
      </c>
      <c r="O101" s="51">
        <f t="shared" si="22"/>
        <v>1.2734584450402144</v>
      </c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  <c r="BR101" s="44"/>
      <c r="BS101" s="44"/>
      <c r="BT101" s="44"/>
      <c r="BU101" s="44"/>
      <c r="BV101" s="44"/>
      <c r="BW101" s="44"/>
      <c r="BX101" s="44"/>
      <c r="BY101" s="44"/>
      <c r="BZ101" s="44"/>
      <c r="CA101" s="44"/>
      <c r="CB101" s="45"/>
      <c r="CC101" s="45"/>
      <c r="CD101" s="45"/>
      <c r="CE101" s="45"/>
    </row>
    <row r="102" spans="1:83" s="43" customFormat="1" ht="13.5" customHeight="1">
      <c r="A102" s="54" t="s">
        <v>18</v>
      </c>
      <c r="B102" s="53">
        <f>方向別!I307</f>
        <v>30</v>
      </c>
      <c r="C102" s="53">
        <f>方向別!J307</f>
        <v>0</v>
      </c>
      <c r="D102" s="53">
        <f>方向別!K307</f>
        <v>6</v>
      </c>
      <c r="E102" s="53">
        <f>方向別!L307</f>
        <v>0</v>
      </c>
      <c r="F102" s="53">
        <f t="shared" si="23"/>
        <v>36</v>
      </c>
      <c r="G102" s="52">
        <f t="shared" si="24"/>
        <v>0</v>
      </c>
      <c r="H102" s="51">
        <f t="shared" si="21"/>
        <v>1.2912482065997131</v>
      </c>
      <c r="I102" s="53">
        <f>SUM(方向別!I61,方向別!I143,方向別!B348,方向別!I471)</f>
        <v>44</v>
      </c>
      <c r="J102" s="53">
        <f>SUM(方向別!J61,方向別!J143,方向別!C348,方向別!J471)</f>
        <v>3</v>
      </c>
      <c r="K102" s="53">
        <f>SUM(方向別!K61,方向別!K143,方向別!D348,方向別!K471)</f>
        <v>3</v>
      </c>
      <c r="L102" s="53">
        <f>SUM(方向別!L61,方向別!L143,方向別!E348,方向別!L471)</f>
        <v>2</v>
      </c>
      <c r="M102" s="53">
        <f t="shared" si="25"/>
        <v>52</v>
      </c>
      <c r="N102" s="52">
        <f t="shared" si="26"/>
        <v>9.6153846153846168</v>
      </c>
      <c r="O102" s="51">
        <f t="shared" si="22"/>
        <v>1.7426273458445041</v>
      </c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4"/>
      <c r="BM102" s="44"/>
      <c r="BN102" s="44"/>
      <c r="BO102" s="44"/>
      <c r="BP102" s="44"/>
      <c r="BQ102" s="44"/>
      <c r="BR102" s="44"/>
      <c r="BS102" s="44"/>
      <c r="BT102" s="44"/>
      <c r="BU102" s="44"/>
      <c r="BV102" s="44"/>
      <c r="BW102" s="44"/>
      <c r="BX102" s="44"/>
      <c r="BY102" s="44"/>
      <c r="BZ102" s="44"/>
      <c r="CA102" s="44"/>
      <c r="CB102" s="45"/>
      <c r="CC102" s="45"/>
      <c r="CD102" s="45"/>
      <c r="CE102" s="45"/>
    </row>
    <row r="103" spans="1:83" s="43" customFormat="1" ht="13.5" customHeight="1">
      <c r="A103" s="54" t="s">
        <v>19</v>
      </c>
      <c r="B103" s="53">
        <f>方向別!I308</f>
        <v>52</v>
      </c>
      <c r="C103" s="53">
        <f>方向別!J308</f>
        <v>3</v>
      </c>
      <c r="D103" s="53">
        <f>方向別!K308</f>
        <v>4</v>
      </c>
      <c r="E103" s="53">
        <f>方向別!L308</f>
        <v>1</v>
      </c>
      <c r="F103" s="53">
        <f t="shared" si="23"/>
        <v>60</v>
      </c>
      <c r="G103" s="52">
        <f t="shared" si="24"/>
        <v>6.666666666666667</v>
      </c>
      <c r="H103" s="51">
        <f t="shared" si="21"/>
        <v>2.1520803443328553</v>
      </c>
      <c r="I103" s="53">
        <f>SUM(方向別!I62,方向別!I144,方向別!B349,方向別!I472)</f>
        <v>40</v>
      </c>
      <c r="J103" s="53">
        <f>SUM(方向別!J62,方向別!J144,方向別!C349,方向別!J472)</f>
        <v>2</v>
      </c>
      <c r="K103" s="53">
        <f>SUM(方向別!K62,方向別!K144,方向別!D349,方向別!K472)</f>
        <v>3</v>
      </c>
      <c r="L103" s="53">
        <f>SUM(方向別!L62,方向別!L144,方向別!E349,方向別!L472)</f>
        <v>0</v>
      </c>
      <c r="M103" s="53">
        <f t="shared" si="25"/>
        <v>45</v>
      </c>
      <c r="N103" s="52">
        <f t="shared" si="26"/>
        <v>4.4444444444444446</v>
      </c>
      <c r="O103" s="51">
        <f t="shared" si="22"/>
        <v>1.5080428954423593</v>
      </c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44"/>
      <c r="BR103" s="44"/>
      <c r="BS103" s="44"/>
      <c r="BT103" s="44"/>
      <c r="BU103" s="44"/>
      <c r="BV103" s="44"/>
      <c r="BW103" s="44"/>
      <c r="BX103" s="44"/>
      <c r="BY103" s="44"/>
      <c r="BZ103" s="44"/>
      <c r="CA103" s="44"/>
      <c r="CB103" s="45"/>
      <c r="CC103" s="45"/>
      <c r="CD103" s="45"/>
      <c r="CE103" s="45"/>
    </row>
    <row r="104" spans="1:83" s="43" customFormat="1" ht="13.5" customHeight="1">
      <c r="A104" s="54" t="s">
        <v>20</v>
      </c>
      <c r="B104" s="53">
        <f>方向別!I309</f>
        <v>36</v>
      </c>
      <c r="C104" s="53">
        <f>方向別!J309</f>
        <v>0</v>
      </c>
      <c r="D104" s="53">
        <f>方向別!K309</f>
        <v>6</v>
      </c>
      <c r="E104" s="53">
        <f>方向別!L309</f>
        <v>0</v>
      </c>
      <c r="F104" s="53">
        <f t="shared" si="23"/>
        <v>42</v>
      </c>
      <c r="G104" s="52">
        <f>IF(SUM(C104,E104)=0,0,SUM(C104,E104)/F104*100)</f>
        <v>0</v>
      </c>
      <c r="H104" s="51">
        <f t="shared" si="21"/>
        <v>1.5064562410329985</v>
      </c>
      <c r="I104" s="53">
        <f>SUM(方向別!I63,方向別!I145,方向別!B350,方向別!I473)</f>
        <v>42</v>
      </c>
      <c r="J104" s="53">
        <f>SUM(方向別!J63,方向別!J145,方向別!C350,方向別!J473)</f>
        <v>1</v>
      </c>
      <c r="K104" s="53">
        <f>SUM(方向別!K63,方向別!K145,方向別!D350,方向別!K473)</f>
        <v>4</v>
      </c>
      <c r="L104" s="53">
        <f>SUM(方向別!L63,方向別!L145,方向別!E350,方向別!L473)</f>
        <v>7</v>
      </c>
      <c r="M104" s="53">
        <f t="shared" si="25"/>
        <v>54</v>
      </c>
      <c r="N104" s="52">
        <f>IF(SUM(J104,L104)=0,0,SUM(J104,L104)/M104*100)</f>
        <v>14.814814814814813</v>
      </c>
      <c r="O104" s="51">
        <f t="shared" si="22"/>
        <v>1.8096514745308312</v>
      </c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  <c r="BR104" s="44"/>
      <c r="BS104" s="44"/>
      <c r="BT104" s="44"/>
      <c r="BU104" s="44"/>
      <c r="BV104" s="44"/>
      <c r="BW104" s="44"/>
      <c r="BX104" s="44"/>
      <c r="BY104" s="44"/>
      <c r="BZ104" s="44"/>
      <c r="CA104" s="44"/>
      <c r="CB104" s="45"/>
      <c r="CC104" s="45"/>
      <c r="CD104" s="45"/>
      <c r="CE104" s="45"/>
    </row>
    <row r="105" spans="1:83" s="43" customFormat="1" ht="13.5" customHeight="1">
      <c r="A105" s="54" t="s">
        <v>21</v>
      </c>
      <c r="B105" s="53">
        <f>方向別!I310</f>
        <v>28</v>
      </c>
      <c r="C105" s="53">
        <f>方向別!J310</f>
        <v>3</v>
      </c>
      <c r="D105" s="53">
        <f>方向別!K310</f>
        <v>8</v>
      </c>
      <c r="E105" s="53">
        <f>方向別!L310</f>
        <v>2</v>
      </c>
      <c r="F105" s="53">
        <f t="shared" si="23"/>
        <v>41</v>
      </c>
      <c r="G105" s="52">
        <f>IF(SUM(C105,E105)=0,0,SUM(C105,E105)/F105*100)</f>
        <v>12.195121951219512</v>
      </c>
      <c r="H105" s="51">
        <f t="shared" si="21"/>
        <v>1.4705882352941175</v>
      </c>
      <c r="I105" s="53">
        <f>SUM(方向別!I64,方向別!I146,方向別!B351,方向別!I474)</f>
        <v>39</v>
      </c>
      <c r="J105" s="53">
        <f>SUM(方向別!J64,方向別!J146,方向別!C351,方向別!J474)</f>
        <v>1</v>
      </c>
      <c r="K105" s="53">
        <f>SUM(方向別!K64,方向別!K146,方向別!D351,方向別!K474)</f>
        <v>7</v>
      </c>
      <c r="L105" s="53">
        <f>SUM(方向別!L64,方向別!L146,方向別!E351,方向別!L474)</f>
        <v>6</v>
      </c>
      <c r="M105" s="53">
        <f t="shared" si="25"/>
        <v>53</v>
      </c>
      <c r="N105" s="52">
        <f>IF(SUM(J105,L105)=0,0,SUM(J105,L105)/M105*100)</f>
        <v>13.20754716981132</v>
      </c>
      <c r="O105" s="51">
        <f t="shared" si="22"/>
        <v>1.7761394101876677</v>
      </c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  <c r="BR105" s="44"/>
      <c r="BS105" s="44"/>
      <c r="BT105" s="44"/>
      <c r="BU105" s="44"/>
      <c r="BV105" s="44"/>
      <c r="BW105" s="44"/>
      <c r="BX105" s="44"/>
      <c r="BY105" s="44"/>
      <c r="BZ105" s="44"/>
      <c r="CA105" s="44"/>
      <c r="CB105" s="45"/>
      <c r="CC105" s="45"/>
      <c r="CD105" s="45"/>
      <c r="CE105" s="45"/>
    </row>
    <row r="106" spans="1:83" s="43" customFormat="1" ht="13.5" customHeight="1">
      <c r="A106" s="50" t="s">
        <v>15</v>
      </c>
      <c r="B106" s="49">
        <f>SUM(B100:B105)</f>
        <v>232</v>
      </c>
      <c r="C106" s="49">
        <f>SUM(C100:C105)</f>
        <v>11</v>
      </c>
      <c r="D106" s="49">
        <f>SUM(D100:D105)</f>
        <v>35</v>
      </c>
      <c r="E106" s="49">
        <f>SUM(E100:E105)</f>
        <v>5</v>
      </c>
      <c r="F106" s="49">
        <f t="shared" si="23"/>
        <v>283</v>
      </c>
      <c r="G106" s="48">
        <f>IF(SUM(C106,E106)=0,0,SUM(C106,E106)/F106*100)</f>
        <v>5.6537102473498235</v>
      </c>
      <c r="H106" s="47">
        <f t="shared" si="21"/>
        <v>10.1506456241033</v>
      </c>
      <c r="I106" s="49">
        <f>SUM(I100:I105)</f>
        <v>224</v>
      </c>
      <c r="J106" s="49">
        <f>SUM(J100:J105)</f>
        <v>8</v>
      </c>
      <c r="K106" s="49">
        <f>SUM(K100:K105)</f>
        <v>26</v>
      </c>
      <c r="L106" s="49">
        <f>SUM(L100:L105)</f>
        <v>19</v>
      </c>
      <c r="M106" s="49">
        <f t="shared" si="25"/>
        <v>277</v>
      </c>
      <c r="N106" s="48">
        <f>IF(SUM(J106,L106)=0,0,SUM(J106,L106)/M106*100)</f>
        <v>9.7472924187725631</v>
      </c>
      <c r="O106" s="47">
        <f t="shared" si="22"/>
        <v>9.2828418230563017</v>
      </c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4"/>
      <c r="BM106" s="44"/>
      <c r="BN106" s="44"/>
      <c r="BO106" s="44"/>
      <c r="BP106" s="44"/>
      <c r="BQ106" s="44"/>
      <c r="BR106" s="44"/>
      <c r="BS106" s="44"/>
      <c r="BT106" s="44"/>
      <c r="BU106" s="44"/>
      <c r="BV106" s="44"/>
      <c r="BW106" s="44"/>
      <c r="BX106" s="44"/>
      <c r="BY106" s="44"/>
      <c r="BZ106" s="44"/>
      <c r="CA106" s="44"/>
      <c r="CB106" s="45"/>
      <c r="CC106" s="45"/>
      <c r="CD106" s="45"/>
      <c r="CE106" s="45"/>
    </row>
    <row r="107" spans="1:83" s="43" customFormat="1" ht="13.5" customHeight="1">
      <c r="A107" s="54" t="s">
        <v>22</v>
      </c>
      <c r="B107" s="53">
        <f>方向別!I312</f>
        <v>184</v>
      </c>
      <c r="C107" s="53">
        <f>方向別!J312</f>
        <v>6</v>
      </c>
      <c r="D107" s="53">
        <f>方向別!K312</f>
        <v>32</v>
      </c>
      <c r="E107" s="53">
        <f>方向別!L312</f>
        <v>14</v>
      </c>
      <c r="F107" s="53">
        <f t="shared" si="23"/>
        <v>236</v>
      </c>
      <c r="G107" s="52">
        <f t="shared" ref="G107:G129" si="27">IF(SUM(C107,E107)=0,0,SUM(C107,E107)/F107*100)</f>
        <v>8.4745762711864394</v>
      </c>
      <c r="H107" s="51">
        <f t="shared" si="21"/>
        <v>8.4648493543758967</v>
      </c>
      <c r="I107" s="53">
        <f>SUM(方向別!I66,方向別!I148,方向別!B353,方向別!I476)</f>
        <v>229</v>
      </c>
      <c r="J107" s="53">
        <f>SUM(方向別!J66,方向別!J148,方向別!C353,方向別!J476)</f>
        <v>7</v>
      </c>
      <c r="K107" s="53">
        <f>SUM(方向別!K66,方向別!K148,方向別!D353,方向別!K476)</f>
        <v>34</v>
      </c>
      <c r="L107" s="53">
        <f>SUM(方向別!L66,方向別!L148,方向別!E353,方向別!L476)</f>
        <v>13</v>
      </c>
      <c r="M107" s="53">
        <f t="shared" si="25"/>
        <v>283</v>
      </c>
      <c r="N107" s="52">
        <f t="shared" ref="N107:N129" si="28">IF(SUM(J107,L107)=0,0,SUM(J107,L107)/M107*100)</f>
        <v>7.0671378091872796</v>
      </c>
      <c r="O107" s="51">
        <f t="shared" si="22"/>
        <v>9.4839142091152802</v>
      </c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4"/>
      <c r="BR107" s="44"/>
      <c r="BS107" s="44"/>
      <c r="BT107" s="44"/>
      <c r="BU107" s="44"/>
      <c r="BV107" s="44"/>
      <c r="BW107" s="44"/>
      <c r="BX107" s="44"/>
      <c r="BY107" s="44"/>
      <c r="BZ107" s="44"/>
      <c r="CA107" s="44"/>
      <c r="CB107" s="45"/>
      <c r="CC107" s="45"/>
      <c r="CD107" s="45"/>
      <c r="CE107" s="45"/>
    </row>
    <row r="108" spans="1:83" s="43" customFormat="1" ht="13.5" customHeight="1">
      <c r="A108" s="54" t="s">
        <v>23</v>
      </c>
      <c r="B108" s="53">
        <f>方向別!I313</f>
        <v>187</v>
      </c>
      <c r="C108" s="53">
        <f>方向別!J313</f>
        <v>4</v>
      </c>
      <c r="D108" s="53">
        <f>方向別!K313</f>
        <v>38</v>
      </c>
      <c r="E108" s="53">
        <f>方向別!L313</f>
        <v>11</v>
      </c>
      <c r="F108" s="53">
        <f>SUM(B108:E108)</f>
        <v>240</v>
      </c>
      <c r="G108" s="52">
        <f t="shared" si="27"/>
        <v>6.25</v>
      </c>
      <c r="H108" s="51">
        <f t="shared" si="21"/>
        <v>8.6083213773314213</v>
      </c>
      <c r="I108" s="53">
        <f>SUM(方向別!I67,方向別!I149,方向別!B354,方向別!I477)</f>
        <v>249</v>
      </c>
      <c r="J108" s="53">
        <f>SUM(方向別!J67,方向別!J149,方向別!C354,方向別!J477)</f>
        <v>2</v>
      </c>
      <c r="K108" s="53">
        <f>SUM(方向別!K67,方向別!K149,方向別!D354,方向別!K477)</f>
        <v>27</v>
      </c>
      <c r="L108" s="53">
        <f>SUM(方向別!L67,方向別!L149,方向別!E354,方向別!L477)</f>
        <v>13</v>
      </c>
      <c r="M108" s="53">
        <f>SUM(I108:L108)</f>
        <v>291</v>
      </c>
      <c r="N108" s="52">
        <f t="shared" si="28"/>
        <v>5.1546391752577314</v>
      </c>
      <c r="O108" s="51">
        <f t="shared" si="22"/>
        <v>9.7520107238605895</v>
      </c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4"/>
      <c r="BM108" s="44"/>
      <c r="BN108" s="44"/>
      <c r="BO108" s="44"/>
      <c r="BP108" s="44"/>
      <c r="BQ108" s="44"/>
      <c r="BR108" s="44"/>
      <c r="BS108" s="44"/>
      <c r="BT108" s="44"/>
      <c r="BU108" s="44"/>
      <c r="BV108" s="44"/>
      <c r="BW108" s="44"/>
      <c r="BX108" s="44"/>
      <c r="BY108" s="44"/>
      <c r="BZ108" s="44"/>
      <c r="CA108" s="44"/>
      <c r="CB108" s="45"/>
      <c r="CC108" s="45"/>
      <c r="CD108" s="45"/>
      <c r="CE108" s="45"/>
    </row>
    <row r="109" spans="1:83" s="43" customFormat="1" ht="13.5" customHeight="1">
      <c r="A109" s="54" t="s">
        <v>24</v>
      </c>
      <c r="B109" s="53">
        <f>方向別!I314</f>
        <v>154</v>
      </c>
      <c r="C109" s="53">
        <f>方向別!J314</f>
        <v>3</v>
      </c>
      <c r="D109" s="53">
        <f>方向別!K314</f>
        <v>28</v>
      </c>
      <c r="E109" s="53">
        <f>方向別!L314</f>
        <v>13</v>
      </c>
      <c r="F109" s="53">
        <f t="shared" ref="F109:F129" si="29">SUM(B109:E109)</f>
        <v>198</v>
      </c>
      <c r="G109" s="52">
        <f t="shared" si="27"/>
        <v>8.0808080808080813</v>
      </c>
      <c r="H109" s="51">
        <f t="shared" si="21"/>
        <v>7.1018651362984215</v>
      </c>
      <c r="I109" s="53">
        <f>SUM(方向別!I68,方向別!I150,方向別!B355,方向別!I478)</f>
        <v>200</v>
      </c>
      <c r="J109" s="53">
        <f>SUM(方向別!J68,方向別!J150,方向別!C355,方向別!J478)</f>
        <v>5</v>
      </c>
      <c r="K109" s="53">
        <f>SUM(方向別!K68,方向別!K150,方向別!D355,方向別!K478)</f>
        <v>35</v>
      </c>
      <c r="L109" s="53">
        <f>SUM(方向別!L68,方向別!L150,方向別!E355,方向別!L478)</f>
        <v>9</v>
      </c>
      <c r="M109" s="53">
        <f t="shared" ref="M109:M129" si="30">SUM(I109:L109)</f>
        <v>249</v>
      </c>
      <c r="N109" s="52">
        <f t="shared" si="28"/>
        <v>5.6224899598393572</v>
      </c>
      <c r="O109" s="51">
        <f t="shared" si="22"/>
        <v>8.3445040214477206</v>
      </c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  <c r="BR109" s="44"/>
      <c r="BS109" s="44"/>
      <c r="BT109" s="44"/>
      <c r="BU109" s="44"/>
      <c r="BV109" s="44"/>
      <c r="BW109" s="44"/>
      <c r="BX109" s="44"/>
      <c r="BY109" s="44"/>
      <c r="BZ109" s="44"/>
      <c r="CA109" s="44"/>
      <c r="CB109" s="45"/>
      <c r="CC109" s="45"/>
      <c r="CD109" s="45"/>
      <c r="CE109" s="45"/>
    </row>
    <row r="110" spans="1:83" s="43" customFormat="1" ht="13.5" customHeight="1">
      <c r="A110" s="54" t="s">
        <v>25</v>
      </c>
      <c r="B110" s="53">
        <f>方向別!I315</f>
        <v>166</v>
      </c>
      <c r="C110" s="53">
        <f>方向別!J315</f>
        <v>9</v>
      </c>
      <c r="D110" s="53">
        <f>方向別!K315</f>
        <v>27</v>
      </c>
      <c r="E110" s="53">
        <f>方向別!L315</f>
        <v>10</v>
      </c>
      <c r="F110" s="53">
        <f t="shared" si="29"/>
        <v>212</v>
      </c>
      <c r="G110" s="52">
        <f t="shared" si="27"/>
        <v>8.9622641509433958</v>
      </c>
      <c r="H110" s="51">
        <f t="shared" si="21"/>
        <v>7.6040172166427542</v>
      </c>
      <c r="I110" s="53">
        <f>SUM(方向別!I69,方向別!I151,方向別!B356,方向別!I479)</f>
        <v>152</v>
      </c>
      <c r="J110" s="53">
        <f>SUM(方向別!J69,方向別!J151,方向別!C356,方向別!J479)</f>
        <v>3</v>
      </c>
      <c r="K110" s="53">
        <f>SUM(方向別!K69,方向別!K151,方向別!D356,方向別!K479)</f>
        <v>27</v>
      </c>
      <c r="L110" s="53">
        <f>SUM(方向別!L69,方向別!L151,方向別!E356,方向別!L479)</f>
        <v>8</v>
      </c>
      <c r="M110" s="53">
        <f t="shared" si="30"/>
        <v>190</v>
      </c>
      <c r="N110" s="52">
        <f t="shared" si="28"/>
        <v>5.7894736842105265</v>
      </c>
      <c r="O110" s="51">
        <f t="shared" si="22"/>
        <v>6.3672922252010729</v>
      </c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44"/>
      <c r="BR110" s="44"/>
      <c r="BS110" s="44"/>
      <c r="BT110" s="44"/>
      <c r="BU110" s="44"/>
      <c r="BV110" s="44"/>
      <c r="BW110" s="44"/>
      <c r="BX110" s="44"/>
      <c r="BY110" s="44"/>
      <c r="BZ110" s="44"/>
      <c r="CA110" s="44"/>
      <c r="CB110" s="45"/>
      <c r="CC110" s="45"/>
      <c r="CD110" s="45"/>
      <c r="CE110" s="45"/>
    </row>
    <row r="111" spans="1:83" s="43" customFormat="1" ht="13.5" customHeight="1">
      <c r="A111" s="54" t="s">
        <v>26</v>
      </c>
      <c r="B111" s="53">
        <f>方向別!I316</f>
        <v>163</v>
      </c>
      <c r="C111" s="53">
        <f>方向別!J316</f>
        <v>4</v>
      </c>
      <c r="D111" s="53">
        <f>方向別!K316</f>
        <v>34</v>
      </c>
      <c r="E111" s="53">
        <f>方向別!L316</f>
        <v>7</v>
      </c>
      <c r="F111" s="53">
        <f t="shared" si="29"/>
        <v>208</v>
      </c>
      <c r="G111" s="52">
        <f t="shared" si="27"/>
        <v>5.2884615384615383</v>
      </c>
      <c r="H111" s="51">
        <f t="shared" si="21"/>
        <v>7.4605451936872305</v>
      </c>
      <c r="I111" s="53">
        <f>SUM(方向別!I70,方向別!I152,方向別!B357,方向別!I480)</f>
        <v>160</v>
      </c>
      <c r="J111" s="53">
        <f>SUM(方向別!J70,方向別!J152,方向別!C357,方向別!J480)</f>
        <v>5</v>
      </c>
      <c r="K111" s="53">
        <f>SUM(方向別!K70,方向別!K152,方向別!D357,方向別!K480)</f>
        <v>41</v>
      </c>
      <c r="L111" s="53">
        <f>SUM(方向別!L70,方向別!L152,方向別!E357,方向別!L480)</f>
        <v>14</v>
      </c>
      <c r="M111" s="53">
        <f t="shared" si="30"/>
        <v>220</v>
      </c>
      <c r="N111" s="52">
        <f t="shared" si="28"/>
        <v>8.6363636363636367</v>
      </c>
      <c r="O111" s="51">
        <f t="shared" si="22"/>
        <v>7.3726541554959777</v>
      </c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44"/>
      <c r="BR111" s="44"/>
      <c r="BS111" s="44"/>
      <c r="BT111" s="44"/>
      <c r="BU111" s="44"/>
      <c r="BV111" s="44"/>
      <c r="BW111" s="44"/>
      <c r="BX111" s="44"/>
      <c r="BY111" s="44"/>
      <c r="BZ111" s="44"/>
      <c r="CA111" s="44"/>
      <c r="CB111" s="45"/>
      <c r="CC111" s="45"/>
      <c r="CD111" s="45"/>
      <c r="CE111" s="45"/>
    </row>
    <row r="112" spans="1:83" s="43" customFormat="1" ht="13.5" customHeight="1">
      <c r="A112" s="54" t="s">
        <v>27</v>
      </c>
      <c r="B112" s="53">
        <f>方向別!I317</f>
        <v>137</v>
      </c>
      <c r="C112" s="53">
        <f>方向別!J317</f>
        <v>9</v>
      </c>
      <c r="D112" s="53">
        <f>方向別!K317</f>
        <v>28</v>
      </c>
      <c r="E112" s="53">
        <f>方向別!L317</f>
        <v>11</v>
      </c>
      <c r="F112" s="53">
        <f t="shared" si="29"/>
        <v>185</v>
      </c>
      <c r="G112" s="52">
        <f t="shared" si="27"/>
        <v>10.810810810810811</v>
      </c>
      <c r="H112" s="51">
        <f t="shared" si="21"/>
        <v>6.63558106169297</v>
      </c>
      <c r="I112" s="53">
        <f>SUM(方向別!I71,方向別!I153,方向別!B358,方向別!I481)</f>
        <v>180</v>
      </c>
      <c r="J112" s="53">
        <f>SUM(方向別!J71,方向別!J153,方向別!C358,方向別!J481)</f>
        <v>5</v>
      </c>
      <c r="K112" s="53">
        <f>SUM(方向別!K71,方向別!K153,方向別!D358,方向別!K481)</f>
        <v>32</v>
      </c>
      <c r="L112" s="53">
        <f>SUM(方向別!L71,方向別!L153,方向別!E358,方向別!L481)</f>
        <v>13</v>
      </c>
      <c r="M112" s="53">
        <f t="shared" si="30"/>
        <v>230</v>
      </c>
      <c r="N112" s="52">
        <f t="shared" si="28"/>
        <v>7.8260869565217401</v>
      </c>
      <c r="O112" s="51">
        <f t="shared" si="22"/>
        <v>7.7077747989276135</v>
      </c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4"/>
      <c r="BM112" s="44"/>
      <c r="BN112" s="44"/>
      <c r="BO112" s="44"/>
      <c r="BP112" s="44"/>
      <c r="BQ112" s="44"/>
      <c r="BR112" s="44"/>
      <c r="BS112" s="44"/>
      <c r="BT112" s="44"/>
      <c r="BU112" s="44"/>
      <c r="BV112" s="44"/>
      <c r="BW112" s="44"/>
      <c r="BX112" s="44"/>
      <c r="BY112" s="44"/>
      <c r="BZ112" s="44"/>
      <c r="CA112" s="44"/>
      <c r="CB112" s="45"/>
      <c r="CC112" s="45"/>
      <c r="CD112" s="45"/>
      <c r="CE112" s="45"/>
    </row>
    <row r="113" spans="1:83" s="43" customFormat="1" ht="13.5" customHeight="1">
      <c r="A113" s="54" t="s">
        <v>28</v>
      </c>
      <c r="B113" s="53">
        <f>方向別!I318</f>
        <v>162</v>
      </c>
      <c r="C113" s="53">
        <f>方向別!J318</f>
        <v>7</v>
      </c>
      <c r="D113" s="53">
        <f>方向別!K318</f>
        <v>37</v>
      </c>
      <c r="E113" s="53">
        <f>方向別!L318</f>
        <v>12</v>
      </c>
      <c r="F113" s="53">
        <f t="shared" si="29"/>
        <v>218</v>
      </c>
      <c r="G113" s="52">
        <f t="shared" si="27"/>
        <v>8.7155963302752291</v>
      </c>
      <c r="H113" s="51">
        <f t="shared" si="21"/>
        <v>7.8192252510760394</v>
      </c>
      <c r="I113" s="53">
        <f>SUM(方向別!I72,方向別!I154,方向別!B359,方向別!I482)</f>
        <v>184</v>
      </c>
      <c r="J113" s="53">
        <f>SUM(方向別!J72,方向別!J154,方向別!C359,方向別!J482)</f>
        <v>4</v>
      </c>
      <c r="K113" s="53">
        <f>SUM(方向別!K72,方向別!K154,方向別!D359,方向別!K482)</f>
        <v>32</v>
      </c>
      <c r="L113" s="53">
        <f>SUM(方向別!L72,方向別!L154,方向別!E359,方向別!L482)</f>
        <v>9</v>
      </c>
      <c r="M113" s="53">
        <f t="shared" si="30"/>
        <v>229</v>
      </c>
      <c r="N113" s="52">
        <f t="shared" si="28"/>
        <v>5.6768558951965069</v>
      </c>
      <c r="O113" s="51">
        <f t="shared" si="22"/>
        <v>7.6742627345844499</v>
      </c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  <c r="BL113" s="44"/>
      <c r="BM113" s="44"/>
      <c r="BN113" s="44"/>
      <c r="BO113" s="44"/>
      <c r="BP113" s="44"/>
      <c r="BQ113" s="44"/>
      <c r="BR113" s="44"/>
      <c r="BS113" s="44"/>
      <c r="BT113" s="44"/>
      <c r="BU113" s="44"/>
      <c r="BV113" s="44"/>
      <c r="BW113" s="44"/>
      <c r="BX113" s="44"/>
      <c r="BY113" s="44"/>
      <c r="BZ113" s="44"/>
      <c r="CA113" s="44"/>
      <c r="CB113" s="45"/>
      <c r="CC113" s="45"/>
      <c r="CD113" s="45"/>
      <c r="CE113" s="45"/>
    </row>
    <row r="114" spans="1:83" s="43" customFormat="1" ht="13.5" customHeight="1">
      <c r="A114" s="54" t="s">
        <v>60</v>
      </c>
      <c r="B114" s="53">
        <f>方向別!I319</f>
        <v>223</v>
      </c>
      <c r="C114" s="53">
        <f>方向別!J319</f>
        <v>6</v>
      </c>
      <c r="D114" s="53">
        <f>方向別!K319</f>
        <v>39</v>
      </c>
      <c r="E114" s="53">
        <f>方向別!L319</f>
        <v>7</v>
      </c>
      <c r="F114" s="53">
        <f t="shared" si="29"/>
        <v>275</v>
      </c>
      <c r="G114" s="52">
        <f t="shared" si="27"/>
        <v>4.7272727272727275</v>
      </c>
      <c r="H114" s="51">
        <f t="shared" si="21"/>
        <v>9.8637015781922521</v>
      </c>
      <c r="I114" s="53">
        <f>SUM(方向別!I73,方向別!I155,方向別!B360,方向別!I483)</f>
        <v>228</v>
      </c>
      <c r="J114" s="53">
        <f>SUM(方向別!J73,方向別!J155,方向別!C360,方向別!J483)</f>
        <v>3</v>
      </c>
      <c r="K114" s="53">
        <f>SUM(方向別!K73,方向別!K155,方向別!D360,方向別!K483)</f>
        <v>36</v>
      </c>
      <c r="L114" s="53">
        <f>SUM(方向別!L73,方向別!L155,方向別!E360,方向別!L483)</f>
        <v>4</v>
      </c>
      <c r="M114" s="53">
        <f t="shared" si="30"/>
        <v>271</v>
      </c>
      <c r="N114" s="52">
        <f t="shared" si="28"/>
        <v>2.5830258302583027</v>
      </c>
      <c r="O114" s="51">
        <f t="shared" si="22"/>
        <v>9.0817694369973196</v>
      </c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  <c r="BL114" s="44"/>
      <c r="BM114" s="44"/>
      <c r="BN114" s="44"/>
      <c r="BO114" s="44"/>
      <c r="BP114" s="44"/>
      <c r="BQ114" s="44"/>
      <c r="BR114" s="44"/>
      <c r="BS114" s="44"/>
      <c r="BT114" s="44"/>
      <c r="BU114" s="44"/>
      <c r="BV114" s="44"/>
      <c r="BW114" s="44"/>
      <c r="BX114" s="44"/>
      <c r="BY114" s="44"/>
      <c r="BZ114" s="44"/>
      <c r="CA114" s="44"/>
      <c r="CB114" s="45"/>
      <c r="CC114" s="45"/>
      <c r="CD114" s="45"/>
      <c r="CE114" s="45"/>
    </row>
    <row r="115" spans="1:83" s="43" customFormat="1" ht="13.5" customHeight="1">
      <c r="A115" s="58" t="s">
        <v>29</v>
      </c>
      <c r="B115" s="57">
        <f>方向別!I320</f>
        <v>31</v>
      </c>
      <c r="C115" s="57">
        <f>方向別!J320</f>
        <v>2</v>
      </c>
      <c r="D115" s="57">
        <f>方向別!K320</f>
        <v>4</v>
      </c>
      <c r="E115" s="57">
        <f>方向別!L320</f>
        <v>0</v>
      </c>
      <c r="F115" s="57">
        <f t="shared" si="29"/>
        <v>37</v>
      </c>
      <c r="G115" s="56">
        <f t="shared" si="27"/>
        <v>5.4054054054054053</v>
      </c>
      <c r="H115" s="55">
        <f t="shared" si="21"/>
        <v>1.327116212338594</v>
      </c>
      <c r="I115" s="57">
        <f>SUM(方向別!I74,方向別!I156,方向別!B361,方向別!I484)</f>
        <v>48</v>
      </c>
      <c r="J115" s="57">
        <f>SUM(方向別!J74,方向別!J156,方向別!C361,方向別!J484)</f>
        <v>1</v>
      </c>
      <c r="K115" s="57">
        <f>SUM(方向別!K74,方向別!K156,方向別!D361,方向別!K484)</f>
        <v>6</v>
      </c>
      <c r="L115" s="57">
        <f>SUM(方向別!L74,方向別!L156,方向別!E361,方向別!L484)</f>
        <v>0</v>
      </c>
      <c r="M115" s="57">
        <f t="shared" si="30"/>
        <v>55</v>
      </c>
      <c r="N115" s="56">
        <f t="shared" si="28"/>
        <v>1.8181818181818181</v>
      </c>
      <c r="O115" s="55">
        <f t="shared" si="22"/>
        <v>1.8431635388739944</v>
      </c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  <c r="BL115" s="44"/>
      <c r="BM115" s="44"/>
      <c r="BN115" s="44"/>
      <c r="BO115" s="44"/>
      <c r="BP115" s="44"/>
      <c r="BQ115" s="44"/>
      <c r="BR115" s="44"/>
      <c r="BS115" s="44"/>
      <c r="BT115" s="44"/>
      <c r="BU115" s="44"/>
      <c r="BV115" s="44"/>
      <c r="BW115" s="44"/>
      <c r="BX115" s="44"/>
      <c r="BY115" s="44"/>
      <c r="BZ115" s="44"/>
      <c r="CA115" s="44"/>
      <c r="CB115" s="45"/>
      <c r="CC115" s="45"/>
      <c r="CD115" s="45"/>
      <c r="CE115" s="45"/>
    </row>
    <row r="116" spans="1:83" s="43" customFormat="1" ht="13.5" customHeight="1">
      <c r="A116" s="54" t="s">
        <v>30</v>
      </c>
      <c r="B116" s="53">
        <f>方向別!I321</f>
        <v>36</v>
      </c>
      <c r="C116" s="53">
        <f>方向別!J321</f>
        <v>1</v>
      </c>
      <c r="D116" s="53">
        <f>方向別!K321</f>
        <v>4</v>
      </c>
      <c r="E116" s="53">
        <f>方向別!L321</f>
        <v>0</v>
      </c>
      <c r="F116" s="53">
        <f t="shared" si="29"/>
        <v>41</v>
      </c>
      <c r="G116" s="52">
        <f t="shared" si="27"/>
        <v>2.4390243902439024</v>
      </c>
      <c r="H116" s="51">
        <f t="shared" si="21"/>
        <v>1.4705882352941175</v>
      </c>
      <c r="I116" s="53">
        <f>SUM(方向別!I75,方向別!I157,方向別!B362,方向別!I485)</f>
        <v>39</v>
      </c>
      <c r="J116" s="53">
        <f>SUM(方向別!J75,方向別!J157,方向別!C362,方向別!J485)</f>
        <v>1</v>
      </c>
      <c r="K116" s="53">
        <f>SUM(方向別!K75,方向別!K157,方向別!D362,方向別!K485)</f>
        <v>8</v>
      </c>
      <c r="L116" s="53">
        <f>SUM(方向別!L75,方向別!L157,方向別!E362,方向別!L485)</f>
        <v>0</v>
      </c>
      <c r="M116" s="53">
        <f t="shared" si="30"/>
        <v>48</v>
      </c>
      <c r="N116" s="52">
        <f t="shared" si="28"/>
        <v>2.083333333333333</v>
      </c>
      <c r="O116" s="51">
        <f t="shared" si="22"/>
        <v>1.6085790884718498</v>
      </c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  <c r="BL116" s="44"/>
      <c r="BM116" s="44"/>
      <c r="BN116" s="44"/>
      <c r="BO116" s="44"/>
      <c r="BP116" s="44"/>
      <c r="BQ116" s="44"/>
      <c r="BR116" s="44"/>
      <c r="BS116" s="44"/>
      <c r="BT116" s="44"/>
      <c r="BU116" s="44"/>
      <c r="BV116" s="44"/>
      <c r="BW116" s="44"/>
      <c r="BX116" s="44"/>
      <c r="BY116" s="44"/>
      <c r="BZ116" s="44"/>
      <c r="CA116" s="44"/>
      <c r="CB116" s="45"/>
      <c r="CC116" s="45"/>
      <c r="CD116" s="45"/>
      <c r="CE116" s="45"/>
    </row>
    <row r="117" spans="1:83" s="43" customFormat="1" ht="13.5" customHeight="1">
      <c r="A117" s="54" t="s">
        <v>31</v>
      </c>
      <c r="B117" s="53">
        <f>方向別!I322</f>
        <v>42</v>
      </c>
      <c r="C117" s="53">
        <f>方向別!J322</f>
        <v>2</v>
      </c>
      <c r="D117" s="53">
        <f>方向別!K322</f>
        <v>4</v>
      </c>
      <c r="E117" s="53">
        <f>方向別!L322</f>
        <v>1</v>
      </c>
      <c r="F117" s="53">
        <f t="shared" si="29"/>
        <v>49</v>
      </c>
      <c r="G117" s="52">
        <f t="shared" si="27"/>
        <v>6.1224489795918364</v>
      </c>
      <c r="H117" s="51">
        <f t="shared" si="21"/>
        <v>1.7575322812051648</v>
      </c>
      <c r="I117" s="53">
        <f>SUM(方向別!I76,方向別!I158,方向別!B363,方向別!I486)</f>
        <v>38</v>
      </c>
      <c r="J117" s="53">
        <f>SUM(方向別!J76,方向別!J158,方向別!C363,方向別!J486)</f>
        <v>3</v>
      </c>
      <c r="K117" s="53">
        <f>SUM(方向別!K76,方向別!K158,方向別!D363,方向別!K486)</f>
        <v>2</v>
      </c>
      <c r="L117" s="53">
        <f>SUM(方向別!L76,方向別!L158,方向別!E363,方向別!L486)</f>
        <v>1</v>
      </c>
      <c r="M117" s="53">
        <f t="shared" si="30"/>
        <v>44</v>
      </c>
      <c r="N117" s="52">
        <f t="shared" si="28"/>
        <v>9.0909090909090917</v>
      </c>
      <c r="O117" s="51">
        <f t="shared" si="22"/>
        <v>1.4745308310991956</v>
      </c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  <c r="BL117" s="44"/>
      <c r="BM117" s="44"/>
      <c r="BN117" s="44"/>
      <c r="BO117" s="44"/>
      <c r="BP117" s="44"/>
      <c r="BQ117" s="44"/>
      <c r="BR117" s="44"/>
      <c r="BS117" s="44"/>
      <c r="BT117" s="44"/>
      <c r="BU117" s="44"/>
      <c r="BV117" s="44"/>
      <c r="BW117" s="44"/>
      <c r="BX117" s="44"/>
      <c r="BY117" s="44"/>
      <c r="BZ117" s="44"/>
      <c r="CA117" s="44"/>
      <c r="CB117" s="45"/>
      <c r="CC117" s="45"/>
      <c r="CD117" s="45"/>
      <c r="CE117" s="45"/>
    </row>
    <row r="118" spans="1:83" s="43" customFormat="1" ht="13.5" customHeight="1">
      <c r="A118" s="54" t="s">
        <v>32</v>
      </c>
      <c r="B118" s="53">
        <f>方向別!I323</f>
        <v>36</v>
      </c>
      <c r="C118" s="53">
        <f>方向別!J323</f>
        <v>2</v>
      </c>
      <c r="D118" s="53">
        <f>方向別!K323</f>
        <v>5</v>
      </c>
      <c r="E118" s="53">
        <f>方向別!L323</f>
        <v>2</v>
      </c>
      <c r="F118" s="53">
        <f t="shared" si="29"/>
        <v>45</v>
      </c>
      <c r="G118" s="52">
        <f t="shared" si="27"/>
        <v>8.8888888888888893</v>
      </c>
      <c r="H118" s="51">
        <f t="shared" si="21"/>
        <v>1.6140602582496413</v>
      </c>
      <c r="I118" s="53">
        <f>SUM(方向別!I77,方向別!I159,方向別!B364,方向別!I487)</f>
        <v>34</v>
      </c>
      <c r="J118" s="53">
        <f>SUM(方向別!J77,方向別!J159,方向別!C364,方向別!J487)</f>
        <v>2</v>
      </c>
      <c r="K118" s="53">
        <f>SUM(方向別!K77,方向別!K159,方向別!D364,方向別!K487)</f>
        <v>2</v>
      </c>
      <c r="L118" s="53">
        <f>SUM(方向別!L77,方向別!L159,方向別!E364,方向別!L487)</f>
        <v>2</v>
      </c>
      <c r="M118" s="53">
        <f t="shared" si="30"/>
        <v>40</v>
      </c>
      <c r="N118" s="52">
        <f t="shared" si="28"/>
        <v>10</v>
      </c>
      <c r="O118" s="51">
        <f t="shared" si="22"/>
        <v>1.3404825737265416</v>
      </c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  <c r="BL118" s="44"/>
      <c r="BM118" s="44"/>
      <c r="BN118" s="44"/>
      <c r="BO118" s="44"/>
      <c r="BP118" s="44"/>
      <c r="BQ118" s="44"/>
      <c r="BR118" s="44"/>
      <c r="BS118" s="44"/>
      <c r="BT118" s="44"/>
      <c r="BU118" s="44"/>
      <c r="BV118" s="44"/>
      <c r="BW118" s="44"/>
      <c r="BX118" s="44"/>
      <c r="BY118" s="44"/>
      <c r="BZ118" s="44"/>
      <c r="CA118" s="44"/>
      <c r="CB118" s="45"/>
      <c r="CC118" s="45"/>
      <c r="CD118" s="45"/>
      <c r="CE118" s="45"/>
    </row>
    <row r="119" spans="1:83" s="43" customFormat="1" ht="13.5" customHeight="1">
      <c r="A119" s="54" t="s">
        <v>33</v>
      </c>
      <c r="B119" s="53">
        <f>方向別!I324</f>
        <v>55</v>
      </c>
      <c r="C119" s="53">
        <f>方向別!J324</f>
        <v>2</v>
      </c>
      <c r="D119" s="53">
        <f>方向別!K324</f>
        <v>2</v>
      </c>
      <c r="E119" s="53">
        <f>方向別!L324</f>
        <v>3</v>
      </c>
      <c r="F119" s="53">
        <f t="shared" si="29"/>
        <v>62</v>
      </c>
      <c r="G119" s="52">
        <f t="shared" si="27"/>
        <v>8.064516129032258</v>
      </c>
      <c r="H119" s="51">
        <f t="shared" si="21"/>
        <v>2.2238163558106172</v>
      </c>
      <c r="I119" s="53">
        <f>SUM(方向別!I78,方向別!I160,方向別!B365,方向別!I488)</f>
        <v>43</v>
      </c>
      <c r="J119" s="53">
        <f>SUM(方向別!J78,方向別!J160,方向別!C365,方向別!J488)</f>
        <v>0</v>
      </c>
      <c r="K119" s="53">
        <f>SUM(方向別!K78,方向別!K160,方向別!D365,方向別!K488)</f>
        <v>4</v>
      </c>
      <c r="L119" s="53">
        <f>SUM(方向別!L78,方向別!L160,方向別!E365,方向別!L488)</f>
        <v>0</v>
      </c>
      <c r="M119" s="53">
        <f t="shared" si="30"/>
        <v>47</v>
      </c>
      <c r="N119" s="52">
        <f t="shared" si="28"/>
        <v>0</v>
      </c>
      <c r="O119" s="51">
        <f t="shared" si="22"/>
        <v>1.5750670241286864</v>
      </c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  <c r="BL119" s="44"/>
      <c r="BM119" s="44"/>
      <c r="BN119" s="44"/>
      <c r="BO119" s="44"/>
      <c r="BP119" s="44"/>
      <c r="BQ119" s="44"/>
      <c r="BR119" s="44"/>
      <c r="BS119" s="44"/>
      <c r="BT119" s="44"/>
      <c r="BU119" s="44"/>
      <c r="BV119" s="44"/>
      <c r="BW119" s="44"/>
      <c r="BX119" s="44"/>
      <c r="BY119" s="44"/>
      <c r="BZ119" s="44"/>
      <c r="CA119" s="44"/>
      <c r="CB119" s="45"/>
      <c r="CC119" s="45"/>
      <c r="CD119" s="45"/>
      <c r="CE119" s="45"/>
    </row>
    <row r="120" spans="1:83" s="43" customFormat="1" ht="13.5" customHeight="1">
      <c r="A120" s="54" t="s">
        <v>34</v>
      </c>
      <c r="B120" s="53">
        <f>方向別!I325</f>
        <v>38</v>
      </c>
      <c r="C120" s="53">
        <f>方向別!J325</f>
        <v>1</v>
      </c>
      <c r="D120" s="53">
        <f>方向別!K325</f>
        <v>3</v>
      </c>
      <c r="E120" s="53">
        <f>方向別!L325</f>
        <v>4</v>
      </c>
      <c r="F120" s="53">
        <f t="shared" si="29"/>
        <v>46</v>
      </c>
      <c r="G120" s="52">
        <f t="shared" si="27"/>
        <v>10.869565217391305</v>
      </c>
      <c r="H120" s="51">
        <f t="shared" si="21"/>
        <v>1.6499282639885222</v>
      </c>
      <c r="I120" s="53">
        <f>SUM(方向別!I79,方向別!I161,方向別!B366,方向別!I489)</f>
        <v>56</v>
      </c>
      <c r="J120" s="53">
        <f>SUM(方向別!J79,方向別!J161,方向別!C366,方向別!J489)</f>
        <v>0</v>
      </c>
      <c r="K120" s="53">
        <f>SUM(方向別!K79,方向別!K161,方向別!D366,方向別!K489)</f>
        <v>1</v>
      </c>
      <c r="L120" s="53">
        <f>SUM(方向別!L79,方向別!L161,方向別!E366,方向別!L489)</f>
        <v>0</v>
      </c>
      <c r="M120" s="53">
        <f t="shared" si="30"/>
        <v>57</v>
      </c>
      <c r="N120" s="52">
        <f t="shared" si="28"/>
        <v>0</v>
      </c>
      <c r="O120" s="51">
        <f t="shared" si="22"/>
        <v>1.9101876675603215</v>
      </c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  <c r="BL120" s="44"/>
      <c r="BM120" s="44"/>
      <c r="BN120" s="44"/>
      <c r="BO120" s="44"/>
      <c r="BP120" s="44"/>
      <c r="BQ120" s="44"/>
      <c r="BR120" s="44"/>
      <c r="BS120" s="44"/>
      <c r="BT120" s="44"/>
      <c r="BU120" s="44"/>
      <c r="BV120" s="44"/>
      <c r="BW120" s="44"/>
      <c r="BX120" s="44"/>
      <c r="BY120" s="44"/>
      <c r="BZ120" s="44"/>
      <c r="CA120" s="44"/>
      <c r="CB120" s="45"/>
      <c r="CC120" s="45"/>
      <c r="CD120" s="45"/>
      <c r="CE120" s="45"/>
    </row>
    <row r="121" spans="1:83" s="43" customFormat="1" ht="13.5" customHeight="1">
      <c r="A121" s="50" t="s">
        <v>15</v>
      </c>
      <c r="B121" s="49">
        <f>SUM(B115:B120)</f>
        <v>238</v>
      </c>
      <c r="C121" s="49">
        <f>SUM(C115:C120)</f>
        <v>10</v>
      </c>
      <c r="D121" s="49">
        <f>SUM(D115:D120)</f>
        <v>22</v>
      </c>
      <c r="E121" s="49">
        <f>SUM(E115:E120)</f>
        <v>10</v>
      </c>
      <c r="F121" s="49">
        <f t="shared" si="29"/>
        <v>280</v>
      </c>
      <c r="G121" s="48">
        <f t="shared" si="27"/>
        <v>7.1428571428571423</v>
      </c>
      <c r="H121" s="47">
        <f t="shared" si="21"/>
        <v>10.043041606886657</v>
      </c>
      <c r="I121" s="49">
        <f>SUM(I115:I120)</f>
        <v>258</v>
      </c>
      <c r="J121" s="49">
        <f>SUM(J115:J120)</f>
        <v>7</v>
      </c>
      <c r="K121" s="49">
        <f>SUM(K115:K120)</f>
        <v>23</v>
      </c>
      <c r="L121" s="49">
        <f>SUM(L115:L120)</f>
        <v>3</v>
      </c>
      <c r="M121" s="49">
        <f t="shared" si="30"/>
        <v>291</v>
      </c>
      <c r="N121" s="48">
        <f t="shared" si="28"/>
        <v>3.4364261168384882</v>
      </c>
      <c r="O121" s="47">
        <f t="shared" si="22"/>
        <v>9.7520107238605895</v>
      </c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  <c r="BL121" s="44"/>
      <c r="BM121" s="44"/>
      <c r="BN121" s="44"/>
      <c r="BO121" s="44"/>
      <c r="BP121" s="44"/>
      <c r="BQ121" s="44"/>
      <c r="BR121" s="44"/>
      <c r="BS121" s="44"/>
      <c r="BT121" s="44"/>
      <c r="BU121" s="44"/>
      <c r="BV121" s="44"/>
      <c r="BW121" s="44"/>
      <c r="BX121" s="44"/>
      <c r="BY121" s="44"/>
      <c r="BZ121" s="44"/>
      <c r="CA121" s="44"/>
      <c r="CB121" s="45"/>
      <c r="CC121" s="45"/>
      <c r="CD121" s="45"/>
      <c r="CE121" s="45"/>
    </row>
    <row r="122" spans="1:83" s="43" customFormat="1" ht="13.5" customHeight="1">
      <c r="A122" s="58" t="s">
        <v>35</v>
      </c>
      <c r="B122" s="57">
        <f>方向別!I327</f>
        <v>43</v>
      </c>
      <c r="C122" s="57">
        <f>方向別!J327</f>
        <v>1</v>
      </c>
      <c r="D122" s="57">
        <f>方向別!K327</f>
        <v>0</v>
      </c>
      <c r="E122" s="57">
        <f>方向別!L327</f>
        <v>1</v>
      </c>
      <c r="F122" s="57">
        <f t="shared" si="29"/>
        <v>45</v>
      </c>
      <c r="G122" s="56">
        <f t="shared" si="27"/>
        <v>4.4444444444444446</v>
      </c>
      <c r="H122" s="55">
        <f t="shared" si="21"/>
        <v>1.6140602582496413</v>
      </c>
      <c r="I122" s="57">
        <f>SUM(方向別!I81,方向別!I163,方向別!B368,方向別!I491)</f>
        <v>29</v>
      </c>
      <c r="J122" s="57">
        <f>SUM(方向別!J81,方向別!J163,方向別!C368,方向別!J491)</f>
        <v>0</v>
      </c>
      <c r="K122" s="57">
        <f>SUM(方向別!K81,方向別!K163,方向別!D368,方向別!K491)</f>
        <v>4</v>
      </c>
      <c r="L122" s="57">
        <f>SUM(方向別!L81,方向別!L163,方向別!E368,方向別!L491)</f>
        <v>1</v>
      </c>
      <c r="M122" s="57">
        <f t="shared" si="30"/>
        <v>34</v>
      </c>
      <c r="N122" s="56">
        <f t="shared" si="28"/>
        <v>2.9411764705882351</v>
      </c>
      <c r="O122" s="55">
        <f t="shared" si="22"/>
        <v>1.1394101876675604</v>
      </c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  <c r="BL122" s="44"/>
      <c r="BM122" s="44"/>
      <c r="BN122" s="44"/>
      <c r="BO122" s="44"/>
      <c r="BP122" s="44"/>
      <c r="BQ122" s="44"/>
      <c r="BR122" s="44"/>
      <c r="BS122" s="44"/>
      <c r="BT122" s="44"/>
      <c r="BU122" s="44"/>
      <c r="BV122" s="44"/>
      <c r="BW122" s="44"/>
      <c r="BX122" s="44"/>
      <c r="BY122" s="44"/>
      <c r="BZ122" s="44"/>
      <c r="CA122" s="44"/>
      <c r="CB122" s="45"/>
      <c r="CC122" s="45"/>
      <c r="CD122" s="45"/>
      <c r="CE122" s="45"/>
    </row>
    <row r="123" spans="1:83" s="43" customFormat="1" ht="13.5" customHeight="1">
      <c r="A123" s="54" t="s">
        <v>36</v>
      </c>
      <c r="B123" s="53">
        <f>方向別!I328</f>
        <v>44</v>
      </c>
      <c r="C123" s="53">
        <f>方向別!J328</f>
        <v>1</v>
      </c>
      <c r="D123" s="53">
        <f>方向別!K328</f>
        <v>1</v>
      </c>
      <c r="E123" s="53">
        <f>方向別!L328</f>
        <v>0</v>
      </c>
      <c r="F123" s="53">
        <f t="shared" si="29"/>
        <v>46</v>
      </c>
      <c r="G123" s="52">
        <f t="shared" si="27"/>
        <v>2.1739130434782608</v>
      </c>
      <c r="H123" s="51">
        <f t="shared" si="21"/>
        <v>1.6499282639885222</v>
      </c>
      <c r="I123" s="53">
        <f>SUM(方向別!I82,方向別!I164,方向別!B369,方向別!I492)</f>
        <v>38</v>
      </c>
      <c r="J123" s="53">
        <f>SUM(方向別!J82,方向別!J164,方向別!C369,方向別!J492)</f>
        <v>1</v>
      </c>
      <c r="K123" s="53">
        <f>SUM(方向別!K82,方向別!K164,方向別!D369,方向別!K492)</f>
        <v>2</v>
      </c>
      <c r="L123" s="53">
        <f>SUM(方向別!L82,方向別!L164,方向別!E369,方向別!L492)</f>
        <v>0</v>
      </c>
      <c r="M123" s="53">
        <f t="shared" si="30"/>
        <v>41</v>
      </c>
      <c r="N123" s="52">
        <f t="shared" si="28"/>
        <v>2.4390243902439024</v>
      </c>
      <c r="O123" s="51">
        <f t="shared" si="22"/>
        <v>1.3739946380697052</v>
      </c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  <c r="BL123" s="44"/>
      <c r="BM123" s="44"/>
      <c r="BN123" s="44"/>
      <c r="BO123" s="44"/>
      <c r="BP123" s="44"/>
      <c r="BQ123" s="44"/>
      <c r="BR123" s="44"/>
      <c r="BS123" s="44"/>
      <c r="BT123" s="44"/>
      <c r="BU123" s="44"/>
      <c r="BV123" s="44"/>
      <c r="BW123" s="44"/>
      <c r="BX123" s="44"/>
      <c r="BY123" s="44"/>
      <c r="BZ123" s="44"/>
      <c r="CA123" s="44"/>
      <c r="CB123" s="45"/>
      <c r="CC123" s="45"/>
      <c r="CD123" s="45"/>
      <c r="CE123" s="45"/>
    </row>
    <row r="124" spans="1:83" s="43" customFormat="1" ht="13.5" customHeight="1">
      <c r="A124" s="54" t="s">
        <v>37</v>
      </c>
      <c r="B124" s="53">
        <f>方向別!I329</f>
        <v>42</v>
      </c>
      <c r="C124" s="53">
        <f>方向別!J329</f>
        <v>1</v>
      </c>
      <c r="D124" s="53">
        <f>方向別!K329</f>
        <v>4</v>
      </c>
      <c r="E124" s="53">
        <f>方向別!L329</f>
        <v>1</v>
      </c>
      <c r="F124" s="53">
        <f t="shared" si="29"/>
        <v>48</v>
      </c>
      <c r="G124" s="52">
        <f t="shared" si="27"/>
        <v>4.1666666666666661</v>
      </c>
      <c r="H124" s="51">
        <f t="shared" si="21"/>
        <v>1.7216642754662841</v>
      </c>
      <c r="I124" s="53">
        <f>SUM(方向別!I83,方向別!I165,方向別!B370,方向別!I493)</f>
        <v>19</v>
      </c>
      <c r="J124" s="53">
        <f>SUM(方向別!J83,方向別!J165,方向別!C370,方向別!J493)</f>
        <v>0</v>
      </c>
      <c r="K124" s="53">
        <f>SUM(方向別!K83,方向別!K165,方向別!D370,方向別!K493)</f>
        <v>4</v>
      </c>
      <c r="L124" s="53">
        <f>SUM(方向別!L83,方向別!L165,方向別!E370,方向別!L493)</f>
        <v>0</v>
      </c>
      <c r="M124" s="53">
        <f t="shared" si="30"/>
        <v>23</v>
      </c>
      <c r="N124" s="52">
        <f t="shared" si="28"/>
        <v>0</v>
      </c>
      <c r="O124" s="51">
        <f t="shared" si="22"/>
        <v>0.77077747989276135</v>
      </c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  <c r="BL124" s="44"/>
      <c r="BM124" s="44"/>
      <c r="BN124" s="44"/>
      <c r="BO124" s="44"/>
      <c r="BP124" s="44"/>
      <c r="BQ124" s="44"/>
      <c r="BR124" s="44"/>
      <c r="BS124" s="44"/>
      <c r="BT124" s="44"/>
      <c r="BU124" s="44"/>
      <c r="BV124" s="44"/>
      <c r="BW124" s="44"/>
      <c r="BX124" s="44"/>
      <c r="BY124" s="44"/>
      <c r="BZ124" s="44"/>
      <c r="CA124" s="44"/>
      <c r="CB124" s="45"/>
      <c r="CC124" s="45"/>
      <c r="CD124" s="45"/>
      <c r="CE124" s="45"/>
    </row>
    <row r="125" spans="1:83" s="43" customFormat="1" ht="13.5" customHeight="1">
      <c r="A125" s="54" t="s">
        <v>38</v>
      </c>
      <c r="B125" s="53">
        <f>方向別!I330</f>
        <v>31</v>
      </c>
      <c r="C125" s="53">
        <f>方向別!J330</f>
        <v>0</v>
      </c>
      <c r="D125" s="53">
        <f>方向別!K330</f>
        <v>1</v>
      </c>
      <c r="E125" s="53">
        <f>方向別!L330</f>
        <v>1</v>
      </c>
      <c r="F125" s="53">
        <f t="shared" si="29"/>
        <v>33</v>
      </c>
      <c r="G125" s="52">
        <f t="shared" si="27"/>
        <v>3.0303030303030303</v>
      </c>
      <c r="H125" s="51">
        <f t="shared" si="21"/>
        <v>1.1836441893830703</v>
      </c>
      <c r="I125" s="53">
        <f>SUM(方向別!I84,方向別!I166,方向別!B371,方向別!I494)</f>
        <v>25</v>
      </c>
      <c r="J125" s="53">
        <f>SUM(方向別!J84,方向別!J166,方向別!C371,方向別!J494)</f>
        <v>2</v>
      </c>
      <c r="K125" s="53">
        <f>SUM(方向別!K84,方向別!K166,方向別!D371,方向別!K494)</f>
        <v>6</v>
      </c>
      <c r="L125" s="53">
        <f>SUM(方向別!L84,方向別!L166,方向別!E371,方向別!L494)</f>
        <v>1</v>
      </c>
      <c r="M125" s="53">
        <f t="shared" si="30"/>
        <v>34</v>
      </c>
      <c r="N125" s="52">
        <f t="shared" si="28"/>
        <v>8.8235294117647065</v>
      </c>
      <c r="O125" s="51">
        <f t="shared" si="22"/>
        <v>1.1394101876675604</v>
      </c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  <c r="BL125" s="44"/>
      <c r="BM125" s="44"/>
      <c r="BN125" s="44"/>
      <c r="BO125" s="44"/>
      <c r="BP125" s="44"/>
      <c r="BQ125" s="44"/>
      <c r="BR125" s="44"/>
      <c r="BS125" s="44"/>
      <c r="BT125" s="44"/>
      <c r="BU125" s="44"/>
      <c r="BV125" s="44"/>
      <c r="BW125" s="44"/>
      <c r="BX125" s="44"/>
      <c r="BY125" s="44"/>
      <c r="BZ125" s="44"/>
      <c r="CA125" s="44"/>
      <c r="CB125" s="45"/>
      <c r="CC125" s="45"/>
      <c r="CD125" s="45"/>
      <c r="CE125" s="45"/>
    </row>
    <row r="126" spans="1:83" s="43" customFormat="1" ht="13.5" customHeight="1">
      <c r="A126" s="54" t="s">
        <v>39</v>
      </c>
      <c r="B126" s="53">
        <f>方向別!I331</f>
        <v>26</v>
      </c>
      <c r="C126" s="53">
        <f>方向別!J331</f>
        <v>1</v>
      </c>
      <c r="D126" s="53">
        <f>方向別!K331</f>
        <v>7</v>
      </c>
      <c r="E126" s="53">
        <f>方向別!L331</f>
        <v>0</v>
      </c>
      <c r="F126" s="53">
        <f t="shared" si="29"/>
        <v>34</v>
      </c>
      <c r="G126" s="52">
        <f t="shared" si="27"/>
        <v>2.9411764705882351</v>
      </c>
      <c r="H126" s="51">
        <f t="shared" si="21"/>
        <v>1.2195121951219512</v>
      </c>
      <c r="I126" s="53">
        <f>SUM(方向別!I85,方向別!I167,方向別!B372,方向別!I495)</f>
        <v>21</v>
      </c>
      <c r="J126" s="53">
        <f>SUM(方向別!J85,方向別!J167,方向別!C372,方向別!J495)</f>
        <v>0</v>
      </c>
      <c r="K126" s="53">
        <f>SUM(方向別!K85,方向別!K167,方向別!D372,方向別!K495)</f>
        <v>3</v>
      </c>
      <c r="L126" s="53">
        <f>SUM(方向別!L85,方向別!L167,方向別!E372,方向別!L495)</f>
        <v>1</v>
      </c>
      <c r="M126" s="53">
        <f t="shared" si="30"/>
        <v>25</v>
      </c>
      <c r="N126" s="52">
        <f t="shared" si="28"/>
        <v>4</v>
      </c>
      <c r="O126" s="51">
        <f t="shared" si="22"/>
        <v>0.83780160857908847</v>
      </c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  <c r="BL126" s="44"/>
      <c r="BM126" s="44"/>
      <c r="BN126" s="44"/>
      <c r="BO126" s="44"/>
      <c r="BP126" s="44"/>
      <c r="BQ126" s="44"/>
      <c r="BR126" s="44"/>
      <c r="BS126" s="44"/>
      <c r="BT126" s="44"/>
      <c r="BU126" s="44"/>
      <c r="BV126" s="44"/>
      <c r="BW126" s="44"/>
      <c r="BX126" s="44"/>
      <c r="BY126" s="44"/>
      <c r="BZ126" s="44"/>
      <c r="CA126" s="44"/>
      <c r="CB126" s="45"/>
      <c r="CC126" s="45"/>
      <c r="CD126" s="45"/>
      <c r="CE126" s="45"/>
    </row>
    <row r="127" spans="1:83" s="43" customFormat="1" ht="13.5" customHeight="1">
      <c r="A127" s="54" t="s">
        <v>40</v>
      </c>
      <c r="B127" s="53">
        <f>方向別!I332</f>
        <v>31</v>
      </c>
      <c r="C127" s="53">
        <f>方向別!J332</f>
        <v>2</v>
      </c>
      <c r="D127" s="53">
        <f>方向別!K332</f>
        <v>4</v>
      </c>
      <c r="E127" s="53">
        <f>方向別!L332</f>
        <v>0</v>
      </c>
      <c r="F127" s="53">
        <f t="shared" si="29"/>
        <v>37</v>
      </c>
      <c r="G127" s="52">
        <f t="shared" si="27"/>
        <v>5.4054054054054053</v>
      </c>
      <c r="H127" s="51">
        <f t="shared" si="21"/>
        <v>1.327116212338594</v>
      </c>
      <c r="I127" s="53">
        <f>SUM(方向別!I86,方向別!I168,方向別!B373,方向別!I496)</f>
        <v>26</v>
      </c>
      <c r="J127" s="53">
        <f>SUM(方向別!J86,方向別!J168,方向別!C373,方向別!J496)</f>
        <v>1</v>
      </c>
      <c r="K127" s="53">
        <f>SUM(方向別!K86,方向別!K168,方向別!D373,方向別!K496)</f>
        <v>1</v>
      </c>
      <c r="L127" s="53">
        <f>SUM(方向別!L86,方向別!L168,方向別!E373,方向別!L496)</f>
        <v>0</v>
      </c>
      <c r="M127" s="53">
        <f t="shared" si="30"/>
        <v>28</v>
      </c>
      <c r="N127" s="52">
        <f t="shared" si="28"/>
        <v>3.5714285714285712</v>
      </c>
      <c r="O127" s="51">
        <f t="shared" si="22"/>
        <v>0.93833780160857905</v>
      </c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  <c r="BL127" s="44"/>
      <c r="BM127" s="44"/>
      <c r="BN127" s="44"/>
      <c r="BO127" s="44"/>
      <c r="BP127" s="44"/>
      <c r="BQ127" s="44"/>
      <c r="BR127" s="44"/>
      <c r="BS127" s="44"/>
      <c r="BT127" s="44"/>
      <c r="BU127" s="44"/>
      <c r="BV127" s="44"/>
      <c r="BW127" s="44"/>
      <c r="BX127" s="44"/>
      <c r="BY127" s="44"/>
      <c r="BZ127" s="44"/>
      <c r="CA127" s="44"/>
      <c r="CB127" s="45"/>
      <c r="CC127" s="45"/>
      <c r="CD127" s="45"/>
      <c r="CE127" s="45"/>
    </row>
    <row r="128" spans="1:83" s="43" customFormat="1" ht="13.5" customHeight="1">
      <c r="A128" s="50" t="s">
        <v>15</v>
      </c>
      <c r="B128" s="49">
        <f>SUM(B122:B127)</f>
        <v>217</v>
      </c>
      <c r="C128" s="49">
        <f>SUM(C122:C127)</f>
        <v>6</v>
      </c>
      <c r="D128" s="49">
        <f>SUM(D122:D127)</f>
        <v>17</v>
      </c>
      <c r="E128" s="49">
        <f>SUM(E122:E127)</f>
        <v>3</v>
      </c>
      <c r="F128" s="49">
        <f t="shared" si="29"/>
        <v>243</v>
      </c>
      <c r="G128" s="48">
        <f t="shared" si="27"/>
        <v>3.7037037037037033</v>
      </c>
      <c r="H128" s="47">
        <f t="shared" si="21"/>
        <v>8.7159253945480621</v>
      </c>
      <c r="I128" s="49">
        <f>SUM(I122:I127)</f>
        <v>158</v>
      </c>
      <c r="J128" s="49">
        <f>SUM(J122:J127)</f>
        <v>4</v>
      </c>
      <c r="K128" s="49">
        <f>SUM(K122:K127)</f>
        <v>20</v>
      </c>
      <c r="L128" s="49">
        <f>SUM(L122:L127)</f>
        <v>3</v>
      </c>
      <c r="M128" s="49">
        <f t="shared" si="30"/>
        <v>185</v>
      </c>
      <c r="N128" s="48">
        <f t="shared" si="28"/>
        <v>3.7837837837837842</v>
      </c>
      <c r="O128" s="47">
        <f t="shared" si="22"/>
        <v>6.1997319034852545</v>
      </c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  <c r="BL128" s="44"/>
      <c r="BM128" s="44"/>
      <c r="BN128" s="44"/>
      <c r="BO128" s="44"/>
      <c r="BP128" s="44"/>
      <c r="BQ128" s="44"/>
      <c r="BR128" s="44"/>
      <c r="BS128" s="44"/>
      <c r="BT128" s="44"/>
      <c r="BU128" s="44"/>
      <c r="BV128" s="44"/>
      <c r="BW128" s="44"/>
      <c r="BX128" s="44"/>
      <c r="BY128" s="44"/>
      <c r="BZ128" s="44"/>
      <c r="CA128" s="44"/>
      <c r="CB128" s="45"/>
      <c r="CC128" s="45"/>
      <c r="CD128" s="45"/>
      <c r="CE128" s="45"/>
    </row>
    <row r="129" spans="1:83" s="43" customFormat="1" ht="13.5" customHeight="1">
      <c r="A129" s="50" t="s">
        <v>41</v>
      </c>
      <c r="B129" s="49">
        <f>SUM(B99,B106:B114,B121,B128)</f>
        <v>2244</v>
      </c>
      <c r="C129" s="49">
        <f>SUM(C99,C106:C114,C121,C128)</f>
        <v>81</v>
      </c>
      <c r="D129" s="49">
        <f>SUM(D99,D106:D114,D121,D128)</f>
        <v>353</v>
      </c>
      <c r="E129" s="49">
        <f>SUM(E99,E106:E114,E121,E128)</f>
        <v>110</v>
      </c>
      <c r="F129" s="49">
        <f t="shared" si="29"/>
        <v>2788</v>
      </c>
      <c r="G129" s="48">
        <f t="shared" si="27"/>
        <v>6.8507890961262561</v>
      </c>
      <c r="H129" s="47">
        <f t="shared" si="21"/>
        <v>100</v>
      </c>
      <c r="I129" s="49">
        <f>SUM(I99,I106:I114,I121,I128)</f>
        <v>2458</v>
      </c>
      <c r="J129" s="49">
        <f>SUM(J99,J106:J114,J121,J128)</f>
        <v>58</v>
      </c>
      <c r="K129" s="49">
        <f>SUM(K99,K106:K114,K121,K128)</f>
        <v>352</v>
      </c>
      <c r="L129" s="49">
        <f>SUM(L99,L106:L114,L121,L128)</f>
        <v>116</v>
      </c>
      <c r="M129" s="49">
        <f t="shared" si="30"/>
        <v>2984</v>
      </c>
      <c r="N129" s="48">
        <f t="shared" si="28"/>
        <v>5.8310991957104559</v>
      </c>
      <c r="O129" s="47">
        <f t="shared" si="22"/>
        <v>100</v>
      </c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  <c r="BL129" s="44"/>
      <c r="BM129" s="44"/>
      <c r="BN129" s="44"/>
      <c r="BO129" s="44"/>
      <c r="BP129" s="44"/>
      <c r="BQ129" s="44"/>
      <c r="BR129" s="44"/>
      <c r="BS129" s="44"/>
      <c r="BT129" s="44"/>
      <c r="BU129" s="44"/>
      <c r="BV129" s="44"/>
      <c r="BW129" s="44"/>
      <c r="BX129" s="44"/>
      <c r="BY129" s="44"/>
      <c r="BZ129" s="44"/>
      <c r="CA129" s="44"/>
      <c r="CB129" s="45"/>
      <c r="CC129" s="45"/>
      <c r="CD129" s="45"/>
      <c r="CE129" s="45"/>
    </row>
    <row r="130" spans="1:83" s="43" customFormat="1" ht="13.5" customHeight="1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  <c r="BL130" s="44"/>
      <c r="BM130" s="44"/>
      <c r="BN130" s="44"/>
      <c r="BO130" s="44"/>
      <c r="BP130" s="44"/>
      <c r="BQ130" s="44"/>
      <c r="BR130" s="44"/>
      <c r="BS130" s="44"/>
      <c r="BT130" s="44"/>
      <c r="BU130" s="44"/>
      <c r="BV130" s="44"/>
      <c r="BW130" s="44"/>
      <c r="BX130" s="44"/>
      <c r="BY130" s="44"/>
      <c r="BZ130" s="44"/>
      <c r="CA130" s="44"/>
      <c r="CB130" s="45"/>
      <c r="CC130" s="45"/>
      <c r="CD130" s="45"/>
      <c r="CE130" s="45"/>
    </row>
    <row r="131" spans="1:83" s="43" customFormat="1" ht="13.5" customHeight="1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  <c r="BL131" s="44"/>
      <c r="BM131" s="44"/>
      <c r="BN131" s="44"/>
      <c r="BO131" s="44"/>
      <c r="BP131" s="44"/>
      <c r="BQ131" s="44"/>
      <c r="BR131" s="44"/>
      <c r="BS131" s="44"/>
      <c r="BT131" s="44"/>
      <c r="BU131" s="44"/>
      <c r="BV131" s="44"/>
      <c r="BW131" s="44"/>
      <c r="BX131" s="44"/>
      <c r="BY131" s="44"/>
      <c r="BZ131" s="44"/>
      <c r="CA131" s="44"/>
      <c r="CB131" s="45"/>
      <c r="CC131" s="45"/>
      <c r="CD131" s="45"/>
      <c r="CE131" s="45"/>
    </row>
    <row r="132" spans="1:83" s="43" customFormat="1" ht="13.5" customHeight="1">
      <c r="A132" s="70" t="s">
        <v>0</v>
      </c>
      <c r="B132" s="69" t="s">
        <v>78</v>
      </c>
      <c r="C132" s="68"/>
      <c r="D132" s="68"/>
      <c r="E132" s="68"/>
      <c r="F132" s="68"/>
      <c r="G132" s="68"/>
      <c r="H132" s="67"/>
      <c r="I132" s="69" t="s">
        <v>79</v>
      </c>
      <c r="J132" s="68"/>
      <c r="K132" s="68"/>
      <c r="L132" s="68"/>
      <c r="M132" s="68"/>
      <c r="N132" s="68"/>
      <c r="O132" s="67"/>
      <c r="P132" s="66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  <c r="BL132" s="44"/>
      <c r="BM132" s="44"/>
      <c r="BN132" s="44"/>
      <c r="BO132" s="44"/>
      <c r="BP132" s="44"/>
      <c r="BQ132" s="44"/>
      <c r="BR132" s="44"/>
      <c r="BS132" s="44"/>
      <c r="BT132" s="44"/>
      <c r="BU132" s="44"/>
      <c r="BV132" s="44"/>
      <c r="BW132" s="44"/>
      <c r="BX132" s="44"/>
      <c r="BY132" s="44"/>
      <c r="BZ132" s="44"/>
      <c r="CA132" s="44"/>
      <c r="CB132" s="45"/>
      <c r="CC132" s="45"/>
      <c r="CD132" s="45"/>
      <c r="CE132" s="45"/>
    </row>
    <row r="133" spans="1:83" s="43" customFormat="1" ht="39" customHeight="1">
      <c r="A133" s="65" t="s">
        <v>1</v>
      </c>
      <c r="B133" s="63" t="s">
        <v>2</v>
      </c>
      <c r="C133" s="62" t="s">
        <v>3</v>
      </c>
      <c r="D133" s="61" t="s">
        <v>4</v>
      </c>
      <c r="E133" s="62" t="s">
        <v>5</v>
      </c>
      <c r="F133" s="61" t="s">
        <v>6</v>
      </c>
      <c r="G133" s="61" t="s">
        <v>7</v>
      </c>
      <c r="H133" s="64" t="s">
        <v>8</v>
      </c>
      <c r="I133" s="63" t="s">
        <v>2</v>
      </c>
      <c r="J133" s="61" t="s">
        <v>3</v>
      </c>
      <c r="K133" s="61" t="s">
        <v>4</v>
      </c>
      <c r="L133" s="62" t="s">
        <v>5</v>
      </c>
      <c r="M133" s="61" t="s">
        <v>6</v>
      </c>
      <c r="N133" s="61" t="s">
        <v>7</v>
      </c>
      <c r="O133" s="60" t="s">
        <v>8</v>
      </c>
      <c r="P133" s="59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  <c r="BL133" s="44"/>
      <c r="BM133" s="44"/>
      <c r="BN133" s="44"/>
      <c r="BO133" s="44"/>
      <c r="BP133" s="44"/>
      <c r="BQ133" s="44"/>
      <c r="BR133" s="44"/>
      <c r="BS133" s="44"/>
      <c r="BT133" s="44"/>
      <c r="BU133" s="44"/>
      <c r="BV133" s="44"/>
      <c r="BW133" s="44"/>
      <c r="BX133" s="44"/>
      <c r="BY133" s="44"/>
      <c r="BZ133" s="44"/>
      <c r="CA133" s="44"/>
      <c r="CB133" s="45"/>
      <c r="CC133" s="45"/>
      <c r="CD133" s="45"/>
      <c r="CE133" s="45"/>
    </row>
    <row r="134" spans="1:83" s="43" customFormat="1" ht="13.5" customHeight="1">
      <c r="A134" s="58" t="s">
        <v>9</v>
      </c>
      <c r="B134" s="57">
        <f>SUM(方向別!I421)</f>
        <v>46</v>
      </c>
      <c r="C134" s="57">
        <f>SUM(方向別!J421)</f>
        <v>2</v>
      </c>
      <c r="D134" s="57">
        <f>SUM(方向別!K421)</f>
        <v>6</v>
      </c>
      <c r="E134" s="57">
        <f>SUM(方向別!L421)</f>
        <v>1</v>
      </c>
      <c r="F134" s="57">
        <f>SUM(B134:E134)</f>
        <v>55</v>
      </c>
      <c r="G134" s="56">
        <f>IF(SUM(C134,E134)=0,0,SUM(C134,E134)/F134*100)</f>
        <v>5.4545454545454541</v>
      </c>
      <c r="H134" s="55">
        <f t="shared" ref="H134:H170" si="31">IF(F134=0,0,F134/F$170*100)</f>
        <v>1.1537654709460876</v>
      </c>
      <c r="I134" s="57">
        <f>SUM(方向別!B52,方向別!B134,方向別!I257,方向別!B462)</f>
        <v>40</v>
      </c>
      <c r="J134" s="57">
        <f>SUM(方向別!C52,方向別!C134,方向別!J257,方向別!C462)</f>
        <v>1</v>
      </c>
      <c r="K134" s="57">
        <f>SUM(方向別!D52,方向別!D134,方向別!K257,方向別!D462)</f>
        <v>7</v>
      </c>
      <c r="L134" s="57">
        <f>SUM(方向別!E52,方向別!E134,方向別!L257,方向別!E462)</f>
        <v>0</v>
      </c>
      <c r="M134" s="57">
        <f>SUM(I134:L134)</f>
        <v>48</v>
      </c>
      <c r="N134" s="56">
        <f>IF(SUM(J134,L134)=0,0,SUM(J134,L134)/M134*100)</f>
        <v>2.083333333333333</v>
      </c>
      <c r="O134" s="55">
        <f t="shared" ref="O134:O170" si="32">IF(M134=0,0,M134/M$170*100)</f>
        <v>1.2938005390835581</v>
      </c>
      <c r="P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  <c r="BL134" s="44"/>
      <c r="BM134" s="44"/>
      <c r="BN134" s="44"/>
      <c r="BO134" s="44"/>
      <c r="BP134" s="44"/>
      <c r="BQ134" s="44"/>
      <c r="BR134" s="44"/>
      <c r="BS134" s="44"/>
      <c r="BT134" s="44"/>
      <c r="BU134" s="44"/>
      <c r="BV134" s="44"/>
      <c r="BW134" s="44"/>
      <c r="BX134" s="44"/>
      <c r="BY134" s="44"/>
      <c r="BZ134" s="44"/>
      <c r="CA134" s="44"/>
      <c r="CB134" s="45"/>
      <c r="CC134" s="45"/>
      <c r="CD134" s="45"/>
      <c r="CE134" s="45"/>
    </row>
    <row r="135" spans="1:83" s="43" customFormat="1" ht="13.5" customHeight="1">
      <c r="A135" s="54" t="s">
        <v>10</v>
      </c>
      <c r="B135" s="53">
        <f>SUM(方向別!I422)</f>
        <v>44</v>
      </c>
      <c r="C135" s="53">
        <f>SUM(方向別!J422)</f>
        <v>1</v>
      </c>
      <c r="D135" s="53">
        <f>SUM(方向別!K422)</f>
        <v>2</v>
      </c>
      <c r="E135" s="53">
        <f>SUM(方向別!L422)</f>
        <v>2</v>
      </c>
      <c r="F135" s="53">
        <f t="shared" ref="F135:F148" si="33">SUM(B135:E135)</f>
        <v>49</v>
      </c>
      <c r="G135" s="52">
        <f t="shared" ref="G135:G144" si="34">IF(SUM(C135,E135)=0,0,SUM(C135,E135)/F135*100)</f>
        <v>6.1224489795918364</v>
      </c>
      <c r="H135" s="51">
        <f t="shared" si="31"/>
        <v>1.0279001468428781</v>
      </c>
      <c r="I135" s="53">
        <f>SUM(方向別!B53,方向別!B135,方向別!I258,方向別!B463)</f>
        <v>41</v>
      </c>
      <c r="J135" s="53">
        <f>SUM(方向別!C53,方向別!C135,方向別!J258,方向別!C463)</f>
        <v>1</v>
      </c>
      <c r="K135" s="53">
        <f>SUM(方向別!D53,方向別!D135,方向別!K258,方向別!D463)</f>
        <v>5</v>
      </c>
      <c r="L135" s="53">
        <f>SUM(方向別!E53,方向別!E135,方向別!L258,方向別!E463)</f>
        <v>0</v>
      </c>
      <c r="M135" s="53">
        <f t="shared" ref="M135:M148" si="35">SUM(I135:L135)</f>
        <v>47</v>
      </c>
      <c r="N135" s="52">
        <f t="shared" ref="N135:N144" si="36">IF(SUM(J135,L135)=0,0,SUM(J135,L135)/M135*100)</f>
        <v>2.1276595744680851</v>
      </c>
      <c r="O135" s="51">
        <f t="shared" si="32"/>
        <v>1.2668463611859839</v>
      </c>
      <c r="P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  <c r="BL135" s="44"/>
      <c r="BM135" s="44"/>
      <c r="BN135" s="44"/>
      <c r="BO135" s="44"/>
      <c r="BP135" s="44"/>
      <c r="BQ135" s="44"/>
      <c r="BR135" s="44"/>
      <c r="BS135" s="44"/>
      <c r="BT135" s="44"/>
      <c r="BU135" s="44"/>
      <c r="BV135" s="44"/>
      <c r="BW135" s="44"/>
      <c r="BX135" s="44"/>
      <c r="BY135" s="44"/>
      <c r="BZ135" s="44"/>
      <c r="CA135" s="44"/>
      <c r="CB135" s="45"/>
      <c r="CC135" s="45"/>
      <c r="CD135" s="45"/>
      <c r="CE135" s="45"/>
    </row>
    <row r="136" spans="1:83" s="43" customFormat="1" ht="13.5" customHeight="1">
      <c r="A136" s="54" t="s">
        <v>11</v>
      </c>
      <c r="B136" s="53">
        <f>SUM(方向別!I423)</f>
        <v>50</v>
      </c>
      <c r="C136" s="53">
        <f>SUM(方向別!J423)</f>
        <v>4</v>
      </c>
      <c r="D136" s="53">
        <f>SUM(方向別!K423)</f>
        <v>6</v>
      </c>
      <c r="E136" s="53">
        <f>SUM(方向別!L423)</f>
        <v>1</v>
      </c>
      <c r="F136" s="53">
        <f t="shared" si="33"/>
        <v>61</v>
      </c>
      <c r="G136" s="52">
        <f t="shared" si="34"/>
        <v>8.1967213114754092</v>
      </c>
      <c r="H136" s="51">
        <f t="shared" si="31"/>
        <v>1.2796307950492973</v>
      </c>
      <c r="I136" s="53">
        <f>SUM(方向別!B54,方向別!B136,方向別!I259,方向別!B464)</f>
        <v>59</v>
      </c>
      <c r="J136" s="53">
        <f>SUM(方向別!C54,方向別!C136,方向別!J259,方向別!C464)</f>
        <v>2</v>
      </c>
      <c r="K136" s="53">
        <f>SUM(方向別!D54,方向別!D136,方向別!K259,方向別!D464)</f>
        <v>6</v>
      </c>
      <c r="L136" s="53">
        <f>SUM(方向別!E54,方向別!E136,方向別!L259,方向別!E464)</f>
        <v>0</v>
      </c>
      <c r="M136" s="53">
        <f t="shared" si="35"/>
        <v>67</v>
      </c>
      <c r="N136" s="52">
        <f t="shared" si="36"/>
        <v>2.9850746268656714</v>
      </c>
      <c r="O136" s="51">
        <f t="shared" si="32"/>
        <v>1.8059299191374663</v>
      </c>
      <c r="P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  <c r="BL136" s="44"/>
      <c r="BM136" s="44"/>
      <c r="BN136" s="44"/>
      <c r="BO136" s="44"/>
      <c r="BP136" s="44"/>
      <c r="BQ136" s="44"/>
      <c r="BR136" s="44"/>
      <c r="BS136" s="44"/>
      <c r="BT136" s="44"/>
      <c r="BU136" s="44"/>
      <c r="BV136" s="44"/>
      <c r="BW136" s="44"/>
      <c r="BX136" s="44"/>
      <c r="BY136" s="44"/>
      <c r="BZ136" s="44"/>
      <c r="CA136" s="44"/>
    </row>
    <row r="137" spans="1:83" s="43" customFormat="1" ht="13.5" customHeight="1">
      <c r="A137" s="54" t="s">
        <v>12</v>
      </c>
      <c r="B137" s="53">
        <f>SUM(方向別!I424)</f>
        <v>37</v>
      </c>
      <c r="C137" s="53">
        <f>SUM(方向別!J424)</f>
        <v>2</v>
      </c>
      <c r="D137" s="53">
        <f>SUM(方向別!K424)</f>
        <v>5</v>
      </c>
      <c r="E137" s="53">
        <f>SUM(方向別!L424)</f>
        <v>3</v>
      </c>
      <c r="F137" s="53">
        <f t="shared" si="33"/>
        <v>47</v>
      </c>
      <c r="G137" s="52">
        <f t="shared" si="34"/>
        <v>10.638297872340425</v>
      </c>
      <c r="H137" s="51">
        <f t="shared" si="31"/>
        <v>0.98594503880847484</v>
      </c>
      <c r="I137" s="53">
        <f>SUM(方向別!B55,方向別!B137,方向別!I260,方向別!B465)</f>
        <v>55</v>
      </c>
      <c r="J137" s="53">
        <f>SUM(方向別!C55,方向別!C137,方向別!J260,方向別!C465)</f>
        <v>1</v>
      </c>
      <c r="K137" s="53">
        <f>SUM(方向別!D55,方向別!D137,方向別!K260,方向別!D465)</f>
        <v>5</v>
      </c>
      <c r="L137" s="53">
        <f>SUM(方向別!E55,方向別!E137,方向別!L260,方向別!E465)</f>
        <v>0</v>
      </c>
      <c r="M137" s="53">
        <f t="shared" si="35"/>
        <v>61</v>
      </c>
      <c r="N137" s="52">
        <f t="shared" si="36"/>
        <v>1.639344262295082</v>
      </c>
      <c r="O137" s="51">
        <f t="shared" si="32"/>
        <v>1.6442048517520216</v>
      </c>
      <c r="P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  <c r="BL137" s="44"/>
      <c r="BM137" s="44"/>
      <c r="BN137" s="44"/>
      <c r="BO137" s="44"/>
      <c r="BP137" s="44"/>
      <c r="BQ137" s="44"/>
      <c r="BR137" s="44"/>
      <c r="BS137" s="44"/>
      <c r="BT137" s="44"/>
      <c r="BU137" s="44"/>
      <c r="BV137" s="44"/>
      <c r="BW137" s="44"/>
      <c r="BX137" s="44"/>
      <c r="BY137" s="44"/>
      <c r="BZ137" s="44"/>
      <c r="CA137" s="44"/>
    </row>
    <row r="138" spans="1:83" s="43" customFormat="1" ht="13.5" customHeight="1">
      <c r="A138" s="54" t="s">
        <v>13</v>
      </c>
      <c r="B138" s="53">
        <f>SUM(方向別!I425)</f>
        <v>46</v>
      </c>
      <c r="C138" s="53">
        <f>SUM(方向別!J425)</f>
        <v>4</v>
      </c>
      <c r="D138" s="53">
        <f>SUM(方向別!K425)</f>
        <v>4</v>
      </c>
      <c r="E138" s="53">
        <f>SUM(方向別!L425)</f>
        <v>2</v>
      </c>
      <c r="F138" s="53">
        <f t="shared" si="33"/>
        <v>56</v>
      </c>
      <c r="G138" s="52">
        <f t="shared" si="34"/>
        <v>10.714285714285714</v>
      </c>
      <c r="H138" s="51">
        <f t="shared" si="31"/>
        <v>1.1747430249632893</v>
      </c>
      <c r="I138" s="53">
        <f>SUM(方向別!B56,方向別!B138,方向別!I261,方向別!B466)</f>
        <v>53</v>
      </c>
      <c r="J138" s="53">
        <f>SUM(方向別!C56,方向別!C138,方向別!J261,方向別!C466)</f>
        <v>4</v>
      </c>
      <c r="K138" s="53">
        <f>SUM(方向別!D56,方向別!D138,方向別!K261,方向別!D466)</f>
        <v>6</v>
      </c>
      <c r="L138" s="53">
        <f>SUM(方向別!E56,方向別!E138,方向別!L261,方向別!E466)</f>
        <v>0</v>
      </c>
      <c r="M138" s="53">
        <f t="shared" si="35"/>
        <v>63</v>
      </c>
      <c r="N138" s="52">
        <f t="shared" si="36"/>
        <v>6.3492063492063489</v>
      </c>
      <c r="O138" s="51">
        <f t="shared" si="32"/>
        <v>1.6981132075471699</v>
      </c>
      <c r="P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  <c r="BL138" s="44"/>
      <c r="BM138" s="44"/>
      <c r="BN138" s="44"/>
      <c r="BO138" s="44"/>
      <c r="BP138" s="44"/>
      <c r="BQ138" s="44"/>
      <c r="BR138" s="44"/>
      <c r="BS138" s="44"/>
      <c r="BT138" s="44"/>
      <c r="BU138" s="44"/>
      <c r="BV138" s="44"/>
      <c r="BW138" s="44"/>
      <c r="BX138" s="44"/>
      <c r="BY138" s="44"/>
      <c r="BZ138" s="44"/>
      <c r="CA138" s="44"/>
    </row>
    <row r="139" spans="1:83" s="43" customFormat="1" ht="13.5" customHeight="1">
      <c r="A139" s="54" t="s">
        <v>14</v>
      </c>
      <c r="B139" s="53">
        <f>SUM(方向別!I426)</f>
        <v>58</v>
      </c>
      <c r="C139" s="53">
        <f>SUM(方向別!J426)</f>
        <v>1</v>
      </c>
      <c r="D139" s="53">
        <f>SUM(方向別!K426)</f>
        <v>3</v>
      </c>
      <c r="E139" s="53">
        <f>SUM(方向別!L426)</f>
        <v>4</v>
      </c>
      <c r="F139" s="53">
        <f t="shared" si="33"/>
        <v>66</v>
      </c>
      <c r="G139" s="52">
        <f t="shared" si="34"/>
        <v>7.5757575757575761</v>
      </c>
      <c r="H139" s="51">
        <f t="shared" si="31"/>
        <v>1.3845185651353054</v>
      </c>
      <c r="I139" s="53">
        <f>SUM(方向別!B57,方向別!B139,方向別!I262,方向別!B467)</f>
        <v>70</v>
      </c>
      <c r="J139" s="53">
        <f>SUM(方向別!C57,方向別!C139,方向別!J262,方向別!C467)</f>
        <v>4</v>
      </c>
      <c r="K139" s="53">
        <f>SUM(方向別!D57,方向別!D139,方向別!K262,方向別!D467)</f>
        <v>10</v>
      </c>
      <c r="L139" s="53">
        <f>SUM(方向別!E57,方向別!E139,方向別!L262,方向別!E467)</f>
        <v>1</v>
      </c>
      <c r="M139" s="53">
        <f t="shared" si="35"/>
        <v>85</v>
      </c>
      <c r="N139" s="52">
        <f t="shared" si="36"/>
        <v>5.8823529411764701</v>
      </c>
      <c r="O139" s="51">
        <f t="shared" si="32"/>
        <v>2.2911051212938007</v>
      </c>
      <c r="P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  <c r="BL139" s="44"/>
      <c r="BM139" s="44"/>
      <c r="BN139" s="44"/>
      <c r="BO139" s="44"/>
      <c r="BP139" s="44"/>
      <c r="BQ139" s="44"/>
      <c r="BR139" s="44"/>
      <c r="BS139" s="44"/>
      <c r="BT139" s="44"/>
      <c r="BU139" s="44"/>
      <c r="BV139" s="44"/>
      <c r="BW139" s="44"/>
      <c r="BX139" s="44"/>
      <c r="BY139" s="44"/>
      <c r="BZ139" s="44"/>
      <c r="CA139" s="44"/>
    </row>
    <row r="140" spans="1:83" s="43" customFormat="1" ht="13.5" customHeight="1">
      <c r="A140" s="50" t="s">
        <v>15</v>
      </c>
      <c r="B140" s="49">
        <f>SUM(B134:B139)</f>
        <v>281</v>
      </c>
      <c r="C140" s="49">
        <f>SUM(C134:C139)</f>
        <v>14</v>
      </c>
      <c r="D140" s="49">
        <f>SUM(D134:D139)</f>
        <v>26</v>
      </c>
      <c r="E140" s="49">
        <f>SUM(E134:E139)</f>
        <v>13</v>
      </c>
      <c r="F140" s="49">
        <f t="shared" si="33"/>
        <v>334</v>
      </c>
      <c r="G140" s="48">
        <f t="shared" si="34"/>
        <v>8.0838323353293404</v>
      </c>
      <c r="H140" s="47">
        <f t="shared" si="31"/>
        <v>7.006503041745332</v>
      </c>
      <c r="I140" s="49">
        <f>SUM(I134:I139)</f>
        <v>318</v>
      </c>
      <c r="J140" s="49">
        <f>SUM(J134:J139)</f>
        <v>13</v>
      </c>
      <c r="K140" s="49">
        <f>SUM(K134:K139)</f>
        <v>39</v>
      </c>
      <c r="L140" s="49">
        <f>SUM(L134:L139)</f>
        <v>1</v>
      </c>
      <c r="M140" s="49">
        <f t="shared" si="35"/>
        <v>371</v>
      </c>
      <c r="N140" s="48">
        <f t="shared" si="36"/>
        <v>3.7735849056603774</v>
      </c>
      <c r="O140" s="47">
        <f t="shared" si="32"/>
        <v>10</v>
      </c>
      <c r="P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  <c r="BL140" s="44"/>
      <c r="BM140" s="44"/>
      <c r="BN140" s="44"/>
      <c r="BO140" s="44"/>
      <c r="BP140" s="44"/>
      <c r="BQ140" s="44"/>
      <c r="BR140" s="44"/>
      <c r="BS140" s="44"/>
      <c r="BT140" s="44"/>
      <c r="BU140" s="44"/>
      <c r="BV140" s="44"/>
      <c r="BW140" s="44"/>
      <c r="BX140" s="44"/>
      <c r="BY140" s="44"/>
      <c r="BZ140" s="44"/>
      <c r="CA140" s="44"/>
    </row>
    <row r="141" spans="1:83" s="43" customFormat="1" ht="13.5" customHeight="1">
      <c r="A141" s="58" t="s">
        <v>16</v>
      </c>
      <c r="B141" s="57">
        <f>SUM(方向別!I428)</f>
        <v>36</v>
      </c>
      <c r="C141" s="57">
        <f>SUM(方向別!J428)</f>
        <v>0</v>
      </c>
      <c r="D141" s="57">
        <f>SUM(方向別!K428)</f>
        <v>3</v>
      </c>
      <c r="E141" s="57">
        <f>SUM(方向別!L428)</f>
        <v>2</v>
      </c>
      <c r="F141" s="57">
        <f t="shared" si="33"/>
        <v>41</v>
      </c>
      <c r="G141" s="56">
        <f t="shared" si="34"/>
        <v>4.8780487804878048</v>
      </c>
      <c r="H141" s="55">
        <f t="shared" si="31"/>
        <v>0.86007971470526534</v>
      </c>
      <c r="I141" s="57">
        <f>SUM(方向別!B59,方向別!B141,方向別!I264,方向別!B469)</f>
        <v>59</v>
      </c>
      <c r="J141" s="57">
        <f>SUM(方向別!C59,方向別!C141,方向別!J264,方向別!C469)</f>
        <v>1</v>
      </c>
      <c r="K141" s="57">
        <f>SUM(方向別!D59,方向別!D141,方向別!K264,方向別!D469)</f>
        <v>1</v>
      </c>
      <c r="L141" s="57">
        <f>SUM(方向別!E59,方向別!E141,方向別!L264,方向別!E469)</f>
        <v>2</v>
      </c>
      <c r="M141" s="57">
        <f t="shared" si="35"/>
        <v>63</v>
      </c>
      <c r="N141" s="56">
        <f t="shared" si="36"/>
        <v>4.7619047619047619</v>
      </c>
      <c r="O141" s="55">
        <f t="shared" si="32"/>
        <v>1.6981132075471699</v>
      </c>
      <c r="P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  <c r="BL141" s="44"/>
      <c r="BM141" s="44"/>
      <c r="BN141" s="44"/>
      <c r="BO141" s="44"/>
      <c r="BP141" s="44"/>
      <c r="BQ141" s="44"/>
      <c r="BR141" s="44"/>
      <c r="BS141" s="44"/>
      <c r="BT141" s="44"/>
      <c r="BU141" s="44"/>
      <c r="BV141" s="44"/>
      <c r="BW141" s="44"/>
      <c r="BX141" s="44"/>
      <c r="BY141" s="44"/>
      <c r="BZ141" s="44"/>
      <c r="CA141" s="44"/>
    </row>
    <row r="142" spans="1:83" s="43" customFormat="1" ht="13.5" customHeight="1">
      <c r="A142" s="54" t="s">
        <v>17</v>
      </c>
      <c r="B142" s="53">
        <f>SUM(方向別!I429)</f>
        <v>56</v>
      </c>
      <c r="C142" s="53">
        <f>SUM(方向別!J429)</f>
        <v>3</v>
      </c>
      <c r="D142" s="53">
        <f>SUM(方向別!K429)</f>
        <v>2</v>
      </c>
      <c r="E142" s="53">
        <f>SUM(方向別!L429)</f>
        <v>2</v>
      </c>
      <c r="F142" s="53">
        <f t="shared" si="33"/>
        <v>63</v>
      </c>
      <c r="G142" s="52">
        <f t="shared" si="34"/>
        <v>7.9365079365079358</v>
      </c>
      <c r="H142" s="51">
        <f t="shared" si="31"/>
        <v>1.3215859030837005</v>
      </c>
      <c r="I142" s="53">
        <f>SUM(方向別!B60,方向別!B142,方向別!I265,方向別!B470)</f>
        <v>62</v>
      </c>
      <c r="J142" s="53">
        <f>SUM(方向別!C60,方向別!C142,方向別!J265,方向別!C470)</f>
        <v>2</v>
      </c>
      <c r="K142" s="53">
        <f>SUM(方向別!D60,方向別!D142,方向別!K265,方向別!D470)</f>
        <v>7</v>
      </c>
      <c r="L142" s="53">
        <f>SUM(方向別!E60,方向別!E142,方向別!L265,方向別!E470)</f>
        <v>2</v>
      </c>
      <c r="M142" s="53">
        <f t="shared" si="35"/>
        <v>73</v>
      </c>
      <c r="N142" s="52">
        <f t="shared" si="36"/>
        <v>5.4794520547945202</v>
      </c>
      <c r="O142" s="51">
        <f t="shared" si="32"/>
        <v>1.9676549865229112</v>
      </c>
      <c r="P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  <c r="BL142" s="44"/>
      <c r="BM142" s="44"/>
      <c r="BN142" s="44"/>
      <c r="BO142" s="44"/>
      <c r="BP142" s="44"/>
      <c r="BQ142" s="44"/>
      <c r="BR142" s="44"/>
      <c r="BS142" s="44"/>
      <c r="BT142" s="44"/>
      <c r="BU142" s="44"/>
      <c r="BV142" s="44"/>
      <c r="BW142" s="44"/>
      <c r="BX142" s="44"/>
      <c r="BY142" s="44"/>
      <c r="BZ142" s="44"/>
      <c r="CA142" s="44"/>
    </row>
    <row r="143" spans="1:83" s="43" customFormat="1" ht="13.5" customHeight="1">
      <c r="A143" s="54" t="s">
        <v>18</v>
      </c>
      <c r="B143" s="53">
        <f>SUM(方向別!I430)</f>
        <v>46</v>
      </c>
      <c r="C143" s="53">
        <f>SUM(方向別!J430)</f>
        <v>3</v>
      </c>
      <c r="D143" s="53">
        <f>SUM(方向別!K430)</f>
        <v>11</v>
      </c>
      <c r="E143" s="53">
        <f>SUM(方向別!L430)</f>
        <v>1</v>
      </c>
      <c r="F143" s="53">
        <f t="shared" si="33"/>
        <v>61</v>
      </c>
      <c r="G143" s="52">
        <f t="shared" si="34"/>
        <v>6.557377049180328</v>
      </c>
      <c r="H143" s="51">
        <f t="shared" si="31"/>
        <v>1.2796307950492973</v>
      </c>
      <c r="I143" s="53">
        <f>SUM(方向別!B61,方向別!B143,方向別!I266,方向別!B471)</f>
        <v>64</v>
      </c>
      <c r="J143" s="53">
        <f>SUM(方向別!C61,方向別!C143,方向別!J266,方向別!C471)</f>
        <v>1</v>
      </c>
      <c r="K143" s="53">
        <f>SUM(方向別!D61,方向別!D143,方向別!K266,方向別!D471)</f>
        <v>4</v>
      </c>
      <c r="L143" s="53">
        <f>SUM(方向別!E61,方向別!E143,方向別!L266,方向別!E471)</f>
        <v>2</v>
      </c>
      <c r="M143" s="53">
        <f t="shared" si="35"/>
        <v>71</v>
      </c>
      <c r="N143" s="52">
        <f t="shared" si="36"/>
        <v>4.225352112676056</v>
      </c>
      <c r="O143" s="51">
        <f t="shared" si="32"/>
        <v>1.9137466307277629</v>
      </c>
      <c r="P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  <c r="BL143" s="44"/>
      <c r="BM143" s="44"/>
      <c r="BN143" s="44"/>
      <c r="BO143" s="44"/>
      <c r="BP143" s="44"/>
      <c r="BQ143" s="44"/>
      <c r="BR143" s="44"/>
      <c r="BS143" s="44"/>
      <c r="BT143" s="44"/>
      <c r="BU143" s="44"/>
      <c r="BV143" s="44"/>
      <c r="BW143" s="44"/>
      <c r="BX143" s="44"/>
      <c r="BY143" s="44"/>
      <c r="BZ143" s="44"/>
      <c r="CA143" s="44"/>
    </row>
    <row r="144" spans="1:83" s="43" customFormat="1" ht="13.5" customHeight="1">
      <c r="A144" s="54" t="s">
        <v>19</v>
      </c>
      <c r="B144" s="53">
        <f>SUM(方向別!I431)</f>
        <v>59</v>
      </c>
      <c r="C144" s="53">
        <f>SUM(方向別!J431)</f>
        <v>3</v>
      </c>
      <c r="D144" s="53">
        <f>SUM(方向別!K431)</f>
        <v>4</v>
      </c>
      <c r="E144" s="53">
        <f>SUM(方向別!L431)</f>
        <v>1</v>
      </c>
      <c r="F144" s="53">
        <f t="shared" si="33"/>
        <v>67</v>
      </c>
      <c r="G144" s="52">
        <f t="shared" si="34"/>
        <v>5.9701492537313428</v>
      </c>
      <c r="H144" s="51">
        <f t="shared" si="31"/>
        <v>1.4054961191525068</v>
      </c>
      <c r="I144" s="53">
        <f>SUM(方向別!B62,方向別!B144,方向別!I267,方向別!B472)</f>
        <v>53</v>
      </c>
      <c r="J144" s="53">
        <f>SUM(方向別!C62,方向別!C144,方向別!J267,方向別!C472)</f>
        <v>1</v>
      </c>
      <c r="K144" s="53">
        <f>SUM(方向別!D62,方向別!D144,方向別!K267,方向別!D472)</f>
        <v>6</v>
      </c>
      <c r="L144" s="53">
        <f>SUM(方向別!E62,方向別!E144,方向別!L267,方向別!E472)</f>
        <v>5</v>
      </c>
      <c r="M144" s="53">
        <f t="shared" si="35"/>
        <v>65</v>
      </c>
      <c r="N144" s="52">
        <f t="shared" si="36"/>
        <v>9.2307692307692317</v>
      </c>
      <c r="O144" s="51">
        <f t="shared" si="32"/>
        <v>1.7520215633423182</v>
      </c>
      <c r="P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  <c r="BL144" s="44"/>
      <c r="BM144" s="44"/>
      <c r="BN144" s="44"/>
      <c r="BO144" s="44"/>
      <c r="BP144" s="44"/>
      <c r="BQ144" s="44"/>
      <c r="BR144" s="44"/>
      <c r="BS144" s="44"/>
      <c r="BT144" s="44"/>
      <c r="BU144" s="44"/>
      <c r="BV144" s="44"/>
      <c r="BW144" s="44"/>
      <c r="BX144" s="44"/>
      <c r="BY144" s="44"/>
      <c r="BZ144" s="44"/>
      <c r="CA144" s="44"/>
    </row>
    <row r="145" spans="1:79" s="43" customFormat="1" ht="13.5" customHeight="1">
      <c r="A145" s="54" t="s">
        <v>20</v>
      </c>
      <c r="B145" s="53">
        <f>SUM(方向別!I432)</f>
        <v>49</v>
      </c>
      <c r="C145" s="53">
        <f>SUM(方向別!J432)</f>
        <v>1</v>
      </c>
      <c r="D145" s="53">
        <f>SUM(方向別!K432)</f>
        <v>13</v>
      </c>
      <c r="E145" s="53">
        <f>SUM(方向別!L432)</f>
        <v>1</v>
      </c>
      <c r="F145" s="53">
        <f t="shared" si="33"/>
        <v>64</v>
      </c>
      <c r="G145" s="52">
        <f>IF(SUM(C145,E145)=0,0,SUM(C145,E145)/F145*100)</f>
        <v>3.125</v>
      </c>
      <c r="H145" s="51">
        <f t="shared" si="31"/>
        <v>1.342563457100902</v>
      </c>
      <c r="I145" s="53">
        <f>SUM(方向別!B63,方向別!B145,方向別!I268,方向別!B473)</f>
        <v>65</v>
      </c>
      <c r="J145" s="53">
        <f>SUM(方向別!C63,方向別!C145,方向別!J268,方向別!C473)</f>
        <v>3</v>
      </c>
      <c r="K145" s="53">
        <f>SUM(方向別!D63,方向別!D145,方向別!K268,方向別!D473)</f>
        <v>7</v>
      </c>
      <c r="L145" s="53">
        <f>SUM(方向別!E63,方向別!E145,方向別!L268,方向別!E473)</f>
        <v>2</v>
      </c>
      <c r="M145" s="53">
        <f t="shared" si="35"/>
        <v>77</v>
      </c>
      <c r="N145" s="52">
        <f>IF(SUM(J145,L145)=0,0,SUM(J145,L145)/M145*100)</f>
        <v>6.4935064935064926</v>
      </c>
      <c r="O145" s="51">
        <f t="shared" si="32"/>
        <v>2.0754716981132075</v>
      </c>
      <c r="P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  <c r="BL145" s="44"/>
      <c r="BM145" s="44"/>
      <c r="BN145" s="44"/>
      <c r="BO145" s="44"/>
      <c r="BP145" s="44"/>
      <c r="BQ145" s="44"/>
      <c r="BR145" s="44"/>
      <c r="BS145" s="44"/>
      <c r="BT145" s="44"/>
      <c r="BU145" s="44"/>
      <c r="BV145" s="44"/>
      <c r="BW145" s="44"/>
      <c r="BX145" s="44"/>
      <c r="BY145" s="44"/>
      <c r="BZ145" s="44"/>
      <c r="CA145" s="44"/>
    </row>
    <row r="146" spans="1:79" s="43" customFormat="1" ht="13.5" customHeight="1">
      <c r="A146" s="54" t="s">
        <v>21</v>
      </c>
      <c r="B146" s="53">
        <f>SUM(方向別!I433)</f>
        <v>36</v>
      </c>
      <c r="C146" s="53">
        <f>SUM(方向別!J433)</f>
        <v>4</v>
      </c>
      <c r="D146" s="53">
        <f>SUM(方向別!K433)</f>
        <v>4</v>
      </c>
      <c r="E146" s="53">
        <f>SUM(方向別!L433)</f>
        <v>2</v>
      </c>
      <c r="F146" s="53">
        <f t="shared" si="33"/>
        <v>46</v>
      </c>
      <c r="G146" s="52">
        <f>IF(SUM(C146,E146)=0,0,SUM(C146,E146)/F146*100)</f>
        <v>13.043478260869565</v>
      </c>
      <c r="H146" s="51">
        <f t="shared" si="31"/>
        <v>0.96496748479127337</v>
      </c>
      <c r="I146" s="53">
        <f>SUM(方向別!B64,方向別!B146,方向別!I269,方向別!B474)</f>
        <v>36</v>
      </c>
      <c r="J146" s="53">
        <f>SUM(方向別!C64,方向別!C146,方向別!J269,方向別!C474)</f>
        <v>1</v>
      </c>
      <c r="K146" s="53">
        <f>SUM(方向別!D64,方向別!D146,方向別!K269,方向別!D474)</f>
        <v>6</v>
      </c>
      <c r="L146" s="53">
        <f>SUM(方向別!E64,方向別!E146,方向別!L269,方向別!E474)</f>
        <v>1</v>
      </c>
      <c r="M146" s="53">
        <f t="shared" si="35"/>
        <v>44</v>
      </c>
      <c r="N146" s="52">
        <f>IF(SUM(J146,L146)=0,0,SUM(J146,L146)/M146*100)</f>
        <v>4.5454545454545459</v>
      </c>
      <c r="O146" s="51">
        <f t="shared" si="32"/>
        <v>1.1859838274932615</v>
      </c>
      <c r="P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  <c r="BL146" s="44"/>
      <c r="BM146" s="44"/>
      <c r="BN146" s="44"/>
      <c r="BO146" s="44"/>
      <c r="BP146" s="44"/>
      <c r="BQ146" s="44"/>
      <c r="BR146" s="44"/>
      <c r="BS146" s="44"/>
      <c r="BT146" s="44"/>
      <c r="BU146" s="44"/>
      <c r="BV146" s="44"/>
      <c r="BW146" s="44"/>
      <c r="BX146" s="44"/>
      <c r="BY146" s="44"/>
      <c r="BZ146" s="44"/>
      <c r="CA146" s="44"/>
    </row>
    <row r="147" spans="1:79" s="43" customFormat="1" ht="13.5" customHeight="1">
      <c r="A147" s="50" t="s">
        <v>15</v>
      </c>
      <c r="B147" s="49">
        <f>SUM(B141:B146)</f>
        <v>282</v>
      </c>
      <c r="C147" s="49">
        <f>SUM(C141:C146)</f>
        <v>14</v>
      </c>
      <c r="D147" s="49">
        <f>SUM(D141:D146)</f>
        <v>37</v>
      </c>
      <c r="E147" s="49">
        <f>SUM(E141:E146)</f>
        <v>9</v>
      </c>
      <c r="F147" s="49">
        <f t="shared" si="33"/>
        <v>342</v>
      </c>
      <c r="G147" s="48">
        <f>IF(SUM(C147,E147)=0,0,SUM(C147,E147)/F147*100)</f>
        <v>6.7251461988304087</v>
      </c>
      <c r="H147" s="47">
        <f t="shared" si="31"/>
        <v>7.1743234738829456</v>
      </c>
      <c r="I147" s="49">
        <f>SUM(I141:I146)</f>
        <v>339</v>
      </c>
      <c r="J147" s="49">
        <f>SUM(J141:J146)</f>
        <v>9</v>
      </c>
      <c r="K147" s="49">
        <f>SUM(K141:K146)</f>
        <v>31</v>
      </c>
      <c r="L147" s="49">
        <f>SUM(L141:L146)</f>
        <v>14</v>
      </c>
      <c r="M147" s="49">
        <f t="shared" si="35"/>
        <v>393</v>
      </c>
      <c r="N147" s="48">
        <f>IF(SUM(J147,L147)=0,0,SUM(J147,L147)/M147*100)</f>
        <v>5.8524173027989823</v>
      </c>
      <c r="O147" s="47">
        <f t="shared" si="32"/>
        <v>10.592991913746632</v>
      </c>
      <c r="P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  <c r="BL147" s="44"/>
      <c r="BM147" s="44"/>
      <c r="BN147" s="44"/>
      <c r="BO147" s="44"/>
      <c r="BP147" s="44"/>
      <c r="BQ147" s="44"/>
      <c r="BR147" s="44"/>
      <c r="BS147" s="44"/>
      <c r="BT147" s="44"/>
      <c r="BU147" s="44"/>
      <c r="BV147" s="44"/>
      <c r="BW147" s="44"/>
      <c r="BX147" s="44"/>
      <c r="BY147" s="44"/>
      <c r="BZ147" s="44"/>
      <c r="CA147" s="44"/>
    </row>
    <row r="148" spans="1:79" s="43" customFormat="1" ht="13.5" customHeight="1">
      <c r="A148" s="54" t="s">
        <v>22</v>
      </c>
      <c r="B148" s="53">
        <f>SUM(方向別!I435)</f>
        <v>316</v>
      </c>
      <c r="C148" s="53">
        <f>SUM(方向別!J435)</f>
        <v>15</v>
      </c>
      <c r="D148" s="53">
        <f>SUM(方向別!K435)</f>
        <v>57</v>
      </c>
      <c r="E148" s="53">
        <f>SUM(方向別!L435)</f>
        <v>16</v>
      </c>
      <c r="F148" s="53">
        <f t="shared" si="33"/>
        <v>404</v>
      </c>
      <c r="G148" s="52">
        <f t="shared" ref="G148:G170" si="37">IF(SUM(C148,E148)=0,0,SUM(C148,E148)/F148*100)</f>
        <v>7.673267326732673</v>
      </c>
      <c r="H148" s="51">
        <f t="shared" si="31"/>
        <v>8.4749318229494435</v>
      </c>
      <c r="I148" s="53">
        <f>SUM(方向別!B66,方向別!B148,方向別!I271,方向別!B476)</f>
        <v>240</v>
      </c>
      <c r="J148" s="53">
        <f>SUM(方向別!C66,方向別!C148,方向別!J271,方向別!C476)</f>
        <v>9</v>
      </c>
      <c r="K148" s="53">
        <f>SUM(方向別!D66,方向別!D148,方向別!K271,方向別!D476)</f>
        <v>57</v>
      </c>
      <c r="L148" s="53">
        <f>SUM(方向別!E66,方向別!E148,方向別!L271,方向別!E476)</f>
        <v>14</v>
      </c>
      <c r="M148" s="53">
        <f t="shared" si="35"/>
        <v>320</v>
      </c>
      <c r="N148" s="52">
        <f t="shared" ref="N148:N170" si="38">IF(SUM(J148,L148)=0,0,SUM(J148,L148)/M148*100)</f>
        <v>7.1874999999999991</v>
      </c>
      <c r="O148" s="51">
        <f t="shared" si="32"/>
        <v>8.6253369272237208</v>
      </c>
      <c r="P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  <c r="BL148" s="44"/>
      <c r="BM148" s="44"/>
      <c r="BN148" s="44"/>
      <c r="BO148" s="44"/>
      <c r="BP148" s="44"/>
      <c r="BQ148" s="44"/>
      <c r="BR148" s="44"/>
      <c r="BS148" s="44"/>
      <c r="BT148" s="44"/>
      <c r="BU148" s="44"/>
      <c r="BV148" s="44"/>
      <c r="BW148" s="44"/>
      <c r="BX148" s="44"/>
      <c r="BY148" s="44"/>
      <c r="BZ148" s="44"/>
      <c r="CA148" s="44"/>
    </row>
    <row r="149" spans="1:79" s="43" customFormat="1" ht="13.5" customHeight="1">
      <c r="A149" s="54" t="s">
        <v>23</v>
      </c>
      <c r="B149" s="53">
        <f>SUM(方向別!I436)</f>
        <v>310</v>
      </c>
      <c r="C149" s="53">
        <f>SUM(方向別!J436)</f>
        <v>6</v>
      </c>
      <c r="D149" s="53">
        <f>SUM(方向別!K436)</f>
        <v>50</v>
      </c>
      <c r="E149" s="53">
        <f>SUM(方向別!L436)</f>
        <v>27</v>
      </c>
      <c r="F149" s="53">
        <f>SUM(B149:E149)</f>
        <v>393</v>
      </c>
      <c r="G149" s="52">
        <f t="shared" si="37"/>
        <v>8.3969465648854964</v>
      </c>
      <c r="H149" s="51">
        <f t="shared" si="31"/>
        <v>8.2441787287602271</v>
      </c>
      <c r="I149" s="53">
        <f>SUM(方向別!B67,方向別!B149,方向別!I272,方向別!B477)</f>
        <v>217</v>
      </c>
      <c r="J149" s="53">
        <f>SUM(方向別!C67,方向別!C149,方向別!J272,方向別!C477)</f>
        <v>7</v>
      </c>
      <c r="K149" s="53">
        <f>SUM(方向別!D67,方向別!D149,方向別!K272,方向別!D477)</f>
        <v>49</v>
      </c>
      <c r="L149" s="53">
        <f>SUM(方向別!E67,方向別!E149,方向別!L272,方向別!E477)</f>
        <v>14</v>
      </c>
      <c r="M149" s="53">
        <f>SUM(I149:L149)</f>
        <v>287</v>
      </c>
      <c r="N149" s="52">
        <f t="shared" si="38"/>
        <v>7.3170731707317067</v>
      </c>
      <c r="O149" s="51">
        <f t="shared" si="32"/>
        <v>7.7358490566037732</v>
      </c>
      <c r="P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  <c r="BL149" s="44"/>
      <c r="BM149" s="44"/>
      <c r="BN149" s="44"/>
      <c r="BO149" s="44"/>
      <c r="BP149" s="44"/>
      <c r="BQ149" s="44"/>
      <c r="BR149" s="44"/>
      <c r="BS149" s="44"/>
      <c r="BT149" s="44"/>
      <c r="BU149" s="44"/>
      <c r="BV149" s="44"/>
      <c r="BW149" s="44"/>
      <c r="BX149" s="44"/>
      <c r="BY149" s="44"/>
      <c r="BZ149" s="44"/>
      <c r="CA149" s="44"/>
    </row>
    <row r="150" spans="1:79" s="43" customFormat="1" ht="13.5" customHeight="1">
      <c r="A150" s="54" t="s">
        <v>24</v>
      </c>
      <c r="B150" s="53">
        <f>SUM(方向別!I437)</f>
        <v>275</v>
      </c>
      <c r="C150" s="53">
        <f>SUM(方向別!J437)</f>
        <v>5</v>
      </c>
      <c r="D150" s="53">
        <f>SUM(方向別!K437)</f>
        <v>60</v>
      </c>
      <c r="E150" s="53">
        <f>SUM(方向別!L437)</f>
        <v>17</v>
      </c>
      <c r="F150" s="53">
        <f t="shared" ref="F150:F170" si="39">SUM(B150:E150)</f>
        <v>357</v>
      </c>
      <c r="G150" s="52">
        <f t="shared" si="37"/>
        <v>6.1624649859943981</v>
      </c>
      <c r="H150" s="51">
        <f t="shared" si="31"/>
        <v>7.4889867841409687</v>
      </c>
      <c r="I150" s="53">
        <f>SUM(方向別!B68,方向別!B150,方向別!I273,方向別!B478)</f>
        <v>217</v>
      </c>
      <c r="J150" s="53">
        <f>SUM(方向別!C68,方向別!C150,方向別!J273,方向別!C478)</f>
        <v>6</v>
      </c>
      <c r="K150" s="53">
        <f>SUM(方向別!D68,方向別!D150,方向別!K273,方向別!D478)</f>
        <v>56</v>
      </c>
      <c r="L150" s="53">
        <f>SUM(方向別!E68,方向別!E150,方向別!L273,方向別!E478)</f>
        <v>11</v>
      </c>
      <c r="M150" s="53">
        <f t="shared" ref="M150:M170" si="40">SUM(I150:L150)</f>
        <v>290</v>
      </c>
      <c r="N150" s="52">
        <f t="shared" si="38"/>
        <v>5.8620689655172411</v>
      </c>
      <c r="O150" s="51">
        <f t="shared" si="32"/>
        <v>7.8167115902964959</v>
      </c>
      <c r="P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  <c r="BL150" s="44"/>
      <c r="BM150" s="44"/>
      <c r="BN150" s="44"/>
      <c r="BO150" s="44"/>
      <c r="BP150" s="44"/>
      <c r="BQ150" s="44"/>
      <c r="BR150" s="44"/>
      <c r="BS150" s="44"/>
      <c r="BT150" s="44"/>
      <c r="BU150" s="44"/>
      <c r="BV150" s="44"/>
      <c r="BW150" s="44"/>
      <c r="BX150" s="44"/>
      <c r="BY150" s="44"/>
      <c r="BZ150" s="44"/>
      <c r="CA150" s="44"/>
    </row>
    <row r="151" spans="1:79" s="43" customFormat="1" ht="13.5" customHeight="1">
      <c r="A151" s="54" t="s">
        <v>25</v>
      </c>
      <c r="B151" s="53">
        <f>SUM(方向別!I438)</f>
        <v>285</v>
      </c>
      <c r="C151" s="53">
        <f>SUM(方向別!J438)</f>
        <v>6</v>
      </c>
      <c r="D151" s="53">
        <f>SUM(方向別!K438)</f>
        <v>47</v>
      </c>
      <c r="E151" s="53">
        <f>SUM(方向別!L438)</f>
        <v>7</v>
      </c>
      <c r="F151" s="53">
        <f t="shared" si="39"/>
        <v>345</v>
      </c>
      <c r="G151" s="52">
        <f t="shared" si="37"/>
        <v>3.7681159420289858</v>
      </c>
      <c r="H151" s="51">
        <f t="shared" si="31"/>
        <v>7.2372561359345502</v>
      </c>
      <c r="I151" s="53">
        <f>SUM(方向別!B69,方向別!B151,方向別!I274,方向別!B479)</f>
        <v>190</v>
      </c>
      <c r="J151" s="53">
        <f>SUM(方向別!C69,方向別!C151,方向別!J274,方向別!C479)</f>
        <v>8</v>
      </c>
      <c r="K151" s="53">
        <f>SUM(方向別!D69,方向別!D151,方向別!K274,方向別!D479)</f>
        <v>58</v>
      </c>
      <c r="L151" s="53">
        <f>SUM(方向別!E69,方向別!E151,方向別!L274,方向別!E479)</f>
        <v>5</v>
      </c>
      <c r="M151" s="53">
        <f t="shared" si="40"/>
        <v>261</v>
      </c>
      <c r="N151" s="52">
        <f t="shared" si="38"/>
        <v>4.980842911877394</v>
      </c>
      <c r="O151" s="51">
        <f t="shared" si="32"/>
        <v>7.0350404312668466</v>
      </c>
      <c r="P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  <c r="BL151" s="44"/>
      <c r="BM151" s="44"/>
      <c r="BN151" s="44"/>
      <c r="BO151" s="44"/>
      <c r="BP151" s="44"/>
      <c r="BQ151" s="44"/>
      <c r="BR151" s="44"/>
      <c r="BS151" s="44"/>
      <c r="BT151" s="44"/>
      <c r="BU151" s="44"/>
      <c r="BV151" s="44"/>
      <c r="BW151" s="44"/>
      <c r="BX151" s="44"/>
      <c r="BY151" s="44"/>
      <c r="BZ151" s="44"/>
      <c r="CA151" s="44"/>
    </row>
    <row r="152" spans="1:79" s="43" customFormat="1" ht="13.5" customHeight="1">
      <c r="A152" s="54" t="s">
        <v>26</v>
      </c>
      <c r="B152" s="53">
        <f>SUM(方向別!I439)</f>
        <v>270</v>
      </c>
      <c r="C152" s="53">
        <f>SUM(方向別!J439)</f>
        <v>6</v>
      </c>
      <c r="D152" s="53">
        <f>SUM(方向別!K439)</f>
        <v>62</v>
      </c>
      <c r="E152" s="53">
        <f>SUM(方向別!L439)</f>
        <v>23</v>
      </c>
      <c r="F152" s="53">
        <f t="shared" si="39"/>
        <v>361</v>
      </c>
      <c r="G152" s="52">
        <f t="shared" si="37"/>
        <v>8.0332409972299157</v>
      </c>
      <c r="H152" s="51">
        <f t="shared" si="31"/>
        <v>7.5728970002097755</v>
      </c>
      <c r="I152" s="53">
        <f>SUM(方向別!B70,方向別!B152,方向別!I275,方向別!B480)</f>
        <v>254</v>
      </c>
      <c r="J152" s="53">
        <f>SUM(方向別!C70,方向別!C152,方向別!J275,方向別!C480)</f>
        <v>7</v>
      </c>
      <c r="K152" s="53">
        <f>SUM(方向別!D70,方向別!D152,方向別!K275,方向別!D480)</f>
        <v>43</v>
      </c>
      <c r="L152" s="53">
        <f>SUM(方向別!E70,方向別!E152,方向別!L275,方向別!E480)</f>
        <v>13</v>
      </c>
      <c r="M152" s="53">
        <f t="shared" si="40"/>
        <v>317</v>
      </c>
      <c r="N152" s="52">
        <f t="shared" si="38"/>
        <v>6.309148264984227</v>
      </c>
      <c r="O152" s="51">
        <f t="shared" si="32"/>
        <v>8.5444743935309972</v>
      </c>
      <c r="P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  <c r="BL152" s="44"/>
      <c r="BM152" s="44"/>
      <c r="BN152" s="44"/>
      <c r="BO152" s="44"/>
      <c r="BP152" s="44"/>
      <c r="BQ152" s="44"/>
      <c r="BR152" s="44"/>
      <c r="BS152" s="44"/>
      <c r="BT152" s="44"/>
      <c r="BU152" s="44"/>
      <c r="BV152" s="44"/>
      <c r="BW152" s="44"/>
      <c r="BX152" s="44"/>
      <c r="BY152" s="44"/>
      <c r="BZ152" s="44"/>
      <c r="CA152" s="44"/>
    </row>
    <row r="153" spans="1:79" s="43" customFormat="1" ht="13.5" customHeight="1">
      <c r="A153" s="54" t="s">
        <v>27</v>
      </c>
      <c r="B153" s="53">
        <f>SUM(方向別!I440)</f>
        <v>269</v>
      </c>
      <c r="C153" s="53">
        <f>SUM(方向別!J440)</f>
        <v>11</v>
      </c>
      <c r="D153" s="53">
        <f>SUM(方向別!K440)</f>
        <v>69</v>
      </c>
      <c r="E153" s="53">
        <f>SUM(方向別!L440)</f>
        <v>12</v>
      </c>
      <c r="F153" s="53">
        <f t="shared" si="39"/>
        <v>361</v>
      </c>
      <c r="G153" s="52">
        <f t="shared" si="37"/>
        <v>6.3711911357340725</v>
      </c>
      <c r="H153" s="51">
        <f t="shared" si="31"/>
        <v>7.5728970002097755</v>
      </c>
      <c r="I153" s="53">
        <f>SUM(方向別!B71,方向別!B153,方向別!I276,方向別!B481)</f>
        <v>212</v>
      </c>
      <c r="J153" s="53">
        <f>SUM(方向別!C71,方向別!C153,方向別!J276,方向別!C481)</f>
        <v>8</v>
      </c>
      <c r="K153" s="53">
        <f>SUM(方向別!D71,方向別!D153,方向別!K276,方向別!D481)</f>
        <v>35</v>
      </c>
      <c r="L153" s="53">
        <f>SUM(方向別!E71,方向別!E153,方向別!L276,方向別!E481)</f>
        <v>12</v>
      </c>
      <c r="M153" s="53">
        <f t="shared" si="40"/>
        <v>267</v>
      </c>
      <c r="N153" s="52">
        <f t="shared" si="38"/>
        <v>7.4906367041198507</v>
      </c>
      <c r="O153" s="51">
        <f t="shared" si="32"/>
        <v>7.1967654986522911</v>
      </c>
      <c r="P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  <c r="BL153" s="44"/>
      <c r="BM153" s="44"/>
      <c r="BN153" s="44"/>
      <c r="BO153" s="44"/>
      <c r="BP153" s="44"/>
      <c r="BQ153" s="44"/>
      <c r="BR153" s="44"/>
      <c r="BS153" s="44"/>
      <c r="BT153" s="44"/>
      <c r="BU153" s="44"/>
      <c r="BV153" s="44"/>
      <c r="BW153" s="44"/>
      <c r="BX153" s="44"/>
      <c r="BY153" s="44"/>
      <c r="BZ153" s="44"/>
      <c r="CA153" s="44"/>
    </row>
    <row r="154" spans="1:79" s="43" customFormat="1" ht="13.5" customHeight="1">
      <c r="A154" s="54" t="s">
        <v>28</v>
      </c>
      <c r="B154" s="53">
        <f>SUM(方向別!I441)</f>
        <v>284</v>
      </c>
      <c r="C154" s="53">
        <f>SUM(方向別!J441)</f>
        <v>18</v>
      </c>
      <c r="D154" s="53">
        <f>SUM(方向別!K441)</f>
        <v>56</v>
      </c>
      <c r="E154" s="53">
        <f>SUM(方向別!L441)</f>
        <v>19</v>
      </c>
      <c r="F154" s="53">
        <f t="shared" si="39"/>
        <v>377</v>
      </c>
      <c r="G154" s="52">
        <f t="shared" si="37"/>
        <v>9.8143236074270561</v>
      </c>
      <c r="H154" s="51">
        <f t="shared" si="31"/>
        <v>7.9085378644850008</v>
      </c>
      <c r="I154" s="53">
        <f>SUM(方向別!B72,方向別!B154,方向別!I277,方向別!B482)</f>
        <v>256</v>
      </c>
      <c r="J154" s="53">
        <f>SUM(方向別!C72,方向別!C154,方向別!J277,方向別!C482)</f>
        <v>8</v>
      </c>
      <c r="K154" s="53">
        <f>SUM(方向別!D72,方向別!D154,方向別!K277,方向別!D482)</f>
        <v>41</v>
      </c>
      <c r="L154" s="53">
        <f>SUM(方向別!E72,方向別!E154,方向別!L277,方向別!E482)</f>
        <v>5</v>
      </c>
      <c r="M154" s="53">
        <f t="shared" si="40"/>
        <v>310</v>
      </c>
      <c r="N154" s="52">
        <f t="shared" si="38"/>
        <v>4.1935483870967749</v>
      </c>
      <c r="O154" s="51">
        <f t="shared" si="32"/>
        <v>8.355795148247978</v>
      </c>
      <c r="P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  <c r="BL154" s="44"/>
      <c r="BM154" s="44"/>
      <c r="BN154" s="44"/>
      <c r="BO154" s="44"/>
      <c r="BP154" s="44"/>
      <c r="BQ154" s="44"/>
      <c r="BR154" s="44"/>
      <c r="BS154" s="44"/>
      <c r="BT154" s="44"/>
      <c r="BU154" s="44"/>
      <c r="BV154" s="44"/>
      <c r="BW154" s="44"/>
      <c r="BX154" s="44"/>
      <c r="BY154" s="44"/>
      <c r="BZ154" s="44"/>
      <c r="CA154" s="44"/>
    </row>
    <row r="155" spans="1:79" s="43" customFormat="1" ht="13.5" customHeight="1">
      <c r="A155" s="54" t="s">
        <v>60</v>
      </c>
      <c r="B155" s="53">
        <f>SUM(方向別!I442)</f>
        <v>368</v>
      </c>
      <c r="C155" s="53">
        <f>SUM(方向別!J442)</f>
        <v>8</v>
      </c>
      <c r="D155" s="53">
        <f>SUM(方向別!K442)</f>
        <v>68</v>
      </c>
      <c r="E155" s="53">
        <f>SUM(方向別!L442)</f>
        <v>9</v>
      </c>
      <c r="F155" s="53">
        <f t="shared" si="39"/>
        <v>453</v>
      </c>
      <c r="G155" s="52">
        <f t="shared" si="37"/>
        <v>3.7527593818984544</v>
      </c>
      <c r="H155" s="51">
        <f t="shared" si="31"/>
        <v>9.5028319697923216</v>
      </c>
      <c r="I155" s="53">
        <f>SUM(方向別!B73,方向別!B155,方向別!I278,方向別!B483)</f>
        <v>274</v>
      </c>
      <c r="J155" s="53">
        <f>SUM(方向別!C73,方向別!C155,方向別!J278,方向別!C483)</f>
        <v>6</v>
      </c>
      <c r="K155" s="53">
        <f>SUM(方向別!D73,方向別!D155,方向別!K278,方向別!D483)</f>
        <v>45</v>
      </c>
      <c r="L155" s="53">
        <f>SUM(方向別!E73,方向別!E155,方向別!L278,方向別!E483)</f>
        <v>6</v>
      </c>
      <c r="M155" s="53">
        <f t="shared" si="40"/>
        <v>331</v>
      </c>
      <c r="N155" s="52">
        <f t="shared" si="38"/>
        <v>3.6253776435045322</v>
      </c>
      <c r="O155" s="51">
        <f t="shared" si="32"/>
        <v>8.921832884097034</v>
      </c>
      <c r="P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  <c r="BL155" s="44"/>
      <c r="BM155" s="44"/>
      <c r="BN155" s="44"/>
      <c r="BO155" s="44"/>
      <c r="BP155" s="44"/>
      <c r="BQ155" s="44"/>
      <c r="BR155" s="44"/>
      <c r="BS155" s="44"/>
      <c r="BT155" s="44"/>
      <c r="BU155" s="44"/>
      <c r="BV155" s="44"/>
      <c r="BW155" s="44"/>
      <c r="BX155" s="44"/>
      <c r="BY155" s="44"/>
      <c r="BZ155" s="44"/>
      <c r="CA155" s="44"/>
    </row>
    <row r="156" spans="1:79" s="43" customFormat="1" ht="13.5" customHeight="1">
      <c r="A156" s="58" t="s">
        <v>29</v>
      </c>
      <c r="B156" s="57">
        <f>SUM(方向別!I443)</f>
        <v>80</v>
      </c>
      <c r="C156" s="57">
        <f>SUM(方向別!J443)</f>
        <v>2</v>
      </c>
      <c r="D156" s="57">
        <f>SUM(方向別!K443)</f>
        <v>23</v>
      </c>
      <c r="E156" s="57">
        <f>SUM(方向別!L443)</f>
        <v>2</v>
      </c>
      <c r="F156" s="57">
        <f t="shared" si="39"/>
        <v>107</v>
      </c>
      <c r="G156" s="56">
        <f t="shared" si="37"/>
        <v>3.7383177570093453</v>
      </c>
      <c r="H156" s="55">
        <f t="shared" si="31"/>
        <v>2.2445982798405706</v>
      </c>
      <c r="I156" s="57">
        <f>SUM(方向別!B74,方向別!B156,方向別!I279,方向別!B484)</f>
        <v>37</v>
      </c>
      <c r="J156" s="57">
        <f>SUM(方向別!C74,方向別!C156,方向別!J279,方向別!C484)</f>
        <v>5</v>
      </c>
      <c r="K156" s="57">
        <f>SUM(方向別!D74,方向別!D156,方向別!K279,方向別!D484)</f>
        <v>10</v>
      </c>
      <c r="L156" s="57">
        <f>SUM(方向別!E74,方向別!E156,方向別!L279,方向別!E484)</f>
        <v>0</v>
      </c>
      <c r="M156" s="57">
        <f t="shared" si="40"/>
        <v>52</v>
      </c>
      <c r="N156" s="56">
        <f t="shared" si="38"/>
        <v>9.6153846153846168</v>
      </c>
      <c r="O156" s="55">
        <f t="shared" si="32"/>
        <v>1.4016172506738545</v>
      </c>
      <c r="P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  <c r="BL156" s="44"/>
      <c r="BM156" s="44"/>
      <c r="BN156" s="44"/>
      <c r="BO156" s="44"/>
      <c r="BP156" s="44"/>
      <c r="BQ156" s="44"/>
      <c r="BR156" s="44"/>
      <c r="BS156" s="44"/>
      <c r="BT156" s="44"/>
      <c r="BU156" s="44"/>
      <c r="BV156" s="44"/>
      <c r="BW156" s="44"/>
      <c r="BX156" s="44"/>
      <c r="BY156" s="44"/>
      <c r="BZ156" s="44"/>
      <c r="CA156" s="44"/>
    </row>
    <row r="157" spans="1:79" s="43" customFormat="1" ht="13.5" customHeight="1">
      <c r="A157" s="54" t="s">
        <v>30</v>
      </c>
      <c r="B157" s="53">
        <f>SUM(方向別!I444)</f>
        <v>81</v>
      </c>
      <c r="C157" s="53">
        <f>SUM(方向別!J444)</f>
        <v>3</v>
      </c>
      <c r="D157" s="53">
        <f>SUM(方向別!K444)</f>
        <v>8</v>
      </c>
      <c r="E157" s="53">
        <f>SUM(方向別!L444)</f>
        <v>1</v>
      </c>
      <c r="F157" s="53">
        <f t="shared" si="39"/>
        <v>93</v>
      </c>
      <c r="G157" s="52">
        <f t="shared" si="37"/>
        <v>4.3010752688172049</v>
      </c>
      <c r="H157" s="51">
        <f t="shared" si="31"/>
        <v>1.9509125235997484</v>
      </c>
      <c r="I157" s="53">
        <f>SUM(方向別!B75,方向別!B157,方向別!I280,方向別!B485)</f>
        <v>42</v>
      </c>
      <c r="J157" s="53">
        <f>SUM(方向別!C75,方向別!C157,方向別!J280,方向別!C485)</f>
        <v>3</v>
      </c>
      <c r="K157" s="53">
        <f>SUM(方向別!D75,方向別!D157,方向別!K280,方向別!D485)</f>
        <v>8</v>
      </c>
      <c r="L157" s="53">
        <f>SUM(方向別!E75,方向別!E157,方向別!L280,方向別!E485)</f>
        <v>0</v>
      </c>
      <c r="M157" s="53">
        <f t="shared" si="40"/>
        <v>53</v>
      </c>
      <c r="N157" s="52">
        <f t="shared" si="38"/>
        <v>5.6603773584905666</v>
      </c>
      <c r="O157" s="51">
        <f t="shared" si="32"/>
        <v>1.4285714285714286</v>
      </c>
      <c r="P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  <c r="BL157" s="44"/>
      <c r="BM157" s="44"/>
      <c r="BN157" s="44"/>
      <c r="BO157" s="44"/>
      <c r="BP157" s="44"/>
      <c r="BQ157" s="44"/>
      <c r="BR157" s="44"/>
      <c r="BS157" s="44"/>
      <c r="BT157" s="44"/>
      <c r="BU157" s="44"/>
      <c r="BV157" s="44"/>
      <c r="BW157" s="44"/>
      <c r="BX157" s="44"/>
      <c r="BY157" s="44"/>
      <c r="BZ157" s="44"/>
      <c r="CA157" s="44"/>
    </row>
    <row r="158" spans="1:79" s="43" customFormat="1" ht="13.5" customHeight="1">
      <c r="A158" s="54" t="s">
        <v>31</v>
      </c>
      <c r="B158" s="53">
        <f>SUM(方向別!I445)</f>
        <v>82</v>
      </c>
      <c r="C158" s="53">
        <f>SUM(方向別!J445)</f>
        <v>6</v>
      </c>
      <c r="D158" s="53">
        <f>SUM(方向別!K445)</f>
        <v>14</v>
      </c>
      <c r="E158" s="53">
        <f>SUM(方向別!L445)</f>
        <v>0</v>
      </c>
      <c r="F158" s="53">
        <f t="shared" si="39"/>
        <v>102</v>
      </c>
      <c r="G158" s="52">
        <f t="shared" si="37"/>
        <v>5.8823529411764701</v>
      </c>
      <c r="H158" s="51">
        <f t="shared" si="31"/>
        <v>2.1397105097545626</v>
      </c>
      <c r="I158" s="53">
        <f>SUM(方向別!B76,方向別!B158,方向別!I281,方向別!B486)</f>
        <v>38</v>
      </c>
      <c r="J158" s="53">
        <f>SUM(方向別!C76,方向別!C158,方向別!J281,方向別!C486)</f>
        <v>1</v>
      </c>
      <c r="K158" s="53">
        <f>SUM(方向別!D76,方向別!D158,方向別!K281,方向別!D486)</f>
        <v>3</v>
      </c>
      <c r="L158" s="53">
        <f>SUM(方向別!E76,方向別!E158,方向別!L281,方向別!E486)</f>
        <v>0</v>
      </c>
      <c r="M158" s="53">
        <f t="shared" si="40"/>
        <v>42</v>
      </c>
      <c r="N158" s="52">
        <f t="shared" si="38"/>
        <v>2.3809523809523809</v>
      </c>
      <c r="O158" s="51">
        <f t="shared" si="32"/>
        <v>1.1320754716981132</v>
      </c>
      <c r="P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  <c r="BL158" s="44"/>
      <c r="BM158" s="44"/>
      <c r="BN158" s="44"/>
      <c r="BO158" s="44"/>
      <c r="BP158" s="44"/>
      <c r="BQ158" s="44"/>
      <c r="BR158" s="44"/>
      <c r="BS158" s="44"/>
      <c r="BT158" s="44"/>
      <c r="BU158" s="44"/>
      <c r="BV158" s="44"/>
      <c r="BW158" s="44"/>
      <c r="BX158" s="44"/>
      <c r="BY158" s="44"/>
      <c r="BZ158" s="44"/>
      <c r="CA158" s="44"/>
    </row>
    <row r="159" spans="1:79" s="43" customFormat="1" ht="13.5" customHeight="1">
      <c r="A159" s="54" t="s">
        <v>32</v>
      </c>
      <c r="B159" s="53">
        <f>SUM(方向別!I446)</f>
        <v>67</v>
      </c>
      <c r="C159" s="53">
        <f>SUM(方向別!J446)</f>
        <v>1</v>
      </c>
      <c r="D159" s="53">
        <f>SUM(方向別!K446)</f>
        <v>12</v>
      </c>
      <c r="E159" s="53">
        <f>SUM(方向別!L446)</f>
        <v>2</v>
      </c>
      <c r="F159" s="53">
        <f t="shared" si="39"/>
        <v>82</v>
      </c>
      <c r="G159" s="52">
        <f t="shared" si="37"/>
        <v>3.6585365853658534</v>
      </c>
      <c r="H159" s="51">
        <f t="shared" si="31"/>
        <v>1.7201594294105307</v>
      </c>
      <c r="I159" s="53">
        <f>SUM(方向別!B77,方向別!B159,方向別!I282,方向別!B487)</f>
        <v>40</v>
      </c>
      <c r="J159" s="53">
        <f>SUM(方向別!C77,方向別!C159,方向別!J282,方向別!C487)</f>
        <v>1</v>
      </c>
      <c r="K159" s="53">
        <f>SUM(方向別!D77,方向別!D159,方向別!K282,方向別!D487)</f>
        <v>8</v>
      </c>
      <c r="L159" s="53">
        <f>SUM(方向別!E77,方向別!E159,方向別!L282,方向別!E487)</f>
        <v>1</v>
      </c>
      <c r="M159" s="53">
        <f t="shared" si="40"/>
        <v>50</v>
      </c>
      <c r="N159" s="52">
        <f t="shared" si="38"/>
        <v>4</v>
      </c>
      <c r="O159" s="51">
        <f t="shared" si="32"/>
        <v>1.3477088948787064</v>
      </c>
      <c r="P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  <c r="BL159" s="44"/>
      <c r="BM159" s="44"/>
      <c r="BN159" s="44"/>
      <c r="BO159" s="44"/>
      <c r="BP159" s="44"/>
      <c r="BQ159" s="44"/>
      <c r="BR159" s="44"/>
      <c r="BS159" s="44"/>
      <c r="BT159" s="44"/>
      <c r="BU159" s="44"/>
      <c r="BV159" s="44"/>
      <c r="BW159" s="44"/>
      <c r="BX159" s="44"/>
      <c r="BY159" s="44"/>
      <c r="BZ159" s="44"/>
      <c r="CA159" s="44"/>
    </row>
    <row r="160" spans="1:79" s="43" customFormat="1" ht="13.5" customHeight="1">
      <c r="A160" s="54" t="s">
        <v>33</v>
      </c>
      <c r="B160" s="53">
        <f>SUM(方向別!I447)</f>
        <v>88</v>
      </c>
      <c r="C160" s="53">
        <f>SUM(方向別!J447)</f>
        <v>3</v>
      </c>
      <c r="D160" s="53">
        <f>SUM(方向別!K447)</f>
        <v>13</v>
      </c>
      <c r="E160" s="53">
        <f>SUM(方向別!L447)</f>
        <v>3</v>
      </c>
      <c r="F160" s="53">
        <f t="shared" si="39"/>
        <v>107</v>
      </c>
      <c r="G160" s="52">
        <f t="shared" si="37"/>
        <v>5.6074766355140184</v>
      </c>
      <c r="H160" s="51">
        <f t="shared" si="31"/>
        <v>2.2445982798405706</v>
      </c>
      <c r="I160" s="53">
        <f>SUM(方向別!B78,方向別!B160,方向別!I283,方向別!B488)</f>
        <v>39</v>
      </c>
      <c r="J160" s="53">
        <f>SUM(方向別!C78,方向別!C160,方向別!J283,方向別!C488)</f>
        <v>0</v>
      </c>
      <c r="K160" s="53">
        <f>SUM(方向別!D78,方向別!D160,方向別!K283,方向別!D488)</f>
        <v>4</v>
      </c>
      <c r="L160" s="53">
        <f>SUM(方向別!E78,方向別!E160,方向別!L283,方向別!E488)</f>
        <v>0</v>
      </c>
      <c r="M160" s="53">
        <f t="shared" si="40"/>
        <v>43</v>
      </c>
      <c r="N160" s="52">
        <f t="shared" si="38"/>
        <v>0</v>
      </c>
      <c r="O160" s="51">
        <f t="shared" si="32"/>
        <v>1.1590296495956873</v>
      </c>
      <c r="P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  <c r="BL160" s="44"/>
      <c r="BM160" s="44"/>
      <c r="BN160" s="44"/>
      <c r="BO160" s="44"/>
      <c r="BP160" s="44"/>
      <c r="BQ160" s="44"/>
      <c r="BR160" s="44"/>
      <c r="BS160" s="44"/>
      <c r="BT160" s="44"/>
      <c r="BU160" s="44"/>
      <c r="BV160" s="44"/>
      <c r="BW160" s="44"/>
      <c r="BX160" s="44"/>
      <c r="BY160" s="44"/>
      <c r="BZ160" s="44"/>
      <c r="CA160" s="44"/>
    </row>
    <row r="161" spans="1:79" s="43" customFormat="1" ht="13.5" customHeight="1">
      <c r="A161" s="54" t="s">
        <v>34</v>
      </c>
      <c r="B161" s="53">
        <f>SUM(方向別!I448)</f>
        <v>70</v>
      </c>
      <c r="C161" s="53">
        <f>SUM(方向別!J448)</f>
        <v>0</v>
      </c>
      <c r="D161" s="53">
        <f>SUM(方向別!K448)</f>
        <v>10</v>
      </c>
      <c r="E161" s="53">
        <f>SUM(方向別!L448)</f>
        <v>2</v>
      </c>
      <c r="F161" s="53">
        <f t="shared" si="39"/>
        <v>82</v>
      </c>
      <c r="G161" s="52">
        <f t="shared" si="37"/>
        <v>2.4390243902439024</v>
      </c>
      <c r="H161" s="51">
        <f t="shared" si="31"/>
        <v>1.7201594294105307</v>
      </c>
      <c r="I161" s="53">
        <f>SUM(方向別!B79,方向別!B161,方向別!I284,方向別!B489)</f>
        <v>39</v>
      </c>
      <c r="J161" s="53">
        <f>SUM(方向別!C79,方向別!C161,方向別!J284,方向別!C489)</f>
        <v>3</v>
      </c>
      <c r="K161" s="53">
        <f>SUM(方向別!D79,方向別!D161,方向別!K284,方向別!D489)</f>
        <v>7</v>
      </c>
      <c r="L161" s="53">
        <f>SUM(方向別!E79,方向別!E161,方向別!L284,方向別!E489)</f>
        <v>0</v>
      </c>
      <c r="M161" s="53">
        <f t="shared" si="40"/>
        <v>49</v>
      </c>
      <c r="N161" s="52">
        <f t="shared" si="38"/>
        <v>6.1224489795918364</v>
      </c>
      <c r="O161" s="51">
        <f t="shared" si="32"/>
        <v>1.3207547169811322</v>
      </c>
      <c r="P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  <c r="BL161" s="44"/>
      <c r="BM161" s="44"/>
      <c r="BN161" s="44"/>
      <c r="BO161" s="44"/>
      <c r="BP161" s="44"/>
      <c r="BQ161" s="44"/>
      <c r="BR161" s="44"/>
      <c r="BS161" s="44"/>
      <c r="BT161" s="44"/>
      <c r="BU161" s="44"/>
      <c r="BV161" s="44"/>
      <c r="BW161" s="44"/>
      <c r="BX161" s="44"/>
      <c r="BY161" s="44"/>
      <c r="BZ161" s="44"/>
      <c r="CA161" s="44"/>
    </row>
    <row r="162" spans="1:79" s="43" customFormat="1" ht="13.5" customHeight="1">
      <c r="A162" s="50" t="s">
        <v>15</v>
      </c>
      <c r="B162" s="49">
        <f>SUM(B156:B161)</f>
        <v>468</v>
      </c>
      <c r="C162" s="49">
        <f>SUM(C156:C161)</f>
        <v>15</v>
      </c>
      <c r="D162" s="49">
        <f>SUM(D156:D161)</f>
        <v>80</v>
      </c>
      <c r="E162" s="49">
        <f>SUM(E156:E161)</f>
        <v>10</v>
      </c>
      <c r="F162" s="49">
        <f t="shared" si="39"/>
        <v>573</v>
      </c>
      <c r="G162" s="48">
        <f t="shared" si="37"/>
        <v>4.3630017452006982</v>
      </c>
      <c r="H162" s="47">
        <f t="shared" si="31"/>
        <v>12.020138451856512</v>
      </c>
      <c r="I162" s="49">
        <f>SUM(I156:I161)</f>
        <v>235</v>
      </c>
      <c r="J162" s="49">
        <f>SUM(J156:J161)</f>
        <v>13</v>
      </c>
      <c r="K162" s="49">
        <f>SUM(K156:K161)</f>
        <v>40</v>
      </c>
      <c r="L162" s="49">
        <f>SUM(L156:L161)</f>
        <v>1</v>
      </c>
      <c r="M162" s="49">
        <f t="shared" si="40"/>
        <v>289</v>
      </c>
      <c r="N162" s="48">
        <f t="shared" si="38"/>
        <v>4.844290657439446</v>
      </c>
      <c r="O162" s="47">
        <f t="shared" si="32"/>
        <v>7.7897574123989219</v>
      </c>
      <c r="P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  <c r="BL162" s="44"/>
      <c r="BM162" s="44"/>
      <c r="BN162" s="44"/>
      <c r="BO162" s="44"/>
      <c r="BP162" s="44"/>
      <c r="BQ162" s="44"/>
      <c r="BR162" s="44"/>
      <c r="BS162" s="44"/>
      <c r="BT162" s="44"/>
      <c r="BU162" s="44"/>
      <c r="BV162" s="44"/>
      <c r="BW162" s="44"/>
      <c r="BX162" s="44"/>
      <c r="BY162" s="44"/>
      <c r="BZ162" s="44"/>
      <c r="CA162" s="44"/>
    </row>
    <row r="163" spans="1:79" s="43" customFormat="1" ht="13.5" customHeight="1">
      <c r="A163" s="58" t="s">
        <v>35</v>
      </c>
      <c r="B163" s="57">
        <f>SUM(方向別!I450)</f>
        <v>90</v>
      </c>
      <c r="C163" s="57">
        <f>SUM(方向別!J450)</f>
        <v>3</v>
      </c>
      <c r="D163" s="57">
        <f>SUM(方向別!K450)</f>
        <v>9</v>
      </c>
      <c r="E163" s="57">
        <f>SUM(方向別!L450)</f>
        <v>3</v>
      </c>
      <c r="F163" s="57">
        <f t="shared" si="39"/>
        <v>105</v>
      </c>
      <c r="G163" s="56">
        <f t="shared" si="37"/>
        <v>5.7142857142857144</v>
      </c>
      <c r="H163" s="55">
        <f t="shared" si="31"/>
        <v>2.2026431718061676</v>
      </c>
      <c r="I163" s="57">
        <f>SUM(方向別!B81,方向別!B163,方向別!I286,方向別!B491)</f>
        <v>41</v>
      </c>
      <c r="J163" s="57">
        <f>SUM(方向別!C81,方向別!C163,方向別!J286,方向別!C491)</f>
        <v>0</v>
      </c>
      <c r="K163" s="57">
        <f>SUM(方向別!D81,方向別!D163,方向別!K286,方向別!D491)</f>
        <v>5</v>
      </c>
      <c r="L163" s="57">
        <f>SUM(方向別!E81,方向別!E163,方向別!L286,方向別!E491)</f>
        <v>1</v>
      </c>
      <c r="M163" s="57">
        <f t="shared" si="40"/>
        <v>47</v>
      </c>
      <c r="N163" s="56">
        <f t="shared" si="38"/>
        <v>2.1276595744680851</v>
      </c>
      <c r="O163" s="55">
        <f t="shared" si="32"/>
        <v>1.2668463611859839</v>
      </c>
      <c r="P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  <c r="BL163" s="44"/>
      <c r="BM163" s="44"/>
      <c r="BN163" s="44"/>
      <c r="BO163" s="44"/>
      <c r="BP163" s="44"/>
      <c r="BQ163" s="44"/>
      <c r="BR163" s="44"/>
      <c r="BS163" s="44"/>
      <c r="BT163" s="44"/>
      <c r="BU163" s="44"/>
      <c r="BV163" s="44"/>
      <c r="BW163" s="44"/>
      <c r="BX163" s="44"/>
      <c r="BY163" s="44"/>
      <c r="BZ163" s="44"/>
      <c r="CA163" s="44"/>
    </row>
    <row r="164" spans="1:79" s="43" customFormat="1" ht="13.5" customHeight="1">
      <c r="A164" s="54" t="s">
        <v>36</v>
      </c>
      <c r="B164" s="53">
        <f>SUM(方向別!I451)</f>
        <v>73</v>
      </c>
      <c r="C164" s="53">
        <f>SUM(方向別!J451)</f>
        <v>1</v>
      </c>
      <c r="D164" s="53">
        <f>SUM(方向別!K451)</f>
        <v>14</v>
      </c>
      <c r="E164" s="53">
        <f>SUM(方向別!L451)</f>
        <v>1</v>
      </c>
      <c r="F164" s="53">
        <f t="shared" si="39"/>
        <v>89</v>
      </c>
      <c r="G164" s="52">
        <f t="shared" si="37"/>
        <v>2.2471910112359552</v>
      </c>
      <c r="H164" s="51">
        <f t="shared" si="31"/>
        <v>1.8670023075309419</v>
      </c>
      <c r="I164" s="53">
        <f>SUM(方向別!B82,方向別!B164,方向別!I287,方向別!B492)</f>
        <v>37</v>
      </c>
      <c r="J164" s="53">
        <f>SUM(方向別!C82,方向別!C164,方向別!J287,方向別!C492)</f>
        <v>2</v>
      </c>
      <c r="K164" s="53">
        <f>SUM(方向別!D82,方向別!D164,方向別!K287,方向別!D492)</f>
        <v>2</v>
      </c>
      <c r="L164" s="53">
        <f>SUM(方向別!E82,方向別!E164,方向別!L287,方向別!E492)</f>
        <v>0</v>
      </c>
      <c r="M164" s="53">
        <f t="shared" si="40"/>
        <v>41</v>
      </c>
      <c r="N164" s="52">
        <f t="shared" si="38"/>
        <v>4.8780487804878048</v>
      </c>
      <c r="O164" s="51">
        <f t="shared" si="32"/>
        <v>1.1051212938005393</v>
      </c>
      <c r="P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  <c r="BL164" s="44"/>
      <c r="BM164" s="44"/>
      <c r="BN164" s="44"/>
      <c r="BO164" s="44"/>
      <c r="BP164" s="44"/>
      <c r="BQ164" s="44"/>
      <c r="BR164" s="44"/>
      <c r="BS164" s="44"/>
      <c r="BT164" s="44"/>
      <c r="BU164" s="44"/>
      <c r="BV164" s="44"/>
      <c r="BW164" s="44"/>
      <c r="BX164" s="44"/>
      <c r="BY164" s="44"/>
      <c r="BZ164" s="44"/>
      <c r="CA164" s="44"/>
    </row>
    <row r="165" spans="1:79" s="43" customFormat="1" ht="13.5" customHeight="1">
      <c r="A165" s="54" t="s">
        <v>37</v>
      </c>
      <c r="B165" s="53">
        <f>SUM(方向別!I452)</f>
        <v>60</v>
      </c>
      <c r="C165" s="53">
        <f>SUM(方向別!J452)</f>
        <v>3</v>
      </c>
      <c r="D165" s="53">
        <f>SUM(方向別!K452)</f>
        <v>11</v>
      </c>
      <c r="E165" s="53">
        <f>SUM(方向別!L452)</f>
        <v>1</v>
      </c>
      <c r="F165" s="53">
        <f t="shared" si="39"/>
        <v>75</v>
      </c>
      <c r="G165" s="52">
        <f t="shared" si="37"/>
        <v>5.3333333333333339</v>
      </c>
      <c r="H165" s="51">
        <f t="shared" si="31"/>
        <v>1.5733165512901195</v>
      </c>
      <c r="I165" s="53">
        <f>SUM(方向別!B83,方向別!B165,方向別!I288,方向別!B493)</f>
        <v>33</v>
      </c>
      <c r="J165" s="53">
        <f>SUM(方向別!C83,方向別!C165,方向別!J288,方向別!C493)</f>
        <v>1</v>
      </c>
      <c r="K165" s="53">
        <f>SUM(方向別!D83,方向別!D165,方向別!K288,方向別!D493)</f>
        <v>1</v>
      </c>
      <c r="L165" s="53">
        <f>SUM(方向別!E83,方向別!E165,方向別!L288,方向別!E493)</f>
        <v>1</v>
      </c>
      <c r="M165" s="53">
        <f t="shared" si="40"/>
        <v>36</v>
      </c>
      <c r="N165" s="52">
        <f t="shared" si="38"/>
        <v>5.5555555555555554</v>
      </c>
      <c r="O165" s="51">
        <f t="shared" si="32"/>
        <v>0.9703504043126685</v>
      </c>
      <c r="P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  <c r="BL165" s="44"/>
      <c r="BM165" s="44"/>
      <c r="BN165" s="44"/>
      <c r="BO165" s="44"/>
      <c r="BP165" s="44"/>
      <c r="BQ165" s="44"/>
      <c r="BR165" s="44"/>
      <c r="BS165" s="44"/>
      <c r="BT165" s="44"/>
      <c r="BU165" s="44"/>
      <c r="BV165" s="44"/>
      <c r="BW165" s="44"/>
      <c r="BX165" s="44"/>
      <c r="BY165" s="44"/>
      <c r="BZ165" s="44"/>
      <c r="CA165" s="44"/>
    </row>
    <row r="166" spans="1:79" s="43" customFormat="1" ht="13.5" customHeight="1">
      <c r="A166" s="54" t="s">
        <v>38</v>
      </c>
      <c r="B166" s="53">
        <f>SUM(方向別!I453)</f>
        <v>56</v>
      </c>
      <c r="C166" s="53">
        <f>SUM(方向別!J453)</f>
        <v>1</v>
      </c>
      <c r="D166" s="53">
        <f>SUM(方向別!K453)</f>
        <v>6</v>
      </c>
      <c r="E166" s="53">
        <f>SUM(方向別!L453)</f>
        <v>0</v>
      </c>
      <c r="F166" s="53">
        <f t="shared" si="39"/>
        <v>63</v>
      </c>
      <c r="G166" s="52">
        <f t="shared" si="37"/>
        <v>1.5873015873015872</v>
      </c>
      <c r="H166" s="51">
        <f t="shared" si="31"/>
        <v>1.3215859030837005</v>
      </c>
      <c r="I166" s="53">
        <f>SUM(方向別!B84,方向別!B166,方向別!I289,方向別!B494)</f>
        <v>29</v>
      </c>
      <c r="J166" s="53">
        <f>SUM(方向別!C84,方向別!C166,方向別!J289,方向別!C494)</f>
        <v>0</v>
      </c>
      <c r="K166" s="53">
        <f>SUM(方向別!D84,方向別!D166,方向別!K289,方向別!D494)</f>
        <v>6</v>
      </c>
      <c r="L166" s="53">
        <f>SUM(方向別!E84,方向別!E166,方向別!L289,方向別!E494)</f>
        <v>0</v>
      </c>
      <c r="M166" s="53">
        <f t="shared" si="40"/>
        <v>35</v>
      </c>
      <c r="N166" s="52">
        <f t="shared" si="38"/>
        <v>0</v>
      </c>
      <c r="O166" s="51">
        <f t="shared" si="32"/>
        <v>0.94339622641509435</v>
      </c>
      <c r="P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  <c r="BL166" s="44"/>
      <c r="BM166" s="44"/>
      <c r="BN166" s="44"/>
      <c r="BO166" s="44"/>
      <c r="BP166" s="44"/>
      <c r="BQ166" s="44"/>
      <c r="BR166" s="44"/>
      <c r="BS166" s="44"/>
      <c r="BT166" s="44"/>
      <c r="BU166" s="44"/>
      <c r="BV166" s="44"/>
      <c r="BW166" s="44"/>
      <c r="BX166" s="44"/>
      <c r="BY166" s="44"/>
      <c r="BZ166" s="44"/>
      <c r="CA166" s="44"/>
    </row>
    <row r="167" spans="1:79" s="43" customFormat="1" ht="13.5" customHeight="1">
      <c r="A167" s="54" t="s">
        <v>39</v>
      </c>
      <c r="B167" s="53">
        <f>SUM(方向別!I454)</f>
        <v>62</v>
      </c>
      <c r="C167" s="53">
        <f>SUM(方向別!J454)</f>
        <v>1</v>
      </c>
      <c r="D167" s="53">
        <f>SUM(方向別!K454)</f>
        <v>7</v>
      </c>
      <c r="E167" s="53">
        <f>SUM(方向別!L454)</f>
        <v>2</v>
      </c>
      <c r="F167" s="53">
        <f t="shared" si="39"/>
        <v>72</v>
      </c>
      <c r="G167" s="52">
        <f t="shared" si="37"/>
        <v>4.1666666666666661</v>
      </c>
      <c r="H167" s="51">
        <f t="shared" si="31"/>
        <v>1.5103838892385149</v>
      </c>
      <c r="I167" s="53">
        <f>SUM(方向別!B85,方向別!B167,方向別!I290,方向別!B495)</f>
        <v>44</v>
      </c>
      <c r="J167" s="53">
        <f>SUM(方向別!C85,方向別!C167,方向別!J290,方向別!C495)</f>
        <v>1</v>
      </c>
      <c r="K167" s="53">
        <f>SUM(方向別!D85,方向別!D167,方向別!K290,方向別!D495)</f>
        <v>8</v>
      </c>
      <c r="L167" s="53">
        <f>SUM(方向別!E85,方向別!E167,方向別!L290,方向別!E495)</f>
        <v>0</v>
      </c>
      <c r="M167" s="53">
        <f t="shared" si="40"/>
        <v>53</v>
      </c>
      <c r="N167" s="52">
        <f t="shared" si="38"/>
        <v>1.8867924528301887</v>
      </c>
      <c r="O167" s="51">
        <f t="shared" si="32"/>
        <v>1.4285714285714286</v>
      </c>
      <c r="P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  <c r="BL167" s="44"/>
      <c r="BM167" s="44"/>
      <c r="BN167" s="44"/>
      <c r="BO167" s="44"/>
      <c r="BP167" s="44"/>
      <c r="BQ167" s="44"/>
      <c r="BR167" s="44"/>
      <c r="BS167" s="44"/>
      <c r="BT167" s="44"/>
      <c r="BU167" s="44"/>
      <c r="BV167" s="44"/>
      <c r="BW167" s="44"/>
      <c r="BX167" s="44"/>
      <c r="BY167" s="44"/>
      <c r="BZ167" s="44"/>
      <c r="CA167" s="44"/>
    </row>
    <row r="168" spans="1:79" s="43" customFormat="1" ht="13.5" customHeight="1">
      <c r="A168" s="54" t="s">
        <v>40</v>
      </c>
      <c r="B168" s="53">
        <f>SUM(方向別!I455)</f>
        <v>54</v>
      </c>
      <c r="C168" s="53">
        <f>SUM(方向別!J455)</f>
        <v>1</v>
      </c>
      <c r="D168" s="53">
        <f>SUM(方向別!K455)</f>
        <v>8</v>
      </c>
      <c r="E168" s="53">
        <f>SUM(方向別!L455)</f>
        <v>0</v>
      </c>
      <c r="F168" s="53">
        <f t="shared" si="39"/>
        <v>63</v>
      </c>
      <c r="G168" s="52">
        <f t="shared" si="37"/>
        <v>1.5873015873015872</v>
      </c>
      <c r="H168" s="51">
        <f t="shared" si="31"/>
        <v>1.3215859030837005</v>
      </c>
      <c r="I168" s="53">
        <f>SUM(方向別!B86,方向別!B168,方向別!I291,方向別!B496)</f>
        <v>57</v>
      </c>
      <c r="J168" s="53">
        <f>SUM(方向別!C86,方向別!C168,方向別!J291,方向別!C496)</f>
        <v>2</v>
      </c>
      <c r="K168" s="53">
        <f>SUM(方向別!D86,方向別!D168,方向別!K291,方向別!D496)</f>
        <v>3</v>
      </c>
      <c r="L168" s="53">
        <f>SUM(方向別!E86,方向別!E168,方向別!L291,方向別!E496)</f>
        <v>0</v>
      </c>
      <c r="M168" s="53">
        <f t="shared" si="40"/>
        <v>62</v>
      </c>
      <c r="N168" s="52">
        <f t="shared" si="38"/>
        <v>3.225806451612903</v>
      </c>
      <c r="O168" s="51">
        <f t="shared" si="32"/>
        <v>1.6711590296495957</v>
      </c>
      <c r="P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  <c r="BL168" s="44"/>
      <c r="BM168" s="44"/>
      <c r="BN168" s="44"/>
      <c r="BO168" s="44"/>
      <c r="BP168" s="44"/>
      <c r="BQ168" s="44"/>
      <c r="BR168" s="44"/>
      <c r="BS168" s="44"/>
      <c r="BT168" s="44"/>
      <c r="BU168" s="44"/>
      <c r="BV168" s="44"/>
      <c r="BW168" s="44"/>
      <c r="BX168" s="44"/>
      <c r="BY168" s="44"/>
      <c r="BZ168" s="44"/>
      <c r="CA168" s="44"/>
    </row>
    <row r="169" spans="1:79" s="43" customFormat="1" ht="13.5" customHeight="1">
      <c r="A169" s="50" t="s">
        <v>15</v>
      </c>
      <c r="B169" s="49">
        <f>SUM(B163:B168)</f>
        <v>395</v>
      </c>
      <c r="C169" s="49">
        <f>SUM(C163:C168)</f>
        <v>10</v>
      </c>
      <c r="D169" s="49">
        <f>SUM(D163:D168)</f>
        <v>55</v>
      </c>
      <c r="E169" s="49">
        <f>SUM(E163:E168)</f>
        <v>7</v>
      </c>
      <c r="F169" s="49">
        <f t="shared" si="39"/>
        <v>467</v>
      </c>
      <c r="G169" s="48">
        <f t="shared" si="37"/>
        <v>3.6402569593147751</v>
      </c>
      <c r="H169" s="47">
        <f t="shared" si="31"/>
        <v>9.7965177260331444</v>
      </c>
      <c r="I169" s="49">
        <f>SUM(I163:I168)</f>
        <v>241</v>
      </c>
      <c r="J169" s="49">
        <f>SUM(J163:J168)</f>
        <v>6</v>
      </c>
      <c r="K169" s="49">
        <f>SUM(K163:K168)</f>
        <v>25</v>
      </c>
      <c r="L169" s="49">
        <f>SUM(L163:L168)</f>
        <v>2</v>
      </c>
      <c r="M169" s="49">
        <f t="shared" si="40"/>
        <v>274</v>
      </c>
      <c r="N169" s="48">
        <f t="shared" si="38"/>
        <v>2.9197080291970803</v>
      </c>
      <c r="O169" s="47">
        <f t="shared" si="32"/>
        <v>7.3854447439353095</v>
      </c>
      <c r="P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  <c r="BL169" s="44"/>
      <c r="BM169" s="44"/>
      <c r="BN169" s="44"/>
      <c r="BO169" s="44"/>
      <c r="BP169" s="44"/>
      <c r="BQ169" s="44"/>
      <c r="BR169" s="44"/>
      <c r="BS169" s="44"/>
      <c r="BT169" s="44"/>
      <c r="BU169" s="44"/>
      <c r="BV169" s="44"/>
      <c r="BW169" s="44"/>
      <c r="BX169" s="44"/>
      <c r="BY169" s="44"/>
      <c r="BZ169" s="44"/>
      <c r="CA169" s="44"/>
    </row>
    <row r="170" spans="1:79" s="43" customFormat="1" ht="13.5" customHeight="1">
      <c r="A170" s="50" t="s">
        <v>41</v>
      </c>
      <c r="B170" s="49">
        <f>SUM(B140,B147:B155,B162,B169)</f>
        <v>3803</v>
      </c>
      <c r="C170" s="49">
        <f>SUM(C140,C147:C155,C162,C169)</f>
        <v>128</v>
      </c>
      <c r="D170" s="49">
        <f>SUM(D140,D147:D155,D162,D169)</f>
        <v>667</v>
      </c>
      <c r="E170" s="49">
        <f>SUM(E140,E147:E155,E162,E169)</f>
        <v>169</v>
      </c>
      <c r="F170" s="49">
        <f t="shared" si="39"/>
        <v>4767</v>
      </c>
      <c r="G170" s="48">
        <f t="shared" si="37"/>
        <v>6.2303335431088733</v>
      </c>
      <c r="H170" s="47">
        <f t="shared" si="31"/>
        <v>100</v>
      </c>
      <c r="I170" s="49">
        <f>SUM(I140,I147:I155,I162,I169)</f>
        <v>2993</v>
      </c>
      <c r="J170" s="49">
        <f>SUM(J140,J147:J155,J162,J169)</f>
        <v>100</v>
      </c>
      <c r="K170" s="49">
        <f>SUM(K140,K147:K155,K162,K169)</f>
        <v>519</v>
      </c>
      <c r="L170" s="49">
        <f>SUM(L140,L147:L155,L162,L169)</f>
        <v>98</v>
      </c>
      <c r="M170" s="49">
        <f t="shared" si="40"/>
        <v>3710</v>
      </c>
      <c r="N170" s="48">
        <f t="shared" si="38"/>
        <v>5.3369272237196768</v>
      </c>
      <c r="O170" s="47">
        <f t="shared" si="32"/>
        <v>100</v>
      </c>
      <c r="P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  <c r="BL170" s="44"/>
      <c r="BM170" s="44"/>
      <c r="BN170" s="44"/>
      <c r="BO170" s="44"/>
      <c r="BP170" s="44"/>
      <c r="BQ170" s="44"/>
      <c r="BR170" s="44"/>
      <c r="BS170" s="44"/>
      <c r="BT170" s="44"/>
      <c r="BU170" s="44"/>
      <c r="BV170" s="44"/>
      <c r="BW170" s="44"/>
      <c r="BX170" s="44"/>
      <c r="BY170" s="44"/>
      <c r="BZ170" s="44"/>
      <c r="CA170" s="44"/>
    </row>
    <row r="171" spans="1:79" s="43" customFormat="1" ht="13.5" customHeight="1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  <c r="BL171" s="44"/>
      <c r="BM171" s="44"/>
      <c r="BN171" s="44"/>
      <c r="BO171" s="44"/>
      <c r="BP171" s="44"/>
      <c r="BQ171" s="44"/>
      <c r="BR171" s="44"/>
      <c r="BS171" s="44"/>
      <c r="BT171" s="44"/>
      <c r="BU171" s="44"/>
      <c r="BV171" s="44"/>
      <c r="BW171" s="44"/>
      <c r="BX171" s="44"/>
      <c r="BY171" s="44"/>
      <c r="BZ171" s="44"/>
      <c r="CA171" s="44"/>
    </row>
    <row r="172" spans="1:79" s="43" customFormat="1" ht="13.5" customHeight="1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  <c r="BL172" s="44"/>
      <c r="BM172" s="44"/>
      <c r="BN172" s="44"/>
      <c r="BO172" s="44"/>
      <c r="BP172" s="44"/>
      <c r="BQ172" s="44"/>
      <c r="BR172" s="44"/>
      <c r="BS172" s="44"/>
      <c r="BT172" s="44"/>
      <c r="BU172" s="44"/>
      <c r="BV172" s="44"/>
      <c r="BW172" s="44"/>
      <c r="BX172" s="44"/>
      <c r="BY172" s="44"/>
      <c r="BZ172" s="44"/>
      <c r="CA172" s="44"/>
    </row>
    <row r="173" spans="1:79" s="43" customFormat="1" ht="13.5" customHeight="1">
      <c r="A173" s="70" t="s">
        <v>0</v>
      </c>
      <c r="B173" s="69" t="s">
        <v>80</v>
      </c>
      <c r="C173" s="68"/>
      <c r="D173" s="68"/>
      <c r="E173" s="68"/>
      <c r="F173" s="68"/>
      <c r="G173" s="68"/>
      <c r="H173" s="67"/>
      <c r="I173" s="69" t="s">
        <v>81</v>
      </c>
      <c r="J173" s="68"/>
      <c r="K173" s="68"/>
      <c r="L173" s="68"/>
      <c r="M173" s="68"/>
      <c r="N173" s="68"/>
      <c r="O173" s="67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  <c r="BL173" s="44"/>
      <c r="BM173" s="44"/>
      <c r="BN173" s="44"/>
      <c r="BO173" s="44"/>
      <c r="BP173" s="44"/>
      <c r="BQ173" s="44"/>
      <c r="BR173" s="44"/>
      <c r="BS173" s="44"/>
      <c r="BT173" s="44"/>
      <c r="BU173" s="44"/>
      <c r="BV173" s="44"/>
      <c r="BW173" s="44"/>
      <c r="BX173" s="44"/>
      <c r="BY173" s="44"/>
      <c r="BZ173" s="44"/>
      <c r="CA173" s="44"/>
    </row>
    <row r="174" spans="1:79" s="43" customFormat="1" ht="39" customHeight="1">
      <c r="A174" s="65" t="s">
        <v>1</v>
      </c>
      <c r="B174" s="63" t="s">
        <v>2</v>
      </c>
      <c r="C174" s="62" t="s">
        <v>3</v>
      </c>
      <c r="D174" s="61" t="s">
        <v>4</v>
      </c>
      <c r="E174" s="62" t="s">
        <v>5</v>
      </c>
      <c r="F174" s="61" t="s">
        <v>6</v>
      </c>
      <c r="G174" s="61" t="s">
        <v>7</v>
      </c>
      <c r="H174" s="64" t="s">
        <v>8</v>
      </c>
      <c r="I174" s="63" t="s">
        <v>2</v>
      </c>
      <c r="J174" s="61" t="s">
        <v>3</v>
      </c>
      <c r="K174" s="61" t="s">
        <v>4</v>
      </c>
      <c r="L174" s="62" t="s">
        <v>5</v>
      </c>
      <c r="M174" s="61" t="s">
        <v>6</v>
      </c>
      <c r="N174" s="61" t="s">
        <v>7</v>
      </c>
      <c r="O174" s="60" t="s">
        <v>8</v>
      </c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  <c r="BL174" s="44"/>
      <c r="BM174" s="44"/>
      <c r="BN174" s="44"/>
      <c r="BO174" s="44"/>
      <c r="BP174" s="44"/>
      <c r="BQ174" s="44"/>
      <c r="BR174" s="44"/>
      <c r="BS174" s="44"/>
      <c r="BT174" s="44"/>
      <c r="BU174" s="44"/>
      <c r="BV174" s="44"/>
      <c r="BW174" s="44"/>
      <c r="BX174" s="44"/>
      <c r="BY174" s="44"/>
      <c r="BZ174" s="44"/>
      <c r="CA174" s="44"/>
    </row>
    <row r="175" spans="1:79" s="43" customFormat="1" ht="13.5" customHeight="1">
      <c r="A175" s="58" t="s">
        <v>9</v>
      </c>
      <c r="B175" s="57">
        <f>方向別!I544</f>
        <v>20</v>
      </c>
      <c r="C175" s="57">
        <f>方向別!J544</f>
        <v>1</v>
      </c>
      <c r="D175" s="57">
        <f>方向別!K544</f>
        <v>3</v>
      </c>
      <c r="E175" s="57">
        <f>方向別!L544</f>
        <v>0</v>
      </c>
      <c r="F175" s="57">
        <f>SUM(B175:E175)</f>
        <v>24</v>
      </c>
      <c r="G175" s="56">
        <f>IF(SUM(C175,E175)=0,0,SUM(C175,E175)/F175*100)</f>
        <v>4.1666666666666661</v>
      </c>
      <c r="H175" s="55">
        <f t="shared" ref="H175:H211" si="41">IF(F175=0,0,F175/F$211*100)</f>
        <v>1.1516314779270633</v>
      </c>
      <c r="I175" s="57">
        <f>SUM(方向別!I11,方向別!B257,方向別!I380)</f>
        <v>17</v>
      </c>
      <c r="J175" s="57">
        <f>SUM(方向別!J11,方向別!C257,方向別!J380)</f>
        <v>3</v>
      </c>
      <c r="K175" s="57">
        <f>SUM(方向別!K11,方向別!D257,方向別!K380)</f>
        <v>0</v>
      </c>
      <c r="L175" s="57">
        <f>SUM(方向別!L11,方向別!E257,方向別!L380)</f>
        <v>2</v>
      </c>
      <c r="M175" s="57">
        <f>SUM(I175:L175)</f>
        <v>22</v>
      </c>
      <c r="N175" s="56">
        <f>IF(SUM(J175,L175)=0,0,SUM(J175,L175)/M175*100)</f>
        <v>22.727272727272727</v>
      </c>
      <c r="O175" s="55">
        <f t="shared" ref="O175:O211" si="42">IF(M175=0,0,M175/M$211*100)</f>
        <v>0.93418259023354566</v>
      </c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  <c r="BL175" s="44"/>
      <c r="BM175" s="44"/>
      <c r="BN175" s="44"/>
      <c r="BO175" s="44"/>
      <c r="BP175" s="44"/>
      <c r="BQ175" s="44"/>
      <c r="BR175" s="44"/>
      <c r="BS175" s="44"/>
      <c r="BT175" s="44"/>
      <c r="BU175" s="44"/>
      <c r="BV175" s="44"/>
      <c r="BW175" s="44"/>
      <c r="BX175" s="44"/>
      <c r="BY175" s="44"/>
      <c r="BZ175" s="44"/>
      <c r="CA175" s="44"/>
    </row>
    <row r="176" spans="1:79" s="43" customFormat="1" ht="13.5" customHeight="1">
      <c r="A176" s="54" t="s">
        <v>10</v>
      </c>
      <c r="B176" s="53">
        <f>方向別!I545</f>
        <v>13</v>
      </c>
      <c r="C176" s="53">
        <f>方向別!J545</f>
        <v>0</v>
      </c>
      <c r="D176" s="53">
        <f>方向別!K545</f>
        <v>0</v>
      </c>
      <c r="E176" s="53">
        <f>方向別!L545</f>
        <v>0</v>
      </c>
      <c r="F176" s="53">
        <f t="shared" ref="F176:F189" si="43">SUM(B176:E176)</f>
        <v>13</v>
      </c>
      <c r="G176" s="52">
        <f t="shared" ref="G176:G185" si="44">IF(SUM(C176,E176)=0,0,SUM(C176,E176)/F176*100)</f>
        <v>0</v>
      </c>
      <c r="H176" s="51">
        <f t="shared" si="41"/>
        <v>0.6238003838771593</v>
      </c>
      <c r="I176" s="53">
        <f>SUM(方向別!I12,方向別!B258,方向別!I381)</f>
        <v>42</v>
      </c>
      <c r="J176" s="53">
        <f>SUM(方向別!J12,方向別!C258,方向別!J381)</f>
        <v>1</v>
      </c>
      <c r="K176" s="53">
        <f>SUM(方向別!K12,方向別!D258,方向別!K381)</f>
        <v>0</v>
      </c>
      <c r="L176" s="53">
        <f>SUM(方向別!L12,方向別!E258,方向別!L381)</f>
        <v>1</v>
      </c>
      <c r="M176" s="53">
        <f t="shared" ref="M176:M189" si="45">SUM(I176:L176)</f>
        <v>44</v>
      </c>
      <c r="N176" s="52">
        <f t="shared" ref="N176:N185" si="46">IF(SUM(J176,L176)=0,0,SUM(J176,L176)/M176*100)</f>
        <v>4.5454545454545459</v>
      </c>
      <c r="O176" s="51">
        <f t="shared" si="42"/>
        <v>1.8683651804670913</v>
      </c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  <c r="BL176" s="44"/>
      <c r="BM176" s="44"/>
      <c r="BN176" s="44"/>
      <c r="BO176" s="44"/>
      <c r="BP176" s="44"/>
      <c r="BQ176" s="44"/>
      <c r="BR176" s="44"/>
      <c r="BS176" s="44"/>
      <c r="BT176" s="44"/>
      <c r="BU176" s="44"/>
      <c r="BV176" s="44"/>
      <c r="BW176" s="44"/>
      <c r="BX176" s="44"/>
      <c r="BY176" s="44"/>
      <c r="BZ176" s="44"/>
      <c r="CA176" s="44"/>
    </row>
    <row r="177" spans="1:79" s="43" customFormat="1" ht="13.5" customHeight="1">
      <c r="A177" s="54" t="s">
        <v>11</v>
      </c>
      <c r="B177" s="53">
        <f>方向別!I546</f>
        <v>33</v>
      </c>
      <c r="C177" s="53">
        <f>方向別!J546</f>
        <v>1</v>
      </c>
      <c r="D177" s="53">
        <f>方向別!K546</f>
        <v>2</v>
      </c>
      <c r="E177" s="53">
        <f>方向別!L546</f>
        <v>0</v>
      </c>
      <c r="F177" s="53">
        <f t="shared" si="43"/>
        <v>36</v>
      </c>
      <c r="G177" s="52">
        <f t="shared" si="44"/>
        <v>2.7777777777777777</v>
      </c>
      <c r="H177" s="51">
        <f t="shared" si="41"/>
        <v>1.727447216890595</v>
      </c>
      <c r="I177" s="53">
        <f>SUM(方向別!I13,方向別!B259,方向別!I382)</f>
        <v>43</v>
      </c>
      <c r="J177" s="53">
        <f>SUM(方向別!J13,方向別!C259,方向別!J382)</f>
        <v>1</v>
      </c>
      <c r="K177" s="53">
        <f>SUM(方向別!K13,方向別!D259,方向別!K382)</f>
        <v>4</v>
      </c>
      <c r="L177" s="53">
        <f>SUM(方向別!L13,方向別!E259,方向別!L382)</f>
        <v>1</v>
      </c>
      <c r="M177" s="53">
        <f t="shared" si="45"/>
        <v>49</v>
      </c>
      <c r="N177" s="52">
        <f t="shared" si="46"/>
        <v>4.0816326530612246</v>
      </c>
      <c r="O177" s="51">
        <f t="shared" si="42"/>
        <v>2.0806794055201698</v>
      </c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  <c r="BL177" s="44"/>
      <c r="BM177" s="44"/>
      <c r="BN177" s="44"/>
      <c r="BO177" s="44"/>
      <c r="BP177" s="44"/>
      <c r="BQ177" s="44"/>
      <c r="BR177" s="44"/>
      <c r="BS177" s="44"/>
      <c r="BT177" s="44"/>
      <c r="BU177" s="44"/>
      <c r="BV177" s="44"/>
      <c r="BW177" s="44"/>
      <c r="BX177" s="44"/>
      <c r="BY177" s="44"/>
      <c r="BZ177" s="44"/>
      <c r="CA177" s="44"/>
    </row>
    <row r="178" spans="1:79" s="43" customFormat="1" ht="13.5" customHeight="1">
      <c r="A178" s="54" t="s">
        <v>12</v>
      </c>
      <c r="B178" s="53">
        <f>方向別!I547</f>
        <v>29</v>
      </c>
      <c r="C178" s="53">
        <f>方向別!J547</f>
        <v>3</v>
      </c>
      <c r="D178" s="53">
        <f>方向別!K547</f>
        <v>1</v>
      </c>
      <c r="E178" s="53">
        <f>方向別!L547</f>
        <v>0</v>
      </c>
      <c r="F178" s="53">
        <f t="shared" si="43"/>
        <v>33</v>
      </c>
      <c r="G178" s="52">
        <f t="shared" si="44"/>
        <v>9.0909090909090917</v>
      </c>
      <c r="H178" s="51">
        <f t="shared" si="41"/>
        <v>1.5834932821497121</v>
      </c>
      <c r="I178" s="53">
        <f>SUM(方向別!I14,方向別!B260,方向別!I383)</f>
        <v>51</v>
      </c>
      <c r="J178" s="53">
        <f>SUM(方向別!J14,方向別!C260,方向別!J383)</f>
        <v>2</v>
      </c>
      <c r="K178" s="53">
        <f>SUM(方向別!K14,方向別!D260,方向別!K383)</f>
        <v>2</v>
      </c>
      <c r="L178" s="53">
        <f>SUM(方向別!L14,方向別!E260,方向別!L383)</f>
        <v>0</v>
      </c>
      <c r="M178" s="53">
        <f t="shared" si="45"/>
        <v>55</v>
      </c>
      <c r="N178" s="52">
        <f t="shared" si="46"/>
        <v>3.6363636363636362</v>
      </c>
      <c r="O178" s="51">
        <f t="shared" si="42"/>
        <v>2.335456475583864</v>
      </c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  <c r="BL178" s="44"/>
      <c r="BM178" s="44"/>
      <c r="BN178" s="44"/>
      <c r="BO178" s="44"/>
      <c r="BP178" s="44"/>
      <c r="BQ178" s="44"/>
      <c r="BR178" s="44"/>
      <c r="BS178" s="44"/>
      <c r="BT178" s="44"/>
      <c r="BU178" s="44"/>
      <c r="BV178" s="44"/>
      <c r="BW178" s="44"/>
      <c r="BX178" s="44"/>
      <c r="BY178" s="44"/>
      <c r="BZ178" s="44"/>
      <c r="CA178" s="44"/>
    </row>
    <row r="179" spans="1:79" s="43" customFormat="1" ht="13.5" customHeight="1">
      <c r="A179" s="54" t="s">
        <v>13</v>
      </c>
      <c r="B179" s="53">
        <f>方向別!I548</f>
        <v>35</v>
      </c>
      <c r="C179" s="53">
        <f>方向別!J548</f>
        <v>1</v>
      </c>
      <c r="D179" s="53">
        <f>方向別!K548</f>
        <v>1</v>
      </c>
      <c r="E179" s="53">
        <f>方向別!L548</f>
        <v>0</v>
      </c>
      <c r="F179" s="53">
        <f t="shared" si="43"/>
        <v>37</v>
      </c>
      <c r="G179" s="52">
        <f t="shared" si="44"/>
        <v>2.7027027027027026</v>
      </c>
      <c r="H179" s="51">
        <f t="shared" si="41"/>
        <v>1.7754318618042226</v>
      </c>
      <c r="I179" s="53">
        <f>SUM(方向別!I15,方向別!B261,方向別!I384)</f>
        <v>52</v>
      </c>
      <c r="J179" s="53">
        <f>SUM(方向別!J15,方向別!C261,方向別!J384)</f>
        <v>1</v>
      </c>
      <c r="K179" s="53">
        <f>SUM(方向別!K15,方向別!D261,方向別!K384)</f>
        <v>4</v>
      </c>
      <c r="L179" s="53">
        <f>SUM(方向別!L15,方向別!E261,方向別!L384)</f>
        <v>1</v>
      </c>
      <c r="M179" s="53">
        <f t="shared" si="45"/>
        <v>58</v>
      </c>
      <c r="N179" s="52">
        <f t="shared" si="46"/>
        <v>3.4482758620689653</v>
      </c>
      <c r="O179" s="51">
        <f t="shared" si="42"/>
        <v>2.4628450106157116</v>
      </c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  <c r="BL179" s="44"/>
      <c r="BM179" s="44"/>
      <c r="BN179" s="44"/>
      <c r="BO179" s="44"/>
      <c r="BP179" s="44"/>
      <c r="BQ179" s="44"/>
      <c r="BR179" s="44"/>
      <c r="BS179" s="44"/>
      <c r="BT179" s="44"/>
      <c r="BU179" s="44"/>
      <c r="BV179" s="44"/>
      <c r="BW179" s="44"/>
      <c r="BX179" s="44"/>
      <c r="BY179" s="44"/>
      <c r="BZ179" s="44"/>
      <c r="CA179" s="44"/>
    </row>
    <row r="180" spans="1:79" s="43" customFormat="1" ht="13.5" customHeight="1">
      <c r="A180" s="54" t="s">
        <v>14</v>
      </c>
      <c r="B180" s="53">
        <f>方向別!I549</f>
        <v>20</v>
      </c>
      <c r="C180" s="53">
        <f>方向別!J549</f>
        <v>1</v>
      </c>
      <c r="D180" s="53">
        <f>方向別!K549</f>
        <v>4</v>
      </c>
      <c r="E180" s="53">
        <f>方向別!L549</f>
        <v>0</v>
      </c>
      <c r="F180" s="53">
        <f t="shared" si="43"/>
        <v>25</v>
      </c>
      <c r="G180" s="52">
        <f t="shared" si="44"/>
        <v>4</v>
      </c>
      <c r="H180" s="51">
        <f t="shared" si="41"/>
        <v>1.199616122840691</v>
      </c>
      <c r="I180" s="53">
        <f>SUM(方向別!I16,方向別!B262,方向別!I385)</f>
        <v>51</v>
      </c>
      <c r="J180" s="53">
        <f>SUM(方向別!J16,方向別!C262,方向別!J385)</f>
        <v>3</v>
      </c>
      <c r="K180" s="53">
        <f>SUM(方向別!K16,方向別!D262,方向別!K385)</f>
        <v>5</v>
      </c>
      <c r="L180" s="53">
        <f>SUM(方向別!L16,方向別!E262,方向別!L385)</f>
        <v>1</v>
      </c>
      <c r="M180" s="53">
        <f t="shared" si="45"/>
        <v>60</v>
      </c>
      <c r="N180" s="52">
        <f t="shared" si="46"/>
        <v>6.666666666666667</v>
      </c>
      <c r="O180" s="51">
        <f t="shared" si="42"/>
        <v>2.547770700636943</v>
      </c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  <c r="BL180" s="44"/>
      <c r="BM180" s="44"/>
      <c r="BN180" s="44"/>
      <c r="BO180" s="44"/>
      <c r="BP180" s="44"/>
      <c r="BQ180" s="44"/>
      <c r="BR180" s="44"/>
      <c r="BS180" s="44"/>
      <c r="BT180" s="44"/>
      <c r="BU180" s="44"/>
      <c r="BV180" s="44"/>
      <c r="BW180" s="44"/>
      <c r="BX180" s="44"/>
      <c r="BY180" s="44"/>
      <c r="BZ180" s="44"/>
      <c r="CA180" s="44"/>
    </row>
    <row r="181" spans="1:79" s="43" customFormat="1" ht="13.5" customHeight="1">
      <c r="A181" s="50" t="s">
        <v>15</v>
      </c>
      <c r="B181" s="49">
        <f>SUM(B175:B180)</f>
        <v>150</v>
      </c>
      <c r="C181" s="49">
        <f>SUM(C175:C180)</f>
        <v>7</v>
      </c>
      <c r="D181" s="49">
        <f>SUM(D175:D180)</f>
        <v>11</v>
      </c>
      <c r="E181" s="49">
        <f>SUM(E175:E180)</f>
        <v>0</v>
      </c>
      <c r="F181" s="49">
        <f t="shared" si="43"/>
        <v>168</v>
      </c>
      <c r="G181" s="48">
        <f t="shared" si="44"/>
        <v>4.1666666666666661</v>
      </c>
      <c r="H181" s="47">
        <f t="shared" si="41"/>
        <v>8.0614203454894433</v>
      </c>
      <c r="I181" s="49">
        <f>SUM(I175:I180)</f>
        <v>256</v>
      </c>
      <c r="J181" s="49">
        <f>SUM(J175:J180)</f>
        <v>11</v>
      </c>
      <c r="K181" s="49">
        <f>SUM(K175:K180)</f>
        <v>15</v>
      </c>
      <c r="L181" s="49">
        <f>SUM(L175:L180)</f>
        <v>6</v>
      </c>
      <c r="M181" s="49">
        <f t="shared" si="45"/>
        <v>288</v>
      </c>
      <c r="N181" s="48">
        <f t="shared" si="46"/>
        <v>5.9027777777777777</v>
      </c>
      <c r="O181" s="47">
        <f t="shared" si="42"/>
        <v>12.229299363057326</v>
      </c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  <c r="BL181" s="44"/>
      <c r="BM181" s="44"/>
      <c r="BN181" s="44"/>
      <c r="BO181" s="44"/>
      <c r="BP181" s="44"/>
      <c r="BQ181" s="44"/>
      <c r="BR181" s="44"/>
      <c r="BS181" s="44"/>
      <c r="BT181" s="44"/>
      <c r="BU181" s="44"/>
      <c r="BV181" s="44"/>
      <c r="BW181" s="44"/>
      <c r="BX181" s="44"/>
      <c r="BY181" s="44"/>
      <c r="BZ181" s="44"/>
      <c r="CA181" s="44"/>
    </row>
    <row r="182" spans="1:79" s="43" customFormat="1" ht="13.5" customHeight="1">
      <c r="A182" s="58" t="s">
        <v>16</v>
      </c>
      <c r="B182" s="57">
        <f>方向別!I551</f>
        <v>26</v>
      </c>
      <c r="C182" s="57">
        <f>方向別!J551</f>
        <v>3</v>
      </c>
      <c r="D182" s="57">
        <f>方向別!K551</f>
        <v>2</v>
      </c>
      <c r="E182" s="57">
        <f>方向別!L551</f>
        <v>1</v>
      </c>
      <c r="F182" s="57">
        <f t="shared" si="43"/>
        <v>32</v>
      </c>
      <c r="G182" s="56">
        <f t="shared" si="44"/>
        <v>12.5</v>
      </c>
      <c r="H182" s="55">
        <f t="shared" si="41"/>
        <v>1.5355086372360844</v>
      </c>
      <c r="I182" s="57">
        <f>SUM(方向別!I18,方向別!B264,方向別!I387)</f>
        <v>57</v>
      </c>
      <c r="J182" s="57">
        <f>SUM(方向別!J18,方向別!C264,方向別!J387)</f>
        <v>2</v>
      </c>
      <c r="K182" s="57">
        <f>SUM(方向別!K18,方向別!D264,方向別!K387)</f>
        <v>4</v>
      </c>
      <c r="L182" s="57">
        <f>SUM(方向別!L18,方向別!E264,方向別!L387)</f>
        <v>1</v>
      </c>
      <c r="M182" s="57">
        <f t="shared" si="45"/>
        <v>64</v>
      </c>
      <c r="N182" s="56">
        <f t="shared" si="46"/>
        <v>4.6875</v>
      </c>
      <c r="O182" s="55">
        <f t="shared" si="42"/>
        <v>2.7176220806794058</v>
      </c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  <c r="BL182" s="44"/>
      <c r="BM182" s="44"/>
      <c r="BN182" s="44"/>
      <c r="BO182" s="44"/>
      <c r="BP182" s="44"/>
      <c r="BQ182" s="44"/>
      <c r="BR182" s="44"/>
      <c r="BS182" s="44"/>
      <c r="BT182" s="44"/>
      <c r="BU182" s="44"/>
      <c r="BV182" s="44"/>
      <c r="BW182" s="44"/>
      <c r="BX182" s="44"/>
      <c r="BY182" s="44"/>
      <c r="BZ182" s="44"/>
      <c r="CA182" s="44"/>
    </row>
    <row r="183" spans="1:79" s="43" customFormat="1" ht="13.5" customHeight="1">
      <c r="A183" s="54" t="s">
        <v>17</v>
      </c>
      <c r="B183" s="53">
        <f>方向別!I552</f>
        <v>33</v>
      </c>
      <c r="C183" s="53">
        <f>方向別!J552</f>
        <v>2</v>
      </c>
      <c r="D183" s="53">
        <f>方向別!K552</f>
        <v>1</v>
      </c>
      <c r="E183" s="53">
        <f>方向別!L552</f>
        <v>1</v>
      </c>
      <c r="F183" s="53">
        <f t="shared" si="43"/>
        <v>37</v>
      </c>
      <c r="G183" s="52">
        <f t="shared" si="44"/>
        <v>8.1081081081081088</v>
      </c>
      <c r="H183" s="51">
        <f t="shared" si="41"/>
        <v>1.7754318618042226</v>
      </c>
      <c r="I183" s="53">
        <f>SUM(方向別!I19,方向別!B265,方向別!I388)</f>
        <v>45</v>
      </c>
      <c r="J183" s="53">
        <f>SUM(方向別!J19,方向別!C265,方向別!J388)</f>
        <v>4</v>
      </c>
      <c r="K183" s="53">
        <f>SUM(方向別!K19,方向別!D265,方向別!K388)</f>
        <v>3</v>
      </c>
      <c r="L183" s="53">
        <f>SUM(方向別!L19,方向別!E265,方向別!L388)</f>
        <v>2</v>
      </c>
      <c r="M183" s="53">
        <f t="shared" si="45"/>
        <v>54</v>
      </c>
      <c r="N183" s="52">
        <f t="shared" si="46"/>
        <v>11.111111111111111</v>
      </c>
      <c r="O183" s="51">
        <f t="shared" si="42"/>
        <v>2.2929936305732483</v>
      </c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  <c r="BL183" s="44"/>
      <c r="BM183" s="44"/>
      <c r="BN183" s="44"/>
      <c r="BO183" s="44"/>
      <c r="BP183" s="44"/>
      <c r="BQ183" s="44"/>
      <c r="BR183" s="44"/>
      <c r="BS183" s="44"/>
      <c r="BT183" s="44"/>
      <c r="BU183" s="44"/>
      <c r="BV183" s="44"/>
      <c r="BW183" s="44"/>
      <c r="BX183" s="44"/>
      <c r="BY183" s="44"/>
      <c r="BZ183" s="44"/>
      <c r="CA183" s="44"/>
    </row>
    <row r="184" spans="1:79" s="43" customFormat="1" ht="13.5" customHeight="1">
      <c r="A184" s="54" t="s">
        <v>18</v>
      </c>
      <c r="B184" s="53">
        <f>方向別!I553</f>
        <v>19</v>
      </c>
      <c r="C184" s="53">
        <f>方向別!J553</f>
        <v>1</v>
      </c>
      <c r="D184" s="53">
        <f>方向別!K553</f>
        <v>0</v>
      </c>
      <c r="E184" s="53">
        <f>方向別!L553</f>
        <v>2</v>
      </c>
      <c r="F184" s="53">
        <f t="shared" si="43"/>
        <v>22</v>
      </c>
      <c r="G184" s="52">
        <f t="shared" si="44"/>
        <v>13.636363636363635</v>
      </c>
      <c r="H184" s="51">
        <f t="shared" si="41"/>
        <v>1.0556621880998081</v>
      </c>
      <c r="I184" s="53">
        <f>SUM(方向別!I20,方向別!B266,方向別!I389)</f>
        <v>70</v>
      </c>
      <c r="J184" s="53">
        <f>SUM(方向別!J20,方向別!C266,方向別!J389)</f>
        <v>3</v>
      </c>
      <c r="K184" s="53">
        <f>SUM(方向別!K20,方向別!D266,方向別!K389)</f>
        <v>1</v>
      </c>
      <c r="L184" s="53">
        <f>SUM(方向別!L20,方向別!E266,方向別!L389)</f>
        <v>0</v>
      </c>
      <c r="M184" s="53">
        <f t="shared" si="45"/>
        <v>74</v>
      </c>
      <c r="N184" s="52">
        <f t="shared" si="46"/>
        <v>4.0540540540540544</v>
      </c>
      <c r="O184" s="51">
        <f t="shared" si="42"/>
        <v>3.1422505307855628</v>
      </c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  <c r="BL184" s="44"/>
      <c r="BM184" s="44"/>
      <c r="BN184" s="44"/>
      <c r="BO184" s="44"/>
      <c r="BP184" s="44"/>
      <c r="BQ184" s="44"/>
      <c r="BR184" s="44"/>
      <c r="BS184" s="44"/>
      <c r="BT184" s="44"/>
      <c r="BU184" s="44"/>
      <c r="BV184" s="44"/>
      <c r="BW184" s="44"/>
      <c r="BX184" s="44"/>
      <c r="BY184" s="44"/>
      <c r="BZ184" s="44"/>
      <c r="CA184" s="44"/>
    </row>
    <row r="185" spans="1:79" s="43" customFormat="1" ht="13.5" customHeight="1">
      <c r="A185" s="54" t="s">
        <v>19</v>
      </c>
      <c r="B185" s="53">
        <f>方向別!I554</f>
        <v>35</v>
      </c>
      <c r="C185" s="53">
        <f>方向別!J554</f>
        <v>0</v>
      </c>
      <c r="D185" s="53">
        <f>方向別!K554</f>
        <v>6</v>
      </c>
      <c r="E185" s="53">
        <f>方向別!L554</f>
        <v>1</v>
      </c>
      <c r="F185" s="53">
        <f t="shared" si="43"/>
        <v>42</v>
      </c>
      <c r="G185" s="52">
        <f t="shared" si="44"/>
        <v>2.3809523809523809</v>
      </c>
      <c r="H185" s="51">
        <f t="shared" si="41"/>
        <v>2.0153550863723608</v>
      </c>
      <c r="I185" s="53">
        <f>SUM(方向別!I21,方向別!B267,方向別!I390)</f>
        <v>53</v>
      </c>
      <c r="J185" s="53">
        <f>SUM(方向別!J21,方向別!C267,方向別!J390)</f>
        <v>2</v>
      </c>
      <c r="K185" s="53">
        <f>SUM(方向別!K21,方向別!D267,方向別!K390)</f>
        <v>9</v>
      </c>
      <c r="L185" s="53">
        <f>SUM(方向別!L21,方向別!E267,方向別!L390)</f>
        <v>0</v>
      </c>
      <c r="M185" s="53">
        <f t="shared" si="45"/>
        <v>64</v>
      </c>
      <c r="N185" s="52">
        <f t="shared" si="46"/>
        <v>3.125</v>
      </c>
      <c r="O185" s="51">
        <f t="shared" si="42"/>
        <v>2.7176220806794058</v>
      </c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  <c r="BL185" s="44"/>
      <c r="BM185" s="44"/>
      <c r="BN185" s="44"/>
      <c r="BO185" s="44"/>
      <c r="BP185" s="44"/>
      <c r="BQ185" s="44"/>
      <c r="BR185" s="44"/>
      <c r="BS185" s="44"/>
      <c r="BT185" s="44"/>
      <c r="BU185" s="44"/>
      <c r="BV185" s="44"/>
      <c r="BW185" s="44"/>
      <c r="BX185" s="44"/>
      <c r="BY185" s="44"/>
      <c r="BZ185" s="44"/>
      <c r="CA185" s="44"/>
    </row>
    <row r="186" spans="1:79" s="43" customFormat="1" ht="13.5" customHeight="1">
      <c r="A186" s="54" t="s">
        <v>20</v>
      </c>
      <c r="B186" s="53">
        <f>方向別!I555</f>
        <v>19</v>
      </c>
      <c r="C186" s="53">
        <f>方向別!J555</f>
        <v>0</v>
      </c>
      <c r="D186" s="53">
        <f>方向別!K555</f>
        <v>0</v>
      </c>
      <c r="E186" s="53">
        <f>方向別!L555</f>
        <v>5</v>
      </c>
      <c r="F186" s="53">
        <f t="shared" si="43"/>
        <v>24</v>
      </c>
      <c r="G186" s="52">
        <f>IF(SUM(C186,E186)=0,0,SUM(C186,E186)/F186*100)</f>
        <v>20.833333333333336</v>
      </c>
      <c r="H186" s="51">
        <f t="shared" si="41"/>
        <v>1.1516314779270633</v>
      </c>
      <c r="I186" s="53">
        <f>SUM(方向別!I22,方向別!B268,方向別!I391)</f>
        <v>55</v>
      </c>
      <c r="J186" s="53">
        <f>SUM(方向別!J22,方向別!C268,方向別!J391)</f>
        <v>2</v>
      </c>
      <c r="K186" s="53">
        <f>SUM(方向別!K22,方向別!D268,方向別!K391)</f>
        <v>14</v>
      </c>
      <c r="L186" s="53">
        <f>SUM(方向別!L22,方向別!E268,方向別!L391)</f>
        <v>2</v>
      </c>
      <c r="M186" s="53">
        <f t="shared" si="45"/>
        <v>73</v>
      </c>
      <c r="N186" s="52">
        <f>IF(SUM(J186,L186)=0,0,SUM(J186,L186)/M186*100)</f>
        <v>5.4794520547945202</v>
      </c>
      <c r="O186" s="51">
        <f t="shared" si="42"/>
        <v>3.0997876857749471</v>
      </c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  <c r="BL186" s="44"/>
      <c r="BM186" s="44"/>
      <c r="BN186" s="44"/>
      <c r="BO186" s="44"/>
      <c r="BP186" s="44"/>
      <c r="BQ186" s="44"/>
      <c r="BR186" s="44"/>
      <c r="BS186" s="44"/>
      <c r="BT186" s="44"/>
      <c r="BU186" s="44"/>
      <c r="BV186" s="44"/>
      <c r="BW186" s="44"/>
      <c r="BX186" s="44"/>
      <c r="BY186" s="44"/>
      <c r="BZ186" s="44"/>
      <c r="CA186" s="44"/>
    </row>
    <row r="187" spans="1:79" s="43" customFormat="1" ht="13.5" customHeight="1">
      <c r="A187" s="54" t="s">
        <v>21</v>
      </c>
      <c r="B187" s="53">
        <f>方向別!I556</f>
        <v>25</v>
      </c>
      <c r="C187" s="53">
        <f>方向別!J556</f>
        <v>1</v>
      </c>
      <c r="D187" s="53">
        <f>方向別!K556</f>
        <v>1</v>
      </c>
      <c r="E187" s="53">
        <f>方向別!L556</f>
        <v>5</v>
      </c>
      <c r="F187" s="53">
        <f t="shared" si="43"/>
        <v>32</v>
      </c>
      <c r="G187" s="52">
        <f>IF(SUM(C187,E187)=0,0,SUM(C187,E187)/F187*100)</f>
        <v>18.75</v>
      </c>
      <c r="H187" s="51">
        <f t="shared" si="41"/>
        <v>1.5355086372360844</v>
      </c>
      <c r="I187" s="53">
        <f>SUM(方向別!I23,方向別!B269,方向別!I392)</f>
        <v>33</v>
      </c>
      <c r="J187" s="53">
        <f>SUM(方向別!J23,方向別!C269,方向別!J392)</f>
        <v>2</v>
      </c>
      <c r="K187" s="53">
        <f>SUM(方向別!K23,方向別!D269,方向別!K392)</f>
        <v>4</v>
      </c>
      <c r="L187" s="53">
        <f>SUM(方向別!L23,方向別!E269,方向別!L392)</f>
        <v>1</v>
      </c>
      <c r="M187" s="53">
        <f t="shared" si="45"/>
        <v>40</v>
      </c>
      <c r="N187" s="52">
        <f>IF(SUM(J187,L187)=0,0,SUM(J187,L187)/M187*100)</f>
        <v>7.5</v>
      </c>
      <c r="O187" s="51">
        <f t="shared" si="42"/>
        <v>1.6985138004246285</v>
      </c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  <c r="BL187" s="44"/>
      <c r="BM187" s="44"/>
      <c r="BN187" s="44"/>
      <c r="BO187" s="44"/>
      <c r="BP187" s="44"/>
      <c r="BQ187" s="44"/>
      <c r="BR187" s="44"/>
      <c r="BS187" s="44"/>
      <c r="BT187" s="44"/>
      <c r="BU187" s="44"/>
      <c r="BV187" s="44"/>
      <c r="BW187" s="44"/>
      <c r="BX187" s="44"/>
      <c r="BY187" s="44"/>
      <c r="BZ187" s="44"/>
      <c r="CA187" s="44"/>
    </row>
    <row r="188" spans="1:79" s="43" customFormat="1" ht="13.5" customHeight="1">
      <c r="A188" s="50" t="s">
        <v>15</v>
      </c>
      <c r="B188" s="49">
        <f>SUM(B182:B187)</f>
        <v>157</v>
      </c>
      <c r="C188" s="49">
        <f>SUM(C182:C187)</f>
        <v>7</v>
      </c>
      <c r="D188" s="49">
        <f>SUM(D182:D187)</f>
        <v>10</v>
      </c>
      <c r="E188" s="49">
        <f>SUM(E182:E187)</f>
        <v>15</v>
      </c>
      <c r="F188" s="49">
        <f t="shared" si="43"/>
        <v>189</v>
      </c>
      <c r="G188" s="48">
        <f>IF(SUM(C188,E188)=0,0,SUM(C188,E188)/F188*100)</f>
        <v>11.640211640211639</v>
      </c>
      <c r="H188" s="47">
        <f t="shared" si="41"/>
        <v>9.0690978886756248</v>
      </c>
      <c r="I188" s="49">
        <f>SUM(I182:I187)</f>
        <v>313</v>
      </c>
      <c r="J188" s="49">
        <f>SUM(J182:J187)</f>
        <v>15</v>
      </c>
      <c r="K188" s="49">
        <f>SUM(K182:K187)</f>
        <v>35</v>
      </c>
      <c r="L188" s="49">
        <f>SUM(L182:L187)</f>
        <v>6</v>
      </c>
      <c r="M188" s="49">
        <f t="shared" si="45"/>
        <v>369</v>
      </c>
      <c r="N188" s="48">
        <f>IF(SUM(J188,L188)=0,0,SUM(J188,L188)/M188*100)</f>
        <v>5.6910569105691051</v>
      </c>
      <c r="O188" s="47">
        <f t="shared" si="42"/>
        <v>15.668789808917197</v>
      </c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  <c r="BL188" s="44"/>
      <c r="BM188" s="44"/>
      <c r="BN188" s="44"/>
      <c r="BO188" s="44"/>
      <c r="BP188" s="44"/>
      <c r="BQ188" s="44"/>
      <c r="BR188" s="44"/>
      <c r="BS188" s="44"/>
      <c r="BT188" s="44"/>
      <c r="BU188" s="44"/>
      <c r="BV188" s="44"/>
      <c r="BW188" s="44"/>
      <c r="BX188" s="44"/>
      <c r="BY188" s="44"/>
      <c r="BZ188" s="44"/>
      <c r="CA188" s="44"/>
    </row>
    <row r="189" spans="1:79" s="43" customFormat="1" ht="13.5" customHeight="1">
      <c r="A189" s="54" t="s">
        <v>22</v>
      </c>
      <c r="B189" s="53">
        <f>方向別!I558</f>
        <v>108</v>
      </c>
      <c r="C189" s="53">
        <f>方向別!J558</f>
        <v>4</v>
      </c>
      <c r="D189" s="53">
        <f>方向別!K558</f>
        <v>18</v>
      </c>
      <c r="E189" s="53">
        <f>方向別!L558</f>
        <v>4</v>
      </c>
      <c r="F189" s="53">
        <f t="shared" si="43"/>
        <v>134</v>
      </c>
      <c r="G189" s="52">
        <f t="shared" ref="G189:G211" si="47">IF(SUM(C189,E189)=0,0,SUM(C189,E189)/F189*100)</f>
        <v>5.9701492537313428</v>
      </c>
      <c r="H189" s="51">
        <f t="shared" si="41"/>
        <v>6.4299424184261031</v>
      </c>
      <c r="I189" s="53">
        <f>SUM(方向別!I25,方向別!B271,方向別!I394)</f>
        <v>172</v>
      </c>
      <c r="J189" s="53">
        <f>SUM(方向別!J25,方向別!C271,方向別!J394)</f>
        <v>10</v>
      </c>
      <c r="K189" s="53">
        <f>SUM(方向別!K25,方向別!D271,方向別!K394)</f>
        <v>33</v>
      </c>
      <c r="L189" s="53">
        <f>SUM(方向別!L25,方向別!E271,方向別!L394)</f>
        <v>14</v>
      </c>
      <c r="M189" s="53">
        <f t="shared" si="45"/>
        <v>229</v>
      </c>
      <c r="N189" s="52">
        <f t="shared" ref="N189:N211" si="48">IF(SUM(J189,L189)=0,0,SUM(J189,L189)/M189*100)</f>
        <v>10.480349344978166</v>
      </c>
      <c r="O189" s="51">
        <f t="shared" si="42"/>
        <v>9.7239915074309984</v>
      </c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  <c r="BL189" s="44"/>
      <c r="BM189" s="44"/>
      <c r="BN189" s="44"/>
      <c r="BO189" s="44"/>
      <c r="BP189" s="44"/>
      <c r="BQ189" s="44"/>
      <c r="BR189" s="44"/>
      <c r="BS189" s="44"/>
      <c r="BT189" s="44"/>
      <c r="BU189" s="44"/>
      <c r="BV189" s="44"/>
      <c r="BW189" s="44"/>
      <c r="BX189" s="44"/>
      <c r="BY189" s="44"/>
      <c r="BZ189" s="44"/>
      <c r="CA189" s="44"/>
    </row>
    <row r="190" spans="1:79" s="43" customFormat="1" ht="13.5" customHeight="1">
      <c r="A190" s="54" t="s">
        <v>23</v>
      </c>
      <c r="B190" s="53">
        <f>方向別!I559</f>
        <v>136</v>
      </c>
      <c r="C190" s="53">
        <f>方向別!J559</f>
        <v>4</v>
      </c>
      <c r="D190" s="53">
        <f>方向別!K559</f>
        <v>13</v>
      </c>
      <c r="E190" s="53">
        <f>方向別!L559</f>
        <v>8</v>
      </c>
      <c r="F190" s="53">
        <f>SUM(B190:E190)</f>
        <v>161</v>
      </c>
      <c r="G190" s="52">
        <f t="shared" si="47"/>
        <v>7.4534161490683228</v>
      </c>
      <c r="H190" s="51">
        <f t="shared" si="41"/>
        <v>7.7255278310940492</v>
      </c>
      <c r="I190" s="53">
        <f>SUM(方向別!I26,方向別!B272,方向別!I395)</f>
        <v>135</v>
      </c>
      <c r="J190" s="53">
        <f>SUM(方向別!J26,方向別!C272,方向別!J395)</f>
        <v>6</v>
      </c>
      <c r="K190" s="53">
        <f>SUM(方向別!K26,方向別!D272,方向別!K395)</f>
        <v>21</v>
      </c>
      <c r="L190" s="53">
        <f>SUM(方向別!L26,方向別!E272,方向別!L395)</f>
        <v>5</v>
      </c>
      <c r="M190" s="53">
        <f>SUM(I190:L190)</f>
        <v>167</v>
      </c>
      <c r="N190" s="52">
        <f t="shared" si="48"/>
        <v>6.5868263473053901</v>
      </c>
      <c r="O190" s="51">
        <f t="shared" si="42"/>
        <v>7.091295116772824</v>
      </c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  <c r="BL190" s="44"/>
      <c r="BM190" s="44"/>
      <c r="BN190" s="44"/>
      <c r="BO190" s="44"/>
      <c r="BP190" s="44"/>
      <c r="BQ190" s="44"/>
      <c r="BR190" s="44"/>
      <c r="BS190" s="44"/>
      <c r="BT190" s="44"/>
      <c r="BU190" s="44"/>
      <c r="BV190" s="44"/>
      <c r="BW190" s="44"/>
      <c r="BX190" s="44"/>
      <c r="BY190" s="44"/>
      <c r="BZ190" s="44"/>
      <c r="CA190" s="44"/>
    </row>
    <row r="191" spans="1:79" s="43" customFormat="1" ht="13.5" customHeight="1">
      <c r="A191" s="54" t="s">
        <v>24</v>
      </c>
      <c r="B191" s="53">
        <f>方向別!I560</f>
        <v>129</v>
      </c>
      <c r="C191" s="53">
        <f>方向別!J560</f>
        <v>8</v>
      </c>
      <c r="D191" s="53">
        <f>方向別!K560</f>
        <v>25</v>
      </c>
      <c r="E191" s="53">
        <f>方向別!L560</f>
        <v>7</v>
      </c>
      <c r="F191" s="53">
        <f t="shared" ref="F191:F211" si="49">SUM(B191:E191)</f>
        <v>169</v>
      </c>
      <c r="G191" s="52">
        <f t="shared" si="47"/>
        <v>8.8757396449704142</v>
      </c>
      <c r="H191" s="51">
        <f t="shared" si="41"/>
        <v>8.1094049904030712</v>
      </c>
      <c r="I191" s="53">
        <f>SUM(方向別!I27,方向別!B273,方向別!I396)</f>
        <v>111</v>
      </c>
      <c r="J191" s="53">
        <f>SUM(方向別!J27,方向別!C273,方向別!J396)</f>
        <v>6</v>
      </c>
      <c r="K191" s="53">
        <f>SUM(方向別!K27,方向別!D273,方向別!K396)</f>
        <v>14</v>
      </c>
      <c r="L191" s="53">
        <f>SUM(方向別!L27,方向別!E273,方向別!L396)</f>
        <v>7</v>
      </c>
      <c r="M191" s="53">
        <f t="shared" ref="M191:M211" si="50">SUM(I191:L191)</f>
        <v>138</v>
      </c>
      <c r="N191" s="52">
        <f t="shared" si="48"/>
        <v>9.4202898550724647</v>
      </c>
      <c r="O191" s="51">
        <f t="shared" si="42"/>
        <v>5.8598726114649686</v>
      </c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  <c r="BL191" s="44"/>
      <c r="BM191" s="44"/>
      <c r="BN191" s="44"/>
      <c r="BO191" s="44"/>
      <c r="BP191" s="44"/>
      <c r="BQ191" s="44"/>
      <c r="BR191" s="44"/>
      <c r="BS191" s="44"/>
      <c r="BT191" s="44"/>
      <c r="BU191" s="44"/>
      <c r="BV191" s="44"/>
      <c r="BW191" s="44"/>
      <c r="BX191" s="44"/>
      <c r="BY191" s="44"/>
      <c r="BZ191" s="44"/>
      <c r="CA191" s="44"/>
    </row>
    <row r="192" spans="1:79" s="43" customFormat="1" ht="13.5" customHeight="1">
      <c r="A192" s="54" t="s">
        <v>25</v>
      </c>
      <c r="B192" s="53">
        <f>方向別!I561</f>
        <v>110</v>
      </c>
      <c r="C192" s="53">
        <f>方向別!J561</f>
        <v>6</v>
      </c>
      <c r="D192" s="53">
        <f>方向別!K561</f>
        <v>15</v>
      </c>
      <c r="E192" s="53">
        <f>方向別!L561</f>
        <v>2</v>
      </c>
      <c r="F192" s="53">
        <f t="shared" si="49"/>
        <v>133</v>
      </c>
      <c r="G192" s="52">
        <f t="shared" si="47"/>
        <v>6.0150375939849621</v>
      </c>
      <c r="H192" s="51">
        <f t="shared" si="41"/>
        <v>6.3819577735124753</v>
      </c>
      <c r="I192" s="53">
        <f>SUM(方向別!I28,方向別!B274,方向別!I397)</f>
        <v>119</v>
      </c>
      <c r="J192" s="53">
        <f>SUM(方向別!J28,方向別!C274,方向別!J397)</f>
        <v>6</v>
      </c>
      <c r="K192" s="53">
        <f>SUM(方向別!K28,方向別!D274,方向別!K397)</f>
        <v>13</v>
      </c>
      <c r="L192" s="53">
        <f>SUM(方向別!L28,方向別!E274,方向別!L397)</f>
        <v>6</v>
      </c>
      <c r="M192" s="53">
        <f t="shared" si="50"/>
        <v>144</v>
      </c>
      <c r="N192" s="52">
        <f t="shared" si="48"/>
        <v>8.3333333333333321</v>
      </c>
      <c r="O192" s="51">
        <f t="shared" si="42"/>
        <v>6.1146496815286628</v>
      </c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  <c r="BL192" s="44"/>
      <c r="BM192" s="44"/>
      <c r="BN192" s="44"/>
      <c r="BO192" s="44"/>
      <c r="BP192" s="44"/>
      <c r="BQ192" s="44"/>
      <c r="BR192" s="44"/>
      <c r="BS192" s="44"/>
      <c r="BT192" s="44"/>
      <c r="BU192" s="44"/>
      <c r="BV192" s="44"/>
      <c r="BW192" s="44"/>
      <c r="BX192" s="44"/>
      <c r="BY192" s="44"/>
      <c r="BZ192" s="44"/>
      <c r="CA192" s="44"/>
    </row>
    <row r="193" spans="1:79" s="43" customFormat="1" ht="13.5" customHeight="1">
      <c r="A193" s="54" t="s">
        <v>26</v>
      </c>
      <c r="B193" s="53">
        <f>方向別!I562</f>
        <v>88</v>
      </c>
      <c r="C193" s="53">
        <f>方向別!J562</f>
        <v>6</v>
      </c>
      <c r="D193" s="53">
        <f>方向別!K562</f>
        <v>20</v>
      </c>
      <c r="E193" s="53">
        <f>方向別!L562</f>
        <v>4</v>
      </c>
      <c r="F193" s="53">
        <f t="shared" si="49"/>
        <v>118</v>
      </c>
      <c r="G193" s="52">
        <f t="shared" si="47"/>
        <v>8.4745762711864394</v>
      </c>
      <c r="H193" s="51">
        <f t="shared" si="41"/>
        <v>5.6621880998080618</v>
      </c>
      <c r="I193" s="53">
        <f>SUM(方向別!I29,方向別!B275,方向別!I398)</f>
        <v>104</v>
      </c>
      <c r="J193" s="53">
        <f>SUM(方向別!J29,方向別!C275,方向別!J398)</f>
        <v>7</v>
      </c>
      <c r="K193" s="53">
        <f>SUM(方向別!K29,方向別!D275,方向別!K398)</f>
        <v>38</v>
      </c>
      <c r="L193" s="53">
        <f>SUM(方向別!L29,方向別!E275,方向別!L398)</f>
        <v>4</v>
      </c>
      <c r="M193" s="53">
        <f t="shared" si="50"/>
        <v>153</v>
      </c>
      <c r="N193" s="52">
        <f t="shared" si="48"/>
        <v>7.18954248366013</v>
      </c>
      <c r="O193" s="51">
        <f t="shared" si="42"/>
        <v>6.4968152866242042</v>
      </c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  <c r="BL193" s="44"/>
      <c r="BM193" s="44"/>
      <c r="BN193" s="44"/>
      <c r="BO193" s="44"/>
      <c r="BP193" s="44"/>
      <c r="BQ193" s="44"/>
      <c r="BR193" s="44"/>
      <c r="BS193" s="44"/>
      <c r="BT193" s="44"/>
      <c r="BU193" s="44"/>
      <c r="BV193" s="44"/>
      <c r="BW193" s="44"/>
      <c r="BX193" s="44"/>
      <c r="BY193" s="44"/>
      <c r="BZ193" s="44"/>
      <c r="CA193" s="44"/>
    </row>
    <row r="194" spans="1:79" s="43" customFormat="1" ht="13.5" customHeight="1">
      <c r="A194" s="54" t="s">
        <v>27</v>
      </c>
      <c r="B194" s="53">
        <f>方向別!I563</f>
        <v>133</v>
      </c>
      <c r="C194" s="53">
        <f>方向別!J563</f>
        <v>6</v>
      </c>
      <c r="D194" s="53">
        <f>方向別!K563</f>
        <v>28</v>
      </c>
      <c r="E194" s="53">
        <f>方向別!L563</f>
        <v>3</v>
      </c>
      <c r="F194" s="53">
        <f t="shared" si="49"/>
        <v>170</v>
      </c>
      <c r="G194" s="52">
        <f t="shared" si="47"/>
        <v>5.2941176470588234</v>
      </c>
      <c r="H194" s="51">
        <f t="shared" si="41"/>
        <v>8.157389635316699</v>
      </c>
      <c r="I194" s="53">
        <f>SUM(方向別!I30,方向別!B276,方向別!I399)</f>
        <v>117</v>
      </c>
      <c r="J194" s="53">
        <f>SUM(方向別!J30,方向別!C276,方向別!J399)</f>
        <v>10</v>
      </c>
      <c r="K194" s="53">
        <f>SUM(方向別!K30,方向別!D276,方向別!K399)</f>
        <v>25</v>
      </c>
      <c r="L194" s="53">
        <f>SUM(方向別!L30,方向別!E276,方向別!L399)</f>
        <v>5</v>
      </c>
      <c r="M194" s="53">
        <f t="shared" si="50"/>
        <v>157</v>
      </c>
      <c r="N194" s="52">
        <f t="shared" si="48"/>
        <v>9.5541401273885356</v>
      </c>
      <c r="O194" s="51">
        <f t="shared" si="42"/>
        <v>6.666666666666667</v>
      </c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  <c r="BL194" s="44"/>
      <c r="BM194" s="44"/>
      <c r="BN194" s="44"/>
      <c r="BO194" s="44"/>
      <c r="BP194" s="44"/>
      <c r="BQ194" s="44"/>
      <c r="BR194" s="44"/>
      <c r="BS194" s="44"/>
      <c r="BT194" s="44"/>
      <c r="BU194" s="44"/>
      <c r="BV194" s="44"/>
      <c r="BW194" s="44"/>
      <c r="BX194" s="44"/>
      <c r="BY194" s="44"/>
      <c r="BZ194" s="44"/>
      <c r="CA194" s="44"/>
    </row>
    <row r="195" spans="1:79" s="43" customFormat="1" ht="13.5" customHeight="1">
      <c r="A195" s="54" t="s">
        <v>28</v>
      </c>
      <c r="B195" s="53">
        <f>方向別!I564</f>
        <v>134</v>
      </c>
      <c r="C195" s="53">
        <f>方向別!J564</f>
        <v>4</v>
      </c>
      <c r="D195" s="53">
        <f>方向別!K564</f>
        <v>24</v>
      </c>
      <c r="E195" s="53">
        <f>方向別!L564</f>
        <v>4</v>
      </c>
      <c r="F195" s="53">
        <f t="shared" si="49"/>
        <v>166</v>
      </c>
      <c r="G195" s="52">
        <f t="shared" si="47"/>
        <v>4.8192771084337354</v>
      </c>
      <c r="H195" s="51">
        <f t="shared" si="41"/>
        <v>7.9654510556621885</v>
      </c>
      <c r="I195" s="53">
        <f>SUM(方向別!I31,方向別!B277,方向別!I400)</f>
        <v>124</v>
      </c>
      <c r="J195" s="53">
        <f>SUM(方向別!J31,方向別!C277,方向別!J400)</f>
        <v>7</v>
      </c>
      <c r="K195" s="53">
        <f>SUM(方向別!K31,方向別!D277,方向別!K400)</f>
        <v>22</v>
      </c>
      <c r="L195" s="53">
        <f>SUM(方向別!L31,方向別!E277,方向別!L400)</f>
        <v>8</v>
      </c>
      <c r="M195" s="53">
        <f t="shared" si="50"/>
        <v>161</v>
      </c>
      <c r="N195" s="52">
        <f t="shared" si="48"/>
        <v>9.316770186335404</v>
      </c>
      <c r="O195" s="51">
        <f t="shared" si="42"/>
        <v>6.8365180467091298</v>
      </c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  <c r="BL195" s="44"/>
      <c r="BM195" s="44"/>
      <c r="BN195" s="44"/>
      <c r="BO195" s="44"/>
      <c r="BP195" s="44"/>
      <c r="BQ195" s="44"/>
      <c r="BR195" s="44"/>
      <c r="BS195" s="44"/>
      <c r="BT195" s="44"/>
      <c r="BU195" s="44"/>
      <c r="BV195" s="44"/>
      <c r="BW195" s="44"/>
      <c r="BX195" s="44"/>
      <c r="BY195" s="44"/>
      <c r="BZ195" s="44"/>
      <c r="CA195" s="44"/>
    </row>
    <row r="196" spans="1:79" s="43" customFormat="1" ht="13.5" customHeight="1">
      <c r="A196" s="54" t="s">
        <v>60</v>
      </c>
      <c r="B196" s="53">
        <f>方向別!I565</f>
        <v>182</v>
      </c>
      <c r="C196" s="53">
        <f>方向別!J565</f>
        <v>6</v>
      </c>
      <c r="D196" s="53">
        <f>方向別!K565</f>
        <v>27</v>
      </c>
      <c r="E196" s="53">
        <f>方向別!L565</f>
        <v>9</v>
      </c>
      <c r="F196" s="53">
        <f t="shared" si="49"/>
        <v>224</v>
      </c>
      <c r="G196" s="52">
        <f t="shared" si="47"/>
        <v>6.6964285714285712</v>
      </c>
      <c r="H196" s="51">
        <f t="shared" si="41"/>
        <v>10.748560460652591</v>
      </c>
      <c r="I196" s="53">
        <f>SUM(方向別!I32,方向別!B278,方向別!I401)</f>
        <v>154</v>
      </c>
      <c r="J196" s="53">
        <f>SUM(方向別!J32,方向別!C278,方向別!J401)</f>
        <v>8</v>
      </c>
      <c r="K196" s="53">
        <f>SUM(方向別!K32,方向別!D278,方向別!K401)</f>
        <v>22</v>
      </c>
      <c r="L196" s="53">
        <f>SUM(方向別!L32,方向別!E278,方向別!L401)</f>
        <v>14</v>
      </c>
      <c r="M196" s="53">
        <f t="shared" si="50"/>
        <v>198</v>
      </c>
      <c r="N196" s="52">
        <f t="shared" si="48"/>
        <v>11.111111111111111</v>
      </c>
      <c r="O196" s="51">
        <f t="shared" si="42"/>
        <v>8.4076433121019107</v>
      </c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  <c r="BL196" s="44"/>
      <c r="BM196" s="44"/>
      <c r="BN196" s="44"/>
      <c r="BO196" s="44"/>
      <c r="BP196" s="44"/>
      <c r="BQ196" s="44"/>
      <c r="BR196" s="44"/>
      <c r="BS196" s="44"/>
      <c r="BT196" s="44"/>
      <c r="BU196" s="44"/>
      <c r="BV196" s="44"/>
      <c r="BW196" s="44"/>
      <c r="BX196" s="44"/>
      <c r="BY196" s="44"/>
      <c r="BZ196" s="44"/>
      <c r="CA196" s="44"/>
    </row>
    <row r="197" spans="1:79" s="43" customFormat="1" ht="13.5" customHeight="1">
      <c r="A197" s="58" t="s">
        <v>29</v>
      </c>
      <c r="B197" s="57">
        <f>方向別!I566</f>
        <v>34</v>
      </c>
      <c r="C197" s="57">
        <f>方向別!J566</f>
        <v>1</v>
      </c>
      <c r="D197" s="57">
        <f>方向別!K566</f>
        <v>3</v>
      </c>
      <c r="E197" s="57">
        <f>方向別!L566</f>
        <v>1</v>
      </c>
      <c r="F197" s="57">
        <f t="shared" si="49"/>
        <v>39</v>
      </c>
      <c r="G197" s="56">
        <f t="shared" si="47"/>
        <v>5.1282051282051277</v>
      </c>
      <c r="H197" s="55">
        <f t="shared" si="41"/>
        <v>1.8714011516314779</v>
      </c>
      <c r="I197" s="57">
        <f>SUM(方向別!I33,方向別!B279,方向別!I402)</f>
        <v>29</v>
      </c>
      <c r="J197" s="57">
        <f>SUM(方向別!J33,方向別!C279,方向別!J402)</f>
        <v>2</v>
      </c>
      <c r="K197" s="57">
        <f>SUM(方向別!K33,方向別!D279,方向別!K402)</f>
        <v>0</v>
      </c>
      <c r="L197" s="57">
        <f>SUM(方向別!L33,方向別!E279,方向別!L402)</f>
        <v>1</v>
      </c>
      <c r="M197" s="57">
        <f t="shared" si="50"/>
        <v>32</v>
      </c>
      <c r="N197" s="56">
        <f t="shared" si="48"/>
        <v>9.375</v>
      </c>
      <c r="O197" s="55">
        <f t="shared" si="42"/>
        <v>1.3588110403397029</v>
      </c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  <c r="BL197" s="44"/>
      <c r="BM197" s="44"/>
      <c r="BN197" s="44"/>
      <c r="BO197" s="44"/>
      <c r="BP197" s="44"/>
      <c r="BQ197" s="44"/>
      <c r="BR197" s="44"/>
      <c r="BS197" s="44"/>
      <c r="BT197" s="44"/>
      <c r="BU197" s="44"/>
      <c r="BV197" s="44"/>
      <c r="BW197" s="44"/>
      <c r="BX197" s="44"/>
      <c r="BY197" s="44"/>
      <c r="BZ197" s="44"/>
      <c r="CA197" s="44"/>
    </row>
    <row r="198" spans="1:79" s="43" customFormat="1" ht="13.5" customHeight="1">
      <c r="A198" s="54" t="s">
        <v>30</v>
      </c>
      <c r="B198" s="53">
        <f>方向別!I567</f>
        <v>44</v>
      </c>
      <c r="C198" s="53">
        <f>方向別!J567</f>
        <v>1</v>
      </c>
      <c r="D198" s="53">
        <f>方向別!K567</f>
        <v>6</v>
      </c>
      <c r="E198" s="53">
        <f>方向別!L567</f>
        <v>1</v>
      </c>
      <c r="F198" s="53">
        <f t="shared" si="49"/>
        <v>52</v>
      </c>
      <c r="G198" s="52">
        <f t="shared" si="47"/>
        <v>3.8461538461538463</v>
      </c>
      <c r="H198" s="51">
        <f t="shared" si="41"/>
        <v>2.4952015355086372</v>
      </c>
      <c r="I198" s="53">
        <f>SUM(方向別!I34,方向別!B280,方向別!I403)</f>
        <v>32</v>
      </c>
      <c r="J198" s="53">
        <f>SUM(方向別!J34,方向別!C280,方向別!J403)</f>
        <v>0</v>
      </c>
      <c r="K198" s="53">
        <f>SUM(方向別!K34,方向別!D280,方向別!K403)</f>
        <v>1</v>
      </c>
      <c r="L198" s="53">
        <f>SUM(方向別!L34,方向別!E280,方向別!L403)</f>
        <v>0</v>
      </c>
      <c r="M198" s="53">
        <f t="shared" si="50"/>
        <v>33</v>
      </c>
      <c r="N198" s="52">
        <f t="shared" si="48"/>
        <v>0</v>
      </c>
      <c r="O198" s="51">
        <f t="shared" si="42"/>
        <v>1.4012738853503186</v>
      </c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  <c r="BL198" s="44"/>
      <c r="BM198" s="44"/>
      <c r="BN198" s="44"/>
      <c r="BO198" s="44"/>
      <c r="BP198" s="44"/>
      <c r="BQ198" s="44"/>
      <c r="BR198" s="44"/>
      <c r="BS198" s="44"/>
      <c r="BT198" s="44"/>
      <c r="BU198" s="44"/>
      <c r="BV198" s="44"/>
      <c r="BW198" s="44"/>
      <c r="BX198" s="44"/>
      <c r="BY198" s="44"/>
      <c r="BZ198" s="44"/>
      <c r="CA198" s="44"/>
    </row>
    <row r="199" spans="1:79" s="43" customFormat="1" ht="13.5" customHeight="1">
      <c r="A199" s="54" t="s">
        <v>31</v>
      </c>
      <c r="B199" s="53">
        <f>方向別!I568</f>
        <v>40</v>
      </c>
      <c r="C199" s="53">
        <f>方向別!J568</f>
        <v>1</v>
      </c>
      <c r="D199" s="53">
        <f>方向別!K568</f>
        <v>3</v>
      </c>
      <c r="E199" s="53">
        <f>方向別!L568</f>
        <v>0</v>
      </c>
      <c r="F199" s="53">
        <f t="shared" si="49"/>
        <v>44</v>
      </c>
      <c r="G199" s="52">
        <f t="shared" si="47"/>
        <v>2.2727272727272729</v>
      </c>
      <c r="H199" s="51">
        <f t="shared" si="41"/>
        <v>2.1113243761996161</v>
      </c>
      <c r="I199" s="53">
        <f>SUM(方向別!I35,方向別!B281,方向別!I404)</f>
        <v>32</v>
      </c>
      <c r="J199" s="53">
        <f>SUM(方向別!J35,方向別!C281,方向別!J404)</f>
        <v>1</v>
      </c>
      <c r="K199" s="53">
        <f>SUM(方向別!K35,方向別!D281,方向別!K404)</f>
        <v>4</v>
      </c>
      <c r="L199" s="53">
        <f>SUM(方向別!L35,方向別!E281,方向別!L404)</f>
        <v>2</v>
      </c>
      <c r="M199" s="53">
        <f t="shared" si="50"/>
        <v>39</v>
      </c>
      <c r="N199" s="52">
        <f t="shared" si="48"/>
        <v>7.6923076923076925</v>
      </c>
      <c r="O199" s="51">
        <f t="shared" si="42"/>
        <v>1.6560509554140128</v>
      </c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  <c r="BL199" s="44"/>
      <c r="BM199" s="44"/>
      <c r="BN199" s="44"/>
      <c r="BO199" s="44"/>
      <c r="BP199" s="44"/>
      <c r="BQ199" s="44"/>
      <c r="BR199" s="44"/>
      <c r="BS199" s="44"/>
      <c r="BT199" s="44"/>
      <c r="BU199" s="44"/>
      <c r="BV199" s="44"/>
      <c r="BW199" s="44"/>
      <c r="BX199" s="44"/>
      <c r="BY199" s="44"/>
      <c r="BZ199" s="44"/>
      <c r="CA199" s="44"/>
    </row>
    <row r="200" spans="1:79" s="43" customFormat="1" ht="13.5" customHeight="1">
      <c r="A200" s="54" t="s">
        <v>32</v>
      </c>
      <c r="B200" s="53">
        <f>方向別!I569</f>
        <v>34</v>
      </c>
      <c r="C200" s="53">
        <f>方向別!J569</f>
        <v>0</v>
      </c>
      <c r="D200" s="53">
        <f>方向別!K569</f>
        <v>3</v>
      </c>
      <c r="E200" s="53">
        <f>方向別!L569</f>
        <v>1</v>
      </c>
      <c r="F200" s="53">
        <f t="shared" si="49"/>
        <v>38</v>
      </c>
      <c r="G200" s="52">
        <f t="shared" si="47"/>
        <v>2.6315789473684208</v>
      </c>
      <c r="H200" s="51">
        <f t="shared" si="41"/>
        <v>1.8234165067178503</v>
      </c>
      <c r="I200" s="53">
        <f>SUM(方向別!I36,方向別!B282,方向別!I405)</f>
        <v>22</v>
      </c>
      <c r="J200" s="53">
        <f>SUM(方向別!J36,方向別!C282,方向別!J405)</f>
        <v>2</v>
      </c>
      <c r="K200" s="53">
        <f>SUM(方向別!K36,方向別!D282,方向別!K405)</f>
        <v>1</v>
      </c>
      <c r="L200" s="53">
        <f>SUM(方向別!L36,方向別!E282,方向別!L405)</f>
        <v>2</v>
      </c>
      <c r="M200" s="53">
        <f t="shared" si="50"/>
        <v>27</v>
      </c>
      <c r="N200" s="52">
        <f t="shared" si="48"/>
        <v>14.814814814814813</v>
      </c>
      <c r="O200" s="51">
        <f t="shared" si="42"/>
        <v>1.1464968152866242</v>
      </c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  <c r="BL200" s="44"/>
      <c r="BM200" s="44"/>
      <c r="BN200" s="44"/>
      <c r="BO200" s="44"/>
      <c r="BP200" s="44"/>
      <c r="BQ200" s="44"/>
      <c r="BR200" s="44"/>
      <c r="BS200" s="44"/>
      <c r="BT200" s="44"/>
      <c r="BU200" s="44"/>
      <c r="BV200" s="44"/>
      <c r="BW200" s="44"/>
      <c r="BX200" s="44"/>
      <c r="BY200" s="44"/>
      <c r="BZ200" s="44"/>
      <c r="CA200" s="44"/>
    </row>
    <row r="201" spans="1:79" s="43" customFormat="1" ht="13.5" customHeight="1">
      <c r="A201" s="54" t="s">
        <v>33</v>
      </c>
      <c r="B201" s="53">
        <f>方向別!I570</f>
        <v>49</v>
      </c>
      <c r="C201" s="53">
        <f>方向別!J570</f>
        <v>0</v>
      </c>
      <c r="D201" s="53">
        <f>方向別!K570</f>
        <v>3</v>
      </c>
      <c r="E201" s="53">
        <f>方向別!L570</f>
        <v>1</v>
      </c>
      <c r="F201" s="53">
        <f t="shared" si="49"/>
        <v>53</v>
      </c>
      <c r="G201" s="52">
        <f t="shared" si="47"/>
        <v>1.8867924528301887</v>
      </c>
      <c r="H201" s="51">
        <f t="shared" si="41"/>
        <v>2.5431861804222651</v>
      </c>
      <c r="I201" s="53">
        <f>SUM(方向別!I37,方向別!B283,方向別!I406)</f>
        <v>34</v>
      </c>
      <c r="J201" s="53">
        <f>SUM(方向別!J37,方向別!C283,方向別!J406)</f>
        <v>3</v>
      </c>
      <c r="K201" s="53">
        <f>SUM(方向別!K37,方向別!D283,方向別!K406)</f>
        <v>1</v>
      </c>
      <c r="L201" s="53">
        <f>SUM(方向別!L37,方向別!E283,方向別!L406)</f>
        <v>3</v>
      </c>
      <c r="M201" s="53">
        <f t="shared" si="50"/>
        <v>41</v>
      </c>
      <c r="N201" s="52">
        <f t="shared" si="48"/>
        <v>14.634146341463413</v>
      </c>
      <c r="O201" s="51">
        <f t="shared" si="42"/>
        <v>1.7409766454352442</v>
      </c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  <c r="BL201" s="44"/>
      <c r="BM201" s="44"/>
      <c r="BN201" s="44"/>
      <c r="BO201" s="44"/>
      <c r="BP201" s="44"/>
      <c r="BQ201" s="44"/>
      <c r="BR201" s="44"/>
      <c r="BS201" s="44"/>
      <c r="BT201" s="44"/>
      <c r="BU201" s="44"/>
      <c r="BV201" s="44"/>
      <c r="BW201" s="44"/>
      <c r="BX201" s="44"/>
      <c r="BY201" s="44"/>
      <c r="BZ201" s="44"/>
      <c r="CA201" s="44"/>
    </row>
    <row r="202" spans="1:79" s="43" customFormat="1" ht="13.5" customHeight="1">
      <c r="A202" s="54" t="s">
        <v>34</v>
      </c>
      <c r="B202" s="53">
        <f>方向別!I571</f>
        <v>46</v>
      </c>
      <c r="C202" s="53">
        <f>方向別!J571</f>
        <v>0</v>
      </c>
      <c r="D202" s="53">
        <f>方向別!K571</f>
        <v>1</v>
      </c>
      <c r="E202" s="53">
        <f>方向別!L571</f>
        <v>1</v>
      </c>
      <c r="F202" s="53">
        <f t="shared" si="49"/>
        <v>48</v>
      </c>
      <c r="G202" s="52">
        <f t="shared" si="47"/>
        <v>2.083333333333333</v>
      </c>
      <c r="H202" s="51">
        <f t="shared" si="41"/>
        <v>2.3032629558541267</v>
      </c>
      <c r="I202" s="53">
        <f>SUM(方向別!I38,方向別!B284,方向別!I407)</f>
        <v>17</v>
      </c>
      <c r="J202" s="53">
        <f>SUM(方向別!J38,方向別!C284,方向別!J407)</f>
        <v>2</v>
      </c>
      <c r="K202" s="53">
        <f>SUM(方向別!K38,方向別!D284,方向別!K407)</f>
        <v>4</v>
      </c>
      <c r="L202" s="53">
        <f>SUM(方向別!L38,方向別!E284,方向別!L407)</f>
        <v>4</v>
      </c>
      <c r="M202" s="53">
        <f t="shared" si="50"/>
        <v>27</v>
      </c>
      <c r="N202" s="52">
        <f t="shared" si="48"/>
        <v>22.222222222222221</v>
      </c>
      <c r="O202" s="51">
        <f t="shared" si="42"/>
        <v>1.1464968152866242</v>
      </c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  <c r="BL202" s="44"/>
      <c r="BM202" s="44"/>
      <c r="BN202" s="44"/>
      <c r="BO202" s="44"/>
      <c r="BP202" s="44"/>
      <c r="BQ202" s="44"/>
      <c r="BR202" s="44"/>
      <c r="BS202" s="44"/>
      <c r="BT202" s="44"/>
      <c r="BU202" s="44"/>
      <c r="BV202" s="44"/>
      <c r="BW202" s="44"/>
      <c r="BX202" s="44"/>
      <c r="BY202" s="44"/>
      <c r="BZ202" s="44"/>
      <c r="CA202" s="44"/>
    </row>
    <row r="203" spans="1:79" s="43" customFormat="1" ht="13.5" customHeight="1">
      <c r="A203" s="50" t="s">
        <v>15</v>
      </c>
      <c r="B203" s="49">
        <f>SUM(B197:B202)</f>
        <v>247</v>
      </c>
      <c r="C203" s="49">
        <f>SUM(C197:C202)</f>
        <v>3</v>
      </c>
      <c r="D203" s="49">
        <f>SUM(D197:D202)</f>
        <v>19</v>
      </c>
      <c r="E203" s="49">
        <f>SUM(E197:E202)</f>
        <v>5</v>
      </c>
      <c r="F203" s="49">
        <f t="shared" si="49"/>
        <v>274</v>
      </c>
      <c r="G203" s="48">
        <f t="shared" si="47"/>
        <v>2.9197080291970803</v>
      </c>
      <c r="H203" s="47">
        <f t="shared" si="41"/>
        <v>13.147792706333975</v>
      </c>
      <c r="I203" s="49">
        <f>SUM(I197:I202)</f>
        <v>166</v>
      </c>
      <c r="J203" s="49">
        <f>SUM(J197:J202)</f>
        <v>10</v>
      </c>
      <c r="K203" s="49">
        <f>SUM(K197:K202)</f>
        <v>11</v>
      </c>
      <c r="L203" s="49">
        <f>SUM(L197:L202)</f>
        <v>12</v>
      </c>
      <c r="M203" s="49">
        <f t="shared" si="50"/>
        <v>199</v>
      </c>
      <c r="N203" s="48">
        <f t="shared" si="48"/>
        <v>11.055276381909549</v>
      </c>
      <c r="O203" s="47">
        <f t="shared" si="42"/>
        <v>8.4501061571125256</v>
      </c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  <c r="BL203" s="44"/>
      <c r="BM203" s="44"/>
      <c r="BN203" s="44"/>
      <c r="BO203" s="44"/>
      <c r="BP203" s="44"/>
      <c r="BQ203" s="44"/>
      <c r="BR203" s="44"/>
      <c r="BS203" s="44"/>
      <c r="BT203" s="44"/>
      <c r="BU203" s="44"/>
      <c r="BV203" s="44"/>
      <c r="BW203" s="44"/>
      <c r="BX203" s="44"/>
      <c r="BY203" s="44"/>
      <c r="BZ203" s="44"/>
      <c r="CA203" s="44"/>
    </row>
    <row r="204" spans="1:79" s="43" customFormat="1" ht="13.5" customHeight="1">
      <c r="A204" s="58" t="s">
        <v>35</v>
      </c>
      <c r="B204" s="57">
        <f>方向別!I573</f>
        <v>27</v>
      </c>
      <c r="C204" s="57">
        <f>方向別!J573</f>
        <v>0</v>
      </c>
      <c r="D204" s="57">
        <f>方向別!K573</f>
        <v>2</v>
      </c>
      <c r="E204" s="57">
        <f>方向別!L573</f>
        <v>1</v>
      </c>
      <c r="F204" s="57">
        <f t="shared" si="49"/>
        <v>30</v>
      </c>
      <c r="G204" s="56">
        <f t="shared" si="47"/>
        <v>3.3333333333333335</v>
      </c>
      <c r="H204" s="55">
        <f t="shared" si="41"/>
        <v>1.4395393474088292</v>
      </c>
      <c r="I204" s="57">
        <f>SUM(方向別!I40,方向別!B286,方向別!I409)</f>
        <v>18</v>
      </c>
      <c r="J204" s="57">
        <f>SUM(方向別!J40,方向別!C286,方向別!J409)</f>
        <v>1</v>
      </c>
      <c r="K204" s="57">
        <f>SUM(方向別!K40,方向別!D286,方向別!K409)</f>
        <v>2</v>
      </c>
      <c r="L204" s="57">
        <f>SUM(方向別!L40,方向別!E286,方向別!L409)</f>
        <v>1</v>
      </c>
      <c r="M204" s="57">
        <f t="shared" si="50"/>
        <v>22</v>
      </c>
      <c r="N204" s="56">
        <f t="shared" si="48"/>
        <v>9.0909090909090917</v>
      </c>
      <c r="O204" s="55">
        <f t="shared" si="42"/>
        <v>0.93418259023354566</v>
      </c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  <c r="BL204" s="44"/>
      <c r="BM204" s="44"/>
      <c r="BN204" s="44"/>
      <c r="BO204" s="44"/>
      <c r="BP204" s="44"/>
      <c r="BQ204" s="44"/>
      <c r="BR204" s="44"/>
      <c r="BS204" s="44"/>
      <c r="BT204" s="44"/>
      <c r="BU204" s="44"/>
      <c r="BV204" s="44"/>
      <c r="BW204" s="44"/>
      <c r="BX204" s="44"/>
      <c r="BY204" s="44"/>
      <c r="BZ204" s="44"/>
      <c r="CA204" s="44"/>
    </row>
    <row r="205" spans="1:79" s="43" customFormat="1" ht="13.5" customHeight="1">
      <c r="A205" s="54" t="s">
        <v>36</v>
      </c>
      <c r="B205" s="53">
        <f>方向別!I574</f>
        <v>33</v>
      </c>
      <c r="C205" s="53">
        <f>方向別!J574</f>
        <v>1</v>
      </c>
      <c r="D205" s="53">
        <f>方向別!K574</f>
        <v>1</v>
      </c>
      <c r="E205" s="53">
        <f>方向別!L574</f>
        <v>0</v>
      </c>
      <c r="F205" s="53">
        <f t="shared" si="49"/>
        <v>35</v>
      </c>
      <c r="G205" s="52">
        <f t="shared" si="47"/>
        <v>2.8571428571428572</v>
      </c>
      <c r="H205" s="51">
        <f t="shared" si="41"/>
        <v>1.6794625719769676</v>
      </c>
      <c r="I205" s="53">
        <f>SUM(方向別!I41,方向別!B287,方向別!I410)</f>
        <v>26</v>
      </c>
      <c r="J205" s="53">
        <f>SUM(方向別!J41,方向別!C287,方向別!J410)</f>
        <v>3</v>
      </c>
      <c r="K205" s="53">
        <f>SUM(方向別!K41,方向別!D287,方向別!K410)</f>
        <v>1</v>
      </c>
      <c r="L205" s="53">
        <f>SUM(方向別!L41,方向別!E287,方向別!L410)</f>
        <v>0</v>
      </c>
      <c r="M205" s="53">
        <f t="shared" si="50"/>
        <v>30</v>
      </c>
      <c r="N205" s="52">
        <f t="shared" si="48"/>
        <v>10</v>
      </c>
      <c r="O205" s="51">
        <f t="shared" si="42"/>
        <v>1.2738853503184715</v>
      </c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  <c r="BL205" s="44"/>
      <c r="BM205" s="44"/>
      <c r="BN205" s="44"/>
      <c r="BO205" s="44"/>
      <c r="BP205" s="44"/>
      <c r="BQ205" s="44"/>
      <c r="BR205" s="44"/>
      <c r="BS205" s="44"/>
      <c r="BT205" s="44"/>
      <c r="BU205" s="44"/>
      <c r="BV205" s="44"/>
      <c r="BW205" s="44"/>
      <c r="BX205" s="44"/>
      <c r="BY205" s="44"/>
      <c r="BZ205" s="44"/>
      <c r="CA205" s="44"/>
    </row>
    <row r="206" spans="1:79" s="43" customFormat="1" ht="13.5" customHeight="1">
      <c r="A206" s="54" t="s">
        <v>37</v>
      </c>
      <c r="B206" s="53">
        <f>方向別!I575</f>
        <v>24</v>
      </c>
      <c r="C206" s="53">
        <f>方向別!J575</f>
        <v>2</v>
      </c>
      <c r="D206" s="53">
        <f>方向別!K575</f>
        <v>2</v>
      </c>
      <c r="E206" s="53">
        <f>方向別!L575</f>
        <v>0</v>
      </c>
      <c r="F206" s="53">
        <f t="shared" si="49"/>
        <v>28</v>
      </c>
      <c r="G206" s="52">
        <f t="shared" si="47"/>
        <v>7.1428571428571423</v>
      </c>
      <c r="H206" s="51">
        <f t="shared" si="41"/>
        <v>1.3435700575815739</v>
      </c>
      <c r="I206" s="53">
        <f>SUM(方向別!I42,方向別!B288,方向別!I411)</f>
        <v>29</v>
      </c>
      <c r="J206" s="53">
        <f>SUM(方向別!J42,方向別!C288,方向別!J411)</f>
        <v>0</v>
      </c>
      <c r="K206" s="53">
        <f>SUM(方向別!K42,方向別!D288,方向別!K411)</f>
        <v>3</v>
      </c>
      <c r="L206" s="53">
        <f>SUM(方向別!L42,方向別!E288,方向別!L411)</f>
        <v>1</v>
      </c>
      <c r="M206" s="53">
        <f t="shared" si="50"/>
        <v>33</v>
      </c>
      <c r="N206" s="52">
        <f t="shared" si="48"/>
        <v>3.0303030303030303</v>
      </c>
      <c r="O206" s="51">
        <f t="shared" si="42"/>
        <v>1.4012738853503186</v>
      </c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  <c r="BL206" s="44"/>
      <c r="BM206" s="44"/>
      <c r="BN206" s="44"/>
      <c r="BO206" s="44"/>
      <c r="BP206" s="44"/>
      <c r="BQ206" s="44"/>
      <c r="BR206" s="44"/>
      <c r="BS206" s="44"/>
      <c r="BT206" s="44"/>
      <c r="BU206" s="44"/>
      <c r="BV206" s="44"/>
      <c r="BW206" s="44"/>
      <c r="BX206" s="44"/>
      <c r="BY206" s="44"/>
      <c r="BZ206" s="44"/>
      <c r="CA206" s="44"/>
    </row>
    <row r="207" spans="1:79" s="43" customFormat="1" ht="13.5" customHeight="1">
      <c r="A207" s="54" t="s">
        <v>38</v>
      </c>
      <c r="B207" s="53">
        <f>方向別!I576</f>
        <v>24</v>
      </c>
      <c r="C207" s="53">
        <f>方向別!J576</f>
        <v>2</v>
      </c>
      <c r="D207" s="53">
        <f>方向別!K576</f>
        <v>3</v>
      </c>
      <c r="E207" s="53">
        <f>方向別!L576</f>
        <v>1</v>
      </c>
      <c r="F207" s="53">
        <f t="shared" si="49"/>
        <v>30</v>
      </c>
      <c r="G207" s="52">
        <f t="shared" si="47"/>
        <v>10</v>
      </c>
      <c r="H207" s="51">
        <f t="shared" si="41"/>
        <v>1.4395393474088292</v>
      </c>
      <c r="I207" s="53">
        <f>SUM(方向別!I43,方向別!B289,方向別!I412)</f>
        <v>31</v>
      </c>
      <c r="J207" s="53">
        <f>SUM(方向別!J43,方向別!C289,方向別!J412)</f>
        <v>2</v>
      </c>
      <c r="K207" s="53">
        <f>SUM(方向別!K43,方向別!D289,方向別!K412)</f>
        <v>0</v>
      </c>
      <c r="L207" s="53">
        <f>SUM(方向別!L43,方向別!E289,方向別!L412)</f>
        <v>0</v>
      </c>
      <c r="M207" s="53">
        <f t="shared" si="50"/>
        <v>33</v>
      </c>
      <c r="N207" s="52">
        <f t="shared" si="48"/>
        <v>6.0606060606060606</v>
      </c>
      <c r="O207" s="51">
        <f t="shared" si="42"/>
        <v>1.4012738853503186</v>
      </c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  <c r="BL207" s="44"/>
      <c r="BM207" s="44"/>
      <c r="BN207" s="44"/>
      <c r="BO207" s="44"/>
      <c r="BP207" s="44"/>
      <c r="BQ207" s="44"/>
      <c r="BR207" s="44"/>
      <c r="BS207" s="44"/>
      <c r="BT207" s="44"/>
      <c r="BU207" s="44"/>
      <c r="BV207" s="44"/>
      <c r="BW207" s="44"/>
      <c r="BX207" s="44"/>
      <c r="BY207" s="44"/>
      <c r="BZ207" s="44"/>
      <c r="CA207" s="44"/>
    </row>
    <row r="208" spans="1:79" s="43" customFormat="1" ht="13.5" customHeight="1">
      <c r="A208" s="54" t="s">
        <v>39</v>
      </c>
      <c r="B208" s="53">
        <f>方向別!I577</f>
        <v>27</v>
      </c>
      <c r="C208" s="53">
        <f>方向別!J577</f>
        <v>0</v>
      </c>
      <c r="D208" s="53">
        <f>方向別!K577</f>
        <v>5</v>
      </c>
      <c r="E208" s="53">
        <f>方向別!L577</f>
        <v>1</v>
      </c>
      <c r="F208" s="53">
        <f t="shared" si="49"/>
        <v>33</v>
      </c>
      <c r="G208" s="52">
        <f t="shared" si="47"/>
        <v>3.0303030303030303</v>
      </c>
      <c r="H208" s="51">
        <f t="shared" si="41"/>
        <v>1.5834932821497121</v>
      </c>
      <c r="I208" s="53">
        <f>SUM(方向別!I44,方向別!B290,方向別!I413)</f>
        <v>15</v>
      </c>
      <c r="J208" s="53">
        <f>SUM(方向別!J44,方向別!C290,方向別!J413)</f>
        <v>1</v>
      </c>
      <c r="K208" s="53">
        <f>SUM(方向別!K44,方向別!D290,方向別!K413)</f>
        <v>1</v>
      </c>
      <c r="L208" s="53">
        <f>SUM(方向別!L44,方向別!E290,方向別!L413)</f>
        <v>0</v>
      </c>
      <c r="M208" s="53">
        <f t="shared" si="50"/>
        <v>17</v>
      </c>
      <c r="N208" s="52">
        <f t="shared" si="48"/>
        <v>5.8823529411764701</v>
      </c>
      <c r="O208" s="51">
        <f t="shared" si="42"/>
        <v>0.72186836518046715</v>
      </c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  <c r="BL208" s="44"/>
      <c r="BM208" s="44"/>
      <c r="BN208" s="44"/>
      <c r="BO208" s="44"/>
      <c r="BP208" s="44"/>
      <c r="BQ208" s="44"/>
      <c r="BR208" s="44"/>
      <c r="BS208" s="44"/>
      <c r="BT208" s="44"/>
      <c r="BU208" s="44"/>
      <c r="BV208" s="44"/>
      <c r="BW208" s="44"/>
      <c r="BX208" s="44"/>
      <c r="BY208" s="44"/>
      <c r="BZ208" s="44"/>
      <c r="CA208" s="44"/>
    </row>
    <row r="209" spans="1:79" s="43" customFormat="1" ht="13.5" customHeight="1">
      <c r="A209" s="54" t="s">
        <v>40</v>
      </c>
      <c r="B209" s="53">
        <f>方向別!I578</f>
        <v>19</v>
      </c>
      <c r="C209" s="53">
        <f>方向別!J578</f>
        <v>1</v>
      </c>
      <c r="D209" s="53">
        <f>方向別!K578</f>
        <v>2</v>
      </c>
      <c r="E209" s="53">
        <f>方向別!L578</f>
        <v>0</v>
      </c>
      <c r="F209" s="53">
        <f t="shared" si="49"/>
        <v>22</v>
      </c>
      <c r="G209" s="52">
        <f t="shared" si="47"/>
        <v>4.5454545454545459</v>
      </c>
      <c r="H209" s="51">
        <f t="shared" si="41"/>
        <v>1.0556621880998081</v>
      </c>
      <c r="I209" s="53">
        <f>SUM(方向別!I45,方向別!B291,方向別!I414)</f>
        <v>14</v>
      </c>
      <c r="J209" s="53">
        <f>SUM(方向別!J45,方向別!C291,方向別!J414)</f>
        <v>1</v>
      </c>
      <c r="K209" s="53">
        <f>SUM(方向別!K45,方向別!D291,方向別!K414)</f>
        <v>2</v>
      </c>
      <c r="L209" s="53">
        <f>SUM(方向別!L45,方向別!E291,方向別!L414)</f>
        <v>0</v>
      </c>
      <c r="M209" s="53">
        <f t="shared" si="50"/>
        <v>17</v>
      </c>
      <c r="N209" s="52">
        <f t="shared" si="48"/>
        <v>5.8823529411764701</v>
      </c>
      <c r="O209" s="51">
        <f t="shared" si="42"/>
        <v>0.72186836518046715</v>
      </c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  <c r="BL209" s="44"/>
      <c r="BM209" s="44"/>
      <c r="BN209" s="44"/>
      <c r="BO209" s="44"/>
      <c r="BP209" s="44"/>
      <c r="BQ209" s="44"/>
      <c r="BR209" s="44"/>
      <c r="BS209" s="44"/>
      <c r="BT209" s="44"/>
      <c r="BU209" s="44"/>
      <c r="BV209" s="44"/>
      <c r="BW209" s="44"/>
      <c r="BX209" s="44"/>
      <c r="BY209" s="44"/>
      <c r="BZ209" s="44"/>
      <c r="CA209" s="44"/>
    </row>
    <row r="210" spans="1:79" s="43" customFormat="1" ht="13.5" customHeight="1">
      <c r="A210" s="50" t="s">
        <v>15</v>
      </c>
      <c r="B210" s="49">
        <f>SUM(B204:B209)</f>
        <v>154</v>
      </c>
      <c r="C210" s="49">
        <f>SUM(C204:C209)</f>
        <v>6</v>
      </c>
      <c r="D210" s="49">
        <f>SUM(D204:D209)</f>
        <v>15</v>
      </c>
      <c r="E210" s="49">
        <f>SUM(E204:E209)</f>
        <v>3</v>
      </c>
      <c r="F210" s="49">
        <f t="shared" si="49"/>
        <v>178</v>
      </c>
      <c r="G210" s="48">
        <f t="shared" si="47"/>
        <v>5.0561797752808983</v>
      </c>
      <c r="H210" s="47">
        <f t="shared" si="41"/>
        <v>8.5412667946257201</v>
      </c>
      <c r="I210" s="49">
        <f>SUM(I204:I209)</f>
        <v>133</v>
      </c>
      <c r="J210" s="49">
        <f>SUM(J204:J209)</f>
        <v>8</v>
      </c>
      <c r="K210" s="49">
        <f>SUM(K204:K209)</f>
        <v>9</v>
      </c>
      <c r="L210" s="49">
        <f>SUM(L204:L209)</f>
        <v>2</v>
      </c>
      <c r="M210" s="49">
        <f t="shared" si="50"/>
        <v>152</v>
      </c>
      <c r="N210" s="48">
        <f t="shared" si="48"/>
        <v>6.5789473684210522</v>
      </c>
      <c r="O210" s="47">
        <f t="shared" si="42"/>
        <v>6.4543524416135885</v>
      </c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  <c r="BL210" s="44"/>
      <c r="BM210" s="44"/>
      <c r="BN210" s="44"/>
      <c r="BO210" s="44"/>
      <c r="BP210" s="44"/>
      <c r="BQ210" s="44"/>
      <c r="BR210" s="44"/>
      <c r="BS210" s="44"/>
      <c r="BT210" s="44"/>
      <c r="BU210" s="44"/>
      <c r="BV210" s="44"/>
      <c r="BW210" s="44"/>
      <c r="BX210" s="44"/>
      <c r="BY210" s="44"/>
      <c r="BZ210" s="44"/>
      <c r="CA210" s="44"/>
    </row>
    <row r="211" spans="1:79" s="43" customFormat="1" ht="13.5" customHeight="1">
      <c r="A211" s="50" t="s">
        <v>41</v>
      </c>
      <c r="B211" s="49">
        <f>SUM(B181,B188:B196,B203,B210)</f>
        <v>1728</v>
      </c>
      <c r="C211" s="49">
        <f>SUM(C181,C188:C196,C203,C210)</f>
        <v>67</v>
      </c>
      <c r="D211" s="49">
        <f>SUM(D181,D188:D196,D203,D210)</f>
        <v>225</v>
      </c>
      <c r="E211" s="49">
        <f>SUM(E181,E188:E196,E203,E210)</f>
        <v>64</v>
      </c>
      <c r="F211" s="49">
        <f t="shared" si="49"/>
        <v>2084</v>
      </c>
      <c r="G211" s="48">
        <f t="shared" si="47"/>
        <v>6.2859884836852205</v>
      </c>
      <c r="H211" s="47">
        <f t="shared" si="41"/>
        <v>100</v>
      </c>
      <c r="I211" s="49">
        <f>SUM(I181,I188:I196,I203,I210)</f>
        <v>1904</v>
      </c>
      <c r="J211" s="49">
        <f>SUM(J181,J188:J196,J203,J210)</f>
        <v>104</v>
      </c>
      <c r="K211" s="49">
        <f>SUM(K181,K188:K196,K203,K210)</f>
        <v>258</v>
      </c>
      <c r="L211" s="49">
        <f>SUM(L181,L188:L196,L203,L210)</f>
        <v>89</v>
      </c>
      <c r="M211" s="49">
        <f t="shared" si="50"/>
        <v>2355</v>
      </c>
      <c r="N211" s="48">
        <f t="shared" si="48"/>
        <v>8.1953290870488313</v>
      </c>
      <c r="O211" s="47">
        <f t="shared" si="42"/>
        <v>100</v>
      </c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  <c r="BL211" s="44"/>
      <c r="BM211" s="44"/>
      <c r="BN211" s="44"/>
      <c r="BO211" s="44"/>
      <c r="BP211" s="44"/>
      <c r="BQ211" s="44"/>
      <c r="BR211" s="44"/>
      <c r="BS211" s="44"/>
      <c r="BT211" s="44"/>
      <c r="BU211" s="44"/>
      <c r="BV211" s="44"/>
      <c r="BW211" s="44"/>
      <c r="BX211" s="44"/>
      <c r="BY211" s="44"/>
      <c r="BZ211" s="44"/>
      <c r="CA211" s="44"/>
    </row>
    <row r="212" spans="1:79" s="43" customFormat="1" ht="13.5" customHeight="1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  <c r="BL212" s="44"/>
      <c r="BM212" s="44"/>
      <c r="BN212" s="44"/>
      <c r="BO212" s="44"/>
      <c r="BP212" s="44"/>
      <c r="BQ212" s="44"/>
      <c r="BR212" s="44"/>
      <c r="BS212" s="44"/>
      <c r="BT212" s="44"/>
      <c r="BU212" s="44"/>
      <c r="BV212" s="44"/>
      <c r="BW212" s="44"/>
      <c r="BX212" s="44"/>
      <c r="BY212" s="44"/>
      <c r="BZ212" s="44"/>
      <c r="CA212" s="44"/>
    </row>
    <row r="213" spans="1:79" s="43" customFormat="1" ht="13.5" customHeight="1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  <c r="BL213" s="44"/>
      <c r="BM213" s="44"/>
      <c r="BN213" s="44"/>
      <c r="BO213" s="44"/>
      <c r="BP213" s="44"/>
      <c r="BQ213" s="44"/>
      <c r="BR213" s="44"/>
      <c r="BS213" s="44"/>
      <c r="BT213" s="44"/>
      <c r="BU213" s="44"/>
      <c r="BV213" s="44"/>
      <c r="BW213" s="44"/>
      <c r="BX213" s="44"/>
      <c r="BY213" s="44"/>
      <c r="BZ213" s="44"/>
      <c r="CA213" s="44"/>
    </row>
    <row r="214" spans="1:79" s="44" customFormat="1" ht="12" customHeight="1">
      <c r="A214" s="70" t="s">
        <v>0</v>
      </c>
      <c r="B214" s="69"/>
      <c r="C214" s="68"/>
      <c r="D214" s="68"/>
      <c r="E214" s="68"/>
      <c r="F214" s="68"/>
      <c r="G214" s="68"/>
      <c r="H214" s="67"/>
      <c r="I214" s="69" t="s">
        <v>82</v>
      </c>
      <c r="J214" s="68"/>
      <c r="K214" s="68"/>
      <c r="L214" s="68"/>
      <c r="M214" s="68"/>
      <c r="N214" s="68"/>
      <c r="O214" s="67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  <c r="AA214" s="66"/>
      <c r="AB214" s="66"/>
      <c r="AC214" s="66"/>
      <c r="AD214" s="66"/>
      <c r="AE214" s="66"/>
      <c r="AF214" s="66"/>
      <c r="AG214" s="66"/>
      <c r="AH214" s="66"/>
      <c r="AI214" s="66"/>
      <c r="AJ214" s="66"/>
      <c r="AK214" s="66"/>
      <c r="AL214" s="66"/>
      <c r="AM214" s="66"/>
      <c r="AN214" s="66"/>
      <c r="AO214" s="66"/>
      <c r="AP214" s="66"/>
      <c r="AQ214" s="66"/>
      <c r="AR214" s="66"/>
      <c r="AS214" s="66"/>
      <c r="AT214" s="66"/>
      <c r="AU214" s="66"/>
      <c r="AV214" s="66"/>
      <c r="AW214" s="66"/>
      <c r="AX214" s="66"/>
      <c r="AY214" s="66"/>
      <c r="AZ214" s="66"/>
      <c r="BA214" s="45"/>
      <c r="BB214" s="45"/>
      <c r="BC214" s="45"/>
      <c r="BD214" s="45"/>
      <c r="BE214" s="45"/>
      <c r="BF214" s="45"/>
      <c r="BG214" s="45"/>
      <c r="BH214" s="45"/>
      <c r="BI214" s="45"/>
      <c r="BJ214" s="45"/>
      <c r="BK214" s="45"/>
      <c r="BL214" s="45"/>
      <c r="BM214" s="45"/>
      <c r="BN214" s="45"/>
      <c r="BO214" s="45"/>
    </row>
    <row r="215" spans="1:79" s="46" customFormat="1" ht="39.6" customHeight="1">
      <c r="A215" s="65" t="s">
        <v>1</v>
      </c>
      <c r="B215" s="63" t="s">
        <v>2</v>
      </c>
      <c r="C215" s="62" t="s">
        <v>3</v>
      </c>
      <c r="D215" s="61" t="s">
        <v>4</v>
      </c>
      <c r="E215" s="62" t="s">
        <v>5</v>
      </c>
      <c r="F215" s="61" t="s">
        <v>6</v>
      </c>
      <c r="G215" s="61" t="s">
        <v>7</v>
      </c>
      <c r="H215" s="64" t="s">
        <v>8</v>
      </c>
      <c r="I215" s="63" t="s">
        <v>2</v>
      </c>
      <c r="J215" s="61" t="s">
        <v>3</v>
      </c>
      <c r="K215" s="61" t="s">
        <v>4</v>
      </c>
      <c r="L215" s="62" t="s">
        <v>5</v>
      </c>
      <c r="M215" s="61" t="s">
        <v>6</v>
      </c>
      <c r="N215" s="61" t="s">
        <v>7</v>
      </c>
      <c r="O215" s="60" t="s">
        <v>8</v>
      </c>
      <c r="P215" s="59"/>
      <c r="Q215" s="59"/>
      <c r="R215" s="59"/>
      <c r="S215" s="59"/>
      <c r="T215" s="59"/>
      <c r="U215" s="59"/>
      <c r="V215" s="59"/>
      <c r="W215" s="59"/>
      <c r="X215" s="59"/>
      <c r="Y215" s="59"/>
      <c r="Z215" s="59"/>
      <c r="AA215" s="59"/>
      <c r="AB215" s="59"/>
      <c r="AC215" s="59"/>
      <c r="AD215" s="59"/>
      <c r="AE215" s="59"/>
      <c r="AF215" s="59"/>
      <c r="AG215" s="59"/>
      <c r="AH215" s="59"/>
      <c r="AI215" s="59"/>
      <c r="AJ215" s="59"/>
      <c r="AK215" s="59"/>
      <c r="AL215" s="59"/>
      <c r="AM215" s="59"/>
      <c r="AN215" s="59"/>
      <c r="AO215" s="59"/>
      <c r="AP215" s="59"/>
      <c r="AQ215" s="59"/>
      <c r="AR215" s="59"/>
      <c r="AS215" s="59"/>
      <c r="AT215" s="59"/>
      <c r="AU215" s="59"/>
      <c r="AV215" s="59"/>
      <c r="AW215" s="59"/>
      <c r="AX215" s="59"/>
      <c r="AY215" s="59"/>
      <c r="AZ215" s="59"/>
    </row>
    <row r="216" spans="1:79" s="43" customFormat="1" ht="13.5" customHeight="1">
      <c r="A216" s="58" t="s">
        <v>9</v>
      </c>
      <c r="B216" s="57"/>
      <c r="C216" s="57"/>
      <c r="D216" s="57"/>
      <c r="E216" s="57"/>
      <c r="F216" s="57"/>
      <c r="G216" s="56"/>
      <c r="H216" s="55"/>
      <c r="I216" s="57">
        <f>SUM(方向別!I93,方向別!I175,方向別!I298,方向別!I421,方向別!I544)</f>
        <v>190</v>
      </c>
      <c r="J216" s="57">
        <f>SUM(方向別!J93,方向別!J175,方向別!J298,方向別!J421,方向別!J544)</f>
        <v>8</v>
      </c>
      <c r="K216" s="57">
        <f>SUM(方向別!K93,方向別!K175,方向別!K298,方向別!K421,方向別!K544)</f>
        <v>21</v>
      </c>
      <c r="L216" s="57">
        <f>SUM(方向別!L93,方向別!L175,方向別!L298,方向別!L421,方向別!L544)</f>
        <v>5</v>
      </c>
      <c r="M216" s="57">
        <f t="shared" ref="M216:M252" si="51">SUM(I216:L216)</f>
        <v>224</v>
      </c>
      <c r="N216" s="56">
        <f t="shared" ref="N216:N252" si="52">IF(SUM(J216,L216)=0,0,SUM(J216,L216)/M216*100)</f>
        <v>5.8035714285714288</v>
      </c>
      <c r="O216" s="55">
        <f t="shared" ref="O216:O252" si="53">IF(M216=0,0,M216/M$252*100)</f>
        <v>1.2946480175702231</v>
      </c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5"/>
      <c r="BB216" s="45"/>
      <c r="BC216" s="45"/>
      <c r="BD216" s="45"/>
      <c r="BE216" s="45"/>
      <c r="BF216" s="45"/>
      <c r="BG216" s="45"/>
      <c r="BH216" s="45"/>
      <c r="BI216" s="45"/>
      <c r="BJ216" s="45"/>
      <c r="BK216" s="45"/>
      <c r="BL216" s="45"/>
      <c r="BM216" s="45"/>
      <c r="BN216" s="45"/>
      <c r="BO216" s="45"/>
    </row>
    <row r="217" spans="1:79" s="43" customFormat="1" ht="13.5" customHeight="1">
      <c r="A217" s="54" t="s">
        <v>10</v>
      </c>
      <c r="B217" s="53"/>
      <c r="C217" s="53"/>
      <c r="D217" s="53"/>
      <c r="E217" s="53"/>
      <c r="F217" s="53"/>
      <c r="G217" s="52"/>
      <c r="H217" s="51"/>
      <c r="I217" s="53">
        <f>SUM(方向別!I94,方向別!I176,方向別!I299,方向別!I422,方向別!I545)</f>
        <v>190</v>
      </c>
      <c r="J217" s="53">
        <f>SUM(方向別!J94,方向別!J176,方向別!J299,方向別!J422,方向別!J545)</f>
        <v>4</v>
      </c>
      <c r="K217" s="53">
        <f>SUM(方向別!K94,方向別!K176,方向別!K299,方向別!K422,方向別!K545)</f>
        <v>19</v>
      </c>
      <c r="L217" s="53">
        <f>SUM(方向別!L94,方向別!L176,方向別!L299,方向別!L422,方向別!L545)</f>
        <v>7</v>
      </c>
      <c r="M217" s="53">
        <f t="shared" si="51"/>
        <v>220</v>
      </c>
      <c r="N217" s="52">
        <f t="shared" si="52"/>
        <v>5</v>
      </c>
      <c r="O217" s="51">
        <f t="shared" si="53"/>
        <v>1.2715293029707548</v>
      </c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5"/>
      <c r="BB217" s="45"/>
      <c r="BC217" s="45"/>
      <c r="BD217" s="45"/>
      <c r="BE217" s="45"/>
      <c r="BF217" s="45"/>
      <c r="BG217" s="45"/>
      <c r="BH217" s="45"/>
      <c r="BI217" s="45"/>
      <c r="BJ217" s="45"/>
      <c r="BK217" s="45"/>
      <c r="BL217" s="45"/>
      <c r="BM217" s="45"/>
      <c r="BN217" s="45"/>
      <c r="BO217" s="45"/>
    </row>
    <row r="218" spans="1:79" s="44" customFormat="1" ht="13.5" customHeight="1">
      <c r="A218" s="54" t="s">
        <v>11</v>
      </c>
      <c r="B218" s="53"/>
      <c r="C218" s="53"/>
      <c r="D218" s="53"/>
      <c r="E218" s="53"/>
      <c r="F218" s="53"/>
      <c r="G218" s="52"/>
      <c r="H218" s="51"/>
      <c r="I218" s="53">
        <f>SUM(方向別!I95,方向別!I177,方向別!I300,方向別!I423,方向別!I546)</f>
        <v>261</v>
      </c>
      <c r="J218" s="53">
        <f>SUM(方向別!J95,方向別!J177,方向別!J300,方向別!J423,方向別!J546)</f>
        <v>8</v>
      </c>
      <c r="K218" s="53">
        <f>SUM(方向別!K95,方向別!K177,方向別!K300,方向別!K423,方向別!K546)</f>
        <v>26</v>
      </c>
      <c r="L218" s="53">
        <f>SUM(方向別!L95,方向別!L177,方向別!L300,方向別!L423,方向別!L546)</f>
        <v>3</v>
      </c>
      <c r="M218" s="53">
        <f t="shared" si="51"/>
        <v>298</v>
      </c>
      <c r="N218" s="52">
        <f t="shared" si="52"/>
        <v>3.6912751677852351</v>
      </c>
      <c r="O218" s="51">
        <f t="shared" si="53"/>
        <v>1.7223442376603861</v>
      </c>
      <c r="BA218" s="45"/>
      <c r="BB218" s="45"/>
      <c r="BC218" s="45"/>
      <c r="BD218" s="45"/>
      <c r="BE218" s="45"/>
      <c r="BF218" s="45"/>
      <c r="BG218" s="45"/>
      <c r="BH218" s="45"/>
      <c r="BI218" s="45"/>
      <c r="BJ218" s="45"/>
      <c r="BK218" s="45"/>
      <c r="BL218" s="45"/>
      <c r="BM218" s="45"/>
      <c r="BN218" s="45"/>
      <c r="BO218" s="45"/>
    </row>
    <row r="219" spans="1:79" s="46" customFormat="1" ht="13.5" customHeight="1">
      <c r="A219" s="54" t="s">
        <v>12</v>
      </c>
      <c r="B219" s="53"/>
      <c r="C219" s="53"/>
      <c r="D219" s="53"/>
      <c r="E219" s="53"/>
      <c r="F219" s="53"/>
      <c r="G219" s="52"/>
      <c r="H219" s="51"/>
      <c r="I219" s="53">
        <f>SUM(方向別!I96,方向別!I178,方向別!I301,方向別!I424,方向別!I547)</f>
        <v>238</v>
      </c>
      <c r="J219" s="53">
        <f>SUM(方向別!J96,方向別!J178,方向別!J301,方向別!J424,方向別!J547)</f>
        <v>9</v>
      </c>
      <c r="K219" s="53">
        <f>SUM(方向別!K96,方向別!K178,方向別!K301,方向別!K424,方向別!K547)</f>
        <v>22</v>
      </c>
      <c r="L219" s="53">
        <f>SUM(方向別!L96,方向別!L178,方向別!L301,方向別!L424,方向別!L547)</f>
        <v>6</v>
      </c>
      <c r="M219" s="53">
        <f t="shared" si="51"/>
        <v>275</v>
      </c>
      <c r="N219" s="52">
        <f t="shared" si="52"/>
        <v>5.4545454545454541</v>
      </c>
      <c r="O219" s="51">
        <f t="shared" si="53"/>
        <v>1.5894116287134434</v>
      </c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5"/>
      <c r="BB219" s="45"/>
      <c r="BC219" s="45"/>
      <c r="BD219" s="45"/>
      <c r="BE219" s="45"/>
      <c r="BF219" s="45"/>
      <c r="BG219" s="45"/>
      <c r="BH219" s="45"/>
      <c r="BI219" s="45"/>
      <c r="BJ219" s="45"/>
      <c r="BK219" s="45"/>
      <c r="BL219" s="45"/>
      <c r="BM219" s="45"/>
      <c r="BN219" s="45"/>
      <c r="BO219" s="45"/>
    </row>
    <row r="220" spans="1:79" s="44" customFormat="1" ht="13.5" customHeight="1">
      <c r="A220" s="54" t="s">
        <v>13</v>
      </c>
      <c r="B220" s="53"/>
      <c r="C220" s="53"/>
      <c r="D220" s="53"/>
      <c r="E220" s="53"/>
      <c r="F220" s="53"/>
      <c r="G220" s="52"/>
      <c r="H220" s="51"/>
      <c r="I220" s="53">
        <f>SUM(方向別!I97,方向別!I179,方向別!I302,方向別!I425,方向別!I548)</f>
        <v>270</v>
      </c>
      <c r="J220" s="53">
        <f>SUM(方向別!J97,方向別!J179,方向別!J302,方向別!J425,方向別!J548)</f>
        <v>12</v>
      </c>
      <c r="K220" s="53">
        <f>SUM(方向別!K97,方向別!K179,方向別!K302,方向別!K425,方向別!K548)</f>
        <v>26</v>
      </c>
      <c r="L220" s="53">
        <f>SUM(方向別!L97,方向別!L179,方向別!L302,方向別!L425,方向別!L548)</f>
        <v>4</v>
      </c>
      <c r="M220" s="53">
        <f t="shared" si="51"/>
        <v>312</v>
      </c>
      <c r="N220" s="52">
        <f t="shared" si="52"/>
        <v>5.1282051282051277</v>
      </c>
      <c r="O220" s="51">
        <f t="shared" si="53"/>
        <v>1.803259738758525</v>
      </c>
      <c r="BA220" s="45"/>
      <c r="BB220" s="45"/>
      <c r="BC220" s="45"/>
      <c r="BD220" s="45"/>
      <c r="BE220" s="45"/>
      <c r="BF220" s="45"/>
      <c r="BG220" s="45"/>
      <c r="BH220" s="45"/>
      <c r="BI220" s="45"/>
      <c r="BJ220" s="45"/>
      <c r="BK220" s="45"/>
      <c r="BL220" s="45"/>
      <c r="BM220" s="45"/>
      <c r="BN220" s="45"/>
      <c r="BO220" s="45"/>
    </row>
    <row r="221" spans="1:79" s="44" customFormat="1" ht="13.5" customHeight="1">
      <c r="A221" s="54" t="s">
        <v>14</v>
      </c>
      <c r="B221" s="53"/>
      <c r="C221" s="53"/>
      <c r="D221" s="53"/>
      <c r="E221" s="53"/>
      <c r="F221" s="53"/>
      <c r="G221" s="52"/>
      <c r="H221" s="51"/>
      <c r="I221" s="53">
        <f>SUM(方向別!I98,方向別!I180,方向別!I303,方向別!I426,方向別!I549)</f>
        <v>260</v>
      </c>
      <c r="J221" s="53">
        <f>SUM(方向別!J98,方向別!J180,方向別!J303,方向別!J426,方向別!J549)</f>
        <v>11</v>
      </c>
      <c r="K221" s="53">
        <f>SUM(方向別!K98,方向別!K180,方向別!K303,方向別!K426,方向別!K549)</f>
        <v>30</v>
      </c>
      <c r="L221" s="53">
        <f>SUM(方向別!L98,方向別!L180,方向別!L303,方向別!L426,方向別!L549)</f>
        <v>12</v>
      </c>
      <c r="M221" s="53">
        <f t="shared" si="51"/>
        <v>313</v>
      </c>
      <c r="N221" s="52">
        <f t="shared" si="52"/>
        <v>7.3482428115015974</v>
      </c>
      <c r="O221" s="51">
        <f t="shared" si="53"/>
        <v>1.8090394174083919</v>
      </c>
      <c r="BA221" s="45"/>
      <c r="BB221" s="45"/>
      <c r="BC221" s="45"/>
      <c r="BD221" s="45"/>
      <c r="BE221" s="45"/>
      <c r="BF221" s="45"/>
      <c r="BG221" s="45"/>
      <c r="BH221" s="45"/>
      <c r="BI221" s="45"/>
      <c r="BJ221" s="45"/>
      <c r="BK221" s="45"/>
      <c r="BL221" s="45"/>
      <c r="BM221" s="45"/>
      <c r="BN221" s="45"/>
      <c r="BO221" s="45"/>
    </row>
    <row r="222" spans="1:79" s="44" customFormat="1" ht="13.5" customHeight="1">
      <c r="A222" s="50" t="s">
        <v>15</v>
      </c>
      <c r="B222" s="49"/>
      <c r="C222" s="49"/>
      <c r="D222" s="49"/>
      <c r="E222" s="49"/>
      <c r="F222" s="49"/>
      <c r="G222" s="48"/>
      <c r="H222" s="47"/>
      <c r="I222" s="49">
        <f>SUM(方向別!I99,方向別!I181,方向別!I304,方向別!I427,方向別!I550)</f>
        <v>1409</v>
      </c>
      <c r="J222" s="49">
        <f>SUM(方向別!J99,方向別!J181,方向別!J304,方向別!J427,方向別!J550)</f>
        <v>52</v>
      </c>
      <c r="K222" s="49">
        <f>SUM(方向別!K99,方向別!K181,方向別!K304,方向別!K427,方向別!K550)</f>
        <v>144</v>
      </c>
      <c r="L222" s="49">
        <f>SUM(方向別!L99,方向別!L181,方向別!L304,方向別!L427,方向別!L550)</f>
        <v>37</v>
      </c>
      <c r="M222" s="49">
        <f t="shared" si="51"/>
        <v>1642</v>
      </c>
      <c r="N222" s="48">
        <f t="shared" si="52"/>
        <v>5.4202192448233859</v>
      </c>
      <c r="O222" s="47">
        <f t="shared" si="53"/>
        <v>9.4902323430817237</v>
      </c>
      <c r="BA222" s="45"/>
      <c r="BB222" s="45"/>
      <c r="BC222" s="45"/>
      <c r="BD222" s="45"/>
      <c r="BE222" s="45"/>
      <c r="BF222" s="45"/>
      <c r="BG222" s="45"/>
      <c r="BH222" s="45"/>
      <c r="BI222" s="45"/>
      <c r="BJ222" s="45"/>
      <c r="BK222" s="45"/>
      <c r="BL222" s="45"/>
      <c r="BM222" s="45"/>
      <c r="BN222" s="45"/>
      <c r="BO222" s="45"/>
    </row>
    <row r="223" spans="1:79" s="46" customFormat="1" ht="13.5" customHeight="1">
      <c r="A223" s="58" t="s">
        <v>16</v>
      </c>
      <c r="B223" s="57"/>
      <c r="C223" s="57"/>
      <c r="D223" s="57"/>
      <c r="E223" s="57"/>
      <c r="F223" s="57"/>
      <c r="G223" s="56"/>
      <c r="H223" s="55"/>
      <c r="I223" s="57">
        <f>SUM(方向別!I100,方向別!I182,方向別!I305,方向別!I428,方向別!I551)</f>
        <v>244</v>
      </c>
      <c r="J223" s="57">
        <f>SUM(方向別!J100,方向別!J182,方向別!J305,方向別!J428,方向別!J551)</f>
        <v>7</v>
      </c>
      <c r="K223" s="57">
        <f>SUM(方向別!K100,方向別!K182,方向別!K305,方向別!K428,方向別!K551)</f>
        <v>22</v>
      </c>
      <c r="L223" s="57">
        <f>SUM(方向別!L100,方向別!L182,方向別!L305,方向別!L428,方向別!L551)</f>
        <v>9</v>
      </c>
      <c r="M223" s="57">
        <f t="shared" si="51"/>
        <v>282</v>
      </c>
      <c r="N223" s="56">
        <f t="shared" si="52"/>
        <v>5.6737588652482271</v>
      </c>
      <c r="O223" s="55">
        <f t="shared" si="53"/>
        <v>1.6298693792625132</v>
      </c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</row>
    <row r="224" spans="1:79" s="46" customFormat="1" ht="13.5" customHeight="1">
      <c r="A224" s="54" t="s">
        <v>17</v>
      </c>
      <c r="B224" s="53"/>
      <c r="C224" s="53"/>
      <c r="D224" s="53"/>
      <c r="E224" s="53"/>
      <c r="F224" s="53"/>
      <c r="G224" s="52"/>
      <c r="H224" s="51"/>
      <c r="I224" s="53">
        <f>SUM(方向別!I101,方向別!I183,方向別!I306,方向別!I429,方向別!I552)</f>
        <v>274</v>
      </c>
      <c r="J224" s="53">
        <f>SUM(方向別!J101,方向別!J183,方向別!J306,方向別!J429,方向別!J552)</f>
        <v>12</v>
      </c>
      <c r="K224" s="53">
        <f>SUM(方向別!K101,方向別!K183,方向別!K306,方向別!K429,方向別!K552)</f>
        <v>23</v>
      </c>
      <c r="L224" s="53">
        <f>SUM(方向別!L101,方向別!L183,方向別!L306,方向別!L429,方向別!L552)</f>
        <v>10</v>
      </c>
      <c r="M224" s="53">
        <f t="shared" si="51"/>
        <v>319</v>
      </c>
      <c r="N224" s="52">
        <f t="shared" si="52"/>
        <v>6.8965517241379306</v>
      </c>
      <c r="O224" s="51">
        <f t="shared" si="53"/>
        <v>1.8437174893075943</v>
      </c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</row>
    <row r="225" spans="1:67" s="46" customFormat="1" ht="13.5" customHeight="1">
      <c r="A225" s="54" t="s">
        <v>18</v>
      </c>
      <c r="B225" s="53"/>
      <c r="C225" s="53"/>
      <c r="D225" s="53"/>
      <c r="E225" s="53"/>
      <c r="F225" s="53"/>
      <c r="G225" s="52"/>
      <c r="H225" s="51"/>
      <c r="I225" s="53">
        <f>SUM(方向別!I102,方向別!I184,方向別!I307,方向別!I430,方向別!I553)</f>
        <v>275</v>
      </c>
      <c r="J225" s="53">
        <f>SUM(方向別!J102,方向別!J184,方向別!J307,方向別!J430,方向別!J553)</f>
        <v>10</v>
      </c>
      <c r="K225" s="53">
        <f>SUM(方向別!K102,方向別!K184,方向別!K307,方向別!K430,方向別!K553)</f>
        <v>26</v>
      </c>
      <c r="L225" s="53">
        <f>SUM(方向別!L102,方向別!L184,方向別!L307,方向別!L430,方向別!L553)</f>
        <v>5</v>
      </c>
      <c r="M225" s="53">
        <f t="shared" si="51"/>
        <v>316</v>
      </c>
      <c r="N225" s="52">
        <f t="shared" si="52"/>
        <v>4.7468354430379751</v>
      </c>
      <c r="O225" s="51">
        <f t="shared" si="53"/>
        <v>1.8263784533579932</v>
      </c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5"/>
      <c r="BB225" s="45"/>
      <c r="BC225" s="45"/>
      <c r="BD225" s="45"/>
      <c r="BE225" s="45"/>
      <c r="BF225" s="45"/>
      <c r="BG225" s="45"/>
      <c r="BH225" s="45"/>
      <c r="BI225" s="45"/>
      <c r="BJ225" s="45"/>
      <c r="BK225" s="45"/>
      <c r="BL225" s="45"/>
      <c r="BM225" s="45"/>
      <c r="BN225" s="45"/>
      <c r="BO225" s="45"/>
    </row>
    <row r="226" spans="1:67" s="44" customFormat="1" ht="13.5" customHeight="1">
      <c r="A226" s="54" t="s">
        <v>19</v>
      </c>
      <c r="B226" s="53"/>
      <c r="C226" s="53"/>
      <c r="D226" s="53"/>
      <c r="E226" s="53"/>
      <c r="F226" s="53"/>
      <c r="G226" s="52"/>
      <c r="H226" s="51"/>
      <c r="I226" s="53">
        <f>SUM(方向別!I103,方向別!I185,方向別!I308,方向別!I431,方向別!I554)</f>
        <v>275</v>
      </c>
      <c r="J226" s="53">
        <f>SUM(方向別!J103,方向別!J185,方向別!J308,方向別!J431,方向別!J554)</f>
        <v>9</v>
      </c>
      <c r="K226" s="53">
        <f>SUM(方向別!K103,方向別!K185,方向別!K308,方向別!K431,方向別!K554)</f>
        <v>29</v>
      </c>
      <c r="L226" s="53">
        <f>SUM(方向別!L103,方向別!L185,方向別!L308,方向別!L431,方向別!L554)</f>
        <v>9</v>
      </c>
      <c r="M226" s="53">
        <f t="shared" si="51"/>
        <v>322</v>
      </c>
      <c r="N226" s="52">
        <f t="shared" si="52"/>
        <v>5.5900621118012426</v>
      </c>
      <c r="O226" s="51">
        <f t="shared" si="53"/>
        <v>1.8610565252571956</v>
      </c>
      <c r="BA226" s="45"/>
      <c r="BB226" s="45"/>
      <c r="BC226" s="45"/>
      <c r="BD226" s="45"/>
      <c r="BE226" s="45"/>
      <c r="BF226" s="45"/>
      <c r="BG226" s="45"/>
      <c r="BH226" s="45"/>
      <c r="BI226" s="45"/>
      <c r="BJ226" s="45"/>
      <c r="BK226" s="45"/>
      <c r="BL226" s="45"/>
      <c r="BM226" s="45"/>
      <c r="BN226" s="45"/>
      <c r="BO226" s="45"/>
    </row>
    <row r="227" spans="1:67" s="46" customFormat="1" ht="13.5" customHeight="1">
      <c r="A227" s="54" t="s">
        <v>20</v>
      </c>
      <c r="B227" s="53"/>
      <c r="C227" s="53"/>
      <c r="D227" s="53"/>
      <c r="E227" s="53"/>
      <c r="F227" s="53"/>
      <c r="G227" s="52"/>
      <c r="H227" s="51"/>
      <c r="I227" s="53">
        <f>SUM(方向別!I104,方向別!I186,方向別!I309,方向別!I432,方向別!I555)</f>
        <v>243</v>
      </c>
      <c r="J227" s="53">
        <f>SUM(方向別!J104,方向別!J186,方向別!J309,方向別!J432,方向別!J555)</f>
        <v>7</v>
      </c>
      <c r="K227" s="53">
        <f>SUM(方向別!K104,方向別!K186,方向別!K309,方向別!K432,方向別!K555)</f>
        <v>37</v>
      </c>
      <c r="L227" s="53">
        <f>SUM(方向別!L104,方向別!L186,方向別!L309,方向別!L432,方向別!L555)</f>
        <v>15</v>
      </c>
      <c r="M227" s="53">
        <f t="shared" si="51"/>
        <v>302</v>
      </c>
      <c r="N227" s="52">
        <f t="shared" si="52"/>
        <v>7.2847682119205297</v>
      </c>
      <c r="O227" s="51">
        <f t="shared" si="53"/>
        <v>1.7454629522598544</v>
      </c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5"/>
      <c r="BB227" s="45"/>
      <c r="BC227" s="45"/>
      <c r="BD227" s="45"/>
      <c r="BE227" s="45"/>
      <c r="BF227" s="45"/>
      <c r="BG227" s="45"/>
      <c r="BH227" s="45"/>
      <c r="BI227" s="45"/>
      <c r="BJ227" s="45"/>
      <c r="BK227" s="45"/>
      <c r="BL227" s="45"/>
      <c r="BM227" s="45"/>
      <c r="BN227" s="45"/>
      <c r="BO227" s="45"/>
    </row>
    <row r="228" spans="1:67" s="44" customFormat="1" ht="13.5" customHeight="1">
      <c r="A228" s="54" t="s">
        <v>21</v>
      </c>
      <c r="B228" s="53"/>
      <c r="C228" s="53"/>
      <c r="D228" s="53"/>
      <c r="E228" s="53"/>
      <c r="F228" s="53"/>
      <c r="G228" s="52"/>
      <c r="H228" s="51"/>
      <c r="I228" s="53">
        <f>SUM(方向別!I105,方向別!I187,方向別!I310,方向別!I433,方向別!I556)</f>
        <v>189</v>
      </c>
      <c r="J228" s="53">
        <f>SUM(方向別!J105,方向別!J187,方向別!J310,方向別!J433,方向別!J556)</f>
        <v>11</v>
      </c>
      <c r="K228" s="53">
        <f>SUM(方向別!K105,方向別!K187,方向別!K310,方向別!K433,方向別!K556)</f>
        <v>26</v>
      </c>
      <c r="L228" s="53">
        <f>SUM(方向別!L105,方向別!L187,方向別!L310,方向別!L433,方向別!L556)</f>
        <v>12</v>
      </c>
      <c r="M228" s="53">
        <f t="shared" si="51"/>
        <v>238</v>
      </c>
      <c r="N228" s="52">
        <f t="shared" si="52"/>
        <v>9.6638655462184886</v>
      </c>
      <c r="O228" s="51">
        <f t="shared" si="53"/>
        <v>1.3755635186683621</v>
      </c>
      <c r="BA228" s="45"/>
      <c r="BB228" s="45"/>
      <c r="BC228" s="45"/>
      <c r="BD228" s="45"/>
      <c r="BE228" s="45"/>
      <c r="BF228" s="45"/>
      <c r="BG228" s="45"/>
      <c r="BH228" s="45"/>
      <c r="BI228" s="45"/>
      <c r="BJ228" s="45"/>
      <c r="BK228" s="45"/>
      <c r="BL228" s="45"/>
      <c r="BM228" s="45"/>
      <c r="BN228" s="45"/>
      <c r="BO228" s="45"/>
    </row>
    <row r="229" spans="1:67" s="46" customFormat="1" ht="13.5" customHeight="1">
      <c r="A229" s="50" t="s">
        <v>15</v>
      </c>
      <c r="B229" s="49"/>
      <c r="C229" s="49"/>
      <c r="D229" s="49"/>
      <c r="E229" s="49"/>
      <c r="F229" s="49"/>
      <c r="G229" s="48"/>
      <c r="H229" s="47"/>
      <c r="I229" s="49">
        <f>SUM(方向別!I106,方向別!I188,方向別!I311,方向別!I434,方向別!I557)</f>
        <v>1500</v>
      </c>
      <c r="J229" s="49">
        <f>SUM(方向別!J106,方向別!J188,方向別!J311,方向別!J434,方向別!J557)</f>
        <v>56</v>
      </c>
      <c r="K229" s="49">
        <f>SUM(方向別!K106,方向別!K188,方向別!K311,方向別!K434,方向別!K557)</f>
        <v>163</v>
      </c>
      <c r="L229" s="49">
        <f>SUM(方向別!L106,方向別!L188,方向別!L311,方向別!L434,方向別!L557)</f>
        <v>60</v>
      </c>
      <c r="M229" s="49">
        <f t="shared" si="51"/>
        <v>1779</v>
      </c>
      <c r="N229" s="48">
        <f t="shared" si="52"/>
        <v>6.5205171444631809</v>
      </c>
      <c r="O229" s="47">
        <f t="shared" si="53"/>
        <v>10.282048318113512</v>
      </c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</row>
    <row r="230" spans="1:67" s="44" customFormat="1" ht="13.5" customHeight="1">
      <c r="A230" s="54" t="s">
        <v>22</v>
      </c>
      <c r="B230" s="53"/>
      <c r="C230" s="53"/>
      <c r="D230" s="53"/>
      <c r="E230" s="53"/>
      <c r="F230" s="53"/>
      <c r="G230" s="52"/>
      <c r="H230" s="51"/>
      <c r="I230" s="53">
        <f>SUM(方向別!I107,方向別!I189,方向別!I312,方向別!I435,方向別!I558)</f>
        <v>1193</v>
      </c>
      <c r="J230" s="53">
        <f>SUM(方向別!J107,方向別!J189,方向別!J312,方向別!J435,方向別!J558)</f>
        <v>43</v>
      </c>
      <c r="K230" s="53">
        <f>SUM(方向別!K107,方向別!K189,方向別!K312,方向別!K435,方向別!K558)</f>
        <v>199</v>
      </c>
      <c r="L230" s="53">
        <f>SUM(方向別!L107,方向別!L189,方向別!L312,方向別!L435,方向別!L558)</f>
        <v>64</v>
      </c>
      <c r="M230" s="53">
        <f t="shared" si="51"/>
        <v>1499</v>
      </c>
      <c r="N230" s="52">
        <f t="shared" si="52"/>
        <v>7.13809206137425</v>
      </c>
      <c r="O230" s="51">
        <f t="shared" si="53"/>
        <v>8.6637382961507345</v>
      </c>
      <c r="BA230" s="45"/>
      <c r="BB230" s="45"/>
      <c r="BC230" s="45"/>
      <c r="BD230" s="45"/>
      <c r="BE230" s="45"/>
      <c r="BF230" s="45"/>
      <c r="BG230" s="45"/>
      <c r="BH230" s="45"/>
      <c r="BI230" s="45"/>
      <c r="BJ230" s="45"/>
      <c r="BK230" s="45"/>
      <c r="BL230" s="45"/>
      <c r="BM230" s="45"/>
      <c r="BN230" s="45"/>
      <c r="BO230" s="45"/>
    </row>
    <row r="231" spans="1:67" s="46" customFormat="1" ht="13.5" customHeight="1">
      <c r="A231" s="54" t="s">
        <v>23</v>
      </c>
      <c r="B231" s="53"/>
      <c r="C231" s="53"/>
      <c r="D231" s="53"/>
      <c r="E231" s="53"/>
      <c r="F231" s="53"/>
      <c r="G231" s="52"/>
      <c r="H231" s="51"/>
      <c r="I231" s="53">
        <f>SUM(方向別!I108,方向別!I190,方向別!I313,方向別!I436,方向別!I559)</f>
        <v>1143</v>
      </c>
      <c r="J231" s="53">
        <f>SUM(方向別!J108,方向別!J190,方向別!J313,方向別!J436,方向別!J559)</f>
        <v>24</v>
      </c>
      <c r="K231" s="53">
        <f>SUM(方向別!K108,方向別!K190,方向別!K313,方向別!K436,方向別!K559)</f>
        <v>178</v>
      </c>
      <c r="L231" s="53">
        <f>SUM(方向別!L108,方向別!L190,方向別!L313,方向別!L436,方向別!L559)</f>
        <v>71</v>
      </c>
      <c r="M231" s="53">
        <f t="shared" si="51"/>
        <v>1416</v>
      </c>
      <c r="N231" s="52">
        <f t="shared" si="52"/>
        <v>6.7090395480225995</v>
      </c>
      <c r="O231" s="51">
        <f t="shared" si="53"/>
        <v>8.1840249682117676</v>
      </c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</row>
    <row r="232" spans="1:67" s="44" customFormat="1" ht="13.5" customHeight="1">
      <c r="A232" s="54" t="s">
        <v>24</v>
      </c>
      <c r="B232" s="53"/>
      <c r="C232" s="53"/>
      <c r="D232" s="53"/>
      <c r="E232" s="53"/>
      <c r="F232" s="53"/>
      <c r="G232" s="52"/>
      <c r="H232" s="51"/>
      <c r="I232" s="53">
        <f>SUM(方向別!I109,方向別!I191,方向別!I314,方向別!I437,方向別!I560)</f>
        <v>1009</v>
      </c>
      <c r="J232" s="53">
        <f>SUM(方向別!J109,方向別!J191,方向別!J314,方向別!J437,方向別!J560)</f>
        <v>29</v>
      </c>
      <c r="K232" s="53">
        <f>SUM(方向別!K109,方向別!K191,方向別!K314,方向別!K437,方向別!K560)</f>
        <v>201</v>
      </c>
      <c r="L232" s="53">
        <f>SUM(方向別!L109,方向別!L191,方向別!L314,方向別!L437,方向別!L560)</f>
        <v>55</v>
      </c>
      <c r="M232" s="53">
        <f t="shared" si="51"/>
        <v>1294</v>
      </c>
      <c r="N232" s="52">
        <f t="shared" si="52"/>
        <v>6.491499227202473</v>
      </c>
      <c r="O232" s="51">
        <f t="shared" si="53"/>
        <v>7.4789041729279848</v>
      </c>
      <c r="BA232" s="45"/>
      <c r="BB232" s="45"/>
      <c r="BC232" s="45"/>
      <c r="BD232" s="45"/>
      <c r="BE232" s="45"/>
      <c r="BF232" s="45"/>
      <c r="BG232" s="45"/>
      <c r="BH232" s="45"/>
      <c r="BI232" s="45"/>
      <c r="BJ232" s="45"/>
      <c r="BK232" s="45"/>
      <c r="BL232" s="45"/>
      <c r="BM232" s="45"/>
      <c r="BN232" s="45"/>
      <c r="BO232" s="45"/>
    </row>
    <row r="233" spans="1:67" s="46" customFormat="1" ht="13.5" customHeight="1">
      <c r="A233" s="54" t="s">
        <v>25</v>
      </c>
      <c r="B233" s="53"/>
      <c r="C233" s="53"/>
      <c r="D233" s="53"/>
      <c r="E233" s="53"/>
      <c r="F233" s="53"/>
      <c r="G233" s="52"/>
      <c r="H233" s="51"/>
      <c r="I233" s="53">
        <f>SUM(方向別!I110,方向別!I192,方向別!I315,方向別!I438,方向別!I561)</f>
        <v>945</v>
      </c>
      <c r="J233" s="53">
        <f>SUM(方向別!J110,方向別!J192,方向別!J315,方向別!J438,方向別!J561)</f>
        <v>30</v>
      </c>
      <c r="K233" s="53">
        <f>SUM(方向別!K110,方向別!K192,方向別!K315,方向別!K438,方向別!K561)</f>
        <v>170</v>
      </c>
      <c r="L233" s="53">
        <f>SUM(方向別!L110,方向別!L192,方向別!L315,方向別!L438,方向別!L561)</f>
        <v>34</v>
      </c>
      <c r="M233" s="53">
        <f t="shared" si="51"/>
        <v>1179</v>
      </c>
      <c r="N233" s="52">
        <f t="shared" si="52"/>
        <v>5.4283290924512295</v>
      </c>
      <c r="O233" s="51">
        <f t="shared" si="53"/>
        <v>6.8142411281932729</v>
      </c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</row>
    <row r="234" spans="1:67" s="46" customFormat="1" ht="13.5" customHeight="1">
      <c r="A234" s="54" t="s">
        <v>26</v>
      </c>
      <c r="B234" s="53"/>
      <c r="C234" s="53"/>
      <c r="D234" s="53"/>
      <c r="E234" s="53"/>
      <c r="F234" s="53"/>
      <c r="G234" s="52"/>
      <c r="H234" s="51"/>
      <c r="I234" s="53">
        <f>SUM(方向別!I111,方向別!I193,方向別!I316,方向別!I439,方向別!I562)</f>
        <v>965</v>
      </c>
      <c r="J234" s="53">
        <f>SUM(方向別!J111,方向別!J193,方向別!J316,方向別!J439,方向別!J562)</f>
        <v>31</v>
      </c>
      <c r="K234" s="53">
        <f>SUM(方向別!K111,方向別!K193,方向別!K316,方向別!K439,方向別!K562)</f>
        <v>206</v>
      </c>
      <c r="L234" s="53">
        <f>SUM(方向別!L111,方向別!L193,方向別!L316,方向別!L439,方向別!L562)</f>
        <v>66</v>
      </c>
      <c r="M234" s="53">
        <f t="shared" si="51"/>
        <v>1268</v>
      </c>
      <c r="N234" s="52">
        <f t="shared" si="52"/>
        <v>7.6498422712933749</v>
      </c>
      <c r="O234" s="51">
        <f t="shared" si="53"/>
        <v>7.3286325280314406</v>
      </c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</row>
    <row r="235" spans="1:67" s="46" customFormat="1" ht="13.5" customHeight="1">
      <c r="A235" s="54" t="s">
        <v>27</v>
      </c>
      <c r="B235" s="53"/>
      <c r="C235" s="53"/>
      <c r="D235" s="53"/>
      <c r="E235" s="53"/>
      <c r="F235" s="53"/>
      <c r="G235" s="52"/>
      <c r="H235" s="51"/>
      <c r="I235" s="53">
        <f>SUM(方向別!I112,方向別!I194,方向別!I317,方向別!I440,方向別!I563)</f>
        <v>961</v>
      </c>
      <c r="J235" s="53">
        <f>SUM(方向別!J112,方向別!J194,方向別!J317,方向別!J440,方向別!J563)</f>
        <v>41</v>
      </c>
      <c r="K235" s="53">
        <f>SUM(方向別!K112,方向別!K194,方向別!K317,方向別!K440,方向別!K563)</f>
        <v>190</v>
      </c>
      <c r="L235" s="53">
        <f>SUM(方向別!L112,方向別!L194,方向別!L317,方向別!L440,方向別!L563)</f>
        <v>51</v>
      </c>
      <c r="M235" s="53">
        <f t="shared" si="51"/>
        <v>1243</v>
      </c>
      <c r="N235" s="52">
        <f t="shared" si="52"/>
        <v>7.401448109412712</v>
      </c>
      <c r="O235" s="51">
        <f t="shared" si="53"/>
        <v>7.1841405617847647</v>
      </c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5"/>
      <c r="BB235" s="45"/>
      <c r="BC235" s="45"/>
      <c r="BD235" s="45"/>
      <c r="BE235" s="45"/>
      <c r="BF235" s="45"/>
      <c r="BG235" s="45"/>
      <c r="BH235" s="45"/>
      <c r="BI235" s="45"/>
      <c r="BJ235" s="45"/>
      <c r="BK235" s="45"/>
      <c r="BL235" s="45"/>
      <c r="BM235" s="45"/>
      <c r="BN235" s="45"/>
      <c r="BO235" s="45"/>
    </row>
    <row r="236" spans="1:67" s="44" customFormat="1" ht="13.5" customHeight="1">
      <c r="A236" s="54" t="s">
        <v>28</v>
      </c>
      <c r="B236" s="53"/>
      <c r="C236" s="53"/>
      <c r="D236" s="53"/>
      <c r="E236" s="53"/>
      <c r="F236" s="53"/>
      <c r="G236" s="52"/>
      <c r="H236" s="51"/>
      <c r="I236" s="53">
        <f>SUM(方向別!I113,方向別!I195,方向別!I318,方向別!I441,方向別!I564)</f>
        <v>1040</v>
      </c>
      <c r="J236" s="53">
        <f>SUM(方向別!J113,方向別!J195,方向別!J318,方向別!J441,方向別!J564)</f>
        <v>42</v>
      </c>
      <c r="K236" s="53">
        <f>SUM(方向別!K113,方向別!K195,方向別!K318,方向別!K441,方向別!K564)</f>
        <v>177</v>
      </c>
      <c r="L236" s="53">
        <f>SUM(方向別!L113,方向別!L195,方向別!L318,方向別!L441,方向別!L564)</f>
        <v>54</v>
      </c>
      <c r="M236" s="53">
        <f t="shared" si="51"/>
        <v>1313</v>
      </c>
      <c r="N236" s="52">
        <f t="shared" si="52"/>
        <v>7.3115003808073116</v>
      </c>
      <c r="O236" s="51">
        <f t="shared" si="53"/>
        <v>7.5887180672754599</v>
      </c>
      <c r="BA236" s="45"/>
      <c r="BB236" s="45"/>
      <c r="BC236" s="45"/>
      <c r="BD236" s="45"/>
      <c r="BE236" s="45"/>
      <c r="BF236" s="45"/>
      <c r="BG236" s="45"/>
      <c r="BH236" s="45"/>
      <c r="BI236" s="45"/>
      <c r="BJ236" s="45"/>
      <c r="BK236" s="45"/>
      <c r="BL236" s="45"/>
      <c r="BM236" s="45"/>
      <c r="BN236" s="45"/>
      <c r="BO236" s="45"/>
    </row>
    <row r="237" spans="1:67" s="44" customFormat="1" ht="13.5" customHeight="1">
      <c r="A237" s="54" t="s">
        <v>60</v>
      </c>
      <c r="B237" s="53"/>
      <c r="C237" s="53"/>
      <c r="D237" s="53"/>
      <c r="E237" s="53"/>
      <c r="F237" s="53"/>
      <c r="G237" s="52"/>
      <c r="H237" s="51"/>
      <c r="I237" s="53">
        <f>SUM(方向別!I114,方向別!I196,方向別!I319,方向別!I442,方向別!I565)</f>
        <v>1272</v>
      </c>
      <c r="J237" s="53">
        <f>SUM(方向別!J114,方向別!J196,方向別!J319,方向別!J442,方向別!J565)</f>
        <v>32</v>
      </c>
      <c r="K237" s="53">
        <f>SUM(方向別!K114,方向別!K196,方向別!K319,方向別!K442,方向別!K565)</f>
        <v>211</v>
      </c>
      <c r="L237" s="53">
        <f>SUM(方向別!L114,方向別!L196,方向別!L319,方向別!L442,方向別!L565)</f>
        <v>48</v>
      </c>
      <c r="M237" s="53">
        <f t="shared" si="51"/>
        <v>1563</v>
      </c>
      <c r="N237" s="52">
        <f t="shared" si="52"/>
        <v>5.1183621241202815</v>
      </c>
      <c r="O237" s="51">
        <f t="shared" si="53"/>
        <v>9.0336377297422263</v>
      </c>
      <c r="BA237" s="45"/>
      <c r="BB237" s="45"/>
      <c r="BC237" s="45"/>
      <c r="BD237" s="45"/>
      <c r="BE237" s="45"/>
      <c r="BF237" s="45"/>
      <c r="BG237" s="45"/>
      <c r="BH237" s="45"/>
      <c r="BI237" s="45"/>
      <c r="BJ237" s="45"/>
      <c r="BK237" s="45"/>
      <c r="BL237" s="45"/>
      <c r="BM237" s="45"/>
      <c r="BN237" s="45"/>
      <c r="BO237" s="45"/>
    </row>
    <row r="238" spans="1:67" s="44" customFormat="1" ht="13.5" customHeight="1">
      <c r="A238" s="58" t="s">
        <v>29</v>
      </c>
      <c r="B238" s="57"/>
      <c r="C238" s="57"/>
      <c r="D238" s="57"/>
      <c r="E238" s="57"/>
      <c r="F238" s="57"/>
      <c r="G238" s="56"/>
      <c r="H238" s="55"/>
      <c r="I238" s="57">
        <f>SUM(方向別!I115,方向別!I197,方向別!I320,方向別!I443,方向別!I566)</f>
        <v>239</v>
      </c>
      <c r="J238" s="57">
        <f>SUM(方向別!J115,方向別!J197,方向別!J320,方向別!J443,方向別!J566)</f>
        <v>13</v>
      </c>
      <c r="K238" s="57">
        <f>SUM(方向別!K115,方向別!K197,方向別!K320,方向別!K443,方向別!K566)</f>
        <v>46</v>
      </c>
      <c r="L238" s="57">
        <f>SUM(方向別!L115,方向別!L197,方向別!L320,方向別!L443,方向別!L566)</f>
        <v>5</v>
      </c>
      <c r="M238" s="57">
        <f t="shared" si="51"/>
        <v>303</v>
      </c>
      <c r="N238" s="56">
        <f t="shared" si="52"/>
        <v>5.9405940594059405</v>
      </c>
      <c r="O238" s="55">
        <f t="shared" si="53"/>
        <v>1.7512426309097213</v>
      </c>
      <c r="BA238" s="45"/>
      <c r="BB238" s="45"/>
      <c r="BC238" s="45"/>
      <c r="BD238" s="45"/>
      <c r="BE238" s="45"/>
      <c r="BF238" s="45"/>
      <c r="BG238" s="45"/>
      <c r="BH238" s="45"/>
      <c r="BI238" s="45"/>
      <c r="BJ238" s="45"/>
      <c r="BK238" s="45"/>
      <c r="BL238" s="45"/>
      <c r="BM238" s="45"/>
      <c r="BN238" s="45"/>
      <c r="BO238" s="45"/>
    </row>
    <row r="239" spans="1:67" s="46" customFormat="1" ht="13.5" customHeight="1">
      <c r="A239" s="54" t="s">
        <v>30</v>
      </c>
      <c r="B239" s="53"/>
      <c r="C239" s="53"/>
      <c r="D239" s="53"/>
      <c r="E239" s="53"/>
      <c r="F239" s="53"/>
      <c r="G239" s="52"/>
      <c r="H239" s="51"/>
      <c r="I239" s="53">
        <f>SUM(方向別!I116,方向別!I198,方向別!I321,方向別!I444,方向別!I567)</f>
        <v>250</v>
      </c>
      <c r="J239" s="53">
        <f>SUM(方向別!J116,方向別!J198,方向別!J321,方向別!J444,方向別!J567)</f>
        <v>7</v>
      </c>
      <c r="K239" s="53">
        <f>SUM(方向別!K116,方向別!K198,方向別!K321,方向別!K444,方向別!K567)</f>
        <v>34</v>
      </c>
      <c r="L239" s="53">
        <f>SUM(方向別!L116,方向別!L198,方向別!L321,方向別!L444,方向別!L567)</f>
        <v>3</v>
      </c>
      <c r="M239" s="53">
        <f t="shared" si="51"/>
        <v>294</v>
      </c>
      <c r="N239" s="52">
        <f t="shared" si="52"/>
        <v>3.4013605442176873</v>
      </c>
      <c r="O239" s="51">
        <f t="shared" si="53"/>
        <v>1.6992255230609179</v>
      </c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</row>
    <row r="240" spans="1:67" s="46" customFormat="1" ht="13.5" customHeight="1">
      <c r="A240" s="54" t="s">
        <v>31</v>
      </c>
      <c r="B240" s="53"/>
      <c r="C240" s="53"/>
      <c r="D240" s="53"/>
      <c r="E240" s="53"/>
      <c r="F240" s="53"/>
      <c r="G240" s="52"/>
      <c r="H240" s="51"/>
      <c r="I240" s="53">
        <f>SUM(方向別!I117,方向別!I199,方向別!I322,方向別!I445,方向別!I568)</f>
        <v>255</v>
      </c>
      <c r="J240" s="53">
        <f>SUM(方向別!J117,方向別!J199,方向別!J322,方向別!J445,方向別!J568)</f>
        <v>12</v>
      </c>
      <c r="K240" s="53">
        <f>SUM(方向別!K117,方向別!K199,方向別!K322,方向別!K445,方向別!K568)</f>
        <v>27</v>
      </c>
      <c r="L240" s="53">
        <f>SUM(方向別!L117,方向別!L199,方向別!L322,方向別!L445,方向別!L568)</f>
        <v>3</v>
      </c>
      <c r="M240" s="53">
        <f t="shared" si="51"/>
        <v>297</v>
      </c>
      <c r="N240" s="52">
        <f t="shared" si="52"/>
        <v>5.0505050505050502</v>
      </c>
      <c r="O240" s="51">
        <f t="shared" si="53"/>
        <v>1.716564559010519</v>
      </c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</row>
    <row r="241" spans="1:79" s="46" customFormat="1" ht="13.5" customHeight="1">
      <c r="A241" s="54" t="s">
        <v>32</v>
      </c>
      <c r="B241" s="53"/>
      <c r="C241" s="53"/>
      <c r="D241" s="53"/>
      <c r="E241" s="53"/>
      <c r="F241" s="53"/>
      <c r="G241" s="52"/>
      <c r="H241" s="51"/>
      <c r="I241" s="53">
        <f>SUM(方向別!I118,方向別!I200,方向別!I323,方向別!I446,方向別!I569)</f>
        <v>211</v>
      </c>
      <c r="J241" s="53">
        <f>SUM(方向別!J118,方向別!J200,方向別!J323,方向別!J446,方向別!J569)</f>
        <v>6</v>
      </c>
      <c r="K241" s="53">
        <f>SUM(方向別!K118,方向別!K200,方向別!K323,方向別!K446,方向別!K569)</f>
        <v>29</v>
      </c>
      <c r="L241" s="53">
        <f>SUM(方向別!L118,方向別!L200,方向別!L323,方向別!L446,方向別!L569)</f>
        <v>6</v>
      </c>
      <c r="M241" s="53">
        <f t="shared" si="51"/>
        <v>252</v>
      </c>
      <c r="N241" s="52">
        <f t="shared" si="52"/>
        <v>4.7619047619047619</v>
      </c>
      <c r="O241" s="51">
        <f t="shared" si="53"/>
        <v>1.456479019766501</v>
      </c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5"/>
      <c r="BB241" s="45"/>
      <c r="BC241" s="45"/>
      <c r="BD241" s="45"/>
      <c r="BE241" s="45"/>
      <c r="BF241" s="45"/>
      <c r="BG241" s="45"/>
      <c r="BH241" s="45"/>
      <c r="BI241" s="45"/>
      <c r="BJ241" s="45"/>
      <c r="BK241" s="45"/>
      <c r="BL241" s="45"/>
      <c r="BM241" s="45"/>
      <c r="BN241" s="45"/>
      <c r="BO241" s="45"/>
    </row>
    <row r="242" spans="1:79" s="44" customFormat="1" ht="13.5" customHeight="1">
      <c r="A242" s="54" t="s">
        <v>33</v>
      </c>
      <c r="B242" s="53"/>
      <c r="C242" s="53"/>
      <c r="D242" s="53"/>
      <c r="E242" s="53"/>
      <c r="F242" s="53"/>
      <c r="G242" s="52"/>
      <c r="H242" s="51"/>
      <c r="I242" s="53">
        <f>SUM(方向別!I119,方向別!I201,方向別!I324,方向別!I447,方向別!I570)</f>
        <v>277</v>
      </c>
      <c r="J242" s="53">
        <f>SUM(方向別!J119,方向別!J201,方向別!J324,方向別!J447,方向別!J570)</f>
        <v>6</v>
      </c>
      <c r="K242" s="53">
        <f>SUM(方向別!K119,方向別!K201,方向別!K324,方向別!K447,方向別!K570)</f>
        <v>27</v>
      </c>
      <c r="L242" s="53">
        <f>SUM(方向別!L119,方向別!L201,方向別!L324,方向別!L447,方向別!L570)</f>
        <v>7</v>
      </c>
      <c r="M242" s="53">
        <f t="shared" si="51"/>
        <v>317</v>
      </c>
      <c r="N242" s="52">
        <f t="shared" si="52"/>
        <v>4.1009463722397479</v>
      </c>
      <c r="O242" s="51">
        <f t="shared" si="53"/>
        <v>1.8321581320078602</v>
      </c>
      <c r="BA242" s="45"/>
      <c r="BB242" s="45"/>
      <c r="BC242" s="45"/>
      <c r="BD242" s="45"/>
      <c r="BE242" s="45"/>
      <c r="BF242" s="45"/>
      <c r="BG242" s="45"/>
      <c r="BH242" s="45"/>
      <c r="BI242" s="45"/>
      <c r="BJ242" s="45"/>
      <c r="BK242" s="45"/>
      <c r="BL242" s="45"/>
      <c r="BM242" s="45"/>
      <c r="BN242" s="45"/>
      <c r="BO242" s="45"/>
    </row>
    <row r="243" spans="1:79" s="46" customFormat="1" ht="13.5" customHeight="1">
      <c r="A243" s="54" t="s">
        <v>34</v>
      </c>
      <c r="B243" s="53"/>
      <c r="C243" s="53"/>
      <c r="D243" s="53"/>
      <c r="E243" s="53"/>
      <c r="F243" s="53"/>
      <c r="G243" s="52"/>
      <c r="H243" s="51"/>
      <c r="I243" s="53">
        <f>SUM(方向別!I120,方向別!I202,方向別!I325,方向別!I448,方向別!I571)</f>
        <v>219</v>
      </c>
      <c r="J243" s="53">
        <f>SUM(方向別!J120,方向別!J202,方向別!J325,方向別!J448,方向別!J571)</f>
        <v>5</v>
      </c>
      <c r="K243" s="53">
        <f>SUM(方向別!K120,方向別!K202,方向別!K325,方向別!K448,方向別!K571)</f>
        <v>23</v>
      </c>
      <c r="L243" s="53">
        <f>SUM(方向別!L120,方向別!L202,方向別!L325,方向別!L448,方向別!L571)</f>
        <v>7</v>
      </c>
      <c r="M243" s="53">
        <f t="shared" si="51"/>
        <v>254</v>
      </c>
      <c r="N243" s="52">
        <f t="shared" si="52"/>
        <v>4.7244094488188972</v>
      </c>
      <c r="O243" s="51">
        <f t="shared" si="53"/>
        <v>1.4680383770662351</v>
      </c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5"/>
      <c r="BB243" s="45"/>
      <c r="BC243" s="45"/>
      <c r="BD243" s="45"/>
      <c r="BE243" s="45"/>
      <c r="BF243" s="45"/>
      <c r="BG243" s="45"/>
      <c r="BH243" s="45"/>
      <c r="BI243" s="45"/>
      <c r="BJ243" s="45"/>
      <c r="BK243" s="45"/>
      <c r="BL243" s="45"/>
      <c r="BM243" s="45"/>
      <c r="BN243" s="45"/>
      <c r="BO243" s="45"/>
    </row>
    <row r="244" spans="1:79" s="44" customFormat="1" ht="13.5" customHeight="1">
      <c r="A244" s="50" t="s">
        <v>15</v>
      </c>
      <c r="B244" s="49"/>
      <c r="C244" s="49"/>
      <c r="D244" s="49"/>
      <c r="E244" s="49"/>
      <c r="F244" s="49"/>
      <c r="G244" s="48"/>
      <c r="H244" s="47"/>
      <c r="I244" s="49">
        <f>SUM(方向別!I121,方向別!I203,方向別!I326,方向別!I449,方向別!I572)</f>
        <v>1451</v>
      </c>
      <c r="J244" s="49">
        <f>SUM(方向別!J121,方向別!J203,方向別!J326,方向別!J449,方向別!J572)</f>
        <v>49</v>
      </c>
      <c r="K244" s="49">
        <f>SUM(方向別!K121,方向別!K203,方向別!K326,方向別!K449,方向別!K572)</f>
        <v>186</v>
      </c>
      <c r="L244" s="49">
        <f>SUM(方向別!L121,方向別!L203,方向別!L326,方向別!L449,方向別!L572)</f>
        <v>31</v>
      </c>
      <c r="M244" s="49">
        <f t="shared" si="51"/>
        <v>1717</v>
      </c>
      <c r="N244" s="48">
        <f t="shared" si="52"/>
        <v>4.6592894583576001</v>
      </c>
      <c r="O244" s="47">
        <f t="shared" si="53"/>
        <v>9.923708241821755</v>
      </c>
      <c r="BA244" s="45"/>
      <c r="BB244" s="45"/>
      <c r="BC244" s="45"/>
      <c r="BD244" s="45"/>
      <c r="BE244" s="45"/>
      <c r="BF244" s="45"/>
      <c r="BG244" s="45"/>
      <c r="BH244" s="45"/>
      <c r="BI244" s="45"/>
      <c r="BJ244" s="45"/>
      <c r="BK244" s="45"/>
      <c r="BL244" s="45"/>
      <c r="BM244" s="45"/>
      <c r="BN244" s="45"/>
      <c r="BO244" s="45"/>
    </row>
    <row r="245" spans="1:79" s="44" customFormat="1" ht="13.5" customHeight="1">
      <c r="A245" s="58" t="s">
        <v>35</v>
      </c>
      <c r="B245" s="57"/>
      <c r="C245" s="57"/>
      <c r="D245" s="57"/>
      <c r="E245" s="57"/>
      <c r="F245" s="57"/>
      <c r="G245" s="56"/>
      <c r="H245" s="55"/>
      <c r="I245" s="57">
        <f>SUM(方向別!I122,方向別!I204,方向別!I327,方向別!I450,方向別!I573)</f>
        <v>228</v>
      </c>
      <c r="J245" s="57">
        <f>SUM(方向別!J122,方向別!J204,方向別!J327,方向別!J450,方向別!J573)</f>
        <v>5</v>
      </c>
      <c r="K245" s="57">
        <f>SUM(方向別!K122,方向別!K204,方向別!K327,方向別!K450,方向別!K573)</f>
        <v>20</v>
      </c>
      <c r="L245" s="57">
        <f>SUM(方向別!L122,方向別!L204,方向別!L327,方向別!L450,方向別!L573)</f>
        <v>8</v>
      </c>
      <c r="M245" s="57">
        <f t="shared" si="51"/>
        <v>261</v>
      </c>
      <c r="N245" s="56">
        <f t="shared" si="52"/>
        <v>4.980842911877394</v>
      </c>
      <c r="O245" s="55">
        <f t="shared" si="53"/>
        <v>1.5084961276153046</v>
      </c>
      <c r="BA245" s="45"/>
      <c r="BB245" s="45"/>
      <c r="BC245" s="45"/>
      <c r="BD245" s="45"/>
      <c r="BE245" s="45"/>
      <c r="BF245" s="45"/>
      <c r="BG245" s="45"/>
      <c r="BH245" s="45"/>
      <c r="BI245" s="45"/>
      <c r="BJ245" s="45"/>
      <c r="BK245" s="45"/>
      <c r="BL245" s="45"/>
      <c r="BM245" s="45"/>
      <c r="BN245" s="45"/>
      <c r="BO245" s="45"/>
    </row>
    <row r="246" spans="1:79" s="46" customFormat="1" ht="13.5" customHeight="1">
      <c r="A246" s="54" t="s">
        <v>36</v>
      </c>
      <c r="B246" s="53"/>
      <c r="C246" s="53"/>
      <c r="D246" s="53"/>
      <c r="E246" s="53"/>
      <c r="F246" s="53"/>
      <c r="G246" s="52"/>
      <c r="H246" s="51"/>
      <c r="I246" s="53">
        <f>SUM(方向別!I123,方向別!I205,方向別!I328,方向別!I451,方向別!I574)</f>
        <v>232</v>
      </c>
      <c r="J246" s="53">
        <f>SUM(方向別!J123,方向別!J205,方向別!J328,方向別!J451,方向別!J574)</f>
        <v>8</v>
      </c>
      <c r="K246" s="53">
        <f>SUM(方向別!K123,方向別!K205,方向別!K328,方向別!K451,方向別!K574)</f>
        <v>20</v>
      </c>
      <c r="L246" s="53">
        <f>SUM(方向別!L123,方向別!L205,方向別!L328,方向別!L451,方向別!L574)</f>
        <v>2</v>
      </c>
      <c r="M246" s="53">
        <f t="shared" si="51"/>
        <v>262</v>
      </c>
      <c r="N246" s="52">
        <f t="shared" si="52"/>
        <v>3.8167938931297711</v>
      </c>
      <c r="O246" s="51">
        <f t="shared" si="53"/>
        <v>1.5142758062651716</v>
      </c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</row>
    <row r="247" spans="1:79" s="46" customFormat="1" ht="13.5" customHeight="1">
      <c r="A247" s="54" t="s">
        <v>37</v>
      </c>
      <c r="B247" s="53"/>
      <c r="C247" s="53"/>
      <c r="D247" s="53"/>
      <c r="E247" s="53"/>
      <c r="F247" s="53"/>
      <c r="G247" s="52"/>
      <c r="H247" s="51"/>
      <c r="I247" s="53">
        <f>SUM(方向別!I124,方向別!I206,方向別!I329,方向別!I452,方向別!I575)</f>
        <v>195</v>
      </c>
      <c r="J247" s="53">
        <f>SUM(方向別!J124,方向別!J206,方向別!J329,方向別!J452,方向別!J575)</f>
        <v>7</v>
      </c>
      <c r="K247" s="53">
        <f>SUM(方向別!K124,方向別!K206,方向別!K329,方向別!K452,方向別!K575)</f>
        <v>22</v>
      </c>
      <c r="L247" s="53">
        <f>SUM(方向別!L124,方向別!L206,方向別!L329,方向別!L452,方向別!L575)</f>
        <v>3</v>
      </c>
      <c r="M247" s="53">
        <f t="shared" si="51"/>
        <v>227</v>
      </c>
      <c r="N247" s="52">
        <f t="shared" si="52"/>
        <v>4.4052863436123353</v>
      </c>
      <c r="O247" s="51">
        <f t="shared" si="53"/>
        <v>1.3119870535198241</v>
      </c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4"/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</row>
    <row r="248" spans="1:79" s="43" customFormat="1" ht="13.5" customHeight="1">
      <c r="A248" s="54" t="s">
        <v>38</v>
      </c>
      <c r="B248" s="53"/>
      <c r="C248" s="53"/>
      <c r="D248" s="53"/>
      <c r="E248" s="53"/>
      <c r="F248" s="53"/>
      <c r="G248" s="52"/>
      <c r="H248" s="51"/>
      <c r="I248" s="53">
        <f>SUM(方向別!I125,方向別!I207,方向別!I330,方向別!I453,方向別!I576)</f>
        <v>177</v>
      </c>
      <c r="J248" s="53">
        <f>SUM(方向別!J125,方向別!J207,方向別!J330,方向別!J453,方向別!J576)</f>
        <v>6</v>
      </c>
      <c r="K248" s="53">
        <f>SUM(方向別!K125,方向別!K207,方向別!K330,方向別!K453,方向別!K576)</f>
        <v>19</v>
      </c>
      <c r="L248" s="53">
        <f>SUM(方向別!L125,方向別!L207,方向別!L330,方向別!L453,方向別!L576)</f>
        <v>2</v>
      </c>
      <c r="M248" s="53">
        <f t="shared" si="51"/>
        <v>204</v>
      </c>
      <c r="N248" s="52">
        <f t="shared" si="52"/>
        <v>3.9215686274509802</v>
      </c>
      <c r="O248" s="51">
        <f t="shared" si="53"/>
        <v>1.1790544445728817</v>
      </c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4"/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  <c r="BA248" s="45"/>
      <c r="BB248" s="45"/>
      <c r="BC248" s="45"/>
      <c r="BD248" s="45"/>
      <c r="BE248" s="45"/>
      <c r="BF248" s="45"/>
      <c r="BG248" s="45"/>
      <c r="BH248" s="45"/>
      <c r="BI248" s="45"/>
      <c r="BJ248" s="45"/>
      <c r="BK248" s="45"/>
      <c r="BL248" s="45"/>
      <c r="BM248" s="45"/>
      <c r="BN248" s="45"/>
      <c r="BO248" s="45"/>
    </row>
    <row r="249" spans="1:79" s="43" customFormat="1" ht="13.5" customHeight="1">
      <c r="A249" s="54" t="s">
        <v>39</v>
      </c>
      <c r="B249" s="53"/>
      <c r="C249" s="53"/>
      <c r="D249" s="53"/>
      <c r="E249" s="53"/>
      <c r="F249" s="53"/>
      <c r="G249" s="52"/>
      <c r="H249" s="51"/>
      <c r="I249" s="53">
        <f>SUM(方向別!I126,方向別!I208,方向別!I331,方向別!I454,方向別!I577)</f>
        <v>188</v>
      </c>
      <c r="J249" s="53">
        <f>SUM(方向別!J126,方向別!J208,方向別!J331,方向別!J454,方向別!J577)</f>
        <v>4</v>
      </c>
      <c r="K249" s="53">
        <f>SUM(方向別!K126,方向別!K208,方向別!K331,方向別!K454,方向別!K577)</f>
        <v>29</v>
      </c>
      <c r="L249" s="53">
        <f>SUM(方向別!L126,方向別!L208,方向別!L331,方向別!L454,方向別!L577)</f>
        <v>3</v>
      </c>
      <c r="M249" s="53">
        <f t="shared" si="51"/>
        <v>224</v>
      </c>
      <c r="N249" s="52">
        <f t="shared" si="52"/>
        <v>3.125</v>
      </c>
      <c r="O249" s="51">
        <f t="shared" si="53"/>
        <v>1.2946480175702231</v>
      </c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4"/>
      <c r="AM249" s="44"/>
      <c r="AN249" s="44"/>
      <c r="AO249" s="44"/>
      <c r="AP249" s="44"/>
      <c r="AQ249" s="44"/>
      <c r="AR249" s="44"/>
      <c r="AS249" s="44"/>
      <c r="AT249" s="44"/>
      <c r="AU249" s="44"/>
      <c r="AV249" s="44"/>
      <c r="AW249" s="44"/>
      <c r="AX249" s="44"/>
      <c r="AY249" s="44"/>
      <c r="AZ249" s="44"/>
      <c r="BA249" s="45"/>
      <c r="BB249" s="45"/>
      <c r="BC249" s="45"/>
      <c r="BD249" s="45"/>
      <c r="BE249" s="45"/>
      <c r="BF249" s="45"/>
      <c r="BG249" s="45"/>
      <c r="BH249" s="45"/>
      <c r="BI249" s="45"/>
      <c r="BJ249" s="45"/>
      <c r="BK249" s="45"/>
      <c r="BL249" s="45"/>
      <c r="BM249" s="45"/>
      <c r="BN249" s="45"/>
      <c r="BO249" s="45"/>
    </row>
    <row r="250" spans="1:79" s="44" customFormat="1" ht="13.5" customHeight="1">
      <c r="A250" s="54" t="s">
        <v>40</v>
      </c>
      <c r="B250" s="53"/>
      <c r="C250" s="53"/>
      <c r="D250" s="53"/>
      <c r="E250" s="53"/>
      <c r="F250" s="53"/>
      <c r="G250" s="52"/>
      <c r="H250" s="51"/>
      <c r="I250" s="53">
        <f>SUM(方向別!I127,方向別!I209,方向別!I332,方向別!I455,方向別!I578)</f>
        <v>183</v>
      </c>
      <c r="J250" s="53">
        <f>SUM(方向別!J127,方向別!J209,方向別!J332,方向別!J455,方向別!J578)</f>
        <v>7</v>
      </c>
      <c r="K250" s="53">
        <f>SUM(方向別!K127,方向別!K209,方向別!K332,方向別!K455,方向別!K578)</f>
        <v>20</v>
      </c>
      <c r="L250" s="53">
        <f>SUM(方向別!L127,方向別!L209,方向別!L332,方向別!L455,方向別!L578)</f>
        <v>1</v>
      </c>
      <c r="M250" s="53">
        <f t="shared" si="51"/>
        <v>211</v>
      </c>
      <c r="N250" s="52">
        <f t="shared" si="52"/>
        <v>3.7914691943127963</v>
      </c>
      <c r="O250" s="51">
        <f t="shared" si="53"/>
        <v>1.2195121951219512</v>
      </c>
      <c r="BA250" s="45"/>
      <c r="BB250" s="45"/>
      <c r="BC250" s="45"/>
      <c r="BD250" s="45"/>
      <c r="BE250" s="45"/>
      <c r="BF250" s="45"/>
      <c r="BG250" s="45"/>
      <c r="BH250" s="45"/>
      <c r="BI250" s="45"/>
      <c r="BJ250" s="45"/>
      <c r="BK250" s="45"/>
      <c r="BL250" s="45"/>
      <c r="BM250" s="45"/>
      <c r="BN250" s="45"/>
      <c r="BO250" s="45"/>
    </row>
    <row r="251" spans="1:79" s="46" customFormat="1" ht="13.5" customHeight="1">
      <c r="A251" s="50" t="s">
        <v>15</v>
      </c>
      <c r="B251" s="49"/>
      <c r="C251" s="49"/>
      <c r="D251" s="49"/>
      <c r="E251" s="49"/>
      <c r="F251" s="49"/>
      <c r="G251" s="48"/>
      <c r="H251" s="47"/>
      <c r="I251" s="49">
        <f>SUM(I245:I250)</f>
        <v>1203</v>
      </c>
      <c r="J251" s="49">
        <f>SUM(J245:J250)</f>
        <v>37</v>
      </c>
      <c r="K251" s="49">
        <f>SUM(K245:K250)</f>
        <v>130</v>
      </c>
      <c r="L251" s="49">
        <f>SUM(L245:L250)</f>
        <v>19</v>
      </c>
      <c r="M251" s="49">
        <f t="shared" si="51"/>
        <v>1389</v>
      </c>
      <c r="N251" s="48">
        <f t="shared" si="52"/>
        <v>4.0316774658027352</v>
      </c>
      <c r="O251" s="47">
        <f t="shared" si="53"/>
        <v>8.0279736446653569</v>
      </c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4"/>
      <c r="AM251" s="44"/>
      <c r="AN251" s="44"/>
      <c r="AO251" s="44"/>
      <c r="AP251" s="44"/>
      <c r="AQ251" s="44"/>
      <c r="AR251" s="44"/>
      <c r="AS251" s="44"/>
      <c r="AT251" s="44"/>
      <c r="AU251" s="44"/>
      <c r="AV251" s="44"/>
      <c r="AW251" s="44"/>
      <c r="AX251" s="44"/>
      <c r="AY251" s="44"/>
      <c r="AZ251" s="44"/>
    </row>
    <row r="252" spans="1:79" s="43" customFormat="1" ht="13.5" customHeight="1">
      <c r="A252" s="50" t="s">
        <v>41</v>
      </c>
      <c r="B252" s="49"/>
      <c r="C252" s="49"/>
      <c r="D252" s="49"/>
      <c r="E252" s="49"/>
      <c r="F252" s="49"/>
      <c r="G252" s="48"/>
      <c r="H252" s="47"/>
      <c r="I252" s="49">
        <f>SUM(I222,I229:I237,I244,I251)</f>
        <v>14091</v>
      </c>
      <c r="J252" s="49">
        <f>SUM(J222,J229:J237,J244,J251)</f>
        <v>466</v>
      </c>
      <c r="K252" s="49">
        <f>SUM(K222,K229:K237,K244,K251)</f>
        <v>2155</v>
      </c>
      <c r="L252" s="49">
        <f>SUM(L222,L229:L237,L244,L251)</f>
        <v>590</v>
      </c>
      <c r="M252" s="49">
        <f t="shared" si="51"/>
        <v>17302</v>
      </c>
      <c r="N252" s="48">
        <f t="shared" si="52"/>
        <v>6.1033406542596227</v>
      </c>
      <c r="O252" s="47">
        <f t="shared" si="53"/>
        <v>100</v>
      </c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4"/>
      <c r="AM252" s="44"/>
      <c r="AN252" s="44"/>
      <c r="AO252" s="44"/>
      <c r="AP252" s="44"/>
      <c r="AQ252" s="44"/>
      <c r="AR252" s="44"/>
      <c r="AS252" s="44"/>
      <c r="AT252" s="44"/>
      <c r="AU252" s="44"/>
      <c r="AV252" s="44"/>
      <c r="AW252" s="44"/>
      <c r="AX252" s="44"/>
      <c r="AY252" s="44"/>
      <c r="AZ252" s="44"/>
      <c r="BA252" s="45"/>
      <c r="BB252" s="45"/>
      <c r="BC252" s="45"/>
      <c r="BD252" s="45"/>
      <c r="BE252" s="45"/>
      <c r="BF252" s="45"/>
      <c r="BG252" s="45"/>
      <c r="BH252" s="45"/>
      <c r="BI252" s="45"/>
      <c r="BJ252" s="45"/>
      <c r="BK252" s="45"/>
      <c r="BL252" s="45"/>
      <c r="BM252" s="45"/>
      <c r="BN252" s="45"/>
      <c r="BO252" s="45"/>
    </row>
    <row r="253" spans="1:79" s="43" customFormat="1" ht="12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4"/>
      <c r="AM253" s="44"/>
      <c r="AN253" s="44"/>
      <c r="AO253" s="44"/>
      <c r="AP253" s="44"/>
      <c r="AQ253" s="44"/>
      <c r="AR253" s="44"/>
      <c r="AS253" s="44"/>
      <c r="AT253" s="44"/>
      <c r="AU253" s="44"/>
      <c r="AV253" s="44"/>
      <c r="AW253" s="44"/>
      <c r="AX253" s="44"/>
      <c r="AY253" s="44"/>
      <c r="AZ253" s="44"/>
      <c r="BA253" s="44"/>
      <c r="BB253" s="44"/>
      <c r="BC253" s="44"/>
      <c r="BD253" s="44"/>
      <c r="BE253" s="44"/>
      <c r="BF253" s="44"/>
      <c r="BG253" s="44"/>
      <c r="BH253" s="44"/>
      <c r="BI253" s="44"/>
      <c r="BJ253" s="44"/>
      <c r="BK253" s="44"/>
      <c r="BL253" s="44"/>
      <c r="BM253" s="44"/>
      <c r="BN253" s="44"/>
      <c r="BO253" s="44"/>
      <c r="BP253" s="44"/>
      <c r="BQ253" s="44"/>
      <c r="BR253" s="44"/>
      <c r="BS253" s="44"/>
      <c r="BT253" s="44"/>
      <c r="BU253" s="44"/>
      <c r="BV253" s="44"/>
      <c r="BW253" s="44"/>
      <c r="BX253" s="44"/>
      <c r="BY253" s="44"/>
      <c r="BZ253" s="44"/>
      <c r="CA253" s="44"/>
    </row>
    <row r="254" spans="1:79" s="43" customFormat="1" ht="12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4"/>
      <c r="AM254" s="44"/>
      <c r="AN254" s="44"/>
      <c r="AO254" s="44"/>
      <c r="AP254" s="44"/>
      <c r="AQ254" s="44"/>
      <c r="AR254" s="44"/>
      <c r="AS254" s="44"/>
      <c r="AT254" s="44"/>
      <c r="AU254" s="44"/>
      <c r="AV254" s="44"/>
      <c r="AW254" s="44"/>
      <c r="AX254" s="44"/>
      <c r="AY254" s="44"/>
      <c r="AZ254" s="44"/>
      <c r="BA254" s="44"/>
      <c r="BB254" s="44"/>
      <c r="BC254" s="44"/>
      <c r="BD254" s="44"/>
      <c r="BE254" s="44"/>
      <c r="BF254" s="44"/>
      <c r="BG254" s="44"/>
      <c r="BH254" s="44"/>
      <c r="BI254" s="44"/>
      <c r="BJ254" s="44"/>
      <c r="BK254" s="44"/>
      <c r="BL254" s="44"/>
      <c r="BM254" s="44"/>
      <c r="BN254" s="44"/>
      <c r="BO254" s="44"/>
      <c r="BP254" s="44"/>
      <c r="BQ254" s="44"/>
      <c r="BR254" s="44"/>
      <c r="BS254" s="44"/>
      <c r="BT254" s="44"/>
      <c r="BU254" s="44"/>
      <c r="BV254" s="44"/>
      <c r="BW254" s="44"/>
      <c r="BX254" s="44"/>
      <c r="BY254" s="44"/>
      <c r="BZ254" s="44"/>
      <c r="CA254" s="44"/>
    </row>
    <row r="255" spans="1:79" s="43" customFormat="1" ht="12" customHeight="1">
      <c r="A255" s="44"/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  <c r="AD255" s="44"/>
      <c r="AE255" s="44"/>
      <c r="AF255" s="44"/>
      <c r="AG255" s="44"/>
      <c r="AH255" s="44"/>
      <c r="AI255" s="44"/>
      <c r="AJ255" s="44"/>
      <c r="AK255" s="44"/>
      <c r="AL255" s="44"/>
      <c r="AM255" s="44"/>
      <c r="AN255" s="44"/>
      <c r="AO255" s="44"/>
      <c r="AP255" s="44"/>
      <c r="AQ255" s="44"/>
      <c r="AR255" s="44"/>
      <c r="AS255" s="44"/>
      <c r="AT255" s="44"/>
      <c r="AU255" s="44"/>
      <c r="AV255" s="44"/>
      <c r="AW255" s="44"/>
      <c r="AX255" s="44"/>
      <c r="AY255" s="44"/>
      <c r="AZ255" s="44"/>
      <c r="BA255" s="44"/>
      <c r="BB255" s="44"/>
      <c r="BC255" s="44"/>
      <c r="BD255" s="44"/>
      <c r="BE255" s="44"/>
      <c r="BF255" s="44"/>
      <c r="BG255" s="44"/>
      <c r="BH255" s="44"/>
      <c r="BI255" s="44"/>
      <c r="BJ255" s="44"/>
      <c r="BK255" s="44"/>
      <c r="BL255" s="44"/>
      <c r="BM255" s="44"/>
      <c r="BN255" s="44"/>
      <c r="BO255" s="44"/>
      <c r="BP255" s="44"/>
      <c r="BQ255" s="44"/>
      <c r="BR255" s="44"/>
      <c r="BS255" s="44"/>
      <c r="BT255" s="44"/>
      <c r="BU255" s="44"/>
      <c r="BV255" s="44"/>
      <c r="BW255" s="44"/>
      <c r="BX255" s="44"/>
      <c r="BY255" s="44"/>
      <c r="BZ255" s="44"/>
      <c r="CA255" s="44"/>
    </row>
    <row r="256" spans="1:79" s="43" customFormat="1" ht="12" customHeight="1">
      <c r="A256" s="44"/>
      <c r="B256" s="44"/>
      <c r="C256" s="44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  <c r="AD256" s="44"/>
      <c r="AE256" s="44"/>
      <c r="AF256" s="44"/>
      <c r="AG256" s="44"/>
      <c r="AH256" s="44"/>
      <c r="AI256" s="44"/>
      <c r="AJ256" s="44"/>
      <c r="AK256" s="44"/>
      <c r="AL256" s="44"/>
      <c r="AM256" s="44"/>
      <c r="AN256" s="44"/>
      <c r="AO256" s="44"/>
      <c r="AP256" s="44"/>
      <c r="AQ256" s="44"/>
      <c r="AR256" s="44"/>
      <c r="AS256" s="44"/>
      <c r="AT256" s="44"/>
      <c r="AU256" s="44"/>
      <c r="AV256" s="44"/>
      <c r="AW256" s="44"/>
      <c r="AX256" s="44"/>
      <c r="AY256" s="44"/>
      <c r="AZ256" s="44"/>
      <c r="BA256" s="44"/>
      <c r="BB256" s="44"/>
      <c r="BC256" s="44"/>
      <c r="BD256" s="44"/>
      <c r="BE256" s="44"/>
      <c r="BF256" s="44"/>
      <c r="BG256" s="44"/>
      <c r="BH256" s="44"/>
      <c r="BI256" s="44"/>
      <c r="BJ256" s="44"/>
      <c r="BK256" s="44"/>
      <c r="BL256" s="44"/>
      <c r="BM256" s="44"/>
      <c r="BN256" s="44"/>
      <c r="BO256" s="44"/>
      <c r="BP256" s="44"/>
      <c r="BQ256" s="44"/>
      <c r="BR256" s="44"/>
      <c r="BS256" s="44"/>
      <c r="BT256" s="44"/>
      <c r="BU256" s="44"/>
      <c r="BV256" s="44"/>
      <c r="BW256" s="44"/>
      <c r="BX256" s="44"/>
      <c r="BY256" s="44"/>
      <c r="BZ256" s="44"/>
      <c r="CA256" s="44"/>
    </row>
    <row r="257" spans="1:79" s="43" customFormat="1" ht="12" customHeight="1">
      <c r="A257" s="44"/>
      <c r="B257" s="44"/>
      <c r="C257" s="44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4"/>
      <c r="AM257" s="44"/>
      <c r="AN257" s="44"/>
      <c r="AO257" s="44"/>
      <c r="AP257" s="44"/>
      <c r="AQ257" s="44"/>
      <c r="AR257" s="44"/>
      <c r="AS257" s="44"/>
      <c r="AT257" s="44"/>
      <c r="AU257" s="44"/>
      <c r="AV257" s="44"/>
      <c r="AW257" s="44"/>
      <c r="AX257" s="44"/>
      <c r="AY257" s="44"/>
      <c r="AZ257" s="44"/>
      <c r="BA257" s="44"/>
      <c r="BB257" s="44"/>
      <c r="BC257" s="44"/>
      <c r="BD257" s="44"/>
      <c r="BE257" s="44"/>
      <c r="BF257" s="44"/>
      <c r="BG257" s="44"/>
      <c r="BH257" s="44"/>
      <c r="BI257" s="44"/>
      <c r="BJ257" s="44"/>
      <c r="BK257" s="44"/>
      <c r="BL257" s="44"/>
      <c r="BM257" s="44"/>
      <c r="BN257" s="44"/>
      <c r="BO257" s="44"/>
      <c r="BP257" s="44"/>
      <c r="BQ257" s="44"/>
      <c r="BR257" s="44"/>
      <c r="BS257" s="44"/>
      <c r="BT257" s="44"/>
      <c r="BU257" s="44"/>
      <c r="BV257" s="44"/>
      <c r="BW257" s="44"/>
      <c r="BX257" s="44"/>
      <c r="BY257" s="44"/>
      <c r="BZ257" s="44"/>
      <c r="CA257" s="44"/>
    </row>
    <row r="258" spans="1:79" s="43" customFormat="1" ht="12" customHeight="1">
      <c r="A258" s="44"/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  <c r="BA258" s="44"/>
      <c r="BB258" s="44"/>
      <c r="BC258" s="44"/>
      <c r="BD258" s="44"/>
      <c r="BE258" s="44"/>
      <c r="BF258" s="44"/>
      <c r="BG258" s="44"/>
      <c r="BH258" s="44"/>
      <c r="BI258" s="44"/>
      <c r="BJ258" s="44"/>
      <c r="BK258" s="44"/>
      <c r="BL258" s="44"/>
      <c r="BM258" s="44"/>
      <c r="BN258" s="44"/>
      <c r="BO258" s="44"/>
      <c r="BP258" s="44"/>
      <c r="BQ258" s="44"/>
      <c r="BR258" s="44"/>
      <c r="BS258" s="44"/>
      <c r="BT258" s="44"/>
      <c r="BU258" s="44"/>
      <c r="BV258" s="44"/>
      <c r="BW258" s="44"/>
      <c r="BX258" s="44"/>
      <c r="BY258" s="44"/>
      <c r="BZ258" s="44"/>
      <c r="CA258" s="44"/>
    </row>
    <row r="259" spans="1:79" s="43" customFormat="1" ht="12" customHeight="1">
      <c r="A259" s="44"/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  <c r="AG259" s="44"/>
      <c r="AH259" s="44"/>
      <c r="AI259" s="44"/>
      <c r="AJ259" s="44"/>
      <c r="AK259" s="44"/>
      <c r="AL259" s="44"/>
      <c r="AM259" s="44"/>
      <c r="AN259" s="44"/>
      <c r="AO259" s="44"/>
      <c r="AP259" s="44"/>
      <c r="AQ259" s="44"/>
      <c r="AR259" s="44"/>
      <c r="AS259" s="44"/>
      <c r="AT259" s="44"/>
      <c r="AU259" s="44"/>
      <c r="AV259" s="44"/>
      <c r="AW259" s="44"/>
      <c r="AX259" s="44"/>
      <c r="AY259" s="44"/>
      <c r="AZ259" s="44"/>
      <c r="BA259" s="44"/>
      <c r="BB259" s="44"/>
      <c r="BC259" s="44"/>
      <c r="BD259" s="44"/>
      <c r="BE259" s="44"/>
      <c r="BF259" s="44"/>
      <c r="BG259" s="44"/>
      <c r="BH259" s="44"/>
      <c r="BI259" s="44"/>
      <c r="BJ259" s="44"/>
      <c r="BK259" s="44"/>
      <c r="BL259" s="44"/>
      <c r="BM259" s="44"/>
      <c r="BN259" s="44"/>
      <c r="BO259" s="44"/>
      <c r="BP259" s="44"/>
      <c r="BQ259" s="44"/>
      <c r="BR259" s="44"/>
      <c r="BS259" s="44"/>
      <c r="BT259" s="44"/>
      <c r="BU259" s="44"/>
      <c r="BV259" s="44"/>
      <c r="BW259" s="44"/>
      <c r="BX259" s="44"/>
      <c r="BY259" s="44"/>
      <c r="BZ259" s="44"/>
      <c r="CA259" s="44"/>
    </row>
    <row r="260" spans="1:79" s="43" customFormat="1" ht="12" customHeight="1">
      <c r="A260" s="44"/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  <c r="BA260" s="44"/>
      <c r="BB260" s="44"/>
      <c r="BC260" s="44"/>
      <c r="BD260" s="44"/>
      <c r="BE260" s="44"/>
      <c r="BF260" s="44"/>
      <c r="BG260" s="44"/>
      <c r="BH260" s="44"/>
      <c r="BI260" s="44"/>
      <c r="BJ260" s="44"/>
      <c r="BK260" s="44"/>
      <c r="BL260" s="44"/>
      <c r="BM260" s="44"/>
      <c r="BN260" s="44"/>
      <c r="BO260" s="44"/>
      <c r="BP260" s="44"/>
      <c r="BQ260" s="44"/>
      <c r="BR260" s="44"/>
      <c r="BS260" s="44"/>
      <c r="BT260" s="44"/>
      <c r="BU260" s="44"/>
      <c r="BV260" s="44"/>
      <c r="BW260" s="44"/>
      <c r="BX260" s="44"/>
      <c r="BY260" s="44"/>
      <c r="BZ260" s="44"/>
      <c r="CA260" s="44"/>
    </row>
    <row r="261" spans="1:79" s="43" customFormat="1" ht="12" customHeight="1">
      <c r="A261" s="44"/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  <c r="AG261" s="44"/>
      <c r="AH261" s="44"/>
      <c r="AI261" s="44"/>
      <c r="AJ261" s="44"/>
      <c r="AK261" s="44"/>
      <c r="AL261" s="44"/>
      <c r="AM261" s="44"/>
      <c r="AN261" s="44"/>
      <c r="AO261" s="44"/>
      <c r="AP261" s="44"/>
      <c r="AQ261" s="44"/>
      <c r="AR261" s="44"/>
      <c r="AS261" s="44"/>
      <c r="AT261" s="44"/>
      <c r="AU261" s="44"/>
      <c r="AV261" s="44"/>
      <c r="AW261" s="44"/>
      <c r="AX261" s="44"/>
      <c r="AY261" s="44"/>
      <c r="AZ261" s="44"/>
      <c r="BA261" s="44"/>
      <c r="BB261" s="44"/>
      <c r="BC261" s="44"/>
      <c r="BD261" s="44"/>
      <c r="BE261" s="44"/>
      <c r="BF261" s="44"/>
      <c r="BG261" s="44"/>
      <c r="BH261" s="44"/>
      <c r="BI261" s="44"/>
      <c r="BJ261" s="44"/>
      <c r="BK261" s="44"/>
      <c r="BL261" s="44"/>
      <c r="BM261" s="44"/>
      <c r="BN261" s="44"/>
      <c r="BO261" s="44"/>
      <c r="BP261" s="44"/>
      <c r="BQ261" s="44"/>
      <c r="BR261" s="44"/>
      <c r="BS261" s="44"/>
      <c r="BT261" s="44"/>
      <c r="BU261" s="44"/>
      <c r="BV261" s="44"/>
      <c r="BW261" s="44"/>
      <c r="BX261" s="44"/>
      <c r="BY261" s="44"/>
      <c r="BZ261" s="44"/>
      <c r="CA261" s="44"/>
    </row>
    <row r="262" spans="1:79" s="43" customFormat="1" ht="12" customHeight="1">
      <c r="A262" s="44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44"/>
      <c r="AM262" s="44"/>
      <c r="AN262" s="44"/>
      <c r="AO262" s="44"/>
      <c r="AP262" s="44"/>
      <c r="AQ262" s="44"/>
      <c r="AR262" s="44"/>
      <c r="AS262" s="44"/>
      <c r="AT262" s="44"/>
      <c r="AU262" s="44"/>
      <c r="AV262" s="44"/>
      <c r="AW262" s="44"/>
      <c r="AX262" s="44"/>
      <c r="AY262" s="44"/>
      <c r="AZ262" s="44"/>
      <c r="BA262" s="44"/>
      <c r="BB262" s="44"/>
      <c r="BC262" s="44"/>
      <c r="BD262" s="44"/>
      <c r="BE262" s="44"/>
      <c r="BF262" s="44"/>
      <c r="BG262" s="44"/>
      <c r="BH262" s="44"/>
      <c r="BI262" s="44"/>
      <c r="BJ262" s="44"/>
      <c r="BK262" s="44"/>
      <c r="BL262" s="44"/>
      <c r="BM262" s="44"/>
      <c r="BN262" s="44"/>
      <c r="BO262" s="44"/>
      <c r="BP262" s="44"/>
      <c r="BQ262" s="44"/>
      <c r="BR262" s="44"/>
      <c r="BS262" s="44"/>
      <c r="BT262" s="44"/>
      <c r="BU262" s="44"/>
      <c r="BV262" s="44"/>
      <c r="BW262" s="44"/>
      <c r="BX262" s="44"/>
      <c r="BY262" s="44"/>
      <c r="BZ262" s="44"/>
      <c r="CA262" s="44"/>
    </row>
    <row r="263" spans="1:79" s="43" customFormat="1" ht="12" customHeight="1">
      <c r="A263" s="44"/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  <c r="AG263" s="44"/>
      <c r="AH263" s="44"/>
      <c r="AI263" s="44"/>
      <c r="AJ263" s="44"/>
      <c r="AK263" s="44"/>
      <c r="AL263" s="44"/>
      <c r="AM263" s="44"/>
      <c r="AN263" s="44"/>
      <c r="AO263" s="44"/>
      <c r="AP263" s="44"/>
      <c r="AQ263" s="44"/>
      <c r="AR263" s="44"/>
      <c r="AS263" s="44"/>
      <c r="AT263" s="44"/>
      <c r="AU263" s="44"/>
      <c r="AV263" s="44"/>
      <c r="AW263" s="44"/>
      <c r="AX263" s="44"/>
      <c r="AY263" s="44"/>
      <c r="AZ263" s="44"/>
      <c r="BA263" s="44"/>
      <c r="BB263" s="44"/>
      <c r="BC263" s="44"/>
      <c r="BD263" s="44"/>
      <c r="BE263" s="44"/>
      <c r="BF263" s="44"/>
      <c r="BG263" s="44"/>
      <c r="BH263" s="44"/>
      <c r="BI263" s="44"/>
      <c r="BJ263" s="44"/>
      <c r="BK263" s="44"/>
      <c r="BL263" s="44"/>
      <c r="BM263" s="44"/>
      <c r="BN263" s="44"/>
      <c r="BO263" s="44"/>
      <c r="BP263" s="44"/>
      <c r="BQ263" s="44"/>
      <c r="BR263" s="44"/>
      <c r="BS263" s="44"/>
      <c r="BT263" s="44"/>
      <c r="BU263" s="44"/>
      <c r="BV263" s="44"/>
      <c r="BW263" s="44"/>
      <c r="BX263" s="44"/>
      <c r="BY263" s="44"/>
      <c r="BZ263" s="44"/>
      <c r="CA263" s="44"/>
    </row>
    <row r="264" spans="1:79" s="43" customFormat="1" ht="12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  <c r="BA264" s="44"/>
      <c r="BB264" s="44"/>
      <c r="BC264" s="44"/>
      <c r="BD264" s="44"/>
      <c r="BE264" s="44"/>
      <c r="BF264" s="44"/>
      <c r="BG264" s="44"/>
      <c r="BH264" s="44"/>
      <c r="BI264" s="44"/>
      <c r="BJ264" s="44"/>
      <c r="BK264" s="44"/>
      <c r="BL264" s="44"/>
      <c r="BM264" s="44"/>
      <c r="BN264" s="44"/>
      <c r="BO264" s="44"/>
      <c r="BP264" s="44"/>
      <c r="BQ264" s="44"/>
      <c r="BR264" s="44"/>
      <c r="BS264" s="44"/>
      <c r="BT264" s="44"/>
      <c r="BU264" s="44"/>
      <c r="BV264" s="44"/>
      <c r="BW264" s="44"/>
      <c r="BX264" s="44"/>
      <c r="BY264" s="44"/>
      <c r="BZ264" s="44"/>
      <c r="CA264" s="44"/>
    </row>
    <row r="265" spans="1:79" s="43" customFormat="1" ht="12" customHeight="1">
      <c r="A265" s="44"/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  <c r="BA265" s="44"/>
      <c r="BB265" s="44"/>
      <c r="BC265" s="44"/>
      <c r="BD265" s="44"/>
      <c r="BE265" s="44"/>
      <c r="BF265" s="44"/>
      <c r="BG265" s="44"/>
      <c r="BH265" s="44"/>
      <c r="BI265" s="44"/>
      <c r="BJ265" s="44"/>
      <c r="BK265" s="44"/>
      <c r="BL265" s="44"/>
      <c r="BM265" s="44"/>
      <c r="BN265" s="44"/>
      <c r="BO265" s="44"/>
      <c r="BP265" s="44"/>
      <c r="BQ265" s="44"/>
      <c r="BR265" s="44"/>
      <c r="BS265" s="44"/>
      <c r="BT265" s="44"/>
      <c r="BU265" s="44"/>
      <c r="BV265" s="44"/>
      <c r="BW265" s="44"/>
      <c r="BX265" s="44"/>
      <c r="BY265" s="44"/>
      <c r="BZ265" s="44"/>
      <c r="CA265" s="44"/>
    </row>
    <row r="266" spans="1:79" s="43" customFormat="1" ht="12" customHeight="1">
      <c r="A266" s="44"/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  <c r="BA266" s="44"/>
      <c r="BB266" s="44"/>
      <c r="BC266" s="44"/>
      <c r="BD266" s="44"/>
      <c r="BE266" s="44"/>
      <c r="BF266" s="44"/>
      <c r="BG266" s="44"/>
      <c r="BH266" s="44"/>
      <c r="BI266" s="44"/>
      <c r="BJ266" s="44"/>
      <c r="BK266" s="44"/>
      <c r="BL266" s="44"/>
      <c r="BM266" s="44"/>
      <c r="BN266" s="44"/>
      <c r="BO266" s="44"/>
      <c r="BP266" s="44"/>
      <c r="BQ266" s="44"/>
      <c r="BR266" s="44"/>
      <c r="BS266" s="44"/>
      <c r="BT266" s="44"/>
      <c r="BU266" s="44"/>
      <c r="BV266" s="44"/>
      <c r="BW266" s="44"/>
      <c r="BX266" s="44"/>
      <c r="BY266" s="44"/>
      <c r="BZ266" s="44"/>
      <c r="CA266" s="44"/>
    </row>
    <row r="267" spans="1:79" s="43" customFormat="1" ht="12" customHeight="1">
      <c r="A267" s="44"/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  <c r="AG267" s="44"/>
      <c r="AH267" s="44"/>
      <c r="AI267" s="44"/>
      <c r="AJ267" s="44"/>
      <c r="AK267" s="44"/>
      <c r="AL267" s="44"/>
      <c r="AM267" s="44"/>
      <c r="AN267" s="44"/>
      <c r="AO267" s="44"/>
      <c r="AP267" s="44"/>
      <c r="AQ267" s="44"/>
      <c r="AR267" s="44"/>
      <c r="AS267" s="44"/>
      <c r="AT267" s="44"/>
      <c r="AU267" s="44"/>
      <c r="AV267" s="44"/>
      <c r="AW267" s="44"/>
      <c r="AX267" s="44"/>
      <c r="AY267" s="44"/>
      <c r="AZ267" s="44"/>
      <c r="BA267" s="44"/>
      <c r="BB267" s="44"/>
      <c r="BC267" s="44"/>
      <c r="BD267" s="44"/>
      <c r="BE267" s="44"/>
      <c r="BF267" s="44"/>
      <c r="BG267" s="44"/>
      <c r="BH267" s="44"/>
      <c r="BI267" s="44"/>
      <c r="BJ267" s="44"/>
      <c r="BK267" s="44"/>
      <c r="BL267" s="44"/>
      <c r="BM267" s="44"/>
      <c r="BN267" s="44"/>
      <c r="BO267" s="44"/>
      <c r="BP267" s="44"/>
      <c r="BQ267" s="44"/>
      <c r="BR267" s="44"/>
      <c r="BS267" s="44"/>
      <c r="BT267" s="44"/>
      <c r="BU267" s="44"/>
      <c r="BV267" s="44"/>
      <c r="BW267" s="44"/>
      <c r="BX267" s="44"/>
      <c r="BY267" s="44"/>
      <c r="BZ267" s="44"/>
      <c r="CA267" s="44"/>
    </row>
    <row r="268" spans="1:79" s="43" customFormat="1" ht="12" customHeight="1">
      <c r="A268" s="44"/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  <c r="BA268" s="44"/>
      <c r="BB268" s="44"/>
      <c r="BC268" s="44"/>
      <c r="BD268" s="44"/>
      <c r="BE268" s="44"/>
      <c r="BF268" s="44"/>
      <c r="BG268" s="44"/>
      <c r="BH268" s="44"/>
      <c r="BI268" s="44"/>
      <c r="BJ268" s="44"/>
      <c r="BK268" s="44"/>
      <c r="BL268" s="44"/>
      <c r="BM268" s="44"/>
      <c r="BN268" s="44"/>
      <c r="BO268" s="44"/>
      <c r="BP268" s="44"/>
      <c r="BQ268" s="44"/>
      <c r="BR268" s="44"/>
      <c r="BS268" s="44"/>
      <c r="BT268" s="44"/>
      <c r="BU268" s="44"/>
      <c r="BV268" s="44"/>
      <c r="BW268" s="44"/>
      <c r="BX268" s="44"/>
      <c r="BY268" s="44"/>
      <c r="BZ268" s="44"/>
      <c r="CA268" s="44"/>
    </row>
    <row r="269" spans="1:79" s="43" customFormat="1" ht="12" customHeight="1">
      <c r="A269" s="44"/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4"/>
      <c r="AM269" s="44"/>
      <c r="AN269" s="44"/>
      <c r="AO269" s="44"/>
      <c r="AP269" s="44"/>
      <c r="AQ269" s="44"/>
      <c r="AR269" s="44"/>
      <c r="AS269" s="44"/>
      <c r="AT269" s="44"/>
      <c r="AU269" s="44"/>
      <c r="AV269" s="44"/>
      <c r="AW269" s="44"/>
      <c r="AX269" s="44"/>
      <c r="AY269" s="44"/>
      <c r="AZ269" s="44"/>
      <c r="BA269" s="44"/>
      <c r="BB269" s="44"/>
      <c r="BC269" s="44"/>
      <c r="BD269" s="44"/>
      <c r="BE269" s="44"/>
      <c r="BF269" s="44"/>
      <c r="BG269" s="44"/>
      <c r="BH269" s="44"/>
      <c r="BI269" s="44"/>
      <c r="BJ269" s="44"/>
      <c r="BK269" s="44"/>
      <c r="BL269" s="44"/>
      <c r="BM269" s="44"/>
      <c r="BN269" s="44"/>
      <c r="BO269" s="44"/>
      <c r="BP269" s="44"/>
      <c r="BQ269" s="44"/>
      <c r="BR269" s="44"/>
      <c r="BS269" s="44"/>
      <c r="BT269" s="44"/>
      <c r="BU269" s="44"/>
      <c r="BV269" s="44"/>
      <c r="BW269" s="44"/>
      <c r="BX269" s="44"/>
      <c r="BY269" s="44"/>
      <c r="BZ269" s="44"/>
      <c r="CA269" s="44"/>
    </row>
    <row r="270" spans="1:79" s="43" customFormat="1" ht="12" customHeight="1">
      <c r="A270" s="44"/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  <c r="BA270" s="44"/>
      <c r="BB270" s="44"/>
      <c r="BC270" s="44"/>
      <c r="BD270" s="44"/>
      <c r="BE270" s="44"/>
      <c r="BF270" s="44"/>
      <c r="BG270" s="44"/>
      <c r="BH270" s="44"/>
      <c r="BI270" s="44"/>
      <c r="BJ270" s="44"/>
      <c r="BK270" s="44"/>
      <c r="BL270" s="44"/>
      <c r="BM270" s="44"/>
      <c r="BN270" s="44"/>
      <c r="BO270" s="44"/>
      <c r="BP270" s="44"/>
      <c r="BQ270" s="44"/>
      <c r="BR270" s="44"/>
      <c r="BS270" s="44"/>
      <c r="BT270" s="44"/>
      <c r="BU270" s="44"/>
      <c r="BV270" s="44"/>
      <c r="BW270" s="44"/>
      <c r="BX270" s="44"/>
      <c r="BY270" s="44"/>
      <c r="BZ270" s="44"/>
      <c r="CA270" s="44"/>
    </row>
    <row r="271" spans="1:79" s="43" customFormat="1" ht="12" customHeight="1">
      <c r="A271" s="44"/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4"/>
      <c r="AM271" s="44"/>
      <c r="AN271" s="44"/>
      <c r="AO271" s="44"/>
      <c r="AP271" s="44"/>
      <c r="AQ271" s="44"/>
      <c r="AR271" s="44"/>
      <c r="AS271" s="44"/>
      <c r="AT271" s="44"/>
      <c r="AU271" s="44"/>
      <c r="AV271" s="44"/>
      <c r="AW271" s="44"/>
      <c r="AX271" s="44"/>
      <c r="AY271" s="44"/>
      <c r="AZ271" s="44"/>
      <c r="BA271" s="44"/>
      <c r="BB271" s="44"/>
      <c r="BC271" s="44"/>
      <c r="BD271" s="44"/>
      <c r="BE271" s="44"/>
      <c r="BF271" s="44"/>
      <c r="BG271" s="44"/>
      <c r="BH271" s="44"/>
      <c r="BI271" s="44"/>
      <c r="BJ271" s="44"/>
      <c r="BK271" s="44"/>
      <c r="BL271" s="44"/>
      <c r="BM271" s="44"/>
      <c r="BN271" s="44"/>
      <c r="BO271" s="44"/>
      <c r="BP271" s="44"/>
      <c r="BQ271" s="44"/>
      <c r="BR271" s="44"/>
      <c r="BS271" s="44"/>
      <c r="BT271" s="44"/>
      <c r="BU271" s="44"/>
      <c r="BV271" s="44"/>
      <c r="BW271" s="44"/>
      <c r="BX271" s="44"/>
      <c r="BY271" s="44"/>
      <c r="BZ271" s="44"/>
      <c r="CA271" s="44"/>
    </row>
    <row r="272" spans="1:79" s="43" customFormat="1" ht="12" customHeight="1">
      <c r="A272" s="44"/>
      <c r="B272" s="44"/>
      <c r="C272" s="44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  <c r="BA272" s="44"/>
      <c r="BB272" s="44"/>
      <c r="BC272" s="44"/>
      <c r="BD272" s="44"/>
      <c r="BE272" s="44"/>
      <c r="BF272" s="44"/>
      <c r="BG272" s="44"/>
      <c r="BH272" s="44"/>
      <c r="BI272" s="44"/>
      <c r="BJ272" s="44"/>
      <c r="BK272" s="44"/>
      <c r="BL272" s="44"/>
      <c r="BM272" s="44"/>
      <c r="BN272" s="44"/>
      <c r="BO272" s="44"/>
      <c r="BP272" s="44"/>
      <c r="BQ272" s="44"/>
      <c r="BR272" s="44"/>
      <c r="BS272" s="44"/>
      <c r="BT272" s="44"/>
      <c r="BU272" s="44"/>
      <c r="BV272" s="44"/>
      <c r="BW272" s="44"/>
      <c r="BX272" s="44"/>
      <c r="BY272" s="44"/>
      <c r="BZ272" s="44"/>
      <c r="CA272" s="44"/>
    </row>
    <row r="273" spans="1:79" s="43" customFormat="1" ht="12" customHeight="1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4"/>
      <c r="AM273" s="44"/>
      <c r="AN273" s="44"/>
      <c r="AO273" s="44"/>
      <c r="AP273" s="44"/>
      <c r="AQ273" s="44"/>
      <c r="AR273" s="44"/>
      <c r="AS273" s="44"/>
      <c r="AT273" s="44"/>
      <c r="AU273" s="44"/>
      <c r="AV273" s="44"/>
      <c r="AW273" s="44"/>
      <c r="AX273" s="44"/>
      <c r="AY273" s="44"/>
      <c r="AZ273" s="44"/>
      <c r="BA273" s="44"/>
      <c r="BB273" s="44"/>
      <c r="BC273" s="44"/>
      <c r="BD273" s="44"/>
      <c r="BE273" s="44"/>
      <c r="BF273" s="44"/>
      <c r="BG273" s="44"/>
      <c r="BH273" s="44"/>
      <c r="BI273" s="44"/>
      <c r="BJ273" s="44"/>
      <c r="BK273" s="44"/>
      <c r="BL273" s="44"/>
      <c r="BM273" s="44"/>
      <c r="BN273" s="44"/>
      <c r="BO273" s="44"/>
      <c r="BP273" s="44"/>
      <c r="BQ273" s="44"/>
      <c r="BR273" s="44"/>
      <c r="BS273" s="44"/>
      <c r="BT273" s="44"/>
      <c r="BU273" s="44"/>
      <c r="BV273" s="44"/>
      <c r="BW273" s="44"/>
      <c r="BX273" s="44"/>
      <c r="BY273" s="44"/>
      <c r="BZ273" s="44"/>
      <c r="CA273" s="44"/>
    </row>
    <row r="274" spans="1:79" s="43" customFormat="1" ht="12" customHeight="1">
      <c r="A274" s="44"/>
      <c r="B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  <c r="BA274" s="44"/>
      <c r="BB274" s="44"/>
      <c r="BC274" s="44"/>
      <c r="BD274" s="44"/>
      <c r="BE274" s="44"/>
      <c r="BF274" s="44"/>
      <c r="BG274" s="44"/>
      <c r="BH274" s="44"/>
      <c r="BI274" s="44"/>
      <c r="BJ274" s="44"/>
      <c r="BK274" s="44"/>
      <c r="BL274" s="44"/>
      <c r="BM274" s="44"/>
      <c r="BN274" s="44"/>
      <c r="BO274" s="44"/>
      <c r="BP274" s="44"/>
      <c r="BQ274" s="44"/>
      <c r="BR274" s="44"/>
      <c r="BS274" s="44"/>
      <c r="BT274" s="44"/>
      <c r="BU274" s="44"/>
      <c r="BV274" s="44"/>
      <c r="BW274" s="44"/>
      <c r="BX274" s="44"/>
      <c r="BY274" s="44"/>
      <c r="BZ274" s="44"/>
      <c r="CA274" s="44"/>
    </row>
    <row r="275" spans="1:79" s="43" customFormat="1" ht="12" customHeight="1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  <c r="BA275" s="44"/>
      <c r="BB275" s="44"/>
      <c r="BC275" s="44"/>
      <c r="BD275" s="44"/>
      <c r="BE275" s="44"/>
      <c r="BF275" s="44"/>
      <c r="BG275" s="44"/>
      <c r="BH275" s="44"/>
      <c r="BI275" s="44"/>
      <c r="BJ275" s="44"/>
      <c r="BK275" s="44"/>
      <c r="BL275" s="44"/>
      <c r="BM275" s="44"/>
      <c r="BN275" s="44"/>
      <c r="BO275" s="44"/>
      <c r="BP275" s="44"/>
      <c r="BQ275" s="44"/>
      <c r="BR275" s="44"/>
      <c r="BS275" s="44"/>
      <c r="BT275" s="44"/>
      <c r="BU275" s="44"/>
      <c r="BV275" s="44"/>
      <c r="BW275" s="44"/>
      <c r="BX275" s="44"/>
      <c r="BY275" s="44"/>
      <c r="BZ275" s="44"/>
      <c r="CA275" s="44"/>
    </row>
    <row r="276" spans="1:79" s="43" customFormat="1" ht="12" customHeight="1">
      <c r="A276" s="44"/>
      <c r="B276" s="44"/>
      <c r="C276" s="44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  <c r="BA276" s="44"/>
      <c r="BB276" s="44"/>
      <c r="BC276" s="44"/>
      <c r="BD276" s="44"/>
      <c r="BE276" s="44"/>
      <c r="BF276" s="44"/>
      <c r="BG276" s="44"/>
      <c r="BH276" s="44"/>
      <c r="BI276" s="44"/>
      <c r="BJ276" s="44"/>
      <c r="BK276" s="44"/>
      <c r="BL276" s="44"/>
      <c r="BM276" s="44"/>
      <c r="BN276" s="44"/>
      <c r="BO276" s="44"/>
      <c r="BP276" s="44"/>
      <c r="BQ276" s="44"/>
      <c r="BR276" s="44"/>
      <c r="BS276" s="44"/>
      <c r="BT276" s="44"/>
      <c r="BU276" s="44"/>
      <c r="BV276" s="44"/>
      <c r="BW276" s="44"/>
      <c r="BX276" s="44"/>
      <c r="BY276" s="44"/>
      <c r="BZ276" s="44"/>
      <c r="CA276" s="44"/>
    </row>
    <row r="277" spans="1:79" s="43" customFormat="1" ht="12" customHeight="1">
      <c r="A277" s="44"/>
      <c r="B277" s="4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  <c r="AD277" s="44"/>
      <c r="AE277" s="44"/>
      <c r="AF277" s="44"/>
      <c r="AG277" s="44"/>
      <c r="AH277" s="44"/>
      <c r="AI277" s="44"/>
      <c r="AJ277" s="44"/>
      <c r="AK277" s="44"/>
      <c r="AL277" s="44"/>
      <c r="AM277" s="44"/>
      <c r="AN277" s="44"/>
      <c r="AO277" s="44"/>
      <c r="AP277" s="44"/>
      <c r="AQ277" s="44"/>
      <c r="AR277" s="44"/>
      <c r="AS277" s="44"/>
      <c r="AT277" s="44"/>
      <c r="AU277" s="44"/>
      <c r="AV277" s="44"/>
      <c r="AW277" s="44"/>
      <c r="AX277" s="44"/>
      <c r="AY277" s="44"/>
      <c r="AZ277" s="44"/>
      <c r="BA277" s="44"/>
      <c r="BB277" s="44"/>
      <c r="BC277" s="44"/>
      <c r="BD277" s="44"/>
      <c r="BE277" s="44"/>
      <c r="BF277" s="44"/>
      <c r="BG277" s="44"/>
      <c r="BH277" s="44"/>
      <c r="BI277" s="44"/>
      <c r="BJ277" s="44"/>
      <c r="BK277" s="44"/>
      <c r="BL277" s="44"/>
      <c r="BM277" s="44"/>
      <c r="BN277" s="44"/>
      <c r="BO277" s="44"/>
      <c r="BP277" s="44"/>
      <c r="BQ277" s="44"/>
      <c r="BR277" s="44"/>
      <c r="BS277" s="44"/>
      <c r="BT277" s="44"/>
      <c r="BU277" s="44"/>
      <c r="BV277" s="44"/>
      <c r="BW277" s="44"/>
      <c r="BX277" s="44"/>
      <c r="BY277" s="44"/>
      <c r="BZ277" s="44"/>
      <c r="CA277" s="44"/>
    </row>
    <row r="278" spans="1:79" s="43" customFormat="1" ht="12" customHeight="1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4"/>
      <c r="AM278" s="44"/>
      <c r="AN278" s="44"/>
      <c r="AO278" s="44"/>
      <c r="AP278" s="44"/>
      <c r="AQ278" s="44"/>
      <c r="AR278" s="44"/>
      <c r="AS278" s="44"/>
      <c r="AT278" s="44"/>
      <c r="AU278" s="44"/>
      <c r="AV278" s="44"/>
      <c r="AW278" s="44"/>
      <c r="AX278" s="44"/>
      <c r="AY278" s="44"/>
      <c r="AZ278" s="44"/>
      <c r="BA278" s="44"/>
      <c r="BB278" s="44"/>
      <c r="BC278" s="44"/>
      <c r="BD278" s="44"/>
      <c r="BE278" s="44"/>
      <c r="BF278" s="44"/>
      <c r="BG278" s="44"/>
      <c r="BH278" s="44"/>
      <c r="BI278" s="44"/>
      <c r="BJ278" s="44"/>
      <c r="BK278" s="44"/>
      <c r="BL278" s="44"/>
      <c r="BM278" s="44"/>
      <c r="BN278" s="44"/>
      <c r="BO278" s="44"/>
      <c r="BP278" s="44"/>
      <c r="BQ278" s="44"/>
      <c r="BR278" s="44"/>
      <c r="BS278" s="44"/>
      <c r="BT278" s="44"/>
      <c r="BU278" s="44"/>
      <c r="BV278" s="44"/>
      <c r="BW278" s="44"/>
      <c r="BX278" s="44"/>
      <c r="BY278" s="44"/>
      <c r="BZ278" s="44"/>
      <c r="CA278" s="44"/>
    </row>
    <row r="279" spans="1:79" s="43" customFormat="1" ht="12" customHeight="1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4"/>
      <c r="AM279" s="44"/>
      <c r="AN279" s="44"/>
      <c r="AO279" s="44"/>
      <c r="AP279" s="44"/>
      <c r="AQ279" s="44"/>
      <c r="AR279" s="44"/>
      <c r="AS279" s="44"/>
      <c r="AT279" s="44"/>
      <c r="AU279" s="44"/>
      <c r="AV279" s="44"/>
      <c r="AW279" s="44"/>
      <c r="AX279" s="44"/>
      <c r="AY279" s="44"/>
      <c r="AZ279" s="44"/>
      <c r="BA279" s="44"/>
      <c r="BB279" s="44"/>
      <c r="BC279" s="44"/>
      <c r="BD279" s="44"/>
      <c r="BE279" s="44"/>
      <c r="BF279" s="44"/>
      <c r="BG279" s="44"/>
      <c r="BH279" s="44"/>
      <c r="BI279" s="44"/>
      <c r="BJ279" s="44"/>
      <c r="BK279" s="44"/>
      <c r="BL279" s="44"/>
      <c r="BM279" s="44"/>
      <c r="BN279" s="44"/>
      <c r="BO279" s="44"/>
      <c r="BP279" s="44"/>
      <c r="BQ279" s="44"/>
      <c r="BR279" s="44"/>
      <c r="BS279" s="44"/>
      <c r="BT279" s="44"/>
      <c r="BU279" s="44"/>
      <c r="BV279" s="44"/>
      <c r="BW279" s="44"/>
      <c r="BX279" s="44"/>
      <c r="BY279" s="44"/>
      <c r="BZ279" s="44"/>
      <c r="CA279" s="44"/>
    </row>
    <row r="280" spans="1:79" s="43" customFormat="1" ht="12" customHeight="1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  <c r="BA280" s="44"/>
      <c r="BB280" s="44"/>
      <c r="BC280" s="44"/>
      <c r="BD280" s="44"/>
      <c r="BE280" s="44"/>
      <c r="BF280" s="44"/>
      <c r="BG280" s="44"/>
      <c r="BH280" s="44"/>
      <c r="BI280" s="44"/>
      <c r="BJ280" s="44"/>
      <c r="BK280" s="44"/>
      <c r="BL280" s="44"/>
      <c r="BM280" s="44"/>
      <c r="BN280" s="44"/>
      <c r="BO280" s="44"/>
      <c r="BP280" s="44"/>
      <c r="BQ280" s="44"/>
      <c r="BR280" s="44"/>
      <c r="BS280" s="44"/>
      <c r="BT280" s="44"/>
      <c r="BU280" s="44"/>
      <c r="BV280" s="44"/>
      <c r="BW280" s="44"/>
      <c r="BX280" s="44"/>
      <c r="BY280" s="44"/>
      <c r="BZ280" s="44"/>
      <c r="CA280" s="44"/>
    </row>
    <row r="281" spans="1:79" s="43" customFormat="1" ht="12" customHeight="1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  <c r="BA281" s="44"/>
      <c r="BB281" s="44"/>
      <c r="BC281" s="44"/>
      <c r="BD281" s="44"/>
      <c r="BE281" s="44"/>
      <c r="BF281" s="44"/>
      <c r="BG281" s="44"/>
      <c r="BH281" s="44"/>
      <c r="BI281" s="44"/>
      <c r="BJ281" s="44"/>
      <c r="BK281" s="44"/>
      <c r="BL281" s="44"/>
      <c r="BM281" s="44"/>
      <c r="BN281" s="44"/>
      <c r="BO281" s="44"/>
      <c r="BP281" s="44"/>
      <c r="BQ281" s="44"/>
      <c r="BR281" s="44"/>
      <c r="BS281" s="44"/>
      <c r="BT281" s="44"/>
      <c r="BU281" s="44"/>
      <c r="BV281" s="44"/>
      <c r="BW281" s="44"/>
      <c r="BX281" s="44"/>
      <c r="BY281" s="44"/>
      <c r="BZ281" s="44"/>
      <c r="CA281" s="44"/>
    </row>
    <row r="282" spans="1:79" s="43" customFormat="1" ht="12" customHeight="1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  <c r="BA282" s="44"/>
      <c r="BB282" s="44"/>
      <c r="BC282" s="44"/>
      <c r="BD282" s="44"/>
      <c r="BE282" s="44"/>
      <c r="BF282" s="44"/>
      <c r="BG282" s="44"/>
      <c r="BH282" s="44"/>
      <c r="BI282" s="44"/>
      <c r="BJ282" s="44"/>
      <c r="BK282" s="44"/>
      <c r="BL282" s="44"/>
      <c r="BM282" s="44"/>
      <c r="BN282" s="44"/>
      <c r="BO282" s="44"/>
      <c r="BP282" s="44"/>
      <c r="BQ282" s="44"/>
      <c r="BR282" s="44"/>
      <c r="BS282" s="44"/>
      <c r="BT282" s="44"/>
      <c r="BU282" s="44"/>
      <c r="BV282" s="44"/>
      <c r="BW282" s="44"/>
      <c r="BX282" s="44"/>
      <c r="BY282" s="44"/>
      <c r="BZ282" s="44"/>
      <c r="CA282" s="44"/>
    </row>
    <row r="283" spans="1:79" s="43" customFormat="1" ht="12" customHeight="1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4"/>
      <c r="AM283" s="44"/>
      <c r="AN283" s="44"/>
      <c r="AO283" s="44"/>
      <c r="AP283" s="44"/>
      <c r="AQ283" s="44"/>
      <c r="AR283" s="44"/>
      <c r="AS283" s="44"/>
      <c r="AT283" s="44"/>
      <c r="AU283" s="44"/>
      <c r="AV283" s="44"/>
      <c r="AW283" s="44"/>
      <c r="AX283" s="44"/>
      <c r="AY283" s="44"/>
      <c r="AZ283" s="44"/>
      <c r="BA283" s="44"/>
      <c r="BB283" s="44"/>
      <c r="BC283" s="44"/>
      <c r="BD283" s="44"/>
      <c r="BE283" s="44"/>
      <c r="BF283" s="44"/>
      <c r="BG283" s="44"/>
      <c r="BH283" s="44"/>
      <c r="BI283" s="44"/>
      <c r="BJ283" s="44"/>
      <c r="BK283" s="44"/>
      <c r="BL283" s="44"/>
      <c r="BM283" s="44"/>
      <c r="BN283" s="44"/>
      <c r="BO283" s="44"/>
      <c r="BP283" s="44"/>
      <c r="BQ283" s="44"/>
      <c r="BR283" s="44"/>
      <c r="BS283" s="44"/>
      <c r="BT283" s="44"/>
      <c r="BU283" s="44"/>
      <c r="BV283" s="44"/>
      <c r="BW283" s="44"/>
      <c r="BX283" s="44"/>
      <c r="BY283" s="44"/>
      <c r="BZ283" s="44"/>
      <c r="CA283" s="44"/>
    </row>
    <row r="284" spans="1:79" s="43" customFormat="1" ht="12" customHeight="1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  <c r="BA284" s="44"/>
      <c r="BB284" s="44"/>
      <c r="BC284" s="44"/>
      <c r="BD284" s="44"/>
      <c r="BE284" s="44"/>
      <c r="BF284" s="44"/>
      <c r="BG284" s="44"/>
      <c r="BH284" s="44"/>
      <c r="BI284" s="44"/>
      <c r="BJ284" s="44"/>
      <c r="BK284" s="44"/>
      <c r="BL284" s="44"/>
      <c r="BM284" s="44"/>
      <c r="BN284" s="44"/>
      <c r="BO284" s="44"/>
      <c r="BP284" s="44"/>
      <c r="BQ284" s="44"/>
      <c r="BR284" s="44"/>
      <c r="BS284" s="44"/>
      <c r="BT284" s="44"/>
      <c r="BU284" s="44"/>
      <c r="BV284" s="44"/>
      <c r="BW284" s="44"/>
      <c r="BX284" s="44"/>
      <c r="BY284" s="44"/>
      <c r="BZ284" s="44"/>
      <c r="CA284" s="44"/>
    </row>
    <row r="285" spans="1:79" s="43" customFormat="1" ht="12" customHeight="1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4"/>
      <c r="AM285" s="44"/>
      <c r="AN285" s="44"/>
      <c r="AO285" s="44"/>
      <c r="AP285" s="44"/>
      <c r="AQ285" s="44"/>
      <c r="AR285" s="44"/>
      <c r="AS285" s="44"/>
      <c r="AT285" s="44"/>
      <c r="AU285" s="44"/>
      <c r="AV285" s="44"/>
      <c r="AW285" s="44"/>
      <c r="AX285" s="44"/>
      <c r="AY285" s="44"/>
      <c r="AZ285" s="44"/>
      <c r="BA285" s="44"/>
      <c r="BB285" s="44"/>
      <c r="BC285" s="44"/>
      <c r="BD285" s="44"/>
      <c r="BE285" s="44"/>
      <c r="BF285" s="44"/>
      <c r="BG285" s="44"/>
      <c r="BH285" s="44"/>
      <c r="BI285" s="44"/>
      <c r="BJ285" s="44"/>
      <c r="BK285" s="44"/>
      <c r="BL285" s="44"/>
      <c r="BM285" s="44"/>
      <c r="BN285" s="44"/>
      <c r="BO285" s="44"/>
      <c r="BP285" s="44"/>
      <c r="BQ285" s="44"/>
      <c r="BR285" s="44"/>
      <c r="BS285" s="44"/>
      <c r="BT285" s="44"/>
      <c r="BU285" s="44"/>
      <c r="BV285" s="44"/>
      <c r="BW285" s="44"/>
      <c r="BX285" s="44"/>
      <c r="BY285" s="44"/>
      <c r="BZ285" s="44"/>
      <c r="CA285" s="44"/>
    </row>
    <row r="286" spans="1:79" s="43" customFormat="1" ht="12" customHeight="1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4"/>
      <c r="AM286" s="44"/>
      <c r="AN286" s="44"/>
      <c r="AO286" s="44"/>
      <c r="AP286" s="44"/>
      <c r="AQ286" s="44"/>
      <c r="AR286" s="44"/>
      <c r="AS286" s="44"/>
      <c r="AT286" s="44"/>
      <c r="AU286" s="44"/>
      <c r="AV286" s="44"/>
      <c r="AW286" s="44"/>
      <c r="AX286" s="44"/>
      <c r="AY286" s="44"/>
      <c r="AZ286" s="44"/>
      <c r="BA286" s="44"/>
      <c r="BB286" s="44"/>
      <c r="BC286" s="44"/>
      <c r="BD286" s="44"/>
      <c r="BE286" s="44"/>
      <c r="BF286" s="44"/>
      <c r="BG286" s="44"/>
      <c r="BH286" s="44"/>
      <c r="BI286" s="44"/>
      <c r="BJ286" s="44"/>
      <c r="BK286" s="44"/>
      <c r="BL286" s="44"/>
      <c r="BM286" s="44"/>
      <c r="BN286" s="44"/>
      <c r="BO286" s="44"/>
      <c r="BP286" s="44"/>
      <c r="BQ286" s="44"/>
      <c r="BR286" s="44"/>
      <c r="BS286" s="44"/>
      <c r="BT286" s="44"/>
      <c r="BU286" s="44"/>
      <c r="BV286" s="44"/>
      <c r="BW286" s="44"/>
      <c r="BX286" s="44"/>
      <c r="BY286" s="44"/>
      <c r="BZ286" s="44"/>
      <c r="CA286" s="44"/>
    </row>
    <row r="287" spans="1:79" s="43" customFormat="1" ht="12" customHeight="1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  <c r="BA287" s="44"/>
      <c r="BB287" s="44"/>
      <c r="BC287" s="44"/>
      <c r="BD287" s="44"/>
      <c r="BE287" s="44"/>
      <c r="BF287" s="44"/>
      <c r="BG287" s="44"/>
      <c r="BH287" s="44"/>
      <c r="BI287" s="44"/>
      <c r="BJ287" s="44"/>
      <c r="BK287" s="44"/>
      <c r="BL287" s="44"/>
      <c r="BM287" s="44"/>
      <c r="BN287" s="44"/>
      <c r="BO287" s="44"/>
      <c r="BP287" s="44"/>
      <c r="BQ287" s="44"/>
      <c r="BR287" s="44"/>
      <c r="BS287" s="44"/>
      <c r="BT287" s="44"/>
      <c r="BU287" s="44"/>
      <c r="BV287" s="44"/>
      <c r="BW287" s="44"/>
      <c r="BX287" s="44"/>
      <c r="BY287" s="44"/>
      <c r="BZ287" s="44"/>
      <c r="CA287" s="44"/>
    </row>
    <row r="288" spans="1:79" s="43" customFormat="1" ht="12" customHeight="1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  <c r="BA288" s="44"/>
      <c r="BB288" s="44"/>
      <c r="BC288" s="44"/>
      <c r="BD288" s="44"/>
      <c r="BE288" s="44"/>
      <c r="BF288" s="44"/>
      <c r="BG288" s="44"/>
      <c r="BH288" s="44"/>
      <c r="BI288" s="44"/>
      <c r="BJ288" s="44"/>
      <c r="BK288" s="44"/>
      <c r="BL288" s="44"/>
      <c r="BM288" s="44"/>
      <c r="BN288" s="44"/>
      <c r="BO288" s="44"/>
      <c r="BP288" s="44"/>
      <c r="BQ288" s="44"/>
      <c r="BR288" s="44"/>
      <c r="BS288" s="44"/>
      <c r="BT288" s="44"/>
      <c r="BU288" s="44"/>
      <c r="BV288" s="44"/>
      <c r="BW288" s="44"/>
      <c r="BX288" s="44"/>
      <c r="BY288" s="44"/>
      <c r="BZ288" s="44"/>
      <c r="CA288" s="44"/>
    </row>
    <row r="289" spans="1:79" s="43" customFormat="1" ht="12" customHeight="1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  <c r="BA289" s="44"/>
      <c r="BB289" s="44"/>
      <c r="BC289" s="44"/>
      <c r="BD289" s="44"/>
      <c r="BE289" s="44"/>
      <c r="BF289" s="44"/>
      <c r="BG289" s="44"/>
      <c r="BH289" s="44"/>
      <c r="BI289" s="44"/>
      <c r="BJ289" s="44"/>
      <c r="BK289" s="44"/>
      <c r="BL289" s="44"/>
      <c r="BM289" s="44"/>
      <c r="BN289" s="44"/>
      <c r="BO289" s="44"/>
      <c r="BP289" s="44"/>
      <c r="BQ289" s="44"/>
      <c r="BR289" s="44"/>
      <c r="BS289" s="44"/>
      <c r="BT289" s="44"/>
      <c r="BU289" s="44"/>
      <c r="BV289" s="44"/>
      <c r="BW289" s="44"/>
      <c r="BX289" s="44"/>
      <c r="BY289" s="44"/>
      <c r="BZ289" s="44"/>
      <c r="CA289" s="44"/>
    </row>
    <row r="290" spans="1:79" s="43" customFormat="1" ht="12" customHeight="1">
      <c r="A290" s="44"/>
      <c r="B290" s="44"/>
      <c r="C290" s="44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4"/>
      <c r="BB290" s="44"/>
      <c r="BC290" s="44"/>
      <c r="BD290" s="44"/>
      <c r="BE290" s="44"/>
      <c r="BF290" s="44"/>
      <c r="BG290" s="44"/>
      <c r="BH290" s="44"/>
      <c r="BI290" s="44"/>
      <c r="BJ290" s="44"/>
      <c r="BK290" s="44"/>
      <c r="BL290" s="44"/>
      <c r="BM290" s="44"/>
      <c r="BN290" s="44"/>
      <c r="BO290" s="44"/>
      <c r="BP290" s="44"/>
      <c r="BQ290" s="44"/>
      <c r="BR290" s="44"/>
      <c r="BS290" s="44"/>
      <c r="BT290" s="44"/>
      <c r="BU290" s="44"/>
      <c r="BV290" s="44"/>
      <c r="BW290" s="44"/>
      <c r="BX290" s="44"/>
      <c r="BY290" s="44"/>
      <c r="BZ290" s="44"/>
      <c r="CA290" s="44"/>
    </row>
    <row r="291" spans="1:79" s="43" customFormat="1" ht="12" customHeight="1">
      <c r="A291" s="44"/>
      <c r="B291" s="44"/>
      <c r="C291" s="44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  <c r="AD291" s="44"/>
      <c r="AE291" s="44"/>
      <c r="AF291" s="44"/>
      <c r="AG291" s="44"/>
      <c r="AH291" s="44"/>
      <c r="AI291" s="44"/>
      <c r="AJ291" s="44"/>
      <c r="AK291" s="44"/>
      <c r="AL291" s="44"/>
      <c r="AM291" s="44"/>
      <c r="AN291" s="44"/>
      <c r="AO291" s="44"/>
      <c r="AP291" s="44"/>
      <c r="AQ291" s="44"/>
      <c r="AR291" s="44"/>
      <c r="AS291" s="44"/>
      <c r="AT291" s="44"/>
      <c r="AU291" s="44"/>
      <c r="AV291" s="44"/>
      <c r="AW291" s="44"/>
      <c r="AX291" s="44"/>
      <c r="AY291" s="44"/>
      <c r="AZ291" s="44"/>
      <c r="BA291" s="44"/>
      <c r="BB291" s="44"/>
      <c r="BC291" s="44"/>
      <c r="BD291" s="44"/>
      <c r="BE291" s="44"/>
      <c r="BF291" s="44"/>
      <c r="BG291" s="44"/>
      <c r="BH291" s="44"/>
      <c r="BI291" s="44"/>
      <c r="BJ291" s="44"/>
      <c r="BK291" s="44"/>
      <c r="BL291" s="44"/>
      <c r="BM291" s="44"/>
      <c r="BN291" s="44"/>
      <c r="BO291" s="44"/>
      <c r="BP291" s="44"/>
      <c r="BQ291" s="44"/>
      <c r="BR291" s="44"/>
      <c r="BS291" s="44"/>
      <c r="BT291" s="44"/>
      <c r="BU291" s="44"/>
      <c r="BV291" s="44"/>
      <c r="BW291" s="44"/>
      <c r="BX291" s="44"/>
      <c r="BY291" s="44"/>
      <c r="BZ291" s="44"/>
      <c r="CA291" s="44"/>
    </row>
    <row r="292" spans="1:79" s="43" customFormat="1" ht="12" customHeight="1">
      <c r="A292" s="44"/>
      <c r="B292" s="44"/>
      <c r="C292" s="44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  <c r="BA292" s="44"/>
      <c r="BB292" s="44"/>
      <c r="BC292" s="44"/>
      <c r="BD292" s="44"/>
      <c r="BE292" s="44"/>
      <c r="BF292" s="44"/>
      <c r="BG292" s="44"/>
      <c r="BH292" s="44"/>
      <c r="BI292" s="44"/>
      <c r="BJ292" s="44"/>
      <c r="BK292" s="44"/>
      <c r="BL292" s="44"/>
      <c r="BM292" s="44"/>
      <c r="BN292" s="44"/>
      <c r="BO292" s="44"/>
      <c r="BP292" s="44"/>
      <c r="BQ292" s="44"/>
      <c r="BR292" s="44"/>
      <c r="BS292" s="44"/>
      <c r="BT292" s="44"/>
      <c r="BU292" s="44"/>
      <c r="BV292" s="44"/>
      <c r="BW292" s="44"/>
      <c r="BX292" s="44"/>
      <c r="BY292" s="44"/>
      <c r="BZ292" s="44"/>
      <c r="CA292" s="44"/>
    </row>
    <row r="293" spans="1:79" s="43" customFormat="1" ht="12" customHeight="1">
      <c r="A293" s="44"/>
      <c r="B293" s="44"/>
      <c r="C293" s="44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4"/>
      <c r="BB293" s="44"/>
      <c r="BC293" s="44"/>
      <c r="BD293" s="44"/>
      <c r="BE293" s="44"/>
      <c r="BF293" s="44"/>
      <c r="BG293" s="44"/>
      <c r="BH293" s="44"/>
      <c r="BI293" s="44"/>
      <c r="BJ293" s="44"/>
      <c r="BK293" s="44"/>
      <c r="BL293" s="44"/>
      <c r="BM293" s="44"/>
      <c r="BN293" s="44"/>
      <c r="BO293" s="44"/>
      <c r="BP293" s="44"/>
      <c r="BQ293" s="44"/>
      <c r="BR293" s="44"/>
      <c r="BS293" s="44"/>
      <c r="BT293" s="44"/>
      <c r="BU293" s="44"/>
      <c r="BV293" s="44"/>
      <c r="BW293" s="44"/>
      <c r="BX293" s="44"/>
      <c r="BY293" s="44"/>
      <c r="BZ293" s="44"/>
      <c r="CA293" s="44"/>
    </row>
    <row r="294" spans="1:79" s="43" customFormat="1" ht="12" customHeight="1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  <c r="BA294" s="44"/>
      <c r="BB294" s="44"/>
      <c r="BC294" s="44"/>
      <c r="BD294" s="44"/>
      <c r="BE294" s="44"/>
      <c r="BF294" s="44"/>
      <c r="BG294" s="44"/>
      <c r="BH294" s="44"/>
      <c r="BI294" s="44"/>
      <c r="BJ294" s="44"/>
      <c r="BK294" s="44"/>
      <c r="BL294" s="44"/>
      <c r="BM294" s="44"/>
      <c r="BN294" s="44"/>
      <c r="BO294" s="44"/>
      <c r="BP294" s="44"/>
      <c r="BQ294" s="44"/>
      <c r="BR294" s="44"/>
      <c r="BS294" s="44"/>
      <c r="BT294" s="44"/>
      <c r="BU294" s="44"/>
      <c r="BV294" s="44"/>
      <c r="BW294" s="44"/>
      <c r="BX294" s="44"/>
      <c r="BY294" s="44"/>
      <c r="BZ294" s="44"/>
      <c r="CA294" s="44"/>
    </row>
    <row r="295" spans="1:79" s="43" customFormat="1" ht="12" customHeight="1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  <c r="BA295" s="44"/>
      <c r="BB295" s="44"/>
      <c r="BC295" s="44"/>
      <c r="BD295" s="44"/>
      <c r="BE295" s="44"/>
      <c r="BF295" s="44"/>
      <c r="BG295" s="44"/>
      <c r="BH295" s="44"/>
      <c r="BI295" s="44"/>
      <c r="BJ295" s="44"/>
      <c r="BK295" s="44"/>
      <c r="BL295" s="44"/>
      <c r="BM295" s="44"/>
      <c r="BN295" s="44"/>
      <c r="BO295" s="44"/>
      <c r="BP295" s="44"/>
      <c r="BQ295" s="44"/>
      <c r="BR295" s="44"/>
      <c r="BS295" s="44"/>
      <c r="BT295" s="44"/>
      <c r="BU295" s="44"/>
      <c r="BV295" s="44"/>
      <c r="BW295" s="44"/>
      <c r="BX295" s="44"/>
      <c r="BY295" s="44"/>
      <c r="BZ295" s="44"/>
      <c r="CA295" s="44"/>
    </row>
    <row r="296" spans="1:79" s="43" customFormat="1" ht="12" customHeight="1">
      <c r="A296" s="44"/>
      <c r="B296" s="44"/>
      <c r="C296" s="44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  <c r="AD296" s="44"/>
      <c r="AE296" s="44"/>
      <c r="AF296" s="44"/>
      <c r="AG296" s="44"/>
      <c r="AH296" s="44"/>
      <c r="AI296" s="44"/>
      <c r="AJ296" s="44"/>
      <c r="AK296" s="44"/>
      <c r="AL296" s="44"/>
      <c r="AM296" s="44"/>
      <c r="AN296" s="44"/>
      <c r="AO296" s="44"/>
      <c r="AP296" s="44"/>
      <c r="AQ296" s="44"/>
      <c r="AR296" s="44"/>
      <c r="AS296" s="44"/>
      <c r="AT296" s="44"/>
      <c r="AU296" s="44"/>
      <c r="AV296" s="44"/>
      <c r="AW296" s="44"/>
      <c r="AX296" s="44"/>
      <c r="AY296" s="44"/>
      <c r="AZ296" s="44"/>
      <c r="BA296" s="44"/>
      <c r="BB296" s="44"/>
      <c r="BC296" s="44"/>
      <c r="BD296" s="44"/>
      <c r="BE296" s="44"/>
      <c r="BF296" s="44"/>
      <c r="BG296" s="44"/>
      <c r="BH296" s="44"/>
      <c r="BI296" s="44"/>
      <c r="BJ296" s="44"/>
      <c r="BK296" s="44"/>
      <c r="BL296" s="44"/>
      <c r="BM296" s="44"/>
      <c r="BN296" s="44"/>
      <c r="BO296" s="44"/>
      <c r="BP296" s="44"/>
      <c r="BQ296" s="44"/>
      <c r="BR296" s="44"/>
      <c r="BS296" s="44"/>
      <c r="BT296" s="44"/>
      <c r="BU296" s="44"/>
      <c r="BV296" s="44"/>
      <c r="BW296" s="44"/>
      <c r="BX296" s="44"/>
      <c r="BY296" s="44"/>
      <c r="BZ296" s="44"/>
      <c r="CA296" s="44"/>
    </row>
    <row r="297" spans="1:79" s="43" customFormat="1" ht="12" customHeight="1">
      <c r="A297" s="44"/>
      <c r="B297" s="44"/>
      <c r="C297" s="44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  <c r="AD297" s="44"/>
      <c r="AE297" s="44"/>
      <c r="AF297" s="44"/>
      <c r="AG297" s="44"/>
      <c r="AH297" s="44"/>
      <c r="AI297" s="44"/>
      <c r="AJ297" s="44"/>
      <c r="AK297" s="44"/>
      <c r="AL297" s="44"/>
      <c r="AM297" s="44"/>
      <c r="AN297" s="44"/>
      <c r="AO297" s="44"/>
      <c r="AP297" s="44"/>
      <c r="AQ297" s="44"/>
      <c r="AR297" s="44"/>
      <c r="AS297" s="44"/>
      <c r="AT297" s="44"/>
      <c r="AU297" s="44"/>
      <c r="AV297" s="44"/>
      <c r="AW297" s="44"/>
      <c r="AX297" s="44"/>
      <c r="AY297" s="44"/>
      <c r="AZ297" s="44"/>
      <c r="BA297" s="44"/>
      <c r="BB297" s="44"/>
      <c r="BC297" s="44"/>
      <c r="BD297" s="44"/>
      <c r="BE297" s="44"/>
      <c r="BF297" s="44"/>
      <c r="BG297" s="44"/>
      <c r="BH297" s="44"/>
      <c r="BI297" s="44"/>
      <c r="BJ297" s="44"/>
      <c r="BK297" s="44"/>
      <c r="BL297" s="44"/>
      <c r="BM297" s="44"/>
      <c r="BN297" s="44"/>
      <c r="BO297" s="44"/>
      <c r="BP297" s="44"/>
      <c r="BQ297" s="44"/>
      <c r="BR297" s="44"/>
      <c r="BS297" s="44"/>
      <c r="BT297" s="44"/>
      <c r="BU297" s="44"/>
      <c r="BV297" s="44"/>
      <c r="BW297" s="44"/>
      <c r="BX297" s="44"/>
      <c r="BY297" s="44"/>
      <c r="BZ297" s="44"/>
      <c r="CA297" s="44"/>
    </row>
    <row r="298" spans="1:79" s="43" customFormat="1" ht="12" customHeight="1">
      <c r="A298" s="44"/>
      <c r="B298" s="44"/>
      <c r="C298" s="44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4"/>
      <c r="BB298" s="44"/>
      <c r="BC298" s="44"/>
      <c r="BD298" s="44"/>
      <c r="BE298" s="44"/>
      <c r="BF298" s="44"/>
      <c r="BG298" s="44"/>
      <c r="BH298" s="44"/>
      <c r="BI298" s="44"/>
      <c r="BJ298" s="44"/>
      <c r="BK298" s="44"/>
      <c r="BL298" s="44"/>
      <c r="BM298" s="44"/>
      <c r="BN298" s="44"/>
      <c r="BO298" s="44"/>
      <c r="BP298" s="44"/>
      <c r="BQ298" s="44"/>
      <c r="BR298" s="44"/>
      <c r="BS298" s="44"/>
      <c r="BT298" s="44"/>
      <c r="BU298" s="44"/>
      <c r="BV298" s="44"/>
      <c r="BW298" s="44"/>
      <c r="BX298" s="44"/>
      <c r="BY298" s="44"/>
      <c r="BZ298" s="44"/>
      <c r="CA298" s="44"/>
    </row>
    <row r="299" spans="1:79" s="43" customFormat="1" ht="12" customHeight="1">
      <c r="A299" s="44"/>
      <c r="B299" s="44"/>
      <c r="C299" s="44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  <c r="BA299" s="44"/>
      <c r="BB299" s="44"/>
      <c r="BC299" s="44"/>
      <c r="BD299" s="44"/>
      <c r="BE299" s="44"/>
      <c r="BF299" s="44"/>
      <c r="BG299" s="44"/>
      <c r="BH299" s="44"/>
      <c r="BI299" s="44"/>
      <c r="BJ299" s="44"/>
      <c r="BK299" s="44"/>
      <c r="BL299" s="44"/>
      <c r="BM299" s="44"/>
      <c r="BN299" s="44"/>
      <c r="BO299" s="44"/>
      <c r="BP299" s="44"/>
      <c r="BQ299" s="44"/>
      <c r="BR299" s="44"/>
      <c r="BS299" s="44"/>
      <c r="BT299" s="44"/>
      <c r="BU299" s="44"/>
      <c r="BV299" s="44"/>
      <c r="BW299" s="44"/>
      <c r="BX299" s="44"/>
      <c r="BY299" s="44"/>
      <c r="BZ299" s="44"/>
      <c r="CA299" s="44"/>
    </row>
    <row r="300" spans="1:79" s="43" customFormat="1" ht="12" customHeight="1">
      <c r="A300" s="44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  <c r="AD300" s="44"/>
      <c r="AE300" s="44"/>
      <c r="AF300" s="44"/>
      <c r="AG300" s="44"/>
      <c r="AH300" s="44"/>
      <c r="AI300" s="44"/>
      <c r="AJ300" s="44"/>
      <c r="AK300" s="44"/>
      <c r="AL300" s="44"/>
      <c r="AM300" s="44"/>
      <c r="AN300" s="44"/>
      <c r="AO300" s="44"/>
      <c r="AP300" s="44"/>
      <c r="AQ300" s="44"/>
      <c r="AR300" s="44"/>
      <c r="AS300" s="44"/>
      <c r="AT300" s="44"/>
      <c r="AU300" s="44"/>
      <c r="AV300" s="44"/>
      <c r="AW300" s="44"/>
      <c r="AX300" s="44"/>
      <c r="AY300" s="44"/>
      <c r="AZ300" s="44"/>
      <c r="BA300" s="44"/>
      <c r="BB300" s="44"/>
      <c r="BC300" s="44"/>
      <c r="BD300" s="44"/>
      <c r="BE300" s="44"/>
      <c r="BF300" s="44"/>
      <c r="BG300" s="44"/>
      <c r="BH300" s="44"/>
      <c r="BI300" s="44"/>
      <c r="BJ300" s="44"/>
      <c r="BK300" s="44"/>
      <c r="BL300" s="44"/>
      <c r="BM300" s="44"/>
      <c r="BN300" s="44"/>
      <c r="BO300" s="44"/>
      <c r="BP300" s="44"/>
      <c r="BQ300" s="44"/>
      <c r="BR300" s="44"/>
      <c r="BS300" s="44"/>
      <c r="BT300" s="44"/>
      <c r="BU300" s="44"/>
      <c r="BV300" s="44"/>
      <c r="BW300" s="44"/>
      <c r="BX300" s="44"/>
      <c r="BY300" s="44"/>
      <c r="BZ300" s="44"/>
      <c r="CA300" s="44"/>
    </row>
  </sheetData>
  <mergeCells count="6">
    <mergeCell ref="A1:O1"/>
    <mergeCell ref="A2:F3"/>
    <mergeCell ref="H2:H7"/>
    <mergeCell ref="A4:F4"/>
    <mergeCell ref="A5:F5"/>
    <mergeCell ref="A6:F7"/>
  </mergeCells>
  <phoneticPr fontId="1"/>
  <pageMargins left="0.78740157480314965" right="0.39370078740157483" top="0.98425196850393704" bottom="0.59055118110236227" header="0.31496062992125984" footer="0.31496062992125984"/>
  <pageSetup paperSize="9" scale="9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622"/>
  <sheetViews>
    <sheetView showGridLines="0" tabSelected="1" topLeftCell="A26" zoomScale="70" zoomScaleNormal="70" workbookViewId="0">
      <selection activeCell="V339" sqref="V339"/>
    </sheetView>
  </sheetViews>
  <sheetFormatPr defaultRowHeight="13.5"/>
  <cols>
    <col min="1" max="1" width="10.125" style="20" customWidth="1"/>
    <col min="2" max="14" width="9.75" style="20" customWidth="1"/>
    <col min="15" max="16" width="3.75" style="20" customWidth="1"/>
    <col min="17" max="56" width="9" style="4"/>
    <col min="57" max="16384" width="9" style="20"/>
  </cols>
  <sheetData>
    <row r="1" spans="1:56" s="2" customFormat="1" ht="37.9" customHeight="1" thickBot="1">
      <c r="A1" s="1" t="s">
        <v>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1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</row>
    <row r="2" spans="1:56" s="6" customFormat="1" ht="15.95" customHeight="1">
      <c r="A2" s="110" t="s">
        <v>85</v>
      </c>
      <c r="B2" s="5"/>
      <c r="C2" s="5"/>
      <c r="D2" s="5"/>
      <c r="E2" s="5"/>
      <c r="F2" s="5"/>
      <c r="G2" s="5"/>
      <c r="H2" s="5"/>
      <c r="I2" s="5"/>
      <c r="J2" s="113"/>
      <c r="K2" s="112"/>
      <c r="L2" s="112"/>
      <c r="M2" s="112"/>
      <c r="N2" s="111"/>
      <c r="O2" s="115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</row>
    <row r="3" spans="1:56" s="6" customFormat="1" ht="16.899999999999999" customHeight="1">
      <c r="A3" s="110"/>
      <c r="J3" s="107"/>
      <c r="K3" s="8"/>
      <c r="L3" s="8"/>
      <c r="M3" s="9"/>
      <c r="N3" s="106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</row>
    <row r="4" spans="1:56" s="6" customFormat="1" ht="16.899999999999999" customHeight="1">
      <c r="A4" s="110" t="s">
        <v>61</v>
      </c>
      <c r="J4" s="107"/>
      <c r="K4" s="9"/>
      <c r="L4" s="9"/>
      <c r="M4" s="9"/>
      <c r="N4" s="106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</row>
    <row r="5" spans="1:56" s="6" customFormat="1" ht="16.899999999999999" customHeight="1">
      <c r="J5" s="107"/>
      <c r="K5" s="9"/>
      <c r="L5" s="9"/>
      <c r="M5" s="9"/>
      <c r="N5" s="106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</row>
    <row r="6" spans="1:56" s="6" customFormat="1" ht="16.899999999999999" customHeight="1">
      <c r="J6" s="107"/>
      <c r="K6" s="9"/>
      <c r="L6" s="9"/>
      <c r="M6" s="9"/>
      <c r="N6" s="106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</row>
    <row r="7" spans="1:56" s="6" customFormat="1" ht="16.899999999999999" customHeight="1">
      <c r="I7" s="7"/>
      <c r="J7" s="107"/>
      <c r="K7" s="9"/>
      <c r="L7" s="9"/>
      <c r="M7" s="9"/>
      <c r="N7" s="106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</row>
    <row r="8" spans="1:56" s="6" customFormat="1" ht="16.899999999999999" customHeight="1">
      <c r="I8" s="7"/>
      <c r="J8" s="107"/>
      <c r="K8" s="9"/>
      <c r="L8" s="9"/>
      <c r="M8" s="9"/>
      <c r="N8" s="106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</row>
    <row r="9" spans="1:56" s="6" customFormat="1" ht="16.899999999999999" customHeight="1">
      <c r="J9" s="107"/>
      <c r="K9" s="9"/>
      <c r="L9" s="9"/>
      <c r="M9" s="9"/>
      <c r="N9" s="106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</row>
    <row r="10" spans="1:56" s="6" customFormat="1" ht="16.899999999999999" customHeight="1">
      <c r="J10" s="107"/>
      <c r="K10" s="9"/>
      <c r="L10" s="9"/>
      <c r="M10" s="9"/>
      <c r="N10" s="106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</row>
    <row r="11" spans="1:56" s="6" customFormat="1" ht="16.899999999999999" customHeight="1">
      <c r="J11" s="107"/>
      <c r="K11" s="9"/>
      <c r="L11" s="9"/>
      <c r="M11" s="9"/>
      <c r="N11" s="106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</row>
    <row r="12" spans="1:56" s="6" customFormat="1" ht="16.899999999999999" customHeight="1">
      <c r="J12" s="107"/>
      <c r="K12" s="9"/>
      <c r="L12" s="9"/>
      <c r="M12" s="9"/>
      <c r="N12" s="106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</row>
    <row r="13" spans="1:56" s="6" customFormat="1" ht="16.899999999999999" customHeight="1">
      <c r="A13" s="109" t="s">
        <v>43</v>
      </c>
      <c r="B13" s="8"/>
      <c r="C13" s="8"/>
      <c r="D13" s="8"/>
      <c r="J13" s="107"/>
      <c r="K13" s="9"/>
      <c r="L13" s="9"/>
      <c r="M13" s="9"/>
      <c r="N13" s="106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</row>
    <row r="14" spans="1:56" s="6" customFormat="1" ht="16.899999999999999" customHeight="1">
      <c r="A14" s="9"/>
      <c r="B14" s="10" t="s">
        <v>44</v>
      </c>
      <c r="C14" s="10"/>
      <c r="D14" s="10"/>
      <c r="J14" s="107"/>
      <c r="K14" s="9"/>
      <c r="L14" s="9"/>
      <c r="M14" s="9"/>
      <c r="N14" s="106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</row>
    <row r="15" spans="1:56" s="6" customFormat="1" ht="16.899999999999999" customHeight="1">
      <c r="A15" s="9"/>
      <c r="B15" s="10" t="s">
        <v>45</v>
      </c>
      <c r="C15" s="9"/>
      <c r="D15" s="9"/>
      <c r="J15" s="107"/>
      <c r="K15" s="9"/>
      <c r="L15" s="9"/>
      <c r="M15" s="9"/>
      <c r="N15" s="106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</row>
    <row r="16" spans="1:56" s="6" customFormat="1" ht="16.899999999999999" customHeight="1">
      <c r="A16" s="9"/>
      <c r="B16" s="10" t="s">
        <v>46</v>
      </c>
      <c r="C16" s="9"/>
      <c r="D16" s="9"/>
      <c r="J16" s="107"/>
      <c r="K16" s="9"/>
      <c r="L16" s="9"/>
      <c r="M16" s="9"/>
      <c r="N16" s="106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</row>
    <row r="17" spans="2:56" s="11" customFormat="1" ht="15" customHeight="1" thickBot="1">
      <c r="J17" s="105"/>
      <c r="K17" s="104"/>
      <c r="L17" s="104"/>
      <c r="M17" s="104"/>
      <c r="N17" s="103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</row>
    <row r="18" spans="2:56" s="11" customFormat="1" ht="15" customHeight="1"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3"/>
      <c r="M18" s="12"/>
      <c r="N18" s="12"/>
      <c r="O18" s="116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</row>
    <row r="19" spans="2:56" s="11" customFormat="1" ht="15" customHeight="1"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16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</row>
    <row r="20" spans="2:56" s="11" customFormat="1" ht="15" customHeight="1"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16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</row>
    <row r="21" spans="2:56" s="11" customFormat="1" ht="15" customHeight="1"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16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</row>
    <row r="22" spans="2:56" s="11" customFormat="1" ht="15" customHeight="1"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16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</row>
    <row r="23" spans="2:56" s="11" customFormat="1" ht="15" customHeight="1"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16"/>
      <c r="Q23" s="3"/>
      <c r="R23" s="3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</row>
    <row r="24" spans="2:56" s="11" customFormat="1" ht="15" customHeight="1"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16"/>
      <c r="Q24" s="4"/>
      <c r="R24" s="4" t="s">
        <v>86</v>
      </c>
      <c r="S24" s="4"/>
      <c r="T24" s="4"/>
      <c r="U24" s="4" t="s">
        <v>87</v>
      </c>
      <c r="V24" s="4"/>
      <c r="W24" s="4"/>
      <c r="X24" s="4" t="s">
        <v>88</v>
      </c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</row>
    <row r="25" spans="2:56" s="11" customFormat="1" ht="15" customHeight="1"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16"/>
      <c r="Q25" s="4">
        <v>7</v>
      </c>
      <c r="R25" s="4">
        <f t="array" ref="R25:R36">TRANSPOSE(B37:M37)</f>
        <v>883</v>
      </c>
      <c r="S25" s="4">
        <f t="array" ref="S25:S36">TRANSPOSE(B39:M39)</f>
        <v>41</v>
      </c>
      <c r="T25" s="108">
        <f>IF(S25=0,0,S25/SUM(R25:S25)*100)</f>
        <v>4.4372294372294379</v>
      </c>
      <c r="U25" s="4">
        <f t="array" ref="U25:U36">TRANSPOSE(B60:M60)</f>
        <v>388</v>
      </c>
      <c r="V25" s="4">
        <f t="array" ref="V25:V36">TRANSPOSE(B62:M62)</f>
        <v>33</v>
      </c>
      <c r="W25" s="108">
        <f>IF(V25=0,0,V25/SUM(U25:V25)*100)</f>
        <v>7.8384798099762465</v>
      </c>
      <c r="X25" s="4">
        <f>SUM(R25,U25)</f>
        <v>1271</v>
      </c>
      <c r="Y25" s="4">
        <f>SUM(S25,V25)</f>
        <v>74</v>
      </c>
      <c r="Z25" s="108">
        <f>IF(Y25=0,0,Y25/SUM(X25:Y25)*100)</f>
        <v>5.5018587360594795</v>
      </c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</row>
    <row r="26" spans="2:56" s="11" customFormat="1" ht="15" customHeight="1"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16"/>
      <c r="Q26" s="4">
        <v>8</v>
      </c>
      <c r="R26" s="4">
        <v>876</v>
      </c>
      <c r="S26" s="4">
        <v>52</v>
      </c>
      <c r="T26" s="108">
        <f t="shared" ref="T26:T36" si="0">IF(S26=0,0,S26/SUM(R26:S26)*100)</f>
        <v>5.6034482758620694</v>
      </c>
      <c r="U26" s="4">
        <v>396</v>
      </c>
      <c r="V26" s="4">
        <v>33</v>
      </c>
      <c r="W26" s="108">
        <f t="shared" ref="W26:W36" si="1">IF(V26=0,0,V26/SUM(U26:V26)*100)</f>
        <v>7.6923076923076925</v>
      </c>
      <c r="X26" s="4">
        <f t="shared" ref="X26:Y36" si="2">SUM(R26,U26)</f>
        <v>1272</v>
      </c>
      <c r="Y26" s="4">
        <f t="shared" si="2"/>
        <v>85</v>
      </c>
      <c r="Z26" s="108">
        <f t="shared" ref="Z26:Z36" si="3">IF(Y26=0,0,Y26/SUM(X26:Y26)*100)</f>
        <v>6.2638172439204123</v>
      </c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</row>
    <row r="27" spans="2:56" s="11" customFormat="1" ht="15" customHeight="1"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16"/>
      <c r="Q27" s="4">
        <v>9</v>
      </c>
      <c r="R27" s="4">
        <v>657</v>
      </c>
      <c r="S27" s="4">
        <v>44</v>
      </c>
      <c r="T27" s="108">
        <f t="shared" si="0"/>
        <v>6.2767475035663338</v>
      </c>
      <c r="U27" s="4">
        <v>351</v>
      </c>
      <c r="V27" s="4">
        <v>32</v>
      </c>
      <c r="W27" s="108">
        <f t="shared" si="1"/>
        <v>8.3550913838120113</v>
      </c>
      <c r="X27" s="4">
        <f t="shared" si="2"/>
        <v>1008</v>
      </c>
      <c r="Y27" s="4">
        <f t="shared" si="2"/>
        <v>76</v>
      </c>
      <c r="Z27" s="108">
        <f t="shared" si="3"/>
        <v>7.0110701107011062</v>
      </c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</row>
    <row r="28" spans="2:56" s="11" customFormat="1" ht="15" customHeight="1"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16"/>
      <c r="Q28" s="4">
        <v>10</v>
      </c>
      <c r="R28" s="4">
        <v>542</v>
      </c>
      <c r="S28" s="4">
        <v>31</v>
      </c>
      <c r="T28" s="108">
        <f t="shared" si="0"/>
        <v>5.4101221640488655</v>
      </c>
      <c r="U28" s="4">
        <v>315</v>
      </c>
      <c r="V28" s="4">
        <v>20</v>
      </c>
      <c r="W28" s="108">
        <f t="shared" si="1"/>
        <v>5.9701492537313428</v>
      </c>
      <c r="X28" s="4">
        <f t="shared" si="2"/>
        <v>857</v>
      </c>
      <c r="Y28" s="4">
        <f t="shared" si="2"/>
        <v>51</v>
      </c>
      <c r="Z28" s="108">
        <f t="shared" si="3"/>
        <v>5.6167400881057272</v>
      </c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</row>
    <row r="29" spans="2:56" s="11" customFormat="1" ht="15" customHeight="1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16"/>
      <c r="Q29" s="4">
        <v>11</v>
      </c>
      <c r="R29" s="4">
        <v>498</v>
      </c>
      <c r="S29" s="4">
        <v>28</v>
      </c>
      <c r="T29" s="108">
        <f t="shared" si="0"/>
        <v>5.3231939163498092</v>
      </c>
      <c r="U29" s="4">
        <v>342</v>
      </c>
      <c r="V29" s="4">
        <v>26</v>
      </c>
      <c r="W29" s="108">
        <f t="shared" si="1"/>
        <v>7.0652173913043477</v>
      </c>
      <c r="X29" s="4">
        <f t="shared" si="2"/>
        <v>840</v>
      </c>
      <c r="Y29" s="4">
        <f t="shared" si="2"/>
        <v>54</v>
      </c>
      <c r="Z29" s="108">
        <f t="shared" si="3"/>
        <v>6.0402684563758395</v>
      </c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</row>
    <row r="30" spans="2:56" s="11" customFormat="1" ht="15" customHeight="1"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16"/>
      <c r="Q30" s="4">
        <v>12</v>
      </c>
      <c r="R30" s="4">
        <v>414</v>
      </c>
      <c r="S30" s="4">
        <v>21</v>
      </c>
      <c r="T30" s="108">
        <f t="shared" si="0"/>
        <v>4.8275862068965516</v>
      </c>
      <c r="U30" s="4">
        <v>344</v>
      </c>
      <c r="V30" s="4">
        <v>19</v>
      </c>
      <c r="W30" s="108">
        <f t="shared" si="1"/>
        <v>5.2341597796143251</v>
      </c>
      <c r="X30" s="4">
        <f t="shared" si="2"/>
        <v>758</v>
      </c>
      <c r="Y30" s="4">
        <f t="shared" si="2"/>
        <v>40</v>
      </c>
      <c r="Z30" s="108">
        <f t="shared" si="3"/>
        <v>5.0125313283208017</v>
      </c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</row>
    <row r="31" spans="2:56" s="11" customFormat="1" ht="15" customHeight="1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16"/>
      <c r="Q31" s="4">
        <v>13</v>
      </c>
      <c r="R31" s="4">
        <v>491</v>
      </c>
      <c r="S31" s="4">
        <v>42</v>
      </c>
      <c r="T31" s="108">
        <f t="shared" si="0"/>
        <v>7.879924953095685</v>
      </c>
      <c r="U31" s="4">
        <v>321</v>
      </c>
      <c r="V31" s="4">
        <v>27</v>
      </c>
      <c r="W31" s="108">
        <f t="shared" si="1"/>
        <v>7.7586206896551726</v>
      </c>
      <c r="X31" s="4">
        <f t="shared" si="2"/>
        <v>812</v>
      </c>
      <c r="Y31" s="4">
        <f t="shared" si="2"/>
        <v>69</v>
      </c>
      <c r="Z31" s="108">
        <f t="shared" si="3"/>
        <v>7.8320090805902378</v>
      </c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</row>
    <row r="32" spans="2:56" s="11" customFormat="1" ht="15" customHeight="1"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3"/>
      <c r="M32" s="12"/>
      <c r="N32" s="12"/>
      <c r="O32" s="116"/>
      <c r="Q32" s="4">
        <v>14</v>
      </c>
      <c r="R32" s="4">
        <v>453</v>
      </c>
      <c r="S32" s="4">
        <v>34</v>
      </c>
      <c r="T32" s="108">
        <f t="shared" si="0"/>
        <v>6.9815195071868574</v>
      </c>
      <c r="U32" s="4">
        <v>338</v>
      </c>
      <c r="V32" s="4">
        <v>22</v>
      </c>
      <c r="W32" s="108">
        <f t="shared" si="1"/>
        <v>6.1111111111111107</v>
      </c>
      <c r="X32" s="4">
        <f t="shared" si="2"/>
        <v>791</v>
      </c>
      <c r="Y32" s="4">
        <f t="shared" si="2"/>
        <v>56</v>
      </c>
      <c r="Z32" s="108">
        <f t="shared" si="3"/>
        <v>6.6115702479338845</v>
      </c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</row>
    <row r="33" spans="1:56" s="11" customFormat="1" ht="15" customHeight="1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16"/>
      <c r="Q33" s="4">
        <v>15</v>
      </c>
      <c r="R33" s="4">
        <v>466</v>
      </c>
      <c r="S33" s="4">
        <v>27</v>
      </c>
      <c r="T33" s="108">
        <f t="shared" si="0"/>
        <v>5.4766734279918863</v>
      </c>
      <c r="U33" s="4">
        <v>370</v>
      </c>
      <c r="V33" s="4">
        <v>29</v>
      </c>
      <c r="W33" s="108">
        <f t="shared" si="1"/>
        <v>7.2681704260651623</v>
      </c>
      <c r="X33" s="4">
        <f t="shared" si="2"/>
        <v>836</v>
      </c>
      <c r="Y33" s="4">
        <f t="shared" si="2"/>
        <v>56</v>
      </c>
      <c r="Z33" s="108">
        <f t="shared" si="3"/>
        <v>6.2780269058295968</v>
      </c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</row>
    <row r="34" spans="1:56" s="11" customFormat="1" ht="15" customHeight="1"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16"/>
      <c r="Q34" s="4">
        <v>16</v>
      </c>
      <c r="R34" s="4">
        <v>526</v>
      </c>
      <c r="S34" s="4">
        <v>34</v>
      </c>
      <c r="T34" s="108">
        <f t="shared" si="0"/>
        <v>6.0714285714285712</v>
      </c>
      <c r="U34" s="4">
        <v>499</v>
      </c>
      <c r="V34" s="4">
        <v>27</v>
      </c>
      <c r="W34" s="108">
        <f t="shared" si="1"/>
        <v>5.1330798479087454</v>
      </c>
      <c r="X34" s="4">
        <f t="shared" si="2"/>
        <v>1025</v>
      </c>
      <c r="Y34" s="4">
        <f t="shared" si="2"/>
        <v>61</v>
      </c>
      <c r="Z34" s="108">
        <f t="shared" si="3"/>
        <v>5.6169429097605894</v>
      </c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</row>
    <row r="35" spans="1:56" s="11" customFormat="1" ht="15" customHeight="1"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16"/>
      <c r="Q35" s="4">
        <v>17</v>
      </c>
      <c r="R35" s="4">
        <v>522</v>
      </c>
      <c r="S35" s="4">
        <v>27</v>
      </c>
      <c r="T35" s="108">
        <f t="shared" si="0"/>
        <v>4.918032786885246</v>
      </c>
      <c r="U35" s="4">
        <v>653</v>
      </c>
      <c r="V35" s="4">
        <v>25</v>
      </c>
      <c r="W35" s="108">
        <f t="shared" si="1"/>
        <v>3.6873156342182889</v>
      </c>
      <c r="X35" s="4">
        <f t="shared" si="2"/>
        <v>1175</v>
      </c>
      <c r="Y35" s="4">
        <f t="shared" si="2"/>
        <v>52</v>
      </c>
      <c r="Z35" s="108">
        <f t="shared" si="3"/>
        <v>4.2379788101059495</v>
      </c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</row>
    <row r="36" spans="1:56" s="14" customFormat="1" ht="15" customHeight="1">
      <c r="A36" s="102" t="s">
        <v>47</v>
      </c>
      <c r="B36" s="101">
        <v>7</v>
      </c>
      <c r="C36" s="100">
        <v>8</v>
      </c>
      <c r="D36" s="100">
        <v>9</v>
      </c>
      <c r="E36" s="100">
        <v>10</v>
      </c>
      <c r="F36" s="100">
        <v>11</v>
      </c>
      <c r="G36" s="100">
        <v>12</v>
      </c>
      <c r="H36" s="100">
        <v>13</v>
      </c>
      <c r="I36" s="100">
        <v>14</v>
      </c>
      <c r="J36" s="100">
        <v>15</v>
      </c>
      <c r="K36" s="100">
        <v>16</v>
      </c>
      <c r="L36" s="100">
        <v>17</v>
      </c>
      <c r="M36" s="99">
        <v>18</v>
      </c>
      <c r="N36" s="99" t="s">
        <v>48</v>
      </c>
      <c r="O36" s="98"/>
      <c r="Q36" s="4">
        <v>18</v>
      </c>
      <c r="R36" s="4">
        <v>422</v>
      </c>
      <c r="S36" s="4">
        <v>20</v>
      </c>
      <c r="T36" s="108">
        <f t="shared" si="0"/>
        <v>4.5248868778280542</v>
      </c>
      <c r="U36" s="4">
        <v>560</v>
      </c>
      <c r="V36" s="4">
        <v>26</v>
      </c>
      <c r="W36" s="108">
        <f t="shared" si="1"/>
        <v>4.4368600682593859</v>
      </c>
      <c r="X36" s="4">
        <f t="shared" si="2"/>
        <v>982</v>
      </c>
      <c r="Y36" s="4">
        <f>SUM(S36,V36)</f>
        <v>46</v>
      </c>
      <c r="Z36" s="108">
        <f t="shared" si="3"/>
        <v>4.4747081712062258</v>
      </c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</row>
    <row r="37" spans="1:56" s="14" customFormat="1" ht="15" customHeight="1">
      <c r="A37" s="97" t="s">
        <v>49</v>
      </c>
      <c r="B37" s="96">
        <f>SUM(B38:B39)</f>
        <v>883</v>
      </c>
      <c r="C37" s="95">
        <f t="shared" ref="C37:L37" si="4">SUM(C38:C39)</f>
        <v>876</v>
      </c>
      <c r="D37" s="95">
        <f t="shared" si="4"/>
        <v>657</v>
      </c>
      <c r="E37" s="95">
        <f t="shared" si="4"/>
        <v>542</v>
      </c>
      <c r="F37" s="95">
        <f t="shared" si="4"/>
        <v>498</v>
      </c>
      <c r="G37" s="95">
        <f t="shared" si="4"/>
        <v>414</v>
      </c>
      <c r="H37" s="95">
        <f t="shared" si="4"/>
        <v>491</v>
      </c>
      <c r="I37" s="95">
        <f t="shared" si="4"/>
        <v>453</v>
      </c>
      <c r="J37" s="95">
        <f t="shared" si="4"/>
        <v>466</v>
      </c>
      <c r="K37" s="95">
        <f t="shared" si="4"/>
        <v>526</v>
      </c>
      <c r="L37" s="95">
        <f t="shared" si="4"/>
        <v>522</v>
      </c>
      <c r="M37" s="94">
        <f>SUM(M38:M39)</f>
        <v>422</v>
      </c>
      <c r="N37" s="94">
        <f>SUM(B37:M37)</f>
        <v>6750</v>
      </c>
      <c r="O37" s="117"/>
      <c r="Q37" s="4"/>
      <c r="R37" s="4"/>
      <c r="S37" s="4"/>
      <c r="T37" s="108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</row>
    <row r="38" spans="1:56" s="14" customFormat="1" ht="15" customHeight="1">
      <c r="A38" s="97" t="s">
        <v>44</v>
      </c>
      <c r="B38" s="96">
        <v>842</v>
      </c>
      <c r="C38" s="95">
        <v>824</v>
      </c>
      <c r="D38" s="95">
        <v>613</v>
      </c>
      <c r="E38" s="95">
        <v>511</v>
      </c>
      <c r="F38" s="95">
        <v>470</v>
      </c>
      <c r="G38" s="95">
        <v>393</v>
      </c>
      <c r="H38" s="95">
        <v>449</v>
      </c>
      <c r="I38" s="95">
        <v>419</v>
      </c>
      <c r="J38" s="95">
        <v>439</v>
      </c>
      <c r="K38" s="95">
        <v>492</v>
      </c>
      <c r="L38" s="95">
        <v>495</v>
      </c>
      <c r="M38" s="94">
        <v>402</v>
      </c>
      <c r="N38" s="94">
        <f>SUM(B38:M38)</f>
        <v>6349</v>
      </c>
      <c r="O38" s="117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</row>
    <row r="39" spans="1:56" s="14" customFormat="1" ht="15" customHeight="1">
      <c r="A39" s="97" t="s">
        <v>45</v>
      </c>
      <c r="B39" s="96">
        <v>41</v>
      </c>
      <c r="C39" s="95">
        <v>52</v>
      </c>
      <c r="D39" s="95">
        <v>44</v>
      </c>
      <c r="E39" s="95">
        <v>31</v>
      </c>
      <c r="F39" s="95">
        <v>28</v>
      </c>
      <c r="G39" s="95">
        <v>21</v>
      </c>
      <c r="H39" s="95">
        <v>42</v>
      </c>
      <c r="I39" s="95">
        <v>34</v>
      </c>
      <c r="J39" s="95">
        <v>27</v>
      </c>
      <c r="K39" s="95">
        <v>34</v>
      </c>
      <c r="L39" s="95">
        <v>27</v>
      </c>
      <c r="M39" s="94">
        <v>20</v>
      </c>
      <c r="N39" s="94">
        <f>SUM(B39:M39)</f>
        <v>401</v>
      </c>
      <c r="O39" s="117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</row>
    <row r="40" spans="1:56" s="14" customFormat="1" ht="15" customHeight="1">
      <c r="A40" s="18" t="s">
        <v>46</v>
      </c>
      <c r="B40" s="93">
        <f>IF(B39=0,0,B39/B37*100)</f>
        <v>4.6432616081540203</v>
      </c>
      <c r="C40" s="92">
        <f t="shared" ref="C40:N40" si="5">IF(C39=0,0,C39/C37*100)</f>
        <v>5.93607305936073</v>
      </c>
      <c r="D40" s="92">
        <f t="shared" si="5"/>
        <v>6.6971080669710803</v>
      </c>
      <c r="E40" s="92">
        <f t="shared" si="5"/>
        <v>5.719557195571956</v>
      </c>
      <c r="F40" s="92">
        <f t="shared" si="5"/>
        <v>5.6224899598393572</v>
      </c>
      <c r="G40" s="92">
        <f t="shared" si="5"/>
        <v>5.0724637681159424</v>
      </c>
      <c r="H40" s="92">
        <f t="shared" si="5"/>
        <v>8.5539714867617107</v>
      </c>
      <c r="I40" s="92">
        <f t="shared" si="5"/>
        <v>7.5055187637969087</v>
      </c>
      <c r="J40" s="92">
        <f t="shared" si="5"/>
        <v>5.7939914163090123</v>
      </c>
      <c r="K40" s="92">
        <f t="shared" si="5"/>
        <v>6.4638783269961975</v>
      </c>
      <c r="L40" s="92">
        <f t="shared" si="5"/>
        <v>5.1724137931034484</v>
      </c>
      <c r="M40" s="91">
        <f t="shared" si="5"/>
        <v>4.7393364928909953</v>
      </c>
      <c r="N40" s="91">
        <f t="shared" si="5"/>
        <v>5.9407407407407407</v>
      </c>
      <c r="O40" s="118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</row>
    <row r="41" spans="1:56" s="17" customFormat="1" ht="15" customHeight="1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6"/>
      <c r="M41" s="15"/>
      <c r="N41" s="15"/>
      <c r="O41" s="15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</row>
    <row r="42" spans="1:56" s="17" customFormat="1" ht="15" customHeight="1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</row>
    <row r="43" spans="1:56" s="17" customFormat="1" ht="15" customHeight="1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</row>
    <row r="44" spans="1:56" s="17" customFormat="1" ht="15" customHeight="1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</row>
    <row r="45" spans="1:56" s="17" customFormat="1" ht="1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</row>
    <row r="46" spans="1:56" s="17" customFormat="1" ht="15" customHeight="1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</row>
    <row r="47" spans="1:56" s="17" customFormat="1" ht="15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</row>
    <row r="48" spans="1:56" s="17" customFormat="1" ht="15" customHeight="1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</row>
    <row r="49" spans="1:56" s="17" customFormat="1" ht="15" customHeight="1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</row>
    <row r="50" spans="1:56" s="17" customFormat="1" ht="15" customHeight="1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</row>
    <row r="51" spans="1:56" s="17" customFormat="1" ht="15" customHeight="1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</row>
    <row r="52" spans="1:56" s="17" customFormat="1" ht="15" customHeight="1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</row>
    <row r="53" spans="1:56" s="17" customFormat="1" ht="15" customHeight="1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</row>
    <row r="54" spans="1:56" s="17" customFormat="1" ht="15" customHeight="1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</row>
    <row r="55" spans="1:56" s="17" customFormat="1" ht="15" customHeight="1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6"/>
      <c r="M55" s="15"/>
      <c r="N55" s="15"/>
      <c r="O55" s="15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</row>
    <row r="56" spans="1:56" s="17" customFormat="1" ht="15" customHeight="1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</row>
    <row r="57" spans="1:56" s="17" customFormat="1" ht="15" customHeight="1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</row>
    <row r="58" spans="1:56" s="17" customFormat="1" ht="15" customHeight="1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</row>
    <row r="59" spans="1:56" s="14" customFormat="1" ht="15" customHeight="1">
      <c r="A59" s="102" t="s">
        <v>47</v>
      </c>
      <c r="B59" s="101">
        <v>7</v>
      </c>
      <c r="C59" s="100">
        <v>8</v>
      </c>
      <c r="D59" s="100">
        <v>9</v>
      </c>
      <c r="E59" s="100">
        <v>10</v>
      </c>
      <c r="F59" s="100">
        <v>11</v>
      </c>
      <c r="G59" s="100">
        <v>12</v>
      </c>
      <c r="H59" s="100">
        <v>13</v>
      </c>
      <c r="I59" s="100">
        <v>14</v>
      </c>
      <c r="J59" s="100">
        <v>15</v>
      </c>
      <c r="K59" s="100">
        <v>16</v>
      </c>
      <c r="L59" s="100">
        <v>17</v>
      </c>
      <c r="M59" s="99">
        <v>18</v>
      </c>
      <c r="N59" s="99" t="s">
        <v>48</v>
      </c>
      <c r="O59" s="98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</row>
    <row r="60" spans="1:56" s="14" customFormat="1" ht="15" customHeight="1">
      <c r="A60" s="97" t="s">
        <v>49</v>
      </c>
      <c r="B60" s="96">
        <f t="shared" ref="B60:M60" si="6">SUM(B61:B62)</f>
        <v>388</v>
      </c>
      <c r="C60" s="95">
        <f t="shared" si="6"/>
        <v>396</v>
      </c>
      <c r="D60" s="95">
        <f t="shared" si="6"/>
        <v>351</v>
      </c>
      <c r="E60" s="95">
        <f t="shared" si="6"/>
        <v>315</v>
      </c>
      <c r="F60" s="95">
        <f t="shared" si="6"/>
        <v>342</v>
      </c>
      <c r="G60" s="95">
        <f t="shared" si="6"/>
        <v>344</v>
      </c>
      <c r="H60" s="95">
        <f t="shared" si="6"/>
        <v>321</v>
      </c>
      <c r="I60" s="95">
        <f t="shared" si="6"/>
        <v>338</v>
      </c>
      <c r="J60" s="95">
        <f t="shared" si="6"/>
        <v>370</v>
      </c>
      <c r="K60" s="95">
        <f t="shared" si="6"/>
        <v>499</v>
      </c>
      <c r="L60" s="95">
        <f t="shared" si="6"/>
        <v>653</v>
      </c>
      <c r="M60" s="94">
        <f t="shared" si="6"/>
        <v>560</v>
      </c>
      <c r="N60" s="94">
        <f>SUM(B60:M60)</f>
        <v>4877</v>
      </c>
      <c r="O60" s="117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</row>
    <row r="61" spans="1:56" s="14" customFormat="1" ht="15" customHeight="1">
      <c r="A61" s="97" t="s">
        <v>44</v>
      </c>
      <c r="B61" s="96">
        <v>355</v>
      </c>
      <c r="C61" s="95">
        <v>363</v>
      </c>
      <c r="D61" s="95">
        <v>319</v>
      </c>
      <c r="E61" s="95">
        <v>295</v>
      </c>
      <c r="F61" s="95">
        <v>316</v>
      </c>
      <c r="G61" s="95">
        <v>325</v>
      </c>
      <c r="H61" s="95">
        <v>294</v>
      </c>
      <c r="I61" s="95">
        <v>316</v>
      </c>
      <c r="J61" s="95">
        <v>341</v>
      </c>
      <c r="K61" s="95">
        <v>472</v>
      </c>
      <c r="L61" s="95">
        <v>628</v>
      </c>
      <c r="M61" s="94">
        <v>534</v>
      </c>
      <c r="N61" s="94">
        <f>SUM(B61:M61)</f>
        <v>4558</v>
      </c>
      <c r="O61" s="117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</row>
    <row r="62" spans="1:56" s="14" customFormat="1" ht="15" customHeight="1">
      <c r="A62" s="97" t="s">
        <v>45</v>
      </c>
      <c r="B62" s="96">
        <v>33</v>
      </c>
      <c r="C62" s="95">
        <v>33</v>
      </c>
      <c r="D62" s="95">
        <v>32</v>
      </c>
      <c r="E62" s="95">
        <v>20</v>
      </c>
      <c r="F62" s="95">
        <v>26</v>
      </c>
      <c r="G62" s="95">
        <v>19</v>
      </c>
      <c r="H62" s="95">
        <v>27</v>
      </c>
      <c r="I62" s="95">
        <v>22</v>
      </c>
      <c r="J62" s="95">
        <v>29</v>
      </c>
      <c r="K62" s="95">
        <v>27</v>
      </c>
      <c r="L62" s="95">
        <v>25</v>
      </c>
      <c r="M62" s="94">
        <v>26</v>
      </c>
      <c r="N62" s="94">
        <f>SUM(B62:M62)</f>
        <v>319</v>
      </c>
      <c r="O62" s="117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</row>
    <row r="63" spans="1:56" s="14" customFormat="1" ht="15" customHeight="1">
      <c r="A63" s="18" t="s">
        <v>46</v>
      </c>
      <c r="B63" s="93">
        <f t="shared" ref="B63:N63" si="7">IF(B62=0,0,B62/B60*100)</f>
        <v>8.5051546391752577</v>
      </c>
      <c r="C63" s="92">
        <f t="shared" si="7"/>
        <v>8.3333333333333321</v>
      </c>
      <c r="D63" s="92">
        <f t="shared" si="7"/>
        <v>9.116809116809117</v>
      </c>
      <c r="E63" s="92">
        <f t="shared" si="7"/>
        <v>6.3492063492063489</v>
      </c>
      <c r="F63" s="92">
        <f t="shared" si="7"/>
        <v>7.6023391812865491</v>
      </c>
      <c r="G63" s="92">
        <f t="shared" si="7"/>
        <v>5.5232558139534884</v>
      </c>
      <c r="H63" s="92">
        <f t="shared" si="7"/>
        <v>8.4112149532710276</v>
      </c>
      <c r="I63" s="92">
        <f t="shared" si="7"/>
        <v>6.5088757396449708</v>
      </c>
      <c r="J63" s="92">
        <f t="shared" si="7"/>
        <v>7.8378378378378386</v>
      </c>
      <c r="K63" s="92">
        <f t="shared" si="7"/>
        <v>5.4108216432865728</v>
      </c>
      <c r="L63" s="92">
        <f t="shared" si="7"/>
        <v>3.828483920367534</v>
      </c>
      <c r="M63" s="91">
        <f t="shared" si="7"/>
        <v>4.6428571428571432</v>
      </c>
      <c r="N63" s="91">
        <f t="shared" si="7"/>
        <v>6.5409062948533938</v>
      </c>
      <c r="O63" s="118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</row>
    <row r="64" spans="1:56" s="17" customFormat="1" ht="15" customHeight="1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6"/>
      <c r="M64" s="15"/>
      <c r="N64" s="15"/>
      <c r="O64" s="15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</row>
    <row r="65" spans="1:56" s="17" customFormat="1" ht="15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</row>
    <row r="66" spans="1:56" s="17" customFormat="1" ht="15" customHeight="1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</row>
    <row r="67" spans="1:56" s="17" customFormat="1" ht="15" customHeight="1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</row>
    <row r="68" spans="1:56" s="17" customFormat="1" ht="15" customHeight="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</row>
    <row r="69" spans="1:56" s="17" customFormat="1" ht="15" customHeight="1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</row>
    <row r="70" spans="1:56" s="17" customFormat="1" ht="15" customHeight="1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</row>
    <row r="71" spans="1:56" s="17" customFormat="1" ht="15" customHeight="1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</row>
    <row r="72" spans="1:56" s="17" customFormat="1" ht="15" customHeight="1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</row>
    <row r="73" spans="1:56" s="17" customFormat="1" ht="15" customHeight="1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</row>
    <row r="74" spans="1:56" s="17" customFormat="1" ht="15" customHeight="1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</row>
    <row r="75" spans="1:56" s="17" customFormat="1" ht="15" customHeight="1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</row>
    <row r="76" spans="1:56" s="17" customFormat="1" ht="15" customHeight="1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</row>
    <row r="77" spans="1:56" s="17" customFormat="1" ht="15" customHeight="1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</row>
    <row r="78" spans="1:56" s="17" customFormat="1" ht="15" customHeight="1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6"/>
      <c r="M78" s="15"/>
      <c r="N78" s="15"/>
      <c r="O78" s="15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</row>
    <row r="79" spans="1:56" s="17" customFormat="1" ht="15" customHeight="1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</row>
    <row r="80" spans="1:56" s="17" customFormat="1" ht="15" customHeight="1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</row>
    <row r="81" spans="1:56" s="17" customFormat="1" ht="15" customHeight="1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</row>
    <row r="82" spans="1:56" s="14" customFormat="1" ht="15" customHeight="1">
      <c r="A82" s="102" t="s">
        <v>47</v>
      </c>
      <c r="B82" s="101">
        <v>7</v>
      </c>
      <c r="C82" s="100">
        <v>8</v>
      </c>
      <c r="D82" s="100">
        <v>9</v>
      </c>
      <c r="E82" s="100">
        <v>10</v>
      </c>
      <c r="F82" s="100">
        <v>11</v>
      </c>
      <c r="G82" s="100">
        <v>12</v>
      </c>
      <c r="H82" s="100">
        <v>13</v>
      </c>
      <c r="I82" s="100">
        <v>14</v>
      </c>
      <c r="J82" s="100">
        <v>15</v>
      </c>
      <c r="K82" s="100">
        <v>16</v>
      </c>
      <c r="L82" s="100">
        <v>17</v>
      </c>
      <c r="M82" s="99">
        <v>18</v>
      </c>
      <c r="N82" s="99" t="s">
        <v>48</v>
      </c>
      <c r="O82" s="98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</row>
    <row r="83" spans="1:56" s="14" customFormat="1" ht="15" customHeight="1">
      <c r="A83" s="97" t="s">
        <v>49</v>
      </c>
      <c r="B83" s="96">
        <f t="shared" ref="B83:M83" si="8">SUM(B84:B85)</f>
        <v>1271</v>
      </c>
      <c r="C83" s="95">
        <f t="shared" si="8"/>
        <v>1272</v>
      </c>
      <c r="D83" s="95">
        <f t="shared" si="8"/>
        <v>1008</v>
      </c>
      <c r="E83" s="95">
        <f t="shared" si="8"/>
        <v>857</v>
      </c>
      <c r="F83" s="95">
        <f t="shared" si="8"/>
        <v>840</v>
      </c>
      <c r="G83" s="95">
        <f t="shared" si="8"/>
        <v>758</v>
      </c>
      <c r="H83" s="95">
        <f t="shared" si="8"/>
        <v>812</v>
      </c>
      <c r="I83" s="95">
        <f t="shared" si="8"/>
        <v>791</v>
      </c>
      <c r="J83" s="95">
        <f t="shared" si="8"/>
        <v>836</v>
      </c>
      <c r="K83" s="95">
        <f t="shared" si="8"/>
        <v>1025</v>
      </c>
      <c r="L83" s="95">
        <f t="shared" si="8"/>
        <v>1175</v>
      </c>
      <c r="M83" s="94">
        <f t="shared" si="8"/>
        <v>982</v>
      </c>
      <c r="N83" s="94">
        <f>SUM(B83:M83)</f>
        <v>11627</v>
      </c>
      <c r="O83" s="117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</row>
    <row r="84" spans="1:56" s="14" customFormat="1" ht="15" customHeight="1">
      <c r="A84" s="97" t="s">
        <v>44</v>
      </c>
      <c r="B84" s="96">
        <f>SUM(B38,B61)</f>
        <v>1197</v>
      </c>
      <c r="C84" s="95">
        <f t="shared" ref="C84:M84" si="9">SUM(C38,C61)</f>
        <v>1187</v>
      </c>
      <c r="D84" s="95">
        <f t="shared" si="9"/>
        <v>932</v>
      </c>
      <c r="E84" s="95">
        <f t="shared" si="9"/>
        <v>806</v>
      </c>
      <c r="F84" s="95">
        <f t="shared" si="9"/>
        <v>786</v>
      </c>
      <c r="G84" s="95">
        <f t="shared" si="9"/>
        <v>718</v>
      </c>
      <c r="H84" s="95">
        <f t="shared" si="9"/>
        <v>743</v>
      </c>
      <c r="I84" s="95">
        <f t="shared" si="9"/>
        <v>735</v>
      </c>
      <c r="J84" s="95">
        <f t="shared" si="9"/>
        <v>780</v>
      </c>
      <c r="K84" s="95">
        <f t="shared" si="9"/>
        <v>964</v>
      </c>
      <c r="L84" s="95">
        <f t="shared" si="9"/>
        <v>1123</v>
      </c>
      <c r="M84" s="94">
        <f t="shared" si="9"/>
        <v>936</v>
      </c>
      <c r="N84" s="94">
        <f>SUM(B84:M84)</f>
        <v>10907</v>
      </c>
      <c r="O84" s="117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</row>
    <row r="85" spans="1:56" s="14" customFormat="1" ht="15" customHeight="1">
      <c r="A85" s="97" t="s">
        <v>45</v>
      </c>
      <c r="B85" s="96">
        <f t="shared" ref="B85:M85" si="10">SUM(B39,B62)</f>
        <v>74</v>
      </c>
      <c r="C85" s="95">
        <f t="shared" si="10"/>
        <v>85</v>
      </c>
      <c r="D85" s="95">
        <f t="shared" si="10"/>
        <v>76</v>
      </c>
      <c r="E85" s="95">
        <f t="shared" si="10"/>
        <v>51</v>
      </c>
      <c r="F85" s="95">
        <f t="shared" si="10"/>
        <v>54</v>
      </c>
      <c r="G85" s="95">
        <f t="shared" si="10"/>
        <v>40</v>
      </c>
      <c r="H85" s="95">
        <f t="shared" si="10"/>
        <v>69</v>
      </c>
      <c r="I85" s="95">
        <f t="shared" si="10"/>
        <v>56</v>
      </c>
      <c r="J85" s="95">
        <f t="shared" si="10"/>
        <v>56</v>
      </c>
      <c r="K85" s="95">
        <f t="shared" si="10"/>
        <v>61</v>
      </c>
      <c r="L85" s="95">
        <f t="shared" si="10"/>
        <v>52</v>
      </c>
      <c r="M85" s="94">
        <f t="shared" si="10"/>
        <v>46</v>
      </c>
      <c r="N85" s="94">
        <f>SUM(B85:M85)</f>
        <v>720</v>
      </c>
      <c r="O85" s="117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</row>
    <row r="86" spans="1:56" s="14" customFormat="1" ht="15.95" customHeight="1">
      <c r="A86" s="18" t="s">
        <v>46</v>
      </c>
      <c r="B86" s="93">
        <f t="shared" ref="B86:N86" si="11">IF(B85=0,0,B85/B83*100)</f>
        <v>5.8221872541306059</v>
      </c>
      <c r="C86" s="92">
        <f t="shared" si="11"/>
        <v>6.682389937106918</v>
      </c>
      <c r="D86" s="92">
        <f t="shared" si="11"/>
        <v>7.5396825396825395</v>
      </c>
      <c r="E86" s="92">
        <f t="shared" si="11"/>
        <v>5.9509918319719954</v>
      </c>
      <c r="F86" s="92">
        <f t="shared" si="11"/>
        <v>6.4285714285714279</v>
      </c>
      <c r="G86" s="92">
        <f t="shared" si="11"/>
        <v>5.2770448548812663</v>
      </c>
      <c r="H86" s="92">
        <f t="shared" si="11"/>
        <v>8.4975369458128078</v>
      </c>
      <c r="I86" s="92">
        <f t="shared" si="11"/>
        <v>7.0796460176991154</v>
      </c>
      <c r="J86" s="92">
        <f t="shared" si="11"/>
        <v>6.6985645933014357</v>
      </c>
      <c r="K86" s="92">
        <f t="shared" si="11"/>
        <v>5.9512195121951219</v>
      </c>
      <c r="L86" s="92">
        <f t="shared" si="11"/>
        <v>4.4255319148936172</v>
      </c>
      <c r="M86" s="91">
        <f t="shared" si="11"/>
        <v>4.6843177189409371</v>
      </c>
      <c r="N86" s="91">
        <f t="shared" si="11"/>
        <v>6.1924830136750666</v>
      </c>
      <c r="O86" s="118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</row>
    <row r="87" spans="1:56" s="14" customFormat="1" ht="12" customHeight="1">
      <c r="A87" s="15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</row>
    <row r="88" spans="1:56" s="14" customFormat="1" ht="12" customHeight="1">
      <c r="A88" s="15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</row>
    <row r="89" spans="1:56" s="11" customFormat="1" ht="15" customHeight="1"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16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</row>
    <row r="90" spans="1:56" s="11" customFormat="1" ht="15" customHeight="1"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16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</row>
    <row r="91" spans="1:56" s="11" customFormat="1" ht="15" customHeight="1"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16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</row>
    <row r="92" spans="1:56" s="11" customFormat="1" ht="15" customHeight="1"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16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</row>
    <row r="93" spans="1:56" s="11" customFormat="1" ht="15" customHeight="1"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16"/>
      <c r="Q93" s="3"/>
      <c r="R93" s="3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</row>
    <row r="94" spans="1:56" s="11" customFormat="1" ht="15" customHeight="1"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16"/>
      <c r="Q94" s="4"/>
      <c r="R94" s="4" t="s">
        <v>89</v>
      </c>
      <c r="S94" s="4"/>
      <c r="T94" s="4"/>
      <c r="U94" s="4" t="s">
        <v>90</v>
      </c>
      <c r="V94" s="4"/>
      <c r="W94" s="4"/>
      <c r="X94" s="4" t="s">
        <v>91</v>
      </c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</row>
    <row r="95" spans="1:56" s="11" customFormat="1" ht="15" customHeight="1"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16"/>
      <c r="Q95" s="4">
        <v>7</v>
      </c>
      <c r="R95" s="4">
        <f t="array" ref="R95:R106">TRANSPOSE(B107:M107)</f>
        <v>47</v>
      </c>
      <c r="S95" s="4">
        <f t="array" ref="S95:S106">TRANSPOSE(B109:M109)</f>
        <v>1</v>
      </c>
      <c r="T95" s="108">
        <f t="shared" ref="T95:T106" si="12">IF(S95=0,0,S95/SUM(R95:S95)*100)</f>
        <v>2.083333333333333</v>
      </c>
      <c r="U95" s="4">
        <f t="array" ref="U95:U106">TRANSPOSE(B130:M130)</f>
        <v>327</v>
      </c>
      <c r="V95" s="4">
        <f t="array" ref="V95:V106">TRANSPOSE(B132:M132)</f>
        <v>12</v>
      </c>
      <c r="W95" s="108">
        <f t="shared" ref="W95:W106" si="13">IF(V95=0,0,V95/SUM(U95:V95)*100)</f>
        <v>3.5398230088495577</v>
      </c>
      <c r="X95" s="4">
        <f t="shared" ref="X95:X106" si="14">SUM(R95,U95)</f>
        <v>374</v>
      </c>
      <c r="Y95" s="4">
        <f t="shared" ref="Y95:Y106" si="15">SUM(S95,V95)</f>
        <v>13</v>
      </c>
      <c r="Z95" s="108">
        <f t="shared" ref="Z95:Z106" si="16">IF(Y95=0,0,Y95/SUM(X95:Y95)*100)</f>
        <v>3.3591731266149871</v>
      </c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</row>
    <row r="96" spans="1:56" s="11" customFormat="1" ht="15" customHeight="1"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16"/>
      <c r="Q96" s="4">
        <v>8</v>
      </c>
      <c r="R96" s="4">
        <v>89</v>
      </c>
      <c r="S96" s="4">
        <v>3</v>
      </c>
      <c r="T96" s="108">
        <f t="shared" si="12"/>
        <v>3.2608695652173911</v>
      </c>
      <c r="U96" s="4">
        <v>344</v>
      </c>
      <c r="V96" s="4">
        <v>12</v>
      </c>
      <c r="W96" s="108">
        <f t="shared" si="13"/>
        <v>3.3707865168539324</v>
      </c>
      <c r="X96" s="4">
        <f t="shared" si="14"/>
        <v>433</v>
      </c>
      <c r="Y96" s="4">
        <f t="shared" si="15"/>
        <v>15</v>
      </c>
      <c r="Z96" s="108">
        <f t="shared" si="16"/>
        <v>3.3482142857142856</v>
      </c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</row>
    <row r="97" spans="1:56" s="11" customFormat="1" ht="15" customHeight="1"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16"/>
      <c r="Q97" s="4">
        <v>9</v>
      </c>
      <c r="R97" s="4">
        <v>68</v>
      </c>
      <c r="S97" s="4">
        <v>4</v>
      </c>
      <c r="T97" s="108">
        <f t="shared" si="12"/>
        <v>5.5555555555555554</v>
      </c>
      <c r="U97" s="4">
        <v>316</v>
      </c>
      <c r="V97" s="4">
        <v>8</v>
      </c>
      <c r="W97" s="108">
        <f t="shared" si="13"/>
        <v>2.4691358024691357</v>
      </c>
      <c r="X97" s="4">
        <f t="shared" si="14"/>
        <v>384</v>
      </c>
      <c r="Y97" s="4">
        <f t="shared" si="15"/>
        <v>12</v>
      </c>
      <c r="Z97" s="108">
        <f t="shared" si="16"/>
        <v>3.0303030303030303</v>
      </c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</row>
    <row r="98" spans="1:56" s="11" customFormat="1" ht="15" customHeight="1"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16"/>
      <c r="Q98" s="4">
        <v>10</v>
      </c>
      <c r="R98" s="4">
        <v>80</v>
      </c>
      <c r="S98" s="4">
        <v>4</v>
      </c>
      <c r="T98" s="108">
        <f t="shared" si="12"/>
        <v>4.7619047619047619</v>
      </c>
      <c r="U98" s="4">
        <v>356</v>
      </c>
      <c r="V98" s="4">
        <v>28</v>
      </c>
      <c r="W98" s="108">
        <f t="shared" si="13"/>
        <v>7.291666666666667</v>
      </c>
      <c r="X98" s="4">
        <f t="shared" si="14"/>
        <v>436</v>
      </c>
      <c r="Y98" s="4">
        <f t="shared" si="15"/>
        <v>32</v>
      </c>
      <c r="Z98" s="108">
        <f t="shared" si="16"/>
        <v>6.8376068376068382</v>
      </c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</row>
    <row r="99" spans="1:56" s="11" customFormat="1" ht="15" customHeight="1"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16"/>
      <c r="Q99" s="4">
        <v>11</v>
      </c>
      <c r="R99" s="4">
        <v>72</v>
      </c>
      <c r="S99" s="4">
        <v>3</v>
      </c>
      <c r="T99" s="108">
        <f t="shared" si="12"/>
        <v>4</v>
      </c>
      <c r="U99" s="4">
        <v>275</v>
      </c>
      <c r="V99" s="4">
        <v>14</v>
      </c>
      <c r="W99" s="108">
        <f t="shared" si="13"/>
        <v>4.844290657439446</v>
      </c>
      <c r="X99" s="4">
        <f t="shared" si="14"/>
        <v>347</v>
      </c>
      <c r="Y99" s="4">
        <f t="shared" si="15"/>
        <v>17</v>
      </c>
      <c r="Z99" s="108">
        <f t="shared" si="16"/>
        <v>4.6703296703296706</v>
      </c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</row>
    <row r="100" spans="1:56" s="11" customFormat="1" ht="15" customHeight="1"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16"/>
      <c r="Q100" s="4">
        <v>12</v>
      </c>
      <c r="R100" s="4">
        <v>75</v>
      </c>
      <c r="S100" s="4">
        <v>3</v>
      </c>
      <c r="T100" s="108">
        <f t="shared" si="12"/>
        <v>3.8461538461538463</v>
      </c>
      <c r="U100" s="4">
        <v>240</v>
      </c>
      <c r="V100" s="4">
        <v>9</v>
      </c>
      <c r="W100" s="108">
        <f t="shared" si="13"/>
        <v>3.6144578313253009</v>
      </c>
      <c r="X100" s="4">
        <f t="shared" si="14"/>
        <v>315</v>
      </c>
      <c r="Y100" s="4">
        <f t="shared" si="15"/>
        <v>12</v>
      </c>
      <c r="Z100" s="108">
        <f t="shared" si="16"/>
        <v>3.669724770642202</v>
      </c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</row>
    <row r="101" spans="1:56" s="11" customFormat="1" ht="15" customHeight="1"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16"/>
      <c r="Q101" s="4">
        <v>13</v>
      </c>
      <c r="R101" s="4">
        <v>90</v>
      </c>
      <c r="S101" s="4">
        <v>5</v>
      </c>
      <c r="T101" s="108">
        <f t="shared" si="12"/>
        <v>5.2631578947368416</v>
      </c>
      <c r="U101" s="4">
        <v>257</v>
      </c>
      <c r="V101" s="4">
        <v>20</v>
      </c>
      <c r="W101" s="108">
        <f t="shared" si="13"/>
        <v>7.2202166064981945</v>
      </c>
      <c r="X101" s="4">
        <f t="shared" si="14"/>
        <v>347</v>
      </c>
      <c r="Y101" s="4">
        <f t="shared" si="15"/>
        <v>25</v>
      </c>
      <c r="Z101" s="108">
        <f t="shared" si="16"/>
        <v>6.7204301075268811</v>
      </c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</row>
    <row r="102" spans="1:56" s="11" customFormat="1" ht="15" customHeight="1"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3"/>
      <c r="M102" s="12"/>
      <c r="N102" s="12"/>
      <c r="O102" s="116"/>
      <c r="Q102" s="4">
        <v>14</v>
      </c>
      <c r="R102" s="4">
        <v>74</v>
      </c>
      <c r="S102" s="4">
        <v>6</v>
      </c>
      <c r="T102" s="108">
        <f t="shared" si="12"/>
        <v>7.5</v>
      </c>
      <c r="U102" s="4">
        <v>251</v>
      </c>
      <c r="V102" s="4">
        <v>17</v>
      </c>
      <c r="W102" s="108">
        <f t="shared" si="13"/>
        <v>6.3432835820895521</v>
      </c>
      <c r="X102" s="4">
        <f t="shared" si="14"/>
        <v>325</v>
      </c>
      <c r="Y102" s="4">
        <f t="shared" si="15"/>
        <v>23</v>
      </c>
      <c r="Z102" s="108">
        <f t="shared" si="16"/>
        <v>6.6091954022988508</v>
      </c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</row>
    <row r="103" spans="1:56" s="11" customFormat="1" ht="15" customHeight="1"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16"/>
      <c r="Q103" s="4">
        <v>15</v>
      </c>
      <c r="R103" s="4">
        <v>86</v>
      </c>
      <c r="S103" s="4">
        <v>5</v>
      </c>
      <c r="T103" s="108">
        <f t="shared" si="12"/>
        <v>5.4945054945054945</v>
      </c>
      <c r="U103" s="4">
        <v>243</v>
      </c>
      <c r="V103" s="4">
        <v>26</v>
      </c>
      <c r="W103" s="108">
        <f t="shared" si="13"/>
        <v>9.6654275092936803</v>
      </c>
      <c r="X103" s="4">
        <f t="shared" si="14"/>
        <v>329</v>
      </c>
      <c r="Y103" s="4">
        <f t="shared" si="15"/>
        <v>31</v>
      </c>
      <c r="Z103" s="108">
        <f t="shared" si="16"/>
        <v>8.6111111111111107</v>
      </c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</row>
    <row r="104" spans="1:56" s="11" customFormat="1" ht="15" customHeight="1"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16"/>
      <c r="Q104" s="4">
        <v>16</v>
      </c>
      <c r="R104" s="4">
        <v>85</v>
      </c>
      <c r="S104" s="4">
        <v>1</v>
      </c>
      <c r="T104" s="108">
        <f t="shared" si="12"/>
        <v>1.1627906976744187</v>
      </c>
      <c r="U104" s="4">
        <v>264</v>
      </c>
      <c r="V104" s="4">
        <v>12</v>
      </c>
      <c r="W104" s="108">
        <f t="shared" si="13"/>
        <v>4.3478260869565215</v>
      </c>
      <c r="X104" s="4">
        <f t="shared" si="14"/>
        <v>349</v>
      </c>
      <c r="Y104" s="4">
        <f t="shared" si="15"/>
        <v>13</v>
      </c>
      <c r="Z104" s="108">
        <f t="shared" si="16"/>
        <v>3.5911602209944751</v>
      </c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</row>
    <row r="105" spans="1:56" s="11" customFormat="1" ht="15" customHeight="1"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16"/>
      <c r="Q105" s="4">
        <v>17</v>
      </c>
      <c r="R105" s="4">
        <v>68</v>
      </c>
      <c r="S105" s="4">
        <v>0</v>
      </c>
      <c r="T105" s="108">
        <f t="shared" si="12"/>
        <v>0</v>
      </c>
      <c r="U105" s="4">
        <v>285</v>
      </c>
      <c r="V105" s="4">
        <v>9</v>
      </c>
      <c r="W105" s="108">
        <f t="shared" si="13"/>
        <v>3.0612244897959182</v>
      </c>
      <c r="X105" s="4">
        <f t="shared" si="14"/>
        <v>353</v>
      </c>
      <c r="Y105" s="4">
        <f t="shared" si="15"/>
        <v>9</v>
      </c>
      <c r="Z105" s="108">
        <f t="shared" si="16"/>
        <v>2.4861878453038675</v>
      </c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</row>
    <row r="106" spans="1:56" s="14" customFormat="1" ht="15" customHeight="1">
      <c r="A106" s="102" t="s">
        <v>47</v>
      </c>
      <c r="B106" s="101">
        <v>7</v>
      </c>
      <c r="C106" s="100">
        <v>8</v>
      </c>
      <c r="D106" s="100">
        <v>9</v>
      </c>
      <c r="E106" s="100">
        <v>10</v>
      </c>
      <c r="F106" s="100">
        <v>11</v>
      </c>
      <c r="G106" s="100">
        <v>12</v>
      </c>
      <c r="H106" s="100">
        <v>13</v>
      </c>
      <c r="I106" s="100">
        <v>14</v>
      </c>
      <c r="J106" s="100">
        <v>15</v>
      </c>
      <c r="K106" s="100">
        <v>16</v>
      </c>
      <c r="L106" s="100">
        <v>17</v>
      </c>
      <c r="M106" s="99">
        <v>18</v>
      </c>
      <c r="N106" s="99" t="s">
        <v>48</v>
      </c>
      <c r="O106" s="98"/>
      <c r="Q106" s="4">
        <v>18</v>
      </c>
      <c r="R106" s="4">
        <v>79</v>
      </c>
      <c r="S106" s="4">
        <v>1</v>
      </c>
      <c r="T106" s="108">
        <f t="shared" si="12"/>
        <v>1.25</v>
      </c>
      <c r="U106" s="4">
        <v>218</v>
      </c>
      <c r="V106" s="4">
        <v>5</v>
      </c>
      <c r="W106" s="108">
        <f t="shared" si="13"/>
        <v>2.2421524663677128</v>
      </c>
      <c r="X106" s="4">
        <f t="shared" si="14"/>
        <v>297</v>
      </c>
      <c r="Y106" s="4">
        <f t="shared" si="15"/>
        <v>6</v>
      </c>
      <c r="Z106" s="108">
        <f t="shared" si="16"/>
        <v>1.9801980198019802</v>
      </c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</row>
    <row r="107" spans="1:56" s="14" customFormat="1" ht="15" customHeight="1">
      <c r="A107" s="97" t="s">
        <v>49</v>
      </c>
      <c r="B107" s="96">
        <f t="shared" ref="B107:M107" si="17">SUM(B108:B109)</f>
        <v>47</v>
      </c>
      <c r="C107" s="95">
        <f t="shared" si="17"/>
        <v>89</v>
      </c>
      <c r="D107" s="95">
        <f t="shared" si="17"/>
        <v>68</v>
      </c>
      <c r="E107" s="95">
        <f t="shared" si="17"/>
        <v>80</v>
      </c>
      <c r="F107" s="95">
        <f t="shared" si="17"/>
        <v>72</v>
      </c>
      <c r="G107" s="95">
        <f t="shared" si="17"/>
        <v>75</v>
      </c>
      <c r="H107" s="95">
        <f t="shared" si="17"/>
        <v>90</v>
      </c>
      <c r="I107" s="95">
        <f t="shared" si="17"/>
        <v>74</v>
      </c>
      <c r="J107" s="95">
        <f t="shared" si="17"/>
        <v>86</v>
      </c>
      <c r="K107" s="95">
        <f t="shared" si="17"/>
        <v>85</v>
      </c>
      <c r="L107" s="95">
        <f t="shared" si="17"/>
        <v>68</v>
      </c>
      <c r="M107" s="94">
        <f t="shared" si="17"/>
        <v>79</v>
      </c>
      <c r="N107" s="94">
        <f>SUM(B107:M107)</f>
        <v>913</v>
      </c>
      <c r="O107" s="117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</row>
    <row r="108" spans="1:56" s="14" customFormat="1" ht="15" customHeight="1">
      <c r="A108" s="97" t="s">
        <v>44</v>
      </c>
      <c r="B108" s="96">
        <v>46</v>
      </c>
      <c r="C108" s="95">
        <v>86</v>
      </c>
      <c r="D108" s="95">
        <v>64</v>
      </c>
      <c r="E108" s="95">
        <v>76</v>
      </c>
      <c r="F108" s="95">
        <v>69</v>
      </c>
      <c r="G108" s="95">
        <v>72</v>
      </c>
      <c r="H108" s="95">
        <v>85</v>
      </c>
      <c r="I108" s="95">
        <v>68</v>
      </c>
      <c r="J108" s="95">
        <v>81</v>
      </c>
      <c r="K108" s="95">
        <v>84</v>
      </c>
      <c r="L108" s="95">
        <v>68</v>
      </c>
      <c r="M108" s="94">
        <v>78</v>
      </c>
      <c r="N108" s="94">
        <f>SUM(B108:M108)</f>
        <v>877</v>
      </c>
      <c r="O108" s="117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</row>
    <row r="109" spans="1:56" s="14" customFormat="1" ht="15" customHeight="1">
      <c r="A109" s="97" t="s">
        <v>45</v>
      </c>
      <c r="B109" s="96">
        <v>1</v>
      </c>
      <c r="C109" s="95">
        <v>3</v>
      </c>
      <c r="D109" s="95">
        <v>4</v>
      </c>
      <c r="E109" s="95">
        <v>4</v>
      </c>
      <c r="F109" s="95">
        <v>3</v>
      </c>
      <c r="G109" s="95">
        <v>3</v>
      </c>
      <c r="H109" s="95">
        <v>5</v>
      </c>
      <c r="I109" s="95">
        <v>6</v>
      </c>
      <c r="J109" s="95">
        <v>5</v>
      </c>
      <c r="K109" s="95">
        <v>1</v>
      </c>
      <c r="L109" s="95">
        <v>0</v>
      </c>
      <c r="M109" s="94">
        <v>1</v>
      </c>
      <c r="N109" s="94">
        <f>SUM(B109:M109)</f>
        <v>36</v>
      </c>
      <c r="O109" s="117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</row>
    <row r="110" spans="1:56" s="14" customFormat="1" ht="15" customHeight="1">
      <c r="A110" s="18" t="s">
        <v>46</v>
      </c>
      <c r="B110" s="93">
        <f t="shared" ref="B110:N110" si="18">IF(B109=0,0,B109/B107*100)</f>
        <v>2.1276595744680851</v>
      </c>
      <c r="C110" s="92">
        <f t="shared" si="18"/>
        <v>3.3707865168539324</v>
      </c>
      <c r="D110" s="92">
        <f t="shared" si="18"/>
        <v>5.8823529411764701</v>
      </c>
      <c r="E110" s="92">
        <f t="shared" si="18"/>
        <v>5</v>
      </c>
      <c r="F110" s="92">
        <f t="shared" si="18"/>
        <v>4.1666666666666661</v>
      </c>
      <c r="G110" s="92">
        <f t="shared" si="18"/>
        <v>4</v>
      </c>
      <c r="H110" s="92">
        <f t="shared" si="18"/>
        <v>5.5555555555555554</v>
      </c>
      <c r="I110" s="92">
        <f t="shared" si="18"/>
        <v>8.1081081081081088</v>
      </c>
      <c r="J110" s="92">
        <f t="shared" si="18"/>
        <v>5.8139534883720927</v>
      </c>
      <c r="K110" s="92">
        <f t="shared" si="18"/>
        <v>1.1764705882352942</v>
      </c>
      <c r="L110" s="92">
        <f t="shared" si="18"/>
        <v>0</v>
      </c>
      <c r="M110" s="91">
        <f t="shared" si="18"/>
        <v>1.2658227848101267</v>
      </c>
      <c r="N110" s="91">
        <f t="shared" si="18"/>
        <v>3.943044906900329</v>
      </c>
      <c r="O110" s="118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</row>
    <row r="111" spans="1:56" s="17" customFormat="1" ht="15" customHeight="1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6"/>
      <c r="M111" s="15"/>
      <c r="N111" s="15"/>
      <c r="O111" s="15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</row>
    <row r="112" spans="1:56" s="17" customFormat="1" ht="15" customHeight="1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</row>
    <row r="113" spans="1:56" s="17" customFormat="1" ht="15" customHeight="1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</row>
    <row r="114" spans="1:56" s="17" customFormat="1" ht="15" customHeight="1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</row>
    <row r="115" spans="1:56" s="17" customFormat="1" ht="15" customHeight="1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</row>
    <row r="116" spans="1:56" s="17" customFormat="1" ht="15" customHeight="1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</row>
    <row r="117" spans="1:56" s="17" customFormat="1" ht="15" customHeight="1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</row>
    <row r="118" spans="1:56" s="17" customFormat="1" ht="15" customHeight="1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</row>
    <row r="119" spans="1:56" s="17" customFormat="1" ht="15" customHeight="1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</row>
    <row r="120" spans="1:56" s="17" customFormat="1" ht="15" customHeight="1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</row>
    <row r="121" spans="1:56" s="17" customFormat="1" ht="15" customHeight="1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</row>
    <row r="122" spans="1:56" s="17" customFormat="1" ht="15" customHeight="1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</row>
    <row r="123" spans="1:56" s="17" customFormat="1" ht="15" customHeight="1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</row>
    <row r="124" spans="1:56" s="17" customFormat="1" ht="15" customHeight="1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</row>
    <row r="125" spans="1:56" s="17" customFormat="1" ht="15" customHeight="1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6"/>
      <c r="M125" s="15"/>
      <c r="N125" s="15"/>
      <c r="O125" s="15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</row>
    <row r="126" spans="1:56" s="17" customFormat="1" ht="15" customHeight="1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</row>
    <row r="127" spans="1:56" s="17" customFormat="1" ht="15" customHeight="1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</row>
    <row r="128" spans="1:56" s="17" customFormat="1" ht="15" customHeight="1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</row>
    <row r="129" spans="1:56" s="14" customFormat="1" ht="15" customHeight="1">
      <c r="A129" s="102" t="s">
        <v>47</v>
      </c>
      <c r="B129" s="101">
        <v>7</v>
      </c>
      <c r="C129" s="100">
        <v>8</v>
      </c>
      <c r="D129" s="100">
        <v>9</v>
      </c>
      <c r="E129" s="100">
        <v>10</v>
      </c>
      <c r="F129" s="100">
        <v>11</v>
      </c>
      <c r="G129" s="100">
        <v>12</v>
      </c>
      <c r="H129" s="100">
        <v>13</v>
      </c>
      <c r="I129" s="100">
        <v>14</v>
      </c>
      <c r="J129" s="100">
        <v>15</v>
      </c>
      <c r="K129" s="100">
        <v>16</v>
      </c>
      <c r="L129" s="100">
        <v>17</v>
      </c>
      <c r="M129" s="99">
        <v>18</v>
      </c>
      <c r="N129" s="99" t="s">
        <v>48</v>
      </c>
      <c r="O129" s="98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</row>
    <row r="130" spans="1:56" s="14" customFormat="1" ht="15" customHeight="1">
      <c r="A130" s="97" t="s">
        <v>49</v>
      </c>
      <c r="B130" s="96">
        <f t="shared" ref="B130:M130" si="19">SUM(B131:B132)</f>
        <v>327</v>
      </c>
      <c r="C130" s="95">
        <f t="shared" si="19"/>
        <v>344</v>
      </c>
      <c r="D130" s="95">
        <f t="shared" si="19"/>
        <v>316</v>
      </c>
      <c r="E130" s="95">
        <f t="shared" si="19"/>
        <v>356</v>
      </c>
      <c r="F130" s="95">
        <f t="shared" si="19"/>
        <v>275</v>
      </c>
      <c r="G130" s="95">
        <f t="shared" si="19"/>
        <v>240</v>
      </c>
      <c r="H130" s="95">
        <f t="shared" si="19"/>
        <v>257</v>
      </c>
      <c r="I130" s="95">
        <f t="shared" si="19"/>
        <v>251</v>
      </c>
      <c r="J130" s="95">
        <f t="shared" si="19"/>
        <v>243</v>
      </c>
      <c r="K130" s="95">
        <f t="shared" si="19"/>
        <v>264</v>
      </c>
      <c r="L130" s="95">
        <f t="shared" si="19"/>
        <v>285</v>
      </c>
      <c r="M130" s="94">
        <f t="shared" si="19"/>
        <v>218</v>
      </c>
      <c r="N130" s="94">
        <f>SUM(B130:M130)</f>
        <v>3376</v>
      </c>
      <c r="O130" s="117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</row>
    <row r="131" spans="1:56" s="14" customFormat="1" ht="15" customHeight="1">
      <c r="A131" s="97" t="s">
        <v>44</v>
      </c>
      <c r="B131" s="96">
        <v>315</v>
      </c>
      <c r="C131" s="95">
        <v>332</v>
      </c>
      <c r="D131" s="95">
        <v>308</v>
      </c>
      <c r="E131" s="95">
        <v>328</v>
      </c>
      <c r="F131" s="95">
        <v>261</v>
      </c>
      <c r="G131" s="95">
        <v>231</v>
      </c>
      <c r="H131" s="95">
        <v>237</v>
      </c>
      <c r="I131" s="95">
        <v>234</v>
      </c>
      <c r="J131" s="95">
        <v>217</v>
      </c>
      <c r="K131" s="95">
        <v>252</v>
      </c>
      <c r="L131" s="95">
        <v>276</v>
      </c>
      <c r="M131" s="94">
        <v>213</v>
      </c>
      <c r="N131" s="94">
        <f>SUM(B131:M131)</f>
        <v>3204</v>
      </c>
      <c r="O131" s="117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</row>
    <row r="132" spans="1:56" s="14" customFormat="1" ht="15" customHeight="1">
      <c r="A132" s="97" t="s">
        <v>45</v>
      </c>
      <c r="B132" s="96">
        <v>12</v>
      </c>
      <c r="C132" s="95">
        <v>12</v>
      </c>
      <c r="D132" s="95">
        <v>8</v>
      </c>
      <c r="E132" s="95">
        <v>28</v>
      </c>
      <c r="F132" s="95">
        <v>14</v>
      </c>
      <c r="G132" s="95">
        <v>9</v>
      </c>
      <c r="H132" s="95">
        <v>20</v>
      </c>
      <c r="I132" s="95">
        <v>17</v>
      </c>
      <c r="J132" s="95">
        <v>26</v>
      </c>
      <c r="K132" s="95">
        <v>12</v>
      </c>
      <c r="L132" s="95">
        <v>9</v>
      </c>
      <c r="M132" s="94">
        <v>5</v>
      </c>
      <c r="N132" s="94">
        <f>SUM(B132:M132)</f>
        <v>172</v>
      </c>
      <c r="O132" s="117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</row>
    <row r="133" spans="1:56" s="14" customFormat="1" ht="15" customHeight="1">
      <c r="A133" s="18" t="s">
        <v>46</v>
      </c>
      <c r="B133" s="93">
        <f t="shared" ref="B133:N133" si="20">IF(B132=0,0,B132/B130*100)</f>
        <v>3.669724770642202</v>
      </c>
      <c r="C133" s="92">
        <f t="shared" si="20"/>
        <v>3.4883720930232558</v>
      </c>
      <c r="D133" s="92">
        <f t="shared" si="20"/>
        <v>2.5316455696202533</v>
      </c>
      <c r="E133" s="92">
        <f t="shared" si="20"/>
        <v>7.8651685393258424</v>
      </c>
      <c r="F133" s="92">
        <f t="shared" si="20"/>
        <v>5.0909090909090908</v>
      </c>
      <c r="G133" s="92">
        <f t="shared" si="20"/>
        <v>3.75</v>
      </c>
      <c r="H133" s="92">
        <f t="shared" si="20"/>
        <v>7.782101167315175</v>
      </c>
      <c r="I133" s="92">
        <f t="shared" si="20"/>
        <v>6.7729083665338639</v>
      </c>
      <c r="J133" s="92">
        <f t="shared" si="20"/>
        <v>10.699588477366255</v>
      </c>
      <c r="K133" s="92">
        <f t="shared" si="20"/>
        <v>4.5454545454545459</v>
      </c>
      <c r="L133" s="92">
        <f t="shared" si="20"/>
        <v>3.1578947368421053</v>
      </c>
      <c r="M133" s="91">
        <f t="shared" si="20"/>
        <v>2.2935779816513762</v>
      </c>
      <c r="N133" s="91">
        <f t="shared" si="20"/>
        <v>5.0947867298578196</v>
      </c>
      <c r="O133" s="118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</row>
    <row r="134" spans="1:56" s="17" customFormat="1" ht="15" customHeight="1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6"/>
      <c r="M134" s="15"/>
      <c r="N134" s="15"/>
      <c r="O134" s="15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</row>
    <row r="135" spans="1:56" s="17" customFormat="1" ht="15" customHeight="1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</row>
    <row r="136" spans="1:56" s="17" customFormat="1" ht="15" customHeight="1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</row>
    <row r="137" spans="1:56" s="17" customFormat="1" ht="15" customHeight="1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</row>
    <row r="138" spans="1:56" s="17" customFormat="1" ht="15" customHeight="1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</row>
    <row r="139" spans="1:56" s="17" customFormat="1" ht="15" customHeight="1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</row>
    <row r="140" spans="1:56" s="17" customFormat="1" ht="15" customHeight="1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</row>
    <row r="141" spans="1:56" s="17" customFormat="1" ht="1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</row>
    <row r="142" spans="1:56" s="17" customFormat="1" ht="15" customHeight="1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</row>
    <row r="143" spans="1:56" s="17" customFormat="1" ht="15" customHeight="1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</row>
    <row r="144" spans="1:56" s="17" customFormat="1" ht="15" customHeight="1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</row>
    <row r="145" spans="1:56" s="17" customFormat="1" ht="15" customHeight="1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</row>
    <row r="146" spans="1:56" s="17" customFormat="1" ht="15" customHeight="1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</row>
    <row r="147" spans="1:56" s="17" customFormat="1" ht="15" customHeight="1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</row>
    <row r="148" spans="1:56" s="17" customFormat="1" ht="15" customHeight="1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6"/>
      <c r="M148" s="15"/>
      <c r="N148" s="15"/>
      <c r="O148" s="15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</row>
    <row r="149" spans="1:56" s="17" customFormat="1" ht="15" customHeight="1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</row>
    <row r="150" spans="1:56" s="17" customFormat="1" ht="15" customHeight="1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</row>
    <row r="151" spans="1:56" s="17" customFormat="1" ht="15" customHeight="1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</row>
    <row r="152" spans="1:56" s="14" customFormat="1" ht="15" customHeight="1">
      <c r="A152" s="102" t="s">
        <v>47</v>
      </c>
      <c r="B152" s="101">
        <v>7</v>
      </c>
      <c r="C152" s="100">
        <v>8</v>
      </c>
      <c r="D152" s="100">
        <v>9</v>
      </c>
      <c r="E152" s="100">
        <v>10</v>
      </c>
      <c r="F152" s="100">
        <v>11</v>
      </c>
      <c r="G152" s="100">
        <v>12</v>
      </c>
      <c r="H152" s="100">
        <v>13</v>
      </c>
      <c r="I152" s="100">
        <v>14</v>
      </c>
      <c r="J152" s="100">
        <v>15</v>
      </c>
      <c r="K152" s="100">
        <v>16</v>
      </c>
      <c r="L152" s="100">
        <v>17</v>
      </c>
      <c r="M152" s="99">
        <v>18</v>
      </c>
      <c r="N152" s="99" t="s">
        <v>48</v>
      </c>
      <c r="O152" s="98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</row>
    <row r="153" spans="1:56" s="14" customFormat="1" ht="15" customHeight="1">
      <c r="A153" s="97" t="s">
        <v>49</v>
      </c>
      <c r="B153" s="96">
        <f t="shared" ref="B153:M153" si="21">SUM(B154:B155)</f>
        <v>374</v>
      </c>
      <c r="C153" s="95">
        <f t="shared" si="21"/>
        <v>433</v>
      </c>
      <c r="D153" s="95">
        <f t="shared" si="21"/>
        <v>384</v>
      </c>
      <c r="E153" s="95">
        <f t="shared" si="21"/>
        <v>436</v>
      </c>
      <c r="F153" s="95">
        <f t="shared" si="21"/>
        <v>347</v>
      </c>
      <c r="G153" s="95">
        <f t="shared" si="21"/>
        <v>315</v>
      </c>
      <c r="H153" s="95">
        <f t="shared" si="21"/>
        <v>347</v>
      </c>
      <c r="I153" s="95">
        <f t="shared" si="21"/>
        <v>325</v>
      </c>
      <c r="J153" s="95">
        <f t="shared" si="21"/>
        <v>329</v>
      </c>
      <c r="K153" s="95">
        <f t="shared" si="21"/>
        <v>349</v>
      </c>
      <c r="L153" s="95">
        <f t="shared" si="21"/>
        <v>353</v>
      </c>
      <c r="M153" s="94">
        <f t="shared" si="21"/>
        <v>297</v>
      </c>
      <c r="N153" s="94">
        <f>SUM(B153:M153)</f>
        <v>4289</v>
      </c>
      <c r="O153" s="117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</row>
    <row r="154" spans="1:56" s="14" customFormat="1" ht="15" customHeight="1">
      <c r="A154" s="97" t="s">
        <v>44</v>
      </c>
      <c r="B154" s="96">
        <f t="shared" ref="B154:M154" si="22">SUM(B108,B131)</f>
        <v>361</v>
      </c>
      <c r="C154" s="95">
        <f t="shared" si="22"/>
        <v>418</v>
      </c>
      <c r="D154" s="95">
        <f t="shared" si="22"/>
        <v>372</v>
      </c>
      <c r="E154" s="95">
        <f t="shared" si="22"/>
        <v>404</v>
      </c>
      <c r="F154" s="95">
        <f t="shared" si="22"/>
        <v>330</v>
      </c>
      <c r="G154" s="95">
        <f t="shared" si="22"/>
        <v>303</v>
      </c>
      <c r="H154" s="95">
        <f t="shared" si="22"/>
        <v>322</v>
      </c>
      <c r="I154" s="95">
        <f t="shared" si="22"/>
        <v>302</v>
      </c>
      <c r="J154" s="95">
        <f t="shared" si="22"/>
        <v>298</v>
      </c>
      <c r="K154" s="95">
        <f t="shared" si="22"/>
        <v>336</v>
      </c>
      <c r="L154" s="95">
        <f t="shared" si="22"/>
        <v>344</v>
      </c>
      <c r="M154" s="94">
        <f t="shared" si="22"/>
        <v>291</v>
      </c>
      <c r="N154" s="94">
        <f>SUM(B154:M154)</f>
        <v>4081</v>
      </c>
      <c r="O154" s="117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</row>
    <row r="155" spans="1:56" s="14" customFormat="1" ht="15" customHeight="1">
      <c r="A155" s="97" t="s">
        <v>45</v>
      </c>
      <c r="B155" s="96">
        <f t="shared" ref="B155:M155" si="23">SUM(B109,B132)</f>
        <v>13</v>
      </c>
      <c r="C155" s="95">
        <f t="shared" si="23"/>
        <v>15</v>
      </c>
      <c r="D155" s="95">
        <f t="shared" si="23"/>
        <v>12</v>
      </c>
      <c r="E155" s="95">
        <f t="shared" si="23"/>
        <v>32</v>
      </c>
      <c r="F155" s="95">
        <f t="shared" si="23"/>
        <v>17</v>
      </c>
      <c r="G155" s="95">
        <f t="shared" si="23"/>
        <v>12</v>
      </c>
      <c r="H155" s="95">
        <f t="shared" si="23"/>
        <v>25</v>
      </c>
      <c r="I155" s="95">
        <f t="shared" si="23"/>
        <v>23</v>
      </c>
      <c r="J155" s="95">
        <f t="shared" si="23"/>
        <v>31</v>
      </c>
      <c r="K155" s="95">
        <f t="shared" si="23"/>
        <v>13</v>
      </c>
      <c r="L155" s="95">
        <f t="shared" si="23"/>
        <v>9</v>
      </c>
      <c r="M155" s="94">
        <f t="shared" si="23"/>
        <v>6</v>
      </c>
      <c r="N155" s="94">
        <f>SUM(B155:M155)</f>
        <v>208</v>
      </c>
      <c r="O155" s="117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</row>
    <row r="156" spans="1:56" s="14" customFormat="1" ht="15.95" customHeight="1">
      <c r="A156" s="18" t="s">
        <v>46</v>
      </c>
      <c r="B156" s="93">
        <f t="shared" ref="B156:N156" si="24">IF(B155=0,0,B155/B153*100)</f>
        <v>3.4759358288770055</v>
      </c>
      <c r="C156" s="92">
        <f t="shared" si="24"/>
        <v>3.4642032332563506</v>
      </c>
      <c r="D156" s="92">
        <f t="shared" si="24"/>
        <v>3.125</v>
      </c>
      <c r="E156" s="92">
        <f t="shared" si="24"/>
        <v>7.3394495412844041</v>
      </c>
      <c r="F156" s="92">
        <f t="shared" si="24"/>
        <v>4.8991354466858787</v>
      </c>
      <c r="G156" s="92">
        <f t="shared" si="24"/>
        <v>3.8095238095238098</v>
      </c>
      <c r="H156" s="92">
        <f t="shared" si="24"/>
        <v>7.2046109510086458</v>
      </c>
      <c r="I156" s="92">
        <f t="shared" si="24"/>
        <v>7.0769230769230766</v>
      </c>
      <c r="J156" s="92">
        <f t="shared" si="24"/>
        <v>9.4224924012158056</v>
      </c>
      <c r="K156" s="92">
        <f t="shared" si="24"/>
        <v>3.7249283667621778</v>
      </c>
      <c r="L156" s="92">
        <f t="shared" si="24"/>
        <v>2.5495750708215295</v>
      </c>
      <c r="M156" s="91">
        <f t="shared" si="24"/>
        <v>2.0202020202020203</v>
      </c>
      <c r="N156" s="91">
        <f t="shared" si="24"/>
        <v>4.8496152949405458</v>
      </c>
      <c r="O156" s="118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</row>
    <row r="157" spans="1:56" s="19" customFormat="1" ht="18.75" customHeight="1"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</row>
    <row r="158" spans="1:56" s="19" customFormat="1" ht="11.25" customHeight="1"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</row>
    <row r="159" spans="1:56" s="11" customFormat="1" ht="15" customHeight="1"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16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</row>
    <row r="160" spans="1:56" s="11" customFormat="1" ht="15" customHeight="1"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16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</row>
    <row r="161" spans="1:56" s="11" customFormat="1" ht="15" customHeight="1"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16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</row>
    <row r="162" spans="1:56" s="11" customFormat="1" ht="15" customHeight="1"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16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</row>
    <row r="163" spans="1:56" s="11" customFormat="1" ht="15" customHeight="1"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16"/>
      <c r="Q163" s="3"/>
      <c r="R163" s="3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</row>
    <row r="164" spans="1:56" s="11" customFormat="1" ht="15" customHeight="1"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16"/>
      <c r="Q164" s="4"/>
      <c r="R164" s="4" t="s">
        <v>92</v>
      </c>
      <c r="S164" s="4"/>
      <c r="T164" s="4"/>
      <c r="U164" s="4" t="s">
        <v>93</v>
      </c>
      <c r="V164" s="4"/>
      <c r="W164" s="4"/>
      <c r="X164" s="4" t="s">
        <v>94</v>
      </c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</row>
    <row r="165" spans="1:56" s="11" customFormat="1" ht="15" customHeight="1"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16"/>
      <c r="Q165" s="4">
        <v>7</v>
      </c>
      <c r="R165" s="4">
        <f t="array" ref="R165:R176">TRANSPOSE(B177:M177)</f>
        <v>210</v>
      </c>
      <c r="S165" s="4">
        <f t="array" ref="S165:S176">TRANSPOSE(B179:M179)</f>
        <v>13</v>
      </c>
      <c r="T165" s="108">
        <f t="shared" ref="T165:T176" si="25">IF(S165=0,0,S165/SUM(R165:S165)*100)</f>
        <v>5.8295964125560538</v>
      </c>
      <c r="U165" s="4">
        <f t="array" ref="U165:U176">TRANSPOSE(B200:M200)</f>
        <v>268</v>
      </c>
      <c r="V165" s="4">
        <f t="array" ref="V165:V176">TRANSPOSE(B202:M202)</f>
        <v>13</v>
      </c>
      <c r="W165" s="108">
        <f t="shared" ref="W165:W176" si="26">IF(V165=0,0,V165/SUM(U165:V165)*100)</f>
        <v>4.6263345195729535</v>
      </c>
      <c r="X165" s="4">
        <f t="shared" ref="X165:X176" si="27">SUM(R165,U165)</f>
        <v>478</v>
      </c>
      <c r="Y165" s="4">
        <f t="shared" ref="Y165:Y176" si="28">SUM(S165,V165)</f>
        <v>26</v>
      </c>
      <c r="Z165" s="108">
        <f t="shared" ref="Z165:Z176" si="29">IF(Y165=0,0,Y165/SUM(X165:Y165)*100)</f>
        <v>5.1587301587301582</v>
      </c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</row>
    <row r="166" spans="1:56" s="11" customFormat="1" ht="15" customHeight="1"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16"/>
      <c r="Q166" s="4">
        <v>8</v>
      </c>
      <c r="R166" s="4">
        <v>283</v>
      </c>
      <c r="S166" s="4">
        <v>16</v>
      </c>
      <c r="T166" s="108">
        <f t="shared" si="25"/>
        <v>5.3511705685618729</v>
      </c>
      <c r="U166" s="4">
        <v>277</v>
      </c>
      <c r="V166" s="4">
        <v>27</v>
      </c>
      <c r="W166" s="108">
        <f t="shared" si="26"/>
        <v>8.8815789473684212</v>
      </c>
      <c r="X166" s="4">
        <f t="shared" si="27"/>
        <v>560</v>
      </c>
      <c r="Y166" s="4">
        <f t="shared" si="28"/>
        <v>43</v>
      </c>
      <c r="Z166" s="108">
        <f t="shared" si="29"/>
        <v>7.131011608623548</v>
      </c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</row>
    <row r="167" spans="1:56" s="11" customFormat="1" ht="15" customHeight="1"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16"/>
      <c r="Q167" s="4">
        <v>9</v>
      </c>
      <c r="R167" s="4">
        <v>236</v>
      </c>
      <c r="S167" s="4">
        <v>20</v>
      </c>
      <c r="T167" s="108">
        <f t="shared" si="25"/>
        <v>7.8125</v>
      </c>
      <c r="U167" s="4">
        <v>283</v>
      </c>
      <c r="V167" s="4">
        <v>20</v>
      </c>
      <c r="W167" s="108">
        <f t="shared" si="26"/>
        <v>6.6006600660065997</v>
      </c>
      <c r="X167" s="4">
        <f t="shared" si="27"/>
        <v>519</v>
      </c>
      <c r="Y167" s="4">
        <f t="shared" si="28"/>
        <v>40</v>
      </c>
      <c r="Z167" s="108">
        <f t="shared" si="29"/>
        <v>7.1556350626118066</v>
      </c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</row>
    <row r="168" spans="1:56" s="11" customFormat="1" ht="15" customHeight="1"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16"/>
      <c r="Q168" s="4">
        <v>10</v>
      </c>
      <c r="R168" s="4">
        <v>240</v>
      </c>
      <c r="S168" s="4">
        <v>15</v>
      </c>
      <c r="T168" s="108">
        <f t="shared" si="25"/>
        <v>5.8823529411764701</v>
      </c>
      <c r="U168" s="4">
        <v>291</v>
      </c>
      <c r="V168" s="4">
        <v>15</v>
      </c>
      <c r="W168" s="108">
        <f t="shared" si="26"/>
        <v>4.9019607843137258</v>
      </c>
      <c r="X168" s="4">
        <f t="shared" si="27"/>
        <v>531</v>
      </c>
      <c r="Y168" s="4">
        <f t="shared" si="28"/>
        <v>30</v>
      </c>
      <c r="Z168" s="108">
        <f t="shared" si="29"/>
        <v>5.3475935828877006</v>
      </c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</row>
    <row r="169" spans="1:56" s="11" customFormat="1" ht="15" customHeight="1"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16"/>
      <c r="Q169" s="4">
        <v>11</v>
      </c>
      <c r="R169" s="4">
        <v>198</v>
      </c>
      <c r="S169" s="4">
        <v>16</v>
      </c>
      <c r="T169" s="108">
        <f t="shared" si="25"/>
        <v>7.4766355140186906</v>
      </c>
      <c r="U169" s="4">
        <v>249</v>
      </c>
      <c r="V169" s="4">
        <v>14</v>
      </c>
      <c r="W169" s="108">
        <f t="shared" si="26"/>
        <v>5.3231939163498092</v>
      </c>
      <c r="X169" s="4">
        <f t="shared" si="27"/>
        <v>447</v>
      </c>
      <c r="Y169" s="4">
        <f t="shared" si="28"/>
        <v>30</v>
      </c>
      <c r="Z169" s="108">
        <f t="shared" si="29"/>
        <v>6.2893081761006293</v>
      </c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</row>
    <row r="170" spans="1:56" s="11" customFormat="1" ht="15" customHeight="1"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16"/>
      <c r="Q170" s="4">
        <v>12</v>
      </c>
      <c r="R170" s="4">
        <v>212</v>
      </c>
      <c r="S170" s="4">
        <v>19</v>
      </c>
      <c r="T170" s="108">
        <f t="shared" si="25"/>
        <v>8.2251082251082259</v>
      </c>
      <c r="U170" s="4">
        <v>190</v>
      </c>
      <c r="V170" s="4">
        <v>11</v>
      </c>
      <c r="W170" s="108">
        <f t="shared" si="26"/>
        <v>5.4726368159203984</v>
      </c>
      <c r="X170" s="4">
        <f t="shared" si="27"/>
        <v>402</v>
      </c>
      <c r="Y170" s="4">
        <f t="shared" si="28"/>
        <v>30</v>
      </c>
      <c r="Z170" s="108">
        <f t="shared" si="29"/>
        <v>6.9444444444444446</v>
      </c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</row>
    <row r="171" spans="1:56" s="11" customFormat="1" ht="15" customHeight="1"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16"/>
      <c r="Q171" s="4">
        <v>13</v>
      </c>
      <c r="R171" s="4">
        <v>208</v>
      </c>
      <c r="S171" s="4">
        <v>11</v>
      </c>
      <c r="T171" s="108">
        <f t="shared" si="25"/>
        <v>5.0228310502283104</v>
      </c>
      <c r="U171" s="4">
        <v>220</v>
      </c>
      <c r="V171" s="4">
        <v>19</v>
      </c>
      <c r="W171" s="108">
        <f t="shared" si="26"/>
        <v>7.9497907949790791</v>
      </c>
      <c r="X171" s="4">
        <f t="shared" si="27"/>
        <v>428</v>
      </c>
      <c r="Y171" s="4">
        <f t="shared" si="28"/>
        <v>30</v>
      </c>
      <c r="Z171" s="108">
        <f t="shared" si="29"/>
        <v>6.5502183406113534</v>
      </c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</row>
    <row r="172" spans="1:56" s="11" customFormat="1" ht="15" customHeight="1"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3"/>
      <c r="M172" s="12"/>
      <c r="N172" s="12"/>
      <c r="O172" s="116"/>
      <c r="Q172" s="4">
        <v>14</v>
      </c>
      <c r="R172" s="4">
        <v>185</v>
      </c>
      <c r="S172" s="4">
        <v>20</v>
      </c>
      <c r="T172" s="108">
        <f t="shared" si="25"/>
        <v>9.7560975609756095</v>
      </c>
      <c r="U172" s="4">
        <v>230</v>
      </c>
      <c r="V172" s="4">
        <v>18</v>
      </c>
      <c r="W172" s="108">
        <f t="shared" si="26"/>
        <v>7.2580645161290329</v>
      </c>
      <c r="X172" s="4">
        <f t="shared" si="27"/>
        <v>415</v>
      </c>
      <c r="Y172" s="4">
        <f t="shared" si="28"/>
        <v>38</v>
      </c>
      <c r="Z172" s="108">
        <f t="shared" si="29"/>
        <v>8.3885209713024285</v>
      </c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</row>
    <row r="173" spans="1:56" s="11" customFormat="1" ht="15" customHeight="1"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16"/>
      <c r="Q173" s="4">
        <v>15</v>
      </c>
      <c r="R173" s="4">
        <v>218</v>
      </c>
      <c r="S173" s="4">
        <v>19</v>
      </c>
      <c r="T173" s="108">
        <f t="shared" si="25"/>
        <v>8.0168776371308024</v>
      </c>
      <c r="U173" s="4">
        <v>229</v>
      </c>
      <c r="V173" s="4">
        <v>13</v>
      </c>
      <c r="W173" s="108">
        <f t="shared" si="26"/>
        <v>5.3719008264462813</v>
      </c>
      <c r="X173" s="4">
        <f t="shared" si="27"/>
        <v>447</v>
      </c>
      <c r="Y173" s="4">
        <f t="shared" si="28"/>
        <v>32</v>
      </c>
      <c r="Z173" s="108">
        <f t="shared" si="29"/>
        <v>6.6805845511482245</v>
      </c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</row>
    <row r="174" spans="1:56" s="11" customFormat="1" ht="15" customHeight="1"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16"/>
      <c r="Q174" s="4">
        <v>16</v>
      </c>
      <c r="R174" s="4">
        <v>275</v>
      </c>
      <c r="S174" s="4">
        <v>13</v>
      </c>
      <c r="T174" s="108">
        <f t="shared" si="25"/>
        <v>4.5138888888888884</v>
      </c>
      <c r="U174" s="4">
        <v>271</v>
      </c>
      <c r="V174" s="4">
        <v>7</v>
      </c>
      <c r="W174" s="108">
        <f t="shared" si="26"/>
        <v>2.5179856115107913</v>
      </c>
      <c r="X174" s="4">
        <f t="shared" si="27"/>
        <v>546</v>
      </c>
      <c r="Y174" s="4">
        <f t="shared" si="28"/>
        <v>20</v>
      </c>
      <c r="Z174" s="108">
        <f t="shared" si="29"/>
        <v>3.5335689045936398</v>
      </c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</row>
    <row r="175" spans="1:56" s="11" customFormat="1" ht="15" customHeight="1"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16"/>
      <c r="Q175" s="4">
        <v>17</v>
      </c>
      <c r="R175" s="4">
        <v>280</v>
      </c>
      <c r="S175" s="4">
        <v>20</v>
      </c>
      <c r="T175" s="108">
        <f t="shared" si="25"/>
        <v>6.666666666666667</v>
      </c>
      <c r="U175" s="4">
        <v>291</v>
      </c>
      <c r="V175" s="4">
        <v>10</v>
      </c>
      <c r="W175" s="108">
        <f t="shared" si="26"/>
        <v>3.322259136212625</v>
      </c>
      <c r="X175" s="4">
        <f t="shared" si="27"/>
        <v>571</v>
      </c>
      <c r="Y175" s="4">
        <f t="shared" si="28"/>
        <v>30</v>
      </c>
      <c r="Z175" s="108">
        <f t="shared" si="29"/>
        <v>4.9916805324459235</v>
      </c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</row>
    <row r="176" spans="1:56" s="14" customFormat="1" ht="15" customHeight="1">
      <c r="A176" s="102" t="s">
        <v>47</v>
      </c>
      <c r="B176" s="101">
        <v>7</v>
      </c>
      <c r="C176" s="100">
        <v>8</v>
      </c>
      <c r="D176" s="100">
        <v>9</v>
      </c>
      <c r="E176" s="100">
        <v>10</v>
      </c>
      <c r="F176" s="100">
        <v>11</v>
      </c>
      <c r="G176" s="100">
        <v>12</v>
      </c>
      <c r="H176" s="100">
        <v>13</v>
      </c>
      <c r="I176" s="100">
        <v>14</v>
      </c>
      <c r="J176" s="100">
        <v>15</v>
      </c>
      <c r="K176" s="100">
        <v>16</v>
      </c>
      <c r="L176" s="100">
        <v>17</v>
      </c>
      <c r="M176" s="99">
        <v>18</v>
      </c>
      <c r="N176" s="99" t="s">
        <v>48</v>
      </c>
      <c r="O176" s="98"/>
      <c r="Q176" s="4">
        <v>18</v>
      </c>
      <c r="R176" s="4">
        <v>243</v>
      </c>
      <c r="S176" s="4">
        <v>9</v>
      </c>
      <c r="T176" s="108">
        <f t="shared" si="25"/>
        <v>3.5714285714285712</v>
      </c>
      <c r="U176" s="4">
        <v>185</v>
      </c>
      <c r="V176" s="4">
        <v>7</v>
      </c>
      <c r="W176" s="108">
        <f t="shared" si="26"/>
        <v>3.6458333333333335</v>
      </c>
      <c r="X176" s="4">
        <f t="shared" si="27"/>
        <v>428</v>
      </c>
      <c r="Y176" s="4">
        <f t="shared" si="28"/>
        <v>16</v>
      </c>
      <c r="Z176" s="108">
        <f t="shared" si="29"/>
        <v>3.6036036036036037</v>
      </c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</row>
    <row r="177" spans="1:56" s="14" customFormat="1" ht="15" customHeight="1">
      <c r="A177" s="97" t="s">
        <v>49</v>
      </c>
      <c r="B177" s="96">
        <f t="shared" ref="B177:M177" si="30">SUM(B178:B179)</f>
        <v>210</v>
      </c>
      <c r="C177" s="95">
        <f t="shared" si="30"/>
        <v>283</v>
      </c>
      <c r="D177" s="95">
        <f t="shared" si="30"/>
        <v>236</v>
      </c>
      <c r="E177" s="95">
        <f t="shared" si="30"/>
        <v>240</v>
      </c>
      <c r="F177" s="95">
        <f t="shared" si="30"/>
        <v>198</v>
      </c>
      <c r="G177" s="95">
        <f t="shared" si="30"/>
        <v>212</v>
      </c>
      <c r="H177" s="95">
        <f t="shared" si="30"/>
        <v>208</v>
      </c>
      <c r="I177" s="95">
        <f t="shared" si="30"/>
        <v>185</v>
      </c>
      <c r="J177" s="95">
        <f t="shared" si="30"/>
        <v>218</v>
      </c>
      <c r="K177" s="95">
        <f t="shared" si="30"/>
        <v>275</v>
      </c>
      <c r="L177" s="95">
        <f t="shared" si="30"/>
        <v>280</v>
      </c>
      <c r="M177" s="94">
        <f t="shared" si="30"/>
        <v>243</v>
      </c>
      <c r="N177" s="94">
        <f>SUM(B177:M177)</f>
        <v>2788</v>
      </c>
      <c r="O177" s="117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</row>
    <row r="178" spans="1:56" s="14" customFormat="1" ht="15" customHeight="1">
      <c r="A178" s="97" t="s">
        <v>44</v>
      </c>
      <c r="B178" s="96">
        <v>197</v>
      </c>
      <c r="C178" s="95">
        <v>267</v>
      </c>
      <c r="D178" s="95">
        <v>216</v>
      </c>
      <c r="E178" s="95">
        <v>225</v>
      </c>
      <c r="F178" s="95">
        <v>182</v>
      </c>
      <c r="G178" s="95">
        <v>193</v>
      </c>
      <c r="H178" s="95">
        <v>197</v>
      </c>
      <c r="I178" s="95">
        <v>165</v>
      </c>
      <c r="J178" s="95">
        <v>199</v>
      </c>
      <c r="K178" s="95">
        <v>262</v>
      </c>
      <c r="L178" s="95">
        <v>260</v>
      </c>
      <c r="M178" s="94">
        <v>234</v>
      </c>
      <c r="N178" s="94">
        <f>SUM(B178:M178)</f>
        <v>2597</v>
      </c>
      <c r="O178" s="117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</row>
    <row r="179" spans="1:56" s="14" customFormat="1" ht="15" customHeight="1">
      <c r="A179" s="97" t="s">
        <v>45</v>
      </c>
      <c r="B179" s="96">
        <v>13</v>
      </c>
      <c r="C179" s="95">
        <v>16</v>
      </c>
      <c r="D179" s="95">
        <v>20</v>
      </c>
      <c r="E179" s="95">
        <v>15</v>
      </c>
      <c r="F179" s="95">
        <v>16</v>
      </c>
      <c r="G179" s="95">
        <v>19</v>
      </c>
      <c r="H179" s="95">
        <v>11</v>
      </c>
      <c r="I179" s="95">
        <v>20</v>
      </c>
      <c r="J179" s="95">
        <v>19</v>
      </c>
      <c r="K179" s="95">
        <v>13</v>
      </c>
      <c r="L179" s="95">
        <v>20</v>
      </c>
      <c r="M179" s="94">
        <v>9</v>
      </c>
      <c r="N179" s="94">
        <f>SUM(B179:M179)</f>
        <v>191</v>
      </c>
      <c r="O179" s="117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</row>
    <row r="180" spans="1:56" s="14" customFormat="1" ht="15" customHeight="1">
      <c r="A180" s="18" t="s">
        <v>46</v>
      </c>
      <c r="B180" s="93">
        <f t="shared" ref="B180:N180" si="31">IF(B179=0,0,B179/B177*100)</f>
        <v>6.1904761904761907</v>
      </c>
      <c r="C180" s="92">
        <f t="shared" si="31"/>
        <v>5.6537102473498235</v>
      </c>
      <c r="D180" s="92">
        <f t="shared" si="31"/>
        <v>8.4745762711864394</v>
      </c>
      <c r="E180" s="92">
        <f t="shared" si="31"/>
        <v>6.25</v>
      </c>
      <c r="F180" s="92">
        <f t="shared" si="31"/>
        <v>8.0808080808080813</v>
      </c>
      <c r="G180" s="92">
        <f t="shared" si="31"/>
        <v>8.9622641509433958</v>
      </c>
      <c r="H180" s="92">
        <f t="shared" si="31"/>
        <v>5.2884615384615383</v>
      </c>
      <c r="I180" s="92">
        <f t="shared" si="31"/>
        <v>10.810810810810811</v>
      </c>
      <c r="J180" s="92">
        <f t="shared" si="31"/>
        <v>8.7155963302752291</v>
      </c>
      <c r="K180" s="92">
        <f t="shared" si="31"/>
        <v>4.7272727272727275</v>
      </c>
      <c r="L180" s="92">
        <f t="shared" si="31"/>
        <v>7.1428571428571423</v>
      </c>
      <c r="M180" s="91">
        <f t="shared" si="31"/>
        <v>3.7037037037037033</v>
      </c>
      <c r="N180" s="91">
        <f t="shared" si="31"/>
        <v>6.8507890961262561</v>
      </c>
      <c r="O180" s="118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</row>
    <row r="181" spans="1:56" s="17" customFormat="1" ht="15" customHeight="1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6"/>
      <c r="M181" s="15"/>
      <c r="N181" s="15"/>
      <c r="O181" s="15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</row>
    <row r="182" spans="1:56" s="17" customFormat="1" ht="15" customHeight="1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</row>
    <row r="183" spans="1:56" s="17" customFormat="1" ht="15" customHeight="1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</row>
    <row r="184" spans="1:56" s="17" customFormat="1" ht="15" customHeight="1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</row>
    <row r="185" spans="1:56" s="17" customFormat="1" ht="15" customHeight="1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</row>
    <row r="186" spans="1:56" s="17" customFormat="1" ht="1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</row>
    <row r="187" spans="1:56" s="17" customFormat="1" ht="15" customHeight="1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</row>
    <row r="188" spans="1:56" s="17" customFormat="1" ht="15" customHeight="1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</row>
    <row r="189" spans="1:56" s="17" customFormat="1" ht="15" customHeight="1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</row>
    <row r="190" spans="1:56" s="17" customFormat="1" ht="15" customHeight="1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</row>
    <row r="191" spans="1:56" s="17" customFormat="1" ht="15" customHeight="1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</row>
    <row r="192" spans="1:56" s="17" customFormat="1" ht="15" customHeight="1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</row>
    <row r="193" spans="1:56" s="17" customFormat="1" ht="15" customHeight="1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</row>
    <row r="194" spans="1:56" s="17" customFormat="1" ht="15" customHeight="1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</row>
    <row r="195" spans="1:56" s="17" customFormat="1" ht="15" customHeight="1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6"/>
      <c r="M195" s="15"/>
      <c r="N195" s="15"/>
      <c r="O195" s="15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</row>
    <row r="196" spans="1:56" s="17" customFormat="1" ht="15" customHeight="1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</row>
    <row r="197" spans="1:56" s="17" customFormat="1" ht="15" customHeight="1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</row>
    <row r="198" spans="1:56" s="17" customFormat="1" ht="15" customHeight="1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</row>
    <row r="199" spans="1:56" s="14" customFormat="1" ht="15" customHeight="1">
      <c r="A199" s="102" t="s">
        <v>47</v>
      </c>
      <c r="B199" s="101">
        <v>7</v>
      </c>
      <c r="C199" s="100">
        <v>8</v>
      </c>
      <c r="D199" s="100">
        <v>9</v>
      </c>
      <c r="E199" s="100">
        <v>10</v>
      </c>
      <c r="F199" s="100">
        <v>11</v>
      </c>
      <c r="G199" s="100">
        <v>12</v>
      </c>
      <c r="H199" s="100">
        <v>13</v>
      </c>
      <c r="I199" s="100">
        <v>14</v>
      </c>
      <c r="J199" s="100">
        <v>15</v>
      </c>
      <c r="K199" s="100">
        <v>16</v>
      </c>
      <c r="L199" s="100">
        <v>17</v>
      </c>
      <c r="M199" s="99">
        <v>18</v>
      </c>
      <c r="N199" s="99" t="s">
        <v>48</v>
      </c>
      <c r="O199" s="98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</row>
    <row r="200" spans="1:56" s="14" customFormat="1" ht="15" customHeight="1">
      <c r="A200" s="97" t="s">
        <v>49</v>
      </c>
      <c r="B200" s="96">
        <f t="shared" ref="B200:M200" si="32">SUM(B201:B202)</f>
        <v>268</v>
      </c>
      <c r="C200" s="95">
        <f t="shared" si="32"/>
        <v>277</v>
      </c>
      <c r="D200" s="95">
        <f t="shared" si="32"/>
        <v>283</v>
      </c>
      <c r="E200" s="95">
        <f t="shared" si="32"/>
        <v>291</v>
      </c>
      <c r="F200" s="95">
        <f t="shared" si="32"/>
        <v>249</v>
      </c>
      <c r="G200" s="95">
        <f t="shared" si="32"/>
        <v>190</v>
      </c>
      <c r="H200" s="95">
        <f t="shared" si="32"/>
        <v>220</v>
      </c>
      <c r="I200" s="95">
        <f t="shared" si="32"/>
        <v>230</v>
      </c>
      <c r="J200" s="95">
        <f t="shared" si="32"/>
        <v>229</v>
      </c>
      <c r="K200" s="95">
        <f t="shared" si="32"/>
        <v>271</v>
      </c>
      <c r="L200" s="95">
        <f t="shared" si="32"/>
        <v>291</v>
      </c>
      <c r="M200" s="94">
        <f t="shared" si="32"/>
        <v>185</v>
      </c>
      <c r="N200" s="94">
        <f>SUM(B200:M200)</f>
        <v>2984</v>
      </c>
      <c r="O200" s="117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</row>
    <row r="201" spans="1:56" s="14" customFormat="1" ht="15" customHeight="1">
      <c r="A201" s="97" t="s">
        <v>44</v>
      </c>
      <c r="B201" s="96">
        <v>255</v>
      </c>
      <c r="C201" s="95">
        <v>250</v>
      </c>
      <c r="D201" s="95">
        <v>263</v>
      </c>
      <c r="E201" s="95">
        <v>276</v>
      </c>
      <c r="F201" s="95">
        <v>235</v>
      </c>
      <c r="G201" s="95">
        <v>179</v>
      </c>
      <c r="H201" s="95">
        <v>201</v>
      </c>
      <c r="I201" s="95">
        <v>212</v>
      </c>
      <c r="J201" s="95">
        <v>216</v>
      </c>
      <c r="K201" s="95">
        <v>264</v>
      </c>
      <c r="L201" s="95">
        <v>281</v>
      </c>
      <c r="M201" s="94">
        <v>178</v>
      </c>
      <c r="N201" s="94">
        <f>SUM(B201:M201)</f>
        <v>2810</v>
      </c>
      <c r="O201" s="117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</row>
    <row r="202" spans="1:56" s="14" customFormat="1" ht="15" customHeight="1">
      <c r="A202" s="97" t="s">
        <v>45</v>
      </c>
      <c r="B202" s="96">
        <v>13</v>
      </c>
      <c r="C202" s="95">
        <v>27</v>
      </c>
      <c r="D202" s="95">
        <v>20</v>
      </c>
      <c r="E202" s="95">
        <v>15</v>
      </c>
      <c r="F202" s="95">
        <v>14</v>
      </c>
      <c r="G202" s="95">
        <v>11</v>
      </c>
      <c r="H202" s="95">
        <v>19</v>
      </c>
      <c r="I202" s="95">
        <v>18</v>
      </c>
      <c r="J202" s="95">
        <v>13</v>
      </c>
      <c r="K202" s="95">
        <v>7</v>
      </c>
      <c r="L202" s="95">
        <v>10</v>
      </c>
      <c r="M202" s="94">
        <v>7</v>
      </c>
      <c r="N202" s="94">
        <f>SUM(B202:M202)</f>
        <v>174</v>
      </c>
      <c r="O202" s="117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</row>
    <row r="203" spans="1:56" s="14" customFormat="1" ht="15" customHeight="1">
      <c r="A203" s="18" t="s">
        <v>46</v>
      </c>
      <c r="B203" s="93">
        <f t="shared" ref="B203:N203" si="33">IF(B202=0,0,B202/B200*100)</f>
        <v>4.8507462686567164</v>
      </c>
      <c r="C203" s="92">
        <f t="shared" si="33"/>
        <v>9.7472924187725631</v>
      </c>
      <c r="D203" s="92">
        <f t="shared" si="33"/>
        <v>7.0671378091872796</v>
      </c>
      <c r="E203" s="92">
        <f t="shared" si="33"/>
        <v>5.1546391752577314</v>
      </c>
      <c r="F203" s="92">
        <f t="shared" si="33"/>
        <v>5.6224899598393572</v>
      </c>
      <c r="G203" s="92">
        <f t="shared" si="33"/>
        <v>5.7894736842105265</v>
      </c>
      <c r="H203" s="92">
        <f t="shared" si="33"/>
        <v>8.6363636363636367</v>
      </c>
      <c r="I203" s="92">
        <f t="shared" si="33"/>
        <v>7.8260869565217401</v>
      </c>
      <c r="J203" s="92">
        <f t="shared" si="33"/>
        <v>5.6768558951965069</v>
      </c>
      <c r="K203" s="92">
        <f t="shared" si="33"/>
        <v>2.5830258302583027</v>
      </c>
      <c r="L203" s="92">
        <f t="shared" si="33"/>
        <v>3.4364261168384882</v>
      </c>
      <c r="M203" s="91">
        <f t="shared" si="33"/>
        <v>3.7837837837837842</v>
      </c>
      <c r="N203" s="91">
        <f t="shared" si="33"/>
        <v>5.8310991957104559</v>
      </c>
      <c r="O203" s="118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</row>
    <row r="204" spans="1:56" s="17" customFormat="1" ht="15" customHeight="1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6"/>
      <c r="M204" s="15"/>
      <c r="N204" s="15"/>
      <c r="O204" s="15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</row>
    <row r="205" spans="1:56" s="17" customFormat="1" ht="15" customHeight="1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</row>
    <row r="206" spans="1:56" s="17" customFormat="1" ht="15" customHeight="1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</row>
    <row r="207" spans="1:56" s="17" customFormat="1" ht="15" customHeight="1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</row>
    <row r="208" spans="1:56" s="17" customFormat="1" ht="15" customHeight="1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</row>
    <row r="209" spans="1:56" s="17" customFormat="1" ht="15" customHeight="1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</row>
    <row r="210" spans="1:56" s="17" customFormat="1" ht="15" customHeight="1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</row>
    <row r="211" spans="1:56" s="17" customFormat="1" ht="15" customHeight="1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</row>
    <row r="212" spans="1:56" s="17" customFormat="1" ht="15" customHeight="1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</row>
    <row r="213" spans="1:56" s="17" customFormat="1" ht="15" customHeight="1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</row>
    <row r="214" spans="1:56" s="17" customFormat="1" ht="15" customHeight="1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</row>
    <row r="215" spans="1:56" s="17" customFormat="1" ht="15" customHeight="1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</row>
    <row r="216" spans="1:56" s="17" customFormat="1" ht="15" customHeight="1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</row>
    <row r="217" spans="1:56" s="17" customFormat="1" ht="15" customHeight="1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</row>
    <row r="218" spans="1:56" s="17" customFormat="1" ht="15" customHeight="1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6"/>
      <c r="M218" s="15"/>
      <c r="N218" s="15"/>
      <c r="O218" s="15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</row>
    <row r="219" spans="1:56" s="17" customFormat="1" ht="15" customHeight="1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</row>
    <row r="220" spans="1:56" s="17" customFormat="1" ht="15" customHeight="1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</row>
    <row r="221" spans="1:56" s="17" customFormat="1" ht="15" customHeight="1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</row>
    <row r="222" spans="1:56" s="14" customFormat="1" ht="15" customHeight="1">
      <c r="A222" s="102" t="s">
        <v>47</v>
      </c>
      <c r="B222" s="101">
        <v>7</v>
      </c>
      <c r="C222" s="100">
        <v>8</v>
      </c>
      <c r="D222" s="100">
        <v>9</v>
      </c>
      <c r="E222" s="100">
        <v>10</v>
      </c>
      <c r="F222" s="100">
        <v>11</v>
      </c>
      <c r="G222" s="100">
        <v>12</v>
      </c>
      <c r="H222" s="100">
        <v>13</v>
      </c>
      <c r="I222" s="100">
        <v>14</v>
      </c>
      <c r="J222" s="100">
        <v>15</v>
      </c>
      <c r="K222" s="100">
        <v>16</v>
      </c>
      <c r="L222" s="100">
        <v>17</v>
      </c>
      <c r="M222" s="99">
        <v>18</v>
      </c>
      <c r="N222" s="99" t="s">
        <v>48</v>
      </c>
      <c r="O222" s="98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</row>
    <row r="223" spans="1:56" s="14" customFormat="1" ht="15" customHeight="1">
      <c r="A223" s="97" t="s">
        <v>49</v>
      </c>
      <c r="B223" s="96">
        <f t="shared" ref="B223:M223" si="34">SUM(B224:B225)</f>
        <v>478</v>
      </c>
      <c r="C223" s="95">
        <f t="shared" si="34"/>
        <v>560</v>
      </c>
      <c r="D223" s="95">
        <f t="shared" si="34"/>
        <v>519</v>
      </c>
      <c r="E223" s="95">
        <f t="shared" si="34"/>
        <v>531</v>
      </c>
      <c r="F223" s="95">
        <f t="shared" si="34"/>
        <v>447</v>
      </c>
      <c r="G223" s="95">
        <f t="shared" si="34"/>
        <v>402</v>
      </c>
      <c r="H223" s="95">
        <f t="shared" si="34"/>
        <v>428</v>
      </c>
      <c r="I223" s="95">
        <f t="shared" si="34"/>
        <v>415</v>
      </c>
      <c r="J223" s="95">
        <f t="shared" si="34"/>
        <v>447</v>
      </c>
      <c r="K223" s="95">
        <f t="shared" si="34"/>
        <v>546</v>
      </c>
      <c r="L223" s="95">
        <f t="shared" si="34"/>
        <v>571</v>
      </c>
      <c r="M223" s="94">
        <f t="shared" si="34"/>
        <v>428</v>
      </c>
      <c r="N223" s="94">
        <f>SUM(B223:M223)</f>
        <v>5772</v>
      </c>
      <c r="O223" s="117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</row>
    <row r="224" spans="1:56" s="14" customFormat="1" ht="15" customHeight="1">
      <c r="A224" s="97" t="s">
        <v>44</v>
      </c>
      <c r="B224" s="96">
        <f t="shared" ref="B224:M224" si="35">SUM(B178,B201)</f>
        <v>452</v>
      </c>
      <c r="C224" s="95">
        <f t="shared" si="35"/>
        <v>517</v>
      </c>
      <c r="D224" s="95">
        <f t="shared" si="35"/>
        <v>479</v>
      </c>
      <c r="E224" s="95">
        <f t="shared" si="35"/>
        <v>501</v>
      </c>
      <c r="F224" s="95">
        <f t="shared" si="35"/>
        <v>417</v>
      </c>
      <c r="G224" s="95">
        <f t="shared" si="35"/>
        <v>372</v>
      </c>
      <c r="H224" s="95">
        <f t="shared" si="35"/>
        <v>398</v>
      </c>
      <c r="I224" s="95">
        <f t="shared" si="35"/>
        <v>377</v>
      </c>
      <c r="J224" s="95">
        <f t="shared" si="35"/>
        <v>415</v>
      </c>
      <c r="K224" s="95">
        <f t="shared" si="35"/>
        <v>526</v>
      </c>
      <c r="L224" s="95">
        <f t="shared" si="35"/>
        <v>541</v>
      </c>
      <c r="M224" s="94">
        <f t="shared" si="35"/>
        <v>412</v>
      </c>
      <c r="N224" s="94">
        <f>SUM(B224:M224)</f>
        <v>5407</v>
      </c>
      <c r="O224" s="117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</row>
    <row r="225" spans="1:56" s="14" customFormat="1" ht="15" customHeight="1">
      <c r="A225" s="97" t="s">
        <v>45</v>
      </c>
      <c r="B225" s="96">
        <f t="shared" ref="B225:M225" si="36">SUM(B179,B202)</f>
        <v>26</v>
      </c>
      <c r="C225" s="95">
        <f t="shared" si="36"/>
        <v>43</v>
      </c>
      <c r="D225" s="95">
        <f t="shared" si="36"/>
        <v>40</v>
      </c>
      <c r="E225" s="95">
        <f t="shared" si="36"/>
        <v>30</v>
      </c>
      <c r="F225" s="95">
        <f t="shared" si="36"/>
        <v>30</v>
      </c>
      <c r="G225" s="95">
        <f t="shared" si="36"/>
        <v>30</v>
      </c>
      <c r="H225" s="95">
        <f t="shared" si="36"/>
        <v>30</v>
      </c>
      <c r="I225" s="95">
        <f t="shared" si="36"/>
        <v>38</v>
      </c>
      <c r="J225" s="95">
        <f t="shared" si="36"/>
        <v>32</v>
      </c>
      <c r="K225" s="95">
        <f t="shared" si="36"/>
        <v>20</v>
      </c>
      <c r="L225" s="95">
        <f t="shared" si="36"/>
        <v>30</v>
      </c>
      <c r="M225" s="94">
        <f t="shared" si="36"/>
        <v>16</v>
      </c>
      <c r="N225" s="94">
        <f>SUM(B225:M225)</f>
        <v>365</v>
      </c>
      <c r="O225" s="117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</row>
    <row r="226" spans="1:56" s="14" customFormat="1" ht="15.95" customHeight="1">
      <c r="A226" s="18" t="s">
        <v>46</v>
      </c>
      <c r="B226" s="93">
        <f t="shared" ref="B226:N226" si="37">IF(B225=0,0,B225/B223*100)</f>
        <v>5.439330543933055</v>
      </c>
      <c r="C226" s="92">
        <f t="shared" si="37"/>
        <v>7.6785714285714288</v>
      </c>
      <c r="D226" s="92">
        <f t="shared" si="37"/>
        <v>7.7071290944123305</v>
      </c>
      <c r="E226" s="92">
        <f t="shared" si="37"/>
        <v>5.6497175141242941</v>
      </c>
      <c r="F226" s="92">
        <f t="shared" si="37"/>
        <v>6.7114093959731544</v>
      </c>
      <c r="G226" s="92">
        <f t="shared" si="37"/>
        <v>7.4626865671641784</v>
      </c>
      <c r="H226" s="92">
        <f t="shared" si="37"/>
        <v>7.009345794392523</v>
      </c>
      <c r="I226" s="92">
        <f t="shared" si="37"/>
        <v>9.1566265060240966</v>
      </c>
      <c r="J226" s="92">
        <f t="shared" si="37"/>
        <v>7.1588366890380311</v>
      </c>
      <c r="K226" s="92">
        <f t="shared" si="37"/>
        <v>3.6630036630036633</v>
      </c>
      <c r="L226" s="92">
        <f t="shared" si="37"/>
        <v>5.2539404553415059</v>
      </c>
      <c r="M226" s="91">
        <f t="shared" si="37"/>
        <v>3.7383177570093453</v>
      </c>
      <c r="N226" s="91">
        <f t="shared" si="37"/>
        <v>6.3236313236313233</v>
      </c>
      <c r="O226" s="118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</row>
    <row r="227" spans="1:56" s="19" customFormat="1"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</row>
    <row r="228" spans="1:56" s="19" customFormat="1"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</row>
    <row r="229" spans="1:56" s="11" customFormat="1" ht="15" customHeight="1"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16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</row>
    <row r="230" spans="1:56" s="11" customFormat="1" ht="15" customHeight="1"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16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</row>
    <row r="231" spans="1:56" s="11" customFormat="1" ht="15" customHeight="1"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16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</row>
    <row r="232" spans="1:56" s="11" customFormat="1" ht="15" customHeight="1"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16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</row>
    <row r="233" spans="1:56" s="11" customFormat="1" ht="15" customHeight="1"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16"/>
      <c r="Q233" s="3"/>
      <c r="R233" s="3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</row>
    <row r="234" spans="1:56" s="11" customFormat="1" ht="15" customHeight="1"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16"/>
      <c r="Q234" s="4"/>
      <c r="R234" s="4" t="s">
        <v>95</v>
      </c>
      <c r="S234" s="4"/>
      <c r="T234" s="4"/>
      <c r="U234" s="4" t="s">
        <v>96</v>
      </c>
      <c r="V234" s="4"/>
      <c r="W234" s="4"/>
      <c r="X234" s="4" t="s">
        <v>97</v>
      </c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</row>
    <row r="235" spans="1:56" s="11" customFormat="1" ht="15" customHeight="1"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16"/>
      <c r="Q235" s="4">
        <v>7</v>
      </c>
      <c r="R235" s="4">
        <f t="array" ref="R235:R246">TRANSPOSE(B247:M247)</f>
        <v>334</v>
      </c>
      <c r="S235" s="4">
        <f t="array" ref="S235:S246">TRANSPOSE(B249:M249)</f>
        <v>27</v>
      </c>
      <c r="T235" s="108">
        <f t="shared" ref="T235:T246" si="38">IF(S235=0,0,S235/SUM(R235:S235)*100)</f>
        <v>7.4792243767313016</v>
      </c>
      <c r="U235" s="4">
        <f t="array" ref="U235:U246">TRANSPOSE(B270:M270)</f>
        <v>371</v>
      </c>
      <c r="V235" s="4">
        <f t="array" ref="V235:V246">TRANSPOSE(B272:M272)</f>
        <v>14</v>
      </c>
      <c r="W235" s="108">
        <f t="shared" ref="W235:W246" si="39">IF(V235=0,0,V235/SUM(U235:V235)*100)</f>
        <v>3.6363636363636362</v>
      </c>
      <c r="X235" s="4">
        <f t="shared" ref="X235:X246" si="40">SUM(R235,U235)</f>
        <v>705</v>
      </c>
      <c r="Y235" s="4">
        <f t="shared" ref="Y235:Y246" si="41">SUM(S235,V235)</f>
        <v>41</v>
      </c>
      <c r="Z235" s="108">
        <f t="shared" ref="Z235:Z246" si="42">IF(Y235=0,0,Y235/SUM(X235:Y235)*100)</f>
        <v>5.4959785522788209</v>
      </c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</row>
    <row r="236" spans="1:56" s="11" customFormat="1" ht="15" customHeight="1"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16"/>
      <c r="Q236" s="4">
        <v>8</v>
      </c>
      <c r="R236" s="4">
        <v>342</v>
      </c>
      <c r="S236" s="4">
        <v>23</v>
      </c>
      <c r="T236" s="108">
        <f t="shared" si="38"/>
        <v>6.3013698630136989</v>
      </c>
      <c r="U236" s="4">
        <v>393</v>
      </c>
      <c r="V236" s="4">
        <v>23</v>
      </c>
      <c r="W236" s="108">
        <f t="shared" si="39"/>
        <v>5.5288461538461533</v>
      </c>
      <c r="X236" s="4">
        <f t="shared" si="40"/>
        <v>735</v>
      </c>
      <c r="Y236" s="4">
        <f t="shared" si="41"/>
        <v>46</v>
      </c>
      <c r="Z236" s="108">
        <f t="shared" si="42"/>
        <v>5.8898847631241997</v>
      </c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</row>
    <row r="237" spans="1:56" s="11" customFormat="1" ht="15" customHeight="1"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16"/>
      <c r="Q237" s="4">
        <v>9</v>
      </c>
      <c r="R237" s="4">
        <v>404</v>
      </c>
      <c r="S237" s="4">
        <v>31</v>
      </c>
      <c r="T237" s="108">
        <f t="shared" si="38"/>
        <v>7.1264367816091951</v>
      </c>
      <c r="U237" s="4">
        <v>320</v>
      </c>
      <c r="V237" s="4">
        <v>23</v>
      </c>
      <c r="W237" s="108">
        <f t="shared" si="39"/>
        <v>6.7055393586005829</v>
      </c>
      <c r="X237" s="4">
        <f t="shared" si="40"/>
        <v>724</v>
      </c>
      <c r="Y237" s="4">
        <f t="shared" si="41"/>
        <v>54</v>
      </c>
      <c r="Z237" s="108">
        <f t="shared" si="42"/>
        <v>6.9408740359897179</v>
      </c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</row>
    <row r="238" spans="1:56" s="11" customFormat="1" ht="15" customHeight="1"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16"/>
      <c r="Q238" s="4">
        <v>10</v>
      </c>
      <c r="R238" s="4">
        <v>393</v>
      </c>
      <c r="S238" s="4">
        <v>33</v>
      </c>
      <c r="T238" s="108">
        <f t="shared" si="38"/>
        <v>7.7464788732394361</v>
      </c>
      <c r="U238" s="4">
        <v>287</v>
      </c>
      <c r="V238" s="4">
        <v>21</v>
      </c>
      <c r="W238" s="108">
        <f t="shared" si="39"/>
        <v>6.8181818181818175</v>
      </c>
      <c r="X238" s="4">
        <f t="shared" si="40"/>
        <v>680</v>
      </c>
      <c r="Y238" s="4">
        <f t="shared" si="41"/>
        <v>54</v>
      </c>
      <c r="Z238" s="108">
        <f t="shared" si="42"/>
        <v>7.3569482288828345</v>
      </c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</row>
    <row r="239" spans="1:56" s="11" customFormat="1" ht="15" customHeight="1"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16"/>
      <c r="Q239" s="4">
        <v>11</v>
      </c>
      <c r="R239" s="4">
        <v>357</v>
      </c>
      <c r="S239" s="4">
        <v>22</v>
      </c>
      <c r="T239" s="108">
        <f t="shared" si="38"/>
        <v>5.8047493403693933</v>
      </c>
      <c r="U239" s="4">
        <v>290</v>
      </c>
      <c r="V239" s="4">
        <v>17</v>
      </c>
      <c r="W239" s="108">
        <f t="shared" si="39"/>
        <v>5.5374592833876219</v>
      </c>
      <c r="X239" s="4">
        <f t="shared" si="40"/>
        <v>647</v>
      </c>
      <c r="Y239" s="4">
        <f t="shared" si="41"/>
        <v>39</v>
      </c>
      <c r="Z239" s="108">
        <f t="shared" si="42"/>
        <v>5.685131195335277</v>
      </c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</row>
    <row r="240" spans="1:56" s="11" customFormat="1" ht="15" customHeight="1"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16"/>
      <c r="Q240" s="4">
        <v>12</v>
      </c>
      <c r="R240" s="4">
        <v>345</v>
      </c>
      <c r="S240" s="4">
        <v>13</v>
      </c>
      <c r="T240" s="108">
        <f t="shared" si="38"/>
        <v>3.6312849162011176</v>
      </c>
      <c r="U240" s="4">
        <v>261</v>
      </c>
      <c r="V240" s="4">
        <v>13</v>
      </c>
      <c r="W240" s="108">
        <f t="shared" si="39"/>
        <v>4.7445255474452548</v>
      </c>
      <c r="X240" s="4">
        <f t="shared" si="40"/>
        <v>606</v>
      </c>
      <c r="Y240" s="4">
        <f t="shared" si="41"/>
        <v>26</v>
      </c>
      <c r="Z240" s="108">
        <f t="shared" si="42"/>
        <v>4.1139240506329111</v>
      </c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</row>
    <row r="241" spans="1:56" s="11" customFormat="1" ht="15" customHeight="1"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16"/>
      <c r="Q241" s="4">
        <v>13</v>
      </c>
      <c r="R241" s="4">
        <v>361</v>
      </c>
      <c r="S241" s="4">
        <v>29</v>
      </c>
      <c r="T241" s="108">
        <f t="shared" si="38"/>
        <v>7.4358974358974361</v>
      </c>
      <c r="U241" s="4">
        <v>317</v>
      </c>
      <c r="V241" s="4">
        <v>20</v>
      </c>
      <c r="W241" s="108">
        <f t="shared" si="39"/>
        <v>5.9347181008902083</v>
      </c>
      <c r="X241" s="4">
        <f t="shared" si="40"/>
        <v>678</v>
      </c>
      <c r="Y241" s="4">
        <f t="shared" si="41"/>
        <v>49</v>
      </c>
      <c r="Z241" s="108">
        <f t="shared" si="42"/>
        <v>6.7400275103163683</v>
      </c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</row>
    <row r="242" spans="1:56" s="11" customFormat="1" ht="15" customHeight="1"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3"/>
      <c r="M242" s="12"/>
      <c r="N242" s="12"/>
      <c r="O242" s="116"/>
      <c r="Q242" s="4">
        <v>14</v>
      </c>
      <c r="R242" s="4">
        <v>361</v>
      </c>
      <c r="S242" s="4">
        <v>23</v>
      </c>
      <c r="T242" s="108">
        <f t="shared" si="38"/>
        <v>5.9895833333333339</v>
      </c>
      <c r="U242" s="4">
        <v>267</v>
      </c>
      <c r="V242" s="4">
        <v>20</v>
      </c>
      <c r="W242" s="108">
        <f t="shared" si="39"/>
        <v>6.968641114982578</v>
      </c>
      <c r="X242" s="4">
        <f t="shared" si="40"/>
        <v>628</v>
      </c>
      <c r="Y242" s="4">
        <f t="shared" si="41"/>
        <v>43</v>
      </c>
      <c r="Z242" s="108">
        <f t="shared" si="42"/>
        <v>6.4083457526080485</v>
      </c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</row>
    <row r="243" spans="1:56" s="11" customFormat="1" ht="15" customHeight="1"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16"/>
      <c r="Q243" s="4">
        <v>15</v>
      </c>
      <c r="R243" s="4">
        <v>377</v>
      </c>
      <c r="S243" s="4">
        <v>37</v>
      </c>
      <c r="T243" s="108">
        <f t="shared" si="38"/>
        <v>8.9371980676328491</v>
      </c>
      <c r="U243" s="4">
        <v>310</v>
      </c>
      <c r="V243" s="4">
        <v>13</v>
      </c>
      <c r="W243" s="108">
        <f t="shared" si="39"/>
        <v>4.0247678018575854</v>
      </c>
      <c r="X243" s="4">
        <f t="shared" si="40"/>
        <v>687</v>
      </c>
      <c r="Y243" s="4">
        <f t="shared" si="41"/>
        <v>50</v>
      </c>
      <c r="Z243" s="108">
        <f t="shared" si="42"/>
        <v>6.7842605156037985</v>
      </c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</row>
    <row r="244" spans="1:56" s="11" customFormat="1" ht="15" customHeight="1"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16"/>
      <c r="Q244" s="4">
        <v>16</v>
      </c>
      <c r="R244" s="4">
        <v>453</v>
      </c>
      <c r="S244" s="4">
        <v>17</v>
      </c>
      <c r="T244" s="108">
        <f t="shared" si="38"/>
        <v>3.6170212765957444</v>
      </c>
      <c r="U244" s="4">
        <v>331</v>
      </c>
      <c r="V244" s="4">
        <v>12</v>
      </c>
      <c r="W244" s="108">
        <f t="shared" si="39"/>
        <v>3.4985422740524781</v>
      </c>
      <c r="X244" s="4">
        <f t="shared" si="40"/>
        <v>784</v>
      </c>
      <c r="Y244" s="4">
        <f t="shared" si="41"/>
        <v>29</v>
      </c>
      <c r="Z244" s="108">
        <f t="shared" si="42"/>
        <v>3.5670356703567037</v>
      </c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</row>
    <row r="245" spans="1:56" s="11" customFormat="1" ht="15" customHeight="1"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16"/>
      <c r="Q245" s="4">
        <v>17</v>
      </c>
      <c r="R245" s="4">
        <v>573</v>
      </c>
      <c r="S245" s="4">
        <v>25</v>
      </c>
      <c r="T245" s="108">
        <f t="shared" si="38"/>
        <v>4.1806020066889635</v>
      </c>
      <c r="U245" s="4">
        <v>289</v>
      </c>
      <c r="V245" s="4">
        <v>14</v>
      </c>
      <c r="W245" s="108">
        <f t="shared" si="39"/>
        <v>4.6204620462046204</v>
      </c>
      <c r="X245" s="4">
        <f t="shared" si="40"/>
        <v>862</v>
      </c>
      <c r="Y245" s="4">
        <f t="shared" si="41"/>
        <v>39</v>
      </c>
      <c r="Z245" s="108">
        <f t="shared" si="42"/>
        <v>4.328523862375139</v>
      </c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</row>
    <row r="246" spans="1:56" s="14" customFormat="1" ht="15" customHeight="1">
      <c r="A246" s="102" t="s">
        <v>47</v>
      </c>
      <c r="B246" s="101">
        <v>7</v>
      </c>
      <c r="C246" s="100">
        <v>8</v>
      </c>
      <c r="D246" s="100">
        <v>9</v>
      </c>
      <c r="E246" s="100">
        <v>10</v>
      </c>
      <c r="F246" s="100">
        <v>11</v>
      </c>
      <c r="G246" s="100">
        <v>12</v>
      </c>
      <c r="H246" s="100">
        <v>13</v>
      </c>
      <c r="I246" s="100">
        <v>14</v>
      </c>
      <c r="J246" s="100">
        <v>15</v>
      </c>
      <c r="K246" s="100">
        <v>16</v>
      </c>
      <c r="L246" s="100">
        <v>17</v>
      </c>
      <c r="M246" s="99">
        <v>18</v>
      </c>
      <c r="N246" s="99" t="s">
        <v>48</v>
      </c>
      <c r="O246" s="98"/>
      <c r="Q246" s="4">
        <v>18</v>
      </c>
      <c r="R246" s="4">
        <v>467</v>
      </c>
      <c r="S246" s="4">
        <v>17</v>
      </c>
      <c r="T246" s="108">
        <f t="shared" si="38"/>
        <v>3.5123966942148761</v>
      </c>
      <c r="U246" s="4">
        <v>274</v>
      </c>
      <c r="V246" s="4">
        <v>8</v>
      </c>
      <c r="W246" s="108">
        <f t="shared" si="39"/>
        <v>2.8368794326241136</v>
      </c>
      <c r="X246" s="4">
        <f t="shared" si="40"/>
        <v>741</v>
      </c>
      <c r="Y246" s="4">
        <f t="shared" si="41"/>
        <v>25</v>
      </c>
      <c r="Z246" s="108">
        <f t="shared" si="42"/>
        <v>3.2637075718015671</v>
      </c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</row>
    <row r="247" spans="1:56" s="14" customFormat="1" ht="15" customHeight="1">
      <c r="A247" s="97" t="s">
        <v>49</v>
      </c>
      <c r="B247" s="96">
        <f t="shared" ref="B247:M247" si="43">SUM(B248:B249)</f>
        <v>334</v>
      </c>
      <c r="C247" s="95">
        <f t="shared" si="43"/>
        <v>342</v>
      </c>
      <c r="D247" s="95">
        <f t="shared" si="43"/>
        <v>404</v>
      </c>
      <c r="E247" s="95">
        <f t="shared" si="43"/>
        <v>393</v>
      </c>
      <c r="F247" s="95">
        <f t="shared" si="43"/>
        <v>357</v>
      </c>
      <c r="G247" s="95">
        <f t="shared" si="43"/>
        <v>345</v>
      </c>
      <c r="H247" s="95">
        <f t="shared" si="43"/>
        <v>361</v>
      </c>
      <c r="I247" s="95">
        <f t="shared" si="43"/>
        <v>361</v>
      </c>
      <c r="J247" s="95">
        <f t="shared" si="43"/>
        <v>377</v>
      </c>
      <c r="K247" s="95">
        <f t="shared" si="43"/>
        <v>453</v>
      </c>
      <c r="L247" s="95">
        <f t="shared" si="43"/>
        <v>573</v>
      </c>
      <c r="M247" s="94">
        <f t="shared" si="43"/>
        <v>467</v>
      </c>
      <c r="N247" s="94">
        <f>SUM(B247:M247)</f>
        <v>4767</v>
      </c>
      <c r="O247" s="117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</row>
    <row r="248" spans="1:56" s="14" customFormat="1" ht="15" customHeight="1">
      <c r="A248" s="97" t="s">
        <v>44</v>
      </c>
      <c r="B248" s="96">
        <v>307</v>
      </c>
      <c r="C248" s="95">
        <v>319</v>
      </c>
      <c r="D248" s="95">
        <v>373</v>
      </c>
      <c r="E248" s="95">
        <v>360</v>
      </c>
      <c r="F248" s="95">
        <v>335</v>
      </c>
      <c r="G248" s="95">
        <v>332</v>
      </c>
      <c r="H248" s="95">
        <v>332</v>
      </c>
      <c r="I248" s="95">
        <v>338</v>
      </c>
      <c r="J248" s="95">
        <v>340</v>
      </c>
      <c r="K248" s="95">
        <v>436</v>
      </c>
      <c r="L248" s="95">
        <v>548</v>
      </c>
      <c r="M248" s="94">
        <v>450</v>
      </c>
      <c r="N248" s="94">
        <f>SUM(B248:M248)</f>
        <v>4470</v>
      </c>
      <c r="O248" s="117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</row>
    <row r="249" spans="1:56" s="14" customFormat="1" ht="15" customHeight="1">
      <c r="A249" s="97" t="s">
        <v>45</v>
      </c>
      <c r="B249" s="96">
        <v>27</v>
      </c>
      <c r="C249" s="95">
        <v>23</v>
      </c>
      <c r="D249" s="95">
        <v>31</v>
      </c>
      <c r="E249" s="95">
        <v>33</v>
      </c>
      <c r="F249" s="95">
        <v>22</v>
      </c>
      <c r="G249" s="95">
        <v>13</v>
      </c>
      <c r="H249" s="95">
        <v>29</v>
      </c>
      <c r="I249" s="95">
        <v>23</v>
      </c>
      <c r="J249" s="95">
        <v>37</v>
      </c>
      <c r="K249" s="95">
        <v>17</v>
      </c>
      <c r="L249" s="95">
        <v>25</v>
      </c>
      <c r="M249" s="94">
        <v>17</v>
      </c>
      <c r="N249" s="94">
        <f>SUM(B249:M249)</f>
        <v>297</v>
      </c>
      <c r="O249" s="117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</row>
    <row r="250" spans="1:56" s="14" customFormat="1" ht="15" customHeight="1">
      <c r="A250" s="18" t="s">
        <v>46</v>
      </c>
      <c r="B250" s="93">
        <f t="shared" ref="B250:N250" si="44">IF(B249=0,0,B249/B247*100)</f>
        <v>8.0838323353293404</v>
      </c>
      <c r="C250" s="92">
        <f t="shared" si="44"/>
        <v>6.7251461988304087</v>
      </c>
      <c r="D250" s="92">
        <f t="shared" si="44"/>
        <v>7.673267326732673</v>
      </c>
      <c r="E250" s="92">
        <f t="shared" si="44"/>
        <v>8.3969465648854964</v>
      </c>
      <c r="F250" s="92">
        <f t="shared" si="44"/>
        <v>6.1624649859943981</v>
      </c>
      <c r="G250" s="92">
        <f t="shared" si="44"/>
        <v>3.7681159420289858</v>
      </c>
      <c r="H250" s="92">
        <f t="shared" si="44"/>
        <v>8.0332409972299157</v>
      </c>
      <c r="I250" s="92">
        <f t="shared" si="44"/>
        <v>6.3711911357340725</v>
      </c>
      <c r="J250" s="92">
        <f t="shared" si="44"/>
        <v>9.8143236074270561</v>
      </c>
      <c r="K250" s="92">
        <f t="shared" si="44"/>
        <v>3.7527593818984544</v>
      </c>
      <c r="L250" s="92">
        <f t="shared" si="44"/>
        <v>4.3630017452006982</v>
      </c>
      <c r="M250" s="91">
        <f t="shared" si="44"/>
        <v>3.6402569593147751</v>
      </c>
      <c r="N250" s="91">
        <f t="shared" si="44"/>
        <v>6.2303335431088733</v>
      </c>
      <c r="O250" s="118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</row>
    <row r="251" spans="1:56" s="17" customFormat="1" ht="15" customHeight="1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6"/>
      <c r="M251" s="15"/>
      <c r="N251" s="15"/>
      <c r="O251" s="15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</row>
    <row r="252" spans="1:56" s="17" customFormat="1" ht="15" customHeight="1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</row>
    <row r="253" spans="1:56" s="17" customFormat="1" ht="15" customHeight="1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</row>
    <row r="254" spans="1:56" s="17" customFormat="1" ht="15" customHeight="1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</row>
    <row r="255" spans="1:56" s="17" customFormat="1" ht="15" customHeight="1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</row>
    <row r="256" spans="1:56" s="17" customFormat="1" ht="15" customHeight="1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</row>
    <row r="257" spans="1:56" s="17" customFormat="1" ht="15" customHeight="1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</row>
    <row r="258" spans="1:56" s="17" customFormat="1" ht="15" customHeight="1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</row>
    <row r="259" spans="1:56" s="17" customFormat="1" ht="15" customHeight="1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</row>
    <row r="260" spans="1:56" s="17" customFormat="1" ht="15" customHeight="1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</row>
    <row r="261" spans="1:56" s="17" customFormat="1" ht="15" customHeight="1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</row>
    <row r="262" spans="1:56" s="17" customFormat="1" ht="15" customHeight="1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</row>
    <row r="263" spans="1:56" s="17" customFormat="1" ht="15" customHeight="1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</row>
    <row r="264" spans="1:56" s="17" customFormat="1" ht="15" customHeight="1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</row>
    <row r="265" spans="1:56" s="17" customFormat="1" ht="15" customHeight="1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6"/>
      <c r="M265" s="15"/>
      <c r="N265" s="15"/>
      <c r="O265" s="15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</row>
    <row r="266" spans="1:56" s="17" customFormat="1" ht="15" customHeight="1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</row>
    <row r="267" spans="1:56" s="17" customFormat="1" ht="15" customHeight="1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</row>
    <row r="268" spans="1:56" s="17" customFormat="1" ht="15" customHeight="1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</row>
    <row r="269" spans="1:56" s="14" customFormat="1" ht="15" customHeight="1">
      <c r="A269" s="102" t="s">
        <v>47</v>
      </c>
      <c r="B269" s="101">
        <v>7</v>
      </c>
      <c r="C269" s="100">
        <v>8</v>
      </c>
      <c r="D269" s="100">
        <v>9</v>
      </c>
      <c r="E269" s="100">
        <v>10</v>
      </c>
      <c r="F269" s="100">
        <v>11</v>
      </c>
      <c r="G269" s="100">
        <v>12</v>
      </c>
      <c r="H269" s="100">
        <v>13</v>
      </c>
      <c r="I269" s="100">
        <v>14</v>
      </c>
      <c r="J269" s="100">
        <v>15</v>
      </c>
      <c r="K269" s="100">
        <v>16</v>
      </c>
      <c r="L269" s="100">
        <v>17</v>
      </c>
      <c r="M269" s="99">
        <v>18</v>
      </c>
      <c r="N269" s="99" t="s">
        <v>48</v>
      </c>
      <c r="O269" s="98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</row>
    <row r="270" spans="1:56" s="14" customFormat="1" ht="15" customHeight="1">
      <c r="A270" s="97" t="s">
        <v>49</v>
      </c>
      <c r="B270" s="96">
        <f t="shared" ref="B270:M270" si="45">SUM(B271:B272)</f>
        <v>371</v>
      </c>
      <c r="C270" s="95">
        <f t="shared" si="45"/>
        <v>393</v>
      </c>
      <c r="D270" s="95">
        <f t="shared" si="45"/>
        <v>320</v>
      </c>
      <c r="E270" s="95">
        <f t="shared" si="45"/>
        <v>287</v>
      </c>
      <c r="F270" s="95">
        <f t="shared" si="45"/>
        <v>290</v>
      </c>
      <c r="G270" s="95">
        <f t="shared" si="45"/>
        <v>261</v>
      </c>
      <c r="H270" s="95">
        <f t="shared" si="45"/>
        <v>317</v>
      </c>
      <c r="I270" s="95">
        <f t="shared" si="45"/>
        <v>267</v>
      </c>
      <c r="J270" s="95">
        <f t="shared" si="45"/>
        <v>310</v>
      </c>
      <c r="K270" s="95">
        <f t="shared" si="45"/>
        <v>331</v>
      </c>
      <c r="L270" s="95">
        <f t="shared" si="45"/>
        <v>289</v>
      </c>
      <c r="M270" s="94">
        <f t="shared" si="45"/>
        <v>274</v>
      </c>
      <c r="N270" s="94">
        <f>SUM(B270:M270)</f>
        <v>3710</v>
      </c>
      <c r="O270" s="117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</row>
    <row r="271" spans="1:56" s="14" customFormat="1" ht="15" customHeight="1">
      <c r="A271" s="97" t="s">
        <v>44</v>
      </c>
      <c r="B271" s="96">
        <v>357</v>
      </c>
      <c r="C271" s="95">
        <v>370</v>
      </c>
      <c r="D271" s="95">
        <v>297</v>
      </c>
      <c r="E271" s="95">
        <v>266</v>
      </c>
      <c r="F271" s="95">
        <v>273</v>
      </c>
      <c r="G271" s="95">
        <v>248</v>
      </c>
      <c r="H271" s="95">
        <v>297</v>
      </c>
      <c r="I271" s="95">
        <v>247</v>
      </c>
      <c r="J271" s="95">
        <v>297</v>
      </c>
      <c r="K271" s="95">
        <v>319</v>
      </c>
      <c r="L271" s="95">
        <v>275</v>
      </c>
      <c r="M271" s="94">
        <v>266</v>
      </c>
      <c r="N271" s="94">
        <f>SUM(B271:M271)</f>
        <v>3512</v>
      </c>
      <c r="O271" s="117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</row>
    <row r="272" spans="1:56" s="14" customFormat="1" ht="15" customHeight="1">
      <c r="A272" s="97" t="s">
        <v>45</v>
      </c>
      <c r="B272" s="96">
        <v>14</v>
      </c>
      <c r="C272" s="95">
        <v>23</v>
      </c>
      <c r="D272" s="95">
        <v>23</v>
      </c>
      <c r="E272" s="95">
        <v>21</v>
      </c>
      <c r="F272" s="95">
        <v>17</v>
      </c>
      <c r="G272" s="95">
        <v>13</v>
      </c>
      <c r="H272" s="95">
        <v>20</v>
      </c>
      <c r="I272" s="95">
        <v>20</v>
      </c>
      <c r="J272" s="95">
        <v>13</v>
      </c>
      <c r="K272" s="95">
        <v>12</v>
      </c>
      <c r="L272" s="95">
        <v>14</v>
      </c>
      <c r="M272" s="94">
        <v>8</v>
      </c>
      <c r="N272" s="94">
        <f>SUM(B272:M272)</f>
        <v>198</v>
      </c>
      <c r="O272" s="117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</row>
    <row r="273" spans="1:56" s="14" customFormat="1" ht="15" customHeight="1">
      <c r="A273" s="18" t="s">
        <v>46</v>
      </c>
      <c r="B273" s="93">
        <f t="shared" ref="B273:N273" si="46">IF(B272=0,0,B272/B270*100)</f>
        <v>3.7735849056603774</v>
      </c>
      <c r="C273" s="92">
        <f t="shared" si="46"/>
        <v>5.8524173027989823</v>
      </c>
      <c r="D273" s="92">
        <f t="shared" si="46"/>
        <v>7.1874999999999991</v>
      </c>
      <c r="E273" s="92">
        <f t="shared" si="46"/>
        <v>7.3170731707317067</v>
      </c>
      <c r="F273" s="92">
        <f t="shared" si="46"/>
        <v>5.8620689655172411</v>
      </c>
      <c r="G273" s="92">
        <f t="shared" si="46"/>
        <v>4.980842911877394</v>
      </c>
      <c r="H273" s="92">
        <f t="shared" si="46"/>
        <v>6.309148264984227</v>
      </c>
      <c r="I273" s="92">
        <f t="shared" si="46"/>
        <v>7.4906367041198507</v>
      </c>
      <c r="J273" s="92">
        <f t="shared" si="46"/>
        <v>4.1935483870967749</v>
      </c>
      <c r="K273" s="92">
        <f t="shared" si="46"/>
        <v>3.6253776435045322</v>
      </c>
      <c r="L273" s="92">
        <f t="shared" si="46"/>
        <v>4.844290657439446</v>
      </c>
      <c r="M273" s="91">
        <f t="shared" si="46"/>
        <v>2.9197080291970803</v>
      </c>
      <c r="N273" s="91">
        <f t="shared" si="46"/>
        <v>5.3369272237196768</v>
      </c>
      <c r="O273" s="118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</row>
    <row r="274" spans="1:56" s="17" customFormat="1" ht="15" customHeight="1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6"/>
      <c r="M274" s="15"/>
      <c r="N274" s="15"/>
      <c r="O274" s="15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</row>
    <row r="275" spans="1:56" s="17" customFormat="1" ht="15" customHeight="1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</row>
    <row r="276" spans="1:56" s="17" customFormat="1" ht="15" customHeight="1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</row>
    <row r="277" spans="1:56" s="17" customFormat="1" ht="15" customHeight="1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</row>
    <row r="278" spans="1:56" s="17" customFormat="1" ht="15" customHeight="1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</row>
    <row r="279" spans="1:56" s="17" customFormat="1" ht="15" customHeight="1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</row>
    <row r="280" spans="1:56" s="17" customFormat="1" ht="15" customHeight="1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</row>
    <row r="281" spans="1:56" s="17" customFormat="1" ht="15" customHeight="1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</row>
    <row r="282" spans="1:56" s="17" customFormat="1" ht="15" customHeight="1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</row>
    <row r="283" spans="1:56" s="17" customFormat="1" ht="15" customHeight="1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</row>
    <row r="284" spans="1:56" s="17" customFormat="1" ht="15" customHeight="1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</row>
    <row r="285" spans="1:56" s="17" customFormat="1" ht="15" customHeight="1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</row>
    <row r="286" spans="1:56" s="17" customFormat="1" ht="15" customHeight="1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</row>
    <row r="287" spans="1:56" s="17" customFormat="1" ht="15" customHeight="1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</row>
    <row r="288" spans="1:56" s="17" customFormat="1" ht="15" customHeight="1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6"/>
      <c r="M288" s="15"/>
      <c r="N288" s="15"/>
      <c r="O288" s="15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</row>
    <row r="289" spans="1:56" s="17" customFormat="1" ht="15" customHeight="1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</row>
    <row r="290" spans="1:56" s="17" customFormat="1" ht="15" customHeight="1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</row>
    <row r="291" spans="1:56" s="17" customFormat="1" ht="15" customHeight="1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</row>
    <row r="292" spans="1:56" s="14" customFormat="1" ht="15" customHeight="1">
      <c r="A292" s="102" t="s">
        <v>47</v>
      </c>
      <c r="B292" s="101">
        <v>7</v>
      </c>
      <c r="C292" s="100">
        <v>8</v>
      </c>
      <c r="D292" s="100">
        <v>9</v>
      </c>
      <c r="E292" s="100">
        <v>10</v>
      </c>
      <c r="F292" s="100">
        <v>11</v>
      </c>
      <c r="G292" s="100">
        <v>12</v>
      </c>
      <c r="H292" s="100">
        <v>13</v>
      </c>
      <c r="I292" s="100">
        <v>14</v>
      </c>
      <c r="J292" s="100">
        <v>15</v>
      </c>
      <c r="K292" s="100">
        <v>16</v>
      </c>
      <c r="L292" s="100">
        <v>17</v>
      </c>
      <c r="M292" s="99">
        <v>18</v>
      </c>
      <c r="N292" s="99" t="s">
        <v>48</v>
      </c>
      <c r="O292" s="98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</row>
    <row r="293" spans="1:56" s="14" customFormat="1" ht="15" customHeight="1">
      <c r="A293" s="97" t="s">
        <v>49</v>
      </c>
      <c r="B293" s="96">
        <f t="shared" ref="B293:M293" si="47">SUM(B294:B295)</f>
        <v>705</v>
      </c>
      <c r="C293" s="95">
        <f t="shared" si="47"/>
        <v>735</v>
      </c>
      <c r="D293" s="95">
        <f t="shared" si="47"/>
        <v>724</v>
      </c>
      <c r="E293" s="95">
        <f t="shared" si="47"/>
        <v>680</v>
      </c>
      <c r="F293" s="95">
        <f t="shared" si="47"/>
        <v>647</v>
      </c>
      <c r="G293" s="95">
        <f t="shared" si="47"/>
        <v>606</v>
      </c>
      <c r="H293" s="95">
        <f t="shared" si="47"/>
        <v>678</v>
      </c>
      <c r="I293" s="95">
        <f t="shared" si="47"/>
        <v>628</v>
      </c>
      <c r="J293" s="95">
        <f t="shared" si="47"/>
        <v>687</v>
      </c>
      <c r="K293" s="95">
        <f t="shared" si="47"/>
        <v>784</v>
      </c>
      <c r="L293" s="95">
        <f t="shared" si="47"/>
        <v>862</v>
      </c>
      <c r="M293" s="94">
        <f t="shared" si="47"/>
        <v>741</v>
      </c>
      <c r="N293" s="94">
        <f>SUM(B293:M293)</f>
        <v>8477</v>
      </c>
      <c r="O293" s="117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</row>
    <row r="294" spans="1:56" s="14" customFormat="1" ht="15" customHeight="1">
      <c r="A294" s="97" t="s">
        <v>44</v>
      </c>
      <c r="B294" s="96">
        <f t="shared" ref="B294:M294" si="48">SUM(B248,B271)</f>
        <v>664</v>
      </c>
      <c r="C294" s="95">
        <f t="shared" si="48"/>
        <v>689</v>
      </c>
      <c r="D294" s="95">
        <f t="shared" si="48"/>
        <v>670</v>
      </c>
      <c r="E294" s="95">
        <f t="shared" si="48"/>
        <v>626</v>
      </c>
      <c r="F294" s="95">
        <f t="shared" si="48"/>
        <v>608</v>
      </c>
      <c r="G294" s="95">
        <f t="shared" si="48"/>
        <v>580</v>
      </c>
      <c r="H294" s="95">
        <f t="shared" si="48"/>
        <v>629</v>
      </c>
      <c r="I294" s="95">
        <f t="shared" si="48"/>
        <v>585</v>
      </c>
      <c r="J294" s="95">
        <f t="shared" si="48"/>
        <v>637</v>
      </c>
      <c r="K294" s="95">
        <f t="shared" si="48"/>
        <v>755</v>
      </c>
      <c r="L294" s="95">
        <f t="shared" si="48"/>
        <v>823</v>
      </c>
      <c r="M294" s="94">
        <f t="shared" si="48"/>
        <v>716</v>
      </c>
      <c r="N294" s="94">
        <f>SUM(B294:M294)</f>
        <v>7982</v>
      </c>
      <c r="O294" s="117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</row>
    <row r="295" spans="1:56" s="14" customFormat="1" ht="15" customHeight="1">
      <c r="A295" s="97" t="s">
        <v>45</v>
      </c>
      <c r="B295" s="96">
        <f t="shared" ref="B295:M295" si="49">SUM(B249,B272)</f>
        <v>41</v>
      </c>
      <c r="C295" s="95">
        <f t="shared" si="49"/>
        <v>46</v>
      </c>
      <c r="D295" s="95">
        <f t="shared" si="49"/>
        <v>54</v>
      </c>
      <c r="E295" s="95">
        <f t="shared" si="49"/>
        <v>54</v>
      </c>
      <c r="F295" s="95">
        <f t="shared" si="49"/>
        <v>39</v>
      </c>
      <c r="G295" s="95">
        <f t="shared" si="49"/>
        <v>26</v>
      </c>
      <c r="H295" s="95">
        <f t="shared" si="49"/>
        <v>49</v>
      </c>
      <c r="I295" s="95">
        <f t="shared" si="49"/>
        <v>43</v>
      </c>
      <c r="J295" s="95">
        <f t="shared" si="49"/>
        <v>50</v>
      </c>
      <c r="K295" s="95">
        <f t="shared" si="49"/>
        <v>29</v>
      </c>
      <c r="L295" s="95">
        <f t="shared" si="49"/>
        <v>39</v>
      </c>
      <c r="M295" s="94">
        <f t="shared" si="49"/>
        <v>25</v>
      </c>
      <c r="N295" s="94">
        <f>SUM(B295:M295)</f>
        <v>495</v>
      </c>
      <c r="O295" s="117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</row>
    <row r="296" spans="1:56" s="14" customFormat="1" ht="15.95" customHeight="1">
      <c r="A296" s="18" t="s">
        <v>46</v>
      </c>
      <c r="B296" s="93">
        <f t="shared" ref="B296:N296" si="50">IF(B295=0,0,B295/B293*100)</f>
        <v>5.8156028368794326</v>
      </c>
      <c r="C296" s="92">
        <f t="shared" si="50"/>
        <v>6.2585034013605449</v>
      </c>
      <c r="D296" s="92">
        <f t="shared" si="50"/>
        <v>7.4585635359116029</v>
      </c>
      <c r="E296" s="92">
        <f t="shared" si="50"/>
        <v>7.9411764705882346</v>
      </c>
      <c r="F296" s="92">
        <f t="shared" si="50"/>
        <v>6.0278207109737245</v>
      </c>
      <c r="G296" s="92">
        <f t="shared" si="50"/>
        <v>4.2904290429042904</v>
      </c>
      <c r="H296" s="92">
        <f t="shared" si="50"/>
        <v>7.227138643067847</v>
      </c>
      <c r="I296" s="92">
        <f t="shared" si="50"/>
        <v>6.8471337579617835</v>
      </c>
      <c r="J296" s="92">
        <f t="shared" si="50"/>
        <v>7.2780203784570592</v>
      </c>
      <c r="K296" s="92">
        <f t="shared" si="50"/>
        <v>3.6989795918367347</v>
      </c>
      <c r="L296" s="92">
        <f t="shared" si="50"/>
        <v>4.5243619489559164</v>
      </c>
      <c r="M296" s="91">
        <f t="shared" si="50"/>
        <v>3.3738191632928474</v>
      </c>
      <c r="N296" s="91">
        <f t="shared" si="50"/>
        <v>5.8393299516338333</v>
      </c>
      <c r="O296" s="118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</row>
    <row r="297" spans="1:56" s="19" customFormat="1"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</row>
    <row r="298" spans="1:56" s="19" customFormat="1"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</row>
    <row r="299" spans="1:56" s="11" customFormat="1" ht="15" customHeight="1"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16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</row>
    <row r="300" spans="1:56" s="11" customFormat="1" ht="15" customHeight="1"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16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</row>
    <row r="301" spans="1:56" s="11" customFormat="1" ht="15" customHeight="1"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16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</row>
    <row r="302" spans="1:56" s="11" customFormat="1" ht="15" customHeight="1"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16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</row>
    <row r="303" spans="1:56" s="11" customFormat="1" ht="15" customHeight="1"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16"/>
      <c r="Q303" s="3"/>
      <c r="R303" s="3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</row>
    <row r="304" spans="1:56" s="11" customFormat="1" ht="15" customHeight="1"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16"/>
      <c r="Q304" s="4"/>
      <c r="R304" s="4" t="s">
        <v>98</v>
      </c>
      <c r="S304" s="4"/>
      <c r="T304" s="4"/>
      <c r="U304" s="4" t="s">
        <v>99</v>
      </c>
      <c r="V304" s="4"/>
      <c r="W304" s="4"/>
      <c r="X304" s="4" t="s">
        <v>100</v>
      </c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</row>
    <row r="305" spans="1:56" s="11" customFormat="1" ht="15" customHeight="1"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16"/>
      <c r="Q305" s="4">
        <v>7</v>
      </c>
      <c r="R305" s="4">
        <f t="array" ref="R305:R316">TRANSPOSE(B317:M317)</f>
        <v>168</v>
      </c>
      <c r="S305" s="4">
        <f t="array" ref="S305:S316">TRANSPOSE(B319:M319)</f>
        <v>7</v>
      </c>
      <c r="T305" s="108">
        <f t="shared" ref="T305:T316" si="51">IF(S305=0,0,S305/SUM(R305:S305)*100)</f>
        <v>4</v>
      </c>
      <c r="U305" s="4">
        <f t="array" ref="U305:U316">TRANSPOSE(B340:M340)</f>
        <v>288</v>
      </c>
      <c r="V305" s="4">
        <f t="array" ref="V305:V316">TRANSPOSE(B342:M342)</f>
        <v>17</v>
      </c>
      <c r="W305" s="108">
        <f t="shared" ref="W305:W316" si="52">IF(V305=0,0,V305/SUM(U305:V305)*100)</f>
        <v>5.5737704918032787</v>
      </c>
      <c r="X305" s="4">
        <f t="shared" ref="X305:X316" si="53">SUM(R305,U305)</f>
        <v>456</v>
      </c>
      <c r="Y305" s="4">
        <f t="shared" ref="Y305:Y316" si="54">SUM(S305,V305)</f>
        <v>24</v>
      </c>
      <c r="Z305" s="108">
        <f t="shared" ref="Z305:Z316" si="55">IF(Y305=0,0,Y305/SUM(X305:Y305)*100)</f>
        <v>5</v>
      </c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</row>
    <row r="306" spans="1:56" s="11" customFormat="1" ht="15" customHeight="1"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16"/>
      <c r="Q306" s="4">
        <v>8</v>
      </c>
      <c r="R306" s="4">
        <v>189</v>
      </c>
      <c r="S306" s="4">
        <v>22</v>
      </c>
      <c r="T306" s="108">
        <f t="shared" si="51"/>
        <v>10.42654028436019</v>
      </c>
      <c r="U306" s="4">
        <v>369</v>
      </c>
      <c r="V306" s="4">
        <v>21</v>
      </c>
      <c r="W306" s="108">
        <f t="shared" si="52"/>
        <v>5.384615384615385</v>
      </c>
      <c r="X306" s="4">
        <f t="shared" si="53"/>
        <v>558</v>
      </c>
      <c r="Y306" s="4">
        <f t="shared" si="54"/>
        <v>43</v>
      </c>
      <c r="Z306" s="108">
        <f t="shared" si="55"/>
        <v>7.1547420965058244</v>
      </c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</row>
    <row r="307" spans="1:56" s="11" customFormat="1" ht="15" customHeight="1"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16"/>
      <c r="Q307" s="4">
        <v>9</v>
      </c>
      <c r="R307" s="4">
        <v>134</v>
      </c>
      <c r="S307" s="4">
        <v>8</v>
      </c>
      <c r="T307" s="108">
        <f t="shared" si="51"/>
        <v>5.6338028169014089</v>
      </c>
      <c r="U307" s="4">
        <v>229</v>
      </c>
      <c r="V307" s="4">
        <v>24</v>
      </c>
      <c r="W307" s="108">
        <f t="shared" si="52"/>
        <v>9.4861660079051369</v>
      </c>
      <c r="X307" s="4">
        <f t="shared" si="53"/>
        <v>363</v>
      </c>
      <c r="Y307" s="4">
        <f t="shared" si="54"/>
        <v>32</v>
      </c>
      <c r="Z307" s="108">
        <f t="shared" si="55"/>
        <v>8.1012658227848107</v>
      </c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</row>
    <row r="308" spans="1:56" s="11" customFormat="1" ht="15" customHeight="1"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16"/>
      <c r="Q308" s="4">
        <v>10</v>
      </c>
      <c r="R308" s="4">
        <v>161</v>
      </c>
      <c r="S308" s="4">
        <v>12</v>
      </c>
      <c r="T308" s="108">
        <f t="shared" si="51"/>
        <v>6.9364161849710975</v>
      </c>
      <c r="U308" s="4">
        <v>167</v>
      </c>
      <c r="V308" s="4">
        <v>11</v>
      </c>
      <c r="W308" s="108">
        <f t="shared" si="52"/>
        <v>6.179775280898876</v>
      </c>
      <c r="X308" s="4">
        <f t="shared" si="53"/>
        <v>328</v>
      </c>
      <c r="Y308" s="4">
        <f t="shared" si="54"/>
        <v>23</v>
      </c>
      <c r="Z308" s="108">
        <f t="shared" si="55"/>
        <v>6.5527065527065522</v>
      </c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</row>
    <row r="309" spans="1:56" s="11" customFormat="1" ht="15" customHeight="1"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16"/>
      <c r="Q309" s="4">
        <v>11</v>
      </c>
      <c r="R309" s="4">
        <v>169</v>
      </c>
      <c r="S309" s="4">
        <v>15</v>
      </c>
      <c r="T309" s="108">
        <f t="shared" si="51"/>
        <v>8.1521739130434785</v>
      </c>
      <c r="U309" s="4">
        <v>138</v>
      </c>
      <c r="V309" s="4">
        <v>13</v>
      </c>
      <c r="W309" s="108">
        <f t="shared" si="52"/>
        <v>8.6092715231788084</v>
      </c>
      <c r="X309" s="4">
        <f t="shared" si="53"/>
        <v>307</v>
      </c>
      <c r="Y309" s="4">
        <f t="shared" si="54"/>
        <v>28</v>
      </c>
      <c r="Z309" s="108">
        <f t="shared" si="55"/>
        <v>8.3582089552238816</v>
      </c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</row>
    <row r="310" spans="1:56" s="11" customFormat="1" ht="15" customHeight="1"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16"/>
      <c r="Q310" s="4">
        <v>12</v>
      </c>
      <c r="R310" s="4">
        <v>133</v>
      </c>
      <c r="S310" s="4">
        <v>8</v>
      </c>
      <c r="T310" s="108">
        <f t="shared" si="51"/>
        <v>5.6737588652482271</v>
      </c>
      <c r="U310" s="4">
        <v>144</v>
      </c>
      <c r="V310" s="4">
        <v>12</v>
      </c>
      <c r="W310" s="108">
        <f t="shared" si="52"/>
        <v>7.6923076923076925</v>
      </c>
      <c r="X310" s="4">
        <f t="shared" si="53"/>
        <v>277</v>
      </c>
      <c r="Y310" s="4">
        <f t="shared" si="54"/>
        <v>20</v>
      </c>
      <c r="Z310" s="108">
        <f t="shared" si="55"/>
        <v>6.7340067340067336</v>
      </c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</row>
    <row r="311" spans="1:56" s="11" customFormat="1" ht="15" customHeight="1"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16"/>
      <c r="Q311" s="4">
        <v>13</v>
      </c>
      <c r="R311" s="4">
        <v>118</v>
      </c>
      <c r="S311" s="4">
        <v>10</v>
      </c>
      <c r="T311" s="108">
        <f t="shared" si="51"/>
        <v>7.8125</v>
      </c>
      <c r="U311" s="4">
        <v>153</v>
      </c>
      <c r="V311" s="4">
        <v>11</v>
      </c>
      <c r="W311" s="108">
        <f t="shared" si="52"/>
        <v>6.7073170731707323</v>
      </c>
      <c r="X311" s="4">
        <f t="shared" si="53"/>
        <v>271</v>
      </c>
      <c r="Y311" s="4">
        <f t="shared" si="54"/>
        <v>21</v>
      </c>
      <c r="Z311" s="108">
        <f t="shared" si="55"/>
        <v>7.1917808219178081</v>
      </c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</row>
    <row r="312" spans="1:56" s="11" customFormat="1" ht="15" customHeight="1"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3"/>
      <c r="M312" s="12"/>
      <c r="N312" s="12"/>
      <c r="O312" s="116"/>
      <c r="Q312" s="4">
        <v>14</v>
      </c>
      <c r="R312" s="4">
        <v>170</v>
      </c>
      <c r="S312" s="4">
        <v>9</v>
      </c>
      <c r="T312" s="108">
        <f t="shared" si="51"/>
        <v>5.027932960893855</v>
      </c>
      <c r="U312" s="4">
        <v>157</v>
      </c>
      <c r="V312" s="4">
        <v>15</v>
      </c>
      <c r="W312" s="108">
        <f t="shared" si="52"/>
        <v>8.720930232558139</v>
      </c>
      <c r="X312" s="4">
        <f t="shared" si="53"/>
        <v>327</v>
      </c>
      <c r="Y312" s="4">
        <f t="shared" si="54"/>
        <v>24</v>
      </c>
      <c r="Z312" s="108">
        <f t="shared" si="55"/>
        <v>6.8376068376068382</v>
      </c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</row>
    <row r="313" spans="1:56" s="11" customFormat="1" ht="15" customHeight="1"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16"/>
      <c r="Q313" s="4">
        <v>15</v>
      </c>
      <c r="R313" s="4">
        <v>166</v>
      </c>
      <c r="S313" s="4">
        <v>8</v>
      </c>
      <c r="T313" s="108">
        <f t="shared" si="51"/>
        <v>4.5977011494252871</v>
      </c>
      <c r="U313" s="4">
        <v>161</v>
      </c>
      <c r="V313" s="4">
        <v>15</v>
      </c>
      <c r="W313" s="108">
        <f t="shared" si="52"/>
        <v>8.5227272727272716</v>
      </c>
      <c r="X313" s="4">
        <f t="shared" si="53"/>
        <v>327</v>
      </c>
      <c r="Y313" s="4">
        <f t="shared" si="54"/>
        <v>23</v>
      </c>
      <c r="Z313" s="108">
        <f t="shared" si="55"/>
        <v>6.5714285714285712</v>
      </c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</row>
    <row r="314" spans="1:56" s="11" customFormat="1" ht="15" customHeight="1"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16"/>
      <c r="Q314" s="4">
        <v>16</v>
      </c>
      <c r="R314" s="4">
        <v>224</v>
      </c>
      <c r="S314" s="4">
        <v>15</v>
      </c>
      <c r="T314" s="108">
        <f t="shared" si="51"/>
        <v>6.2761506276150625</v>
      </c>
      <c r="U314" s="4">
        <v>198</v>
      </c>
      <c r="V314" s="4">
        <v>22</v>
      </c>
      <c r="W314" s="108">
        <f t="shared" si="52"/>
        <v>10</v>
      </c>
      <c r="X314" s="4">
        <f t="shared" si="53"/>
        <v>422</v>
      </c>
      <c r="Y314" s="4">
        <f t="shared" si="54"/>
        <v>37</v>
      </c>
      <c r="Z314" s="108">
        <f t="shared" si="55"/>
        <v>8.0610021786492378</v>
      </c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</row>
    <row r="315" spans="1:56" s="11" customFormat="1" ht="15" customHeight="1"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16"/>
      <c r="Q315" s="4">
        <v>17</v>
      </c>
      <c r="R315" s="4">
        <v>274</v>
      </c>
      <c r="S315" s="4">
        <v>8</v>
      </c>
      <c r="T315" s="108">
        <f t="shared" si="51"/>
        <v>2.8368794326241136</v>
      </c>
      <c r="U315" s="4">
        <v>199</v>
      </c>
      <c r="V315" s="4">
        <v>22</v>
      </c>
      <c r="W315" s="108">
        <f t="shared" si="52"/>
        <v>9.9547511312217196</v>
      </c>
      <c r="X315" s="4">
        <f t="shared" si="53"/>
        <v>473</v>
      </c>
      <c r="Y315" s="4">
        <f t="shared" si="54"/>
        <v>30</v>
      </c>
      <c r="Z315" s="108">
        <f t="shared" si="55"/>
        <v>5.964214711729622</v>
      </c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</row>
    <row r="316" spans="1:56" s="14" customFormat="1" ht="15" customHeight="1">
      <c r="A316" s="102" t="s">
        <v>47</v>
      </c>
      <c r="B316" s="101">
        <v>7</v>
      </c>
      <c r="C316" s="100">
        <v>8</v>
      </c>
      <c r="D316" s="100">
        <v>9</v>
      </c>
      <c r="E316" s="100">
        <v>10</v>
      </c>
      <c r="F316" s="100">
        <v>11</v>
      </c>
      <c r="G316" s="100">
        <v>12</v>
      </c>
      <c r="H316" s="100">
        <v>13</v>
      </c>
      <c r="I316" s="100">
        <v>14</v>
      </c>
      <c r="J316" s="100">
        <v>15</v>
      </c>
      <c r="K316" s="100">
        <v>16</v>
      </c>
      <c r="L316" s="100">
        <v>17</v>
      </c>
      <c r="M316" s="99">
        <v>18</v>
      </c>
      <c r="N316" s="99" t="s">
        <v>48</v>
      </c>
      <c r="O316" s="98"/>
      <c r="Q316" s="4">
        <v>18</v>
      </c>
      <c r="R316" s="4">
        <v>178</v>
      </c>
      <c r="S316" s="4">
        <v>9</v>
      </c>
      <c r="T316" s="108">
        <f t="shared" si="51"/>
        <v>4.8128342245989302</v>
      </c>
      <c r="U316" s="4">
        <v>152</v>
      </c>
      <c r="V316" s="4">
        <v>10</v>
      </c>
      <c r="W316" s="108">
        <f t="shared" si="52"/>
        <v>6.1728395061728394</v>
      </c>
      <c r="X316" s="4">
        <f t="shared" si="53"/>
        <v>330</v>
      </c>
      <c r="Y316" s="4">
        <f t="shared" si="54"/>
        <v>19</v>
      </c>
      <c r="Z316" s="108">
        <f t="shared" si="55"/>
        <v>5.444126074498568</v>
      </c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</row>
    <row r="317" spans="1:56" s="14" customFormat="1" ht="15" customHeight="1">
      <c r="A317" s="97" t="s">
        <v>49</v>
      </c>
      <c r="B317" s="96">
        <f t="shared" ref="B317:M317" si="56">SUM(B318:B319)</f>
        <v>168</v>
      </c>
      <c r="C317" s="95">
        <f t="shared" si="56"/>
        <v>189</v>
      </c>
      <c r="D317" s="95">
        <f t="shared" si="56"/>
        <v>134</v>
      </c>
      <c r="E317" s="95">
        <f t="shared" si="56"/>
        <v>161</v>
      </c>
      <c r="F317" s="95">
        <f t="shared" si="56"/>
        <v>169</v>
      </c>
      <c r="G317" s="95">
        <f t="shared" si="56"/>
        <v>133</v>
      </c>
      <c r="H317" s="95">
        <f t="shared" si="56"/>
        <v>118</v>
      </c>
      <c r="I317" s="95">
        <f t="shared" si="56"/>
        <v>170</v>
      </c>
      <c r="J317" s="95">
        <f t="shared" si="56"/>
        <v>166</v>
      </c>
      <c r="K317" s="95">
        <f t="shared" si="56"/>
        <v>224</v>
      </c>
      <c r="L317" s="95">
        <f t="shared" si="56"/>
        <v>274</v>
      </c>
      <c r="M317" s="94">
        <f t="shared" si="56"/>
        <v>178</v>
      </c>
      <c r="N317" s="94">
        <f>SUM(B317:M317)</f>
        <v>2084</v>
      </c>
      <c r="O317" s="117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</row>
    <row r="318" spans="1:56" s="14" customFormat="1" ht="15" customHeight="1">
      <c r="A318" s="97" t="s">
        <v>44</v>
      </c>
      <c r="B318" s="96">
        <v>161</v>
      </c>
      <c r="C318" s="95">
        <v>167</v>
      </c>
      <c r="D318" s="95">
        <v>126</v>
      </c>
      <c r="E318" s="95">
        <v>149</v>
      </c>
      <c r="F318" s="95">
        <v>154</v>
      </c>
      <c r="G318" s="95">
        <v>125</v>
      </c>
      <c r="H318" s="95">
        <v>108</v>
      </c>
      <c r="I318" s="95">
        <v>161</v>
      </c>
      <c r="J318" s="95">
        <v>158</v>
      </c>
      <c r="K318" s="95">
        <v>209</v>
      </c>
      <c r="L318" s="95">
        <v>266</v>
      </c>
      <c r="M318" s="94">
        <v>169</v>
      </c>
      <c r="N318" s="94">
        <f>SUM(B318:M318)</f>
        <v>1953</v>
      </c>
      <c r="O318" s="117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</row>
    <row r="319" spans="1:56" s="14" customFormat="1" ht="15" customHeight="1">
      <c r="A319" s="97" t="s">
        <v>45</v>
      </c>
      <c r="B319" s="96">
        <v>7</v>
      </c>
      <c r="C319" s="95">
        <v>22</v>
      </c>
      <c r="D319" s="95">
        <v>8</v>
      </c>
      <c r="E319" s="95">
        <v>12</v>
      </c>
      <c r="F319" s="95">
        <v>15</v>
      </c>
      <c r="G319" s="95">
        <v>8</v>
      </c>
      <c r="H319" s="95">
        <v>10</v>
      </c>
      <c r="I319" s="95">
        <v>9</v>
      </c>
      <c r="J319" s="95">
        <v>8</v>
      </c>
      <c r="K319" s="95">
        <v>15</v>
      </c>
      <c r="L319" s="95">
        <v>8</v>
      </c>
      <c r="M319" s="94">
        <v>9</v>
      </c>
      <c r="N319" s="94">
        <f>SUM(B319:M319)</f>
        <v>131</v>
      </c>
      <c r="O319" s="117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</row>
    <row r="320" spans="1:56" s="14" customFormat="1" ht="15" customHeight="1">
      <c r="A320" s="18" t="s">
        <v>46</v>
      </c>
      <c r="B320" s="93">
        <f t="shared" ref="B320:N320" si="57">IF(B319=0,0,B319/B317*100)</f>
        <v>4.1666666666666661</v>
      </c>
      <c r="C320" s="92">
        <f t="shared" si="57"/>
        <v>11.640211640211639</v>
      </c>
      <c r="D320" s="92">
        <f t="shared" si="57"/>
        <v>5.9701492537313428</v>
      </c>
      <c r="E320" s="92">
        <f t="shared" si="57"/>
        <v>7.4534161490683228</v>
      </c>
      <c r="F320" s="92">
        <f t="shared" si="57"/>
        <v>8.8757396449704142</v>
      </c>
      <c r="G320" s="92">
        <f t="shared" si="57"/>
        <v>6.0150375939849621</v>
      </c>
      <c r="H320" s="92">
        <f t="shared" si="57"/>
        <v>8.4745762711864394</v>
      </c>
      <c r="I320" s="92">
        <f t="shared" si="57"/>
        <v>5.2941176470588234</v>
      </c>
      <c r="J320" s="92">
        <f t="shared" si="57"/>
        <v>4.8192771084337354</v>
      </c>
      <c r="K320" s="92">
        <f t="shared" si="57"/>
        <v>6.6964285714285712</v>
      </c>
      <c r="L320" s="92">
        <f t="shared" si="57"/>
        <v>2.9197080291970803</v>
      </c>
      <c r="M320" s="91">
        <f t="shared" si="57"/>
        <v>5.0561797752808983</v>
      </c>
      <c r="N320" s="91">
        <f t="shared" si="57"/>
        <v>6.2859884836852205</v>
      </c>
      <c r="O320" s="118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</row>
    <row r="321" spans="1:56" s="17" customFormat="1" ht="15" customHeight="1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6"/>
      <c r="M321" s="15"/>
      <c r="N321" s="15"/>
      <c r="O321" s="15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</row>
    <row r="322" spans="1:56" s="17" customFormat="1" ht="15" customHeight="1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</row>
    <row r="323" spans="1:56" s="17" customFormat="1" ht="15" customHeight="1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</row>
    <row r="324" spans="1:56" s="17" customFormat="1" ht="15" customHeight="1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</row>
    <row r="325" spans="1:56" s="17" customFormat="1" ht="15" customHeight="1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</row>
    <row r="326" spans="1:56" s="17" customFormat="1" ht="15" customHeight="1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</row>
    <row r="327" spans="1:56" s="17" customFormat="1" ht="15" customHeight="1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</row>
    <row r="328" spans="1:56" s="17" customFormat="1" ht="15" customHeight="1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</row>
    <row r="329" spans="1:56" s="17" customFormat="1" ht="15" customHeight="1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</row>
    <row r="330" spans="1:56" s="17" customFormat="1" ht="15" customHeight="1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</row>
    <row r="331" spans="1:56" s="17" customFormat="1" ht="15" customHeight="1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</row>
    <row r="332" spans="1:56" s="17" customFormat="1" ht="15" customHeight="1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</row>
    <row r="333" spans="1:56" s="17" customFormat="1" ht="15" customHeight="1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</row>
    <row r="334" spans="1:56" s="17" customFormat="1" ht="15" customHeight="1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</row>
    <row r="335" spans="1:56" s="17" customFormat="1" ht="15" customHeight="1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6"/>
      <c r="M335" s="15"/>
      <c r="N335" s="15"/>
      <c r="O335" s="15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</row>
    <row r="336" spans="1:56" s="17" customFormat="1" ht="15" customHeight="1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</row>
    <row r="337" spans="1:56" s="17" customFormat="1" ht="15" customHeight="1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</row>
    <row r="338" spans="1:56" s="17" customFormat="1" ht="15" customHeight="1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</row>
    <row r="339" spans="1:56" s="14" customFormat="1" ht="15" customHeight="1">
      <c r="A339" s="102" t="s">
        <v>47</v>
      </c>
      <c r="B339" s="101">
        <v>7</v>
      </c>
      <c r="C339" s="100">
        <v>8</v>
      </c>
      <c r="D339" s="100">
        <v>9</v>
      </c>
      <c r="E339" s="100">
        <v>10</v>
      </c>
      <c r="F339" s="100">
        <v>11</v>
      </c>
      <c r="G339" s="100">
        <v>12</v>
      </c>
      <c r="H339" s="100">
        <v>13</v>
      </c>
      <c r="I339" s="100">
        <v>14</v>
      </c>
      <c r="J339" s="100">
        <v>15</v>
      </c>
      <c r="K339" s="100">
        <v>16</v>
      </c>
      <c r="L339" s="100">
        <v>17</v>
      </c>
      <c r="M339" s="99">
        <v>18</v>
      </c>
      <c r="N339" s="99" t="s">
        <v>48</v>
      </c>
      <c r="O339" s="98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</row>
    <row r="340" spans="1:56" s="14" customFormat="1" ht="15" customHeight="1">
      <c r="A340" s="97" t="s">
        <v>49</v>
      </c>
      <c r="B340" s="96">
        <f t="shared" ref="B340:M340" si="58">SUM(B341:B342)</f>
        <v>288</v>
      </c>
      <c r="C340" s="95">
        <f t="shared" si="58"/>
        <v>369</v>
      </c>
      <c r="D340" s="95">
        <f t="shared" si="58"/>
        <v>229</v>
      </c>
      <c r="E340" s="95">
        <f t="shared" si="58"/>
        <v>167</v>
      </c>
      <c r="F340" s="95">
        <f t="shared" si="58"/>
        <v>138</v>
      </c>
      <c r="G340" s="95">
        <f t="shared" si="58"/>
        <v>144</v>
      </c>
      <c r="H340" s="95">
        <f t="shared" si="58"/>
        <v>153</v>
      </c>
      <c r="I340" s="95">
        <f t="shared" si="58"/>
        <v>157</v>
      </c>
      <c r="J340" s="95">
        <f t="shared" si="58"/>
        <v>161</v>
      </c>
      <c r="K340" s="95">
        <f t="shared" si="58"/>
        <v>198</v>
      </c>
      <c r="L340" s="95">
        <f t="shared" si="58"/>
        <v>199</v>
      </c>
      <c r="M340" s="94">
        <f t="shared" si="58"/>
        <v>152</v>
      </c>
      <c r="N340" s="94">
        <f>SUM(B340:M340)</f>
        <v>2355</v>
      </c>
      <c r="O340" s="117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</row>
    <row r="341" spans="1:56" s="14" customFormat="1" ht="15" customHeight="1">
      <c r="A341" s="97" t="s">
        <v>44</v>
      </c>
      <c r="B341" s="96">
        <v>271</v>
      </c>
      <c r="C341" s="95">
        <v>348</v>
      </c>
      <c r="D341" s="95">
        <v>205</v>
      </c>
      <c r="E341" s="95">
        <v>156</v>
      </c>
      <c r="F341" s="95">
        <v>125</v>
      </c>
      <c r="G341" s="95">
        <v>132</v>
      </c>
      <c r="H341" s="95">
        <v>142</v>
      </c>
      <c r="I341" s="95">
        <v>142</v>
      </c>
      <c r="J341" s="95">
        <v>146</v>
      </c>
      <c r="K341" s="95">
        <v>176</v>
      </c>
      <c r="L341" s="95">
        <v>177</v>
      </c>
      <c r="M341" s="94">
        <v>142</v>
      </c>
      <c r="N341" s="94">
        <f>SUM(B341:M341)</f>
        <v>2162</v>
      </c>
      <c r="O341" s="117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</row>
    <row r="342" spans="1:56" s="14" customFormat="1" ht="15" customHeight="1">
      <c r="A342" s="97" t="s">
        <v>45</v>
      </c>
      <c r="B342" s="96">
        <v>17</v>
      </c>
      <c r="C342" s="95">
        <v>21</v>
      </c>
      <c r="D342" s="95">
        <v>24</v>
      </c>
      <c r="E342" s="95">
        <v>11</v>
      </c>
      <c r="F342" s="95">
        <v>13</v>
      </c>
      <c r="G342" s="95">
        <v>12</v>
      </c>
      <c r="H342" s="95">
        <v>11</v>
      </c>
      <c r="I342" s="95">
        <v>15</v>
      </c>
      <c r="J342" s="95">
        <v>15</v>
      </c>
      <c r="K342" s="95">
        <v>22</v>
      </c>
      <c r="L342" s="95">
        <v>22</v>
      </c>
      <c r="M342" s="94">
        <v>10</v>
      </c>
      <c r="N342" s="94">
        <f>SUM(B342:M342)</f>
        <v>193</v>
      </c>
      <c r="O342" s="117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</row>
    <row r="343" spans="1:56" s="14" customFormat="1" ht="15" customHeight="1">
      <c r="A343" s="18" t="s">
        <v>46</v>
      </c>
      <c r="B343" s="93">
        <f t="shared" ref="B343:N343" si="59">IF(B342=0,0,B342/B340*100)</f>
        <v>5.9027777777777777</v>
      </c>
      <c r="C343" s="92">
        <f t="shared" si="59"/>
        <v>5.6910569105691051</v>
      </c>
      <c r="D343" s="92">
        <f t="shared" si="59"/>
        <v>10.480349344978166</v>
      </c>
      <c r="E343" s="92">
        <f t="shared" si="59"/>
        <v>6.5868263473053901</v>
      </c>
      <c r="F343" s="92">
        <f t="shared" si="59"/>
        <v>9.4202898550724647</v>
      </c>
      <c r="G343" s="92">
        <f t="shared" si="59"/>
        <v>8.3333333333333321</v>
      </c>
      <c r="H343" s="92">
        <f t="shared" si="59"/>
        <v>7.18954248366013</v>
      </c>
      <c r="I343" s="92">
        <f t="shared" si="59"/>
        <v>9.5541401273885356</v>
      </c>
      <c r="J343" s="92">
        <f t="shared" si="59"/>
        <v>9.316770186335404</v>
      </c>
      <c r="K343" s="92">
        <f t="shared" si="59"/>
        <v>11.111111111111111</v>
      </c>
      <c r="L343" s="92">
        <f t="shared" si="59"/>
        <v>11.055276381909549</v>
      </c>
      <c r="M343" s="91">
        <f t="shared" si="59"/>
        <v>6.5789473684210522</v>
      </c>
      <c r="N343" s="91">
        <f t="shared" si="59"/>
        <v>8.1953290870488313</v>
      </c>
      <c r="O343" s="118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</row>
    <row r="344" spans="1:56" s="17" customFormat="1" ht="15" customHeight="1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6"/>
      <c r="M344" s="15"/>
      <c r="N344" s="15"/>
      <c r="O344" s="15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</row>
    <row r="345" spans="1:56" s="17" customFormat="1" ht="15" customHeight="1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</row>
    <row r="346" spans="1:56" s="17" customFormat="1" ht="15" customHeight="1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</row>
    <row r="347" spans="1:56" s="17" customFormat="1" ht="15" customHeight="1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</row>
    <row r="348" spans="1:56" s="17" customFormat="1" ht="15" customHeight="1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</row>
    <row r="349" spans="1:56" s="17" customFormat="1" ht="15" customHeight="1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</row>
    <row r="350" spans="1:56" s="17" customFormat="1" ht="15" customHeight="1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</row>
    <row r="351" spans="1:56" s="17" customFormat="1" ht="15" customHeight="1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</row>
    <row r="352" spans="1:56" s="17" customFormat="1" ht="15" customHeight="1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</row>
    <row r="353" spans="1:56" s="17" customFormat="1" ht="15" customHeight="1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</row>
    <row r="354" spans="1:56" s="17" customFormat="1" ht="15" customHeight="1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</row>
    <row r="355" spans="1:56" s="17" customFormat="1" ht="15" customHeight="1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</row>
    <row r="356" spans="1:56" s="17" customFormat="1" ht="15" customHeight="1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</row>
    <row r="357" spans="1:56" s="17" customFormat="1" ht="15" customHeight="1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</row>
    <row r="358" spans="1:56" s="17" customFormat="1" ht="15" customHeight="1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6"/>
      <c r="M358" s="15"/>
      <c r="N358" s="15"/>
      <c r="O358" s="15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</row>
    <row r="359" spans="1:56" s="17" customFormat="1" ht="15" customHeight="1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</row>
    <row r="360" spans="1:56" s="17" customFormat="1" ht="15" customHeight="1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</row>
    <row r="361" spans="1:56" s="17" customFormat="1" ht="15" customHeight="1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</row>
    <row r="362" spans="1:56" s="14" customFormat="1" ht="15" customHeight="1">
      <c r="A362" s="102" t="s">
        <v>47</v>
      </c>
      <c r="B362" s="101">
        <v>7</v>
      </c>
      <c r="C362" s="100">
        <v>8</v>
      </c>
      <c r="D362" s="100">
        <v>9</v>
      </c>
      <c r="E362" s="100">
        <v>10</v>
      </c>
      <c r="F362" s="100">
        <v>11</v>
      </c>
      <c r="G362" s="100">
        <v>12</v>
      </c>
      <c r="H362" s="100">
        <v>13</v>
      </c>
      <c r="I362" s="100">
        <v>14</v>
      </c>
      <c r="J362" s="100">
        <v>15</v>
      </c>
      <c r="K362" s="100">
        <v>16</v>
      </c>
      <c r="L362" s="100">
        <v>17</v>
      </c>
      <c r="M362" s="99">
        <v>18</v>
      </c>
      <c r="N362" s="99" t="s">
        <v>48</v>
      </c>
      <c r="O362" s="98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</row>
    <row r="363" spans="1:56" s="14" customFormat="1" ht="15" customHeight="1">
      <c r="A363" s="97" t="s">
        <v>49</v>
      </c>
      <c r="B363" s="96">
        <f t="shared" ref="B363:M363" si="60">SUM(B364:B365)</f>
        <v>456</v>
      </c>
      <c r="C363" s="95">
        <f t="shared" si="60"/>
        <v>558</v>
      </c>
      <c r="D363" s="95">
        <f t="shared" si="60"/>
        <v>363</v>
      </c>
      <c r="E363" s="95">
        <f t="shared" si="60"/>
        <v>328</v>
      </c>
      <c r="F363" s="95">
        <f t="shared" si="60"/>
        <v>307</v>
      </c>
      <c r="G363" s="95">
        <f t="shared" si="60"/>
        <v>277</v>
      </c>
      <c r="H363" s="95">
        <f t="shared" si="60"/>
        <v>271</v>
      </c>
      <c r="I363" s="95">
        <f t="shared" si="60"/>
        <v>327</v>
      </c>
      <c r="J363" s="95">
        <f t="shared" si="60"/>
        <v>327</v>
      </c>
      <c r="K363" s="95">
        <f t="shared" si="60"/>
        <v>422</v>
      </c>
      <c r="L363" s="95">
        <f t="shared" si="60"/>
        <v>473</v>
      </c>
      <c r="M363" s="94">
        <f t="shared" si="60"/>
        <v>330</v>
      </c>
      <c r="N363" s="94">
        <f>SUM(B363:M363)</f>
        <v>4439</v>
      </c>
      <c r="O363" s="117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</row>
    <row r="364" spans="1:56" s="14" customFormat="1" ht="15" customHeight="1">
      <c r="A364" s="97" t="s">
        <v>44</v>
      </c>
      <c r="B364" s="96">
        <f t="shared" ref="B364:M364" si="61">SUM(B318,B341)</f>
        <v>432</v>
      </c>
      <c r="C364" s="95">
        <f t="shared" si="61"/>
        <v>515</v>
      </c>
      <c r="D364" s="95">
        <f t="shared" si="61"/>
        <v>331</v>
      </c>
      <c r="E364" s="95">
        <f t="shared" si="61"/>
        <v>305</v>
      </c>
      <c r="F364" s="95">
        <f t="shared" si="61"/>
        <v>279</v>
      </c>
      <c r="G364" s="95">
        <f t="shared" si="61"/>
        <v>257</v>
      </c>
      <c r="H364" s="95">
        <f t="shared" si="61"/>
        <v>250</v>
      </c>
      <c r="I364" s="95">
        <f t="shared" si="61"/>
        <v>303</v>
      </c>
      <c r="J364" s="95">
        <f t="shared" si="61"/>
        <v>304</v>
      </c>
      <c r="K364" s="95">
        <f t="shared" si="61"/>
        <v>385</v>
      </c>
      <c r="L364" s="95">
        <f t="shared" si="61"/>
        <v>443</v>
      </c>
      <c r="M364" s="94">
        <f t="shared" si="61"/>
        <v>311</v>
      </c>
      <c r="N364" s="94">
        <f>SUM(B364:M364)</f>
        <v>4115</v>
      </c>
      <c r="O364" s="117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</row>
    <row r="365" spans="1:56" s="14" customFormat="1" ht="15" customHeight="1">
      <c r="A365" s="97" t="s">
        <v>45</v>
      </c>
      <c r="B365" s="96">
        <f t="shared" ref="B365:M365" si="62">SUM(B319,B342)</f>
        <v>24</v>
      </c>
      <c r="C365" s="95">
        <f t="shared" si="62"/>
        <v>43</v>
      </c>
      <c r="D365" s="95">
        <f t="shared" si="62"/>
        <v>32</v>
      </c>
      <c r="E365" s="95">
        <f t="shared" si="62"/>
        <v>23</v>
      </c>
      <c r="F365" s="95">
        <f t="shared" si="62"/>
        <v>28</v>
      </c>
      <c r="G365" s="95">
        <f t="shared" si="62"/>
        <v>20</v>
      </c>
      <c r="H365" s="95">
        <f t="shared" si="62"/>
        <v>21</v>
      </c>
      <c r="I365" s="95">
        <f t="shared" si="62"/>
        <v>24</v>
      </c>
      <c r="J365" s="95">
        <f t="shared" si="62"/>
        <v>23</v>
      </c>
      <c r="K365" s="95">
        <f t="shared" si="62"/>
        <v>37</v>
      </c>
      <c r="L365" s="95">
        <f t="shared" si="62"/>
        <v>30</v>
      </c>
      <c r="M365" s="94">
        <f t="shared" si="62"/>
        <v>19</v>
      </c>
      <c r="N365" s="94">
        <f>SUM(B365:M365)</f>
        <v>324</v>
      </c>
      <c r="O365" s="117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</row>
    <row r="366" spans="1:56" s="14" customFormat="1" ht="15.95" customHeight="1">
      <c r="A366" s="18" t="s">
        <v>46</v>
      </c>
      <c r="B366" s="93">
        <f t="shared" ref="B366:N366" si="63">IF(B365=0,0,B365/B363*100)</f>
        <v>5.2631578947368416</v>
      </c>
      <c r="C366" s="92">
        <f t="shared" si="63"/>
        <v>7.7060931899641583</v>
      </c>
      <c r="D366" s="92">
        <f t="shared" si="63"/>
        <v>8.8154269972451793</v>
      </c>
      <c r="E366" s="92">
        <f t="shared" si="63"/>
        <v>7.01219512195122</v>
      </c>
      <c r="F366" s="92">
        <f t="shared" si="63"/>
        <v>9.120521172638437</v>
      </c>
      <c r="G366" s="92">
        <f t="shared" si="63"/>
        <v>7.2202166064981945</v>
      </c>
      <c r="H366" s="92">
        <f t="shared" si="63"/>
        <v>7.7490774907749085</v>
      </c>
      <c r="I366" s="92">
        <f t="shared" si="63"/>
        <v>7.3394495412844041</v>
      </c>
      <c r="J366" s="92">
        <f t="shared" si="63"/>
        <v>7.0336391437308867</v>
      </c>
      <c r="K366" s="92">
        <f t="shared" si="63"/>
        <v>8.7677725118483423</v>
      </c>
      <c r="L366" s="92">
        <f t="shared" si="63"/>
        <v>6.3424947145877377</v>
      </c>
      <c r="M366" s="91">
        <f t="shared" si="63"/>
        <v>5.7575757575757578</v>
      </c>
      <c r="N366" s="91">
        <f t="shared" si="63"/>
        <v>7.2989412029736425</v>
      </c>
      <c r="O366" s="118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</row>
    <row r="367" spans="1:56" s="19" customFormat="1"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</row>
    <row r="368" spans="1:56" s="19" customFormat="1"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</row>
    <row r="369" spans="17:56" s="19" customFormat="1"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</row>
    <row r="370" spans="17:56" s="19" customFormat="1"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</row>
    <row r="371" spans="17:56" s="19" customFormat="1"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</row>
    <row r="372" spans="17:56" s="19" customFormat="1"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</row>
    <row r="373" spans="17:56" s="19" customFormat="1"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</row>
    <row r="374" spans="17:56" s="19" customFormat="1"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</row>
    <row r="375" spans="17:56" s="19" customFormat="1"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</row>
    <row r="376" spans="17:56" s="19" customFormat="1"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</row>
    <row r="377" spans="17:56" s="19" customFormat="1"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</row>
    <row r="378" spans="17:56" s="19" customFormat="1"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</row>
    <row r="379" spans="17:56" s="19" customFormat="1"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</row>
    <row r="380" spans="17:56" s="19" customFormat="1"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</row>
    <row r="381" spans="17:56" s="19" customFormat="1"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</row>
    <row r="382" spans="17:56" s="19" customFormat="1"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</row>
    <row r="383" spans="17:56" s="19" customFormat="1"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</row>
    <row r="384" spans="17:56" s="19" customFormat="1"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</row>
    <row r="385" spans="17:56" s="19" customFormat="1"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</row>
    <row r="386" spans="17:56" s="19" customFormat="1"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</row>
    <row r="387" spans="17:56" s="19" customFormat="1"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</row>
    <row r="388" spans="17:56" s="19" customFormat="1"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</row>
    <row r="389" spans="17:56" s="19" customFormat="1"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</row>
    <row r="390" spans="17:56" s="19" customFormat="1"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</row>
    <row r="391" spans="17:56" s="19" customFormat="1"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</row>
    <row r="392" spans="17:56" s="19" customFormat="1"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</row>
    <row r="393" spans="17:56" s="19" customFormat="1"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</row>
    <row r="394" spans="17:56" s="19" customFormat="1"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</row>
    <row r="395" spans="17:56" s="19" customFormat="1"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</row>
    <row r="396" spans="17:56" s="19" customFormat="1"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</row>
    <row r="397" spans="17:56" s="19" customFormat="1"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</row>
    <row r="398" spans="17:56" s="19" customFormat="1"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</row>
    <row r="399" spans="17:56" s="19" customFormat="1"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</row>
    <row r="400" spans="17:56" s="19" customFormat="1"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</row>
    <row r="401" spans="17:56" s="19" customFormat="1"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</row>
    <row r="402" spans="17:56" s="19" customFormat="1"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</row>
    <row r="403" spans="17:56" s="19" customFormat="1"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</row>
    <row r="404" spans="17:56" s="19" customFormat="1"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</row>
    <row r="405" spans="17:56" s="19" customFormat="1"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</row>
    <row r="406" spans="17:56" s="19" customFormat="1"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</row>
    <row r="407" spans="17:56" s="19" customFormat="1"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</row>
    <row r="408" spans="17:56" s="19" customFormat="1"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</row>
    <row r="409" spans="17:56" s="19" customFormat="1"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</row>
    <row r="410" spans="17:56" s="19" customFormat="1"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</row>
    <row r="411" spans="17:56" s="19" customFormat="1"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</row>
    <row r="412" spans="17:56" s="19" customFormat="1"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</row>
    <row r="413" spans="17:56" s="19" customFormat="1"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</row>
    <row r="414" spans="17:56" s="19" customFormat="1"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</row>
    <row r="415" spans="17:56" s="19" customFormat="1"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</row>
    <row r="416" spans="17:56" s="19" customFormat="1"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</row>
    <row r="417" spans="17:56" s="19" customFormat="1"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</row>
    <row r="418" spans="17:56" s="19" customFormat="1"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</row>
    <row r="419" spans="17:56" s="19" customFormat="1"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</row>
    <row r="420" spans="17:56" s="19" customFormat="1"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</row>
    <row r="421" spans="17:56" s="19" customFormat="1"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</row>
    <row r="422" spans="17:56" s="19" customFormat="1"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</row>
    <row r="423" spans="17:56" s="19" customFormat="1"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</row>
    <row r="424" spans="17:56" s="19" customFormat="1"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</row>
    <row r="425" spans="17:56" s="19" customFormat="1"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</row>
    <row r="426" spans="17:56" s="19" customFormat="1"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</row>
    <row r="427" spans="17:56" s="19" customFormat="1"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</row>
    <row r="428" spans="17:56" s="19" customFormat="1"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</row>
    <row r="429" spans="17:56" s="19" customFormat="1"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</row>
    <row r="430" spans="17:56" s="19" customFormat="1"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</row>
    <row r="431" spans="17:56" s="19" customFormat="1"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</row>
    <row r="432" spans="17:56" s="19" customFormat="1"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</row>
    <row r="433" spans="17:56" s="19" customFormat="1"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</row>
    <row r="434" spans="17:56" s="19" customFormat="1"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</row>
    <row r="435" spans="17:56" s="19" customFormat="1"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</row>
    <row r="436" spans="17:56" s="19" customFormat="1"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</row>
    <row r="437" spans="17:56" s="19" customFormat="1"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</row>
    <row r="438" spans="17:56" s="19" customFormat="1"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</row>
    <row r="439" spans="17:56" s="19" customFormat="1"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</row>
    <row r="440" spans="17:56" s="19" customFormat="1"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</row>
    <row r="441" spans="17:56" s="19" customFormat="1"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</row>
    <row r="442" spans="17:56" s="19" customFormat="1"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</row>
    <row r="443" spans="17:56" s="19" customFormat="1"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</row>
    <row r="444" spans="17:56" s="19" customFormat="1"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</row>
    <row r="445" spans="17:56" s="19" customFormat="1"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</row>
    <row r="446" spans="17:56" s="19" customFormat="1"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</row>
    <row r="447" spans="17:56" s="19" customFormat="1"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</row>
    <row r="448" spans="17:56" s="19" customFormat="1"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</row>
    <row r="449" spans="17:56" s="19" customFormat="1"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</row>
    <row r="450" spans="17:56" s="19" customFormat="1"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</row>
    <row r="451" spans="17:56" s="19" customFormat="1"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</row>
    <row r="452" spans="17:56" s="19" customFormat="1"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</row>
    <row r="453" spans="17:56" s="19" customFormat="1"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</row>
    <row r="454" spans="17:56" s="19" customFormat="1"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</row>
    <row r="455" spans="17:56" s="19" customFormat="1"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</row>
    <row r="456" spans="17:56" s="19" customFormat="1"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</row>
    <row r="457" spans="17:56" s="19" customFormat="1"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</row>
    <row r="458" spans="17:56" s="19" customFormat="1"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</row>
    <row r="459" spans="17:56" s="19" customFormat="1"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</row>
    <row r="460" spans="17:56" s="19" customFormat="1"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</row>
    <row r="461" spans="17:56" s="19" customFormat="1"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</row>
    <row r="462" spans="17:56" s="19" customFormat="1"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</row>
    <row r="463" spans="17:56" s="19" customFormat="1"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</row>
    <row r="464" spans="17:56" s="19" customFormat="1"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</row>
    <row r="465" spans="17:56" s="19" customFormat="1"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</row>
    <row r="466" spans="17:56" s="19" customFormat="1"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</row>
    <row r="467" spans="17:56" s="19" customFormat="1"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</row>
    <row r="468" spans="17:56" s="19" customFormat="1"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</row>
    <row r="469" spans="17:56" s="19" customFormat="1"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</row>
    <row r="470" spans="17:56" s="19" customFormat="1"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</row>
    <row r="471" spans="17:56" s="19" customFormat="1"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</row>
    <row r="472" spans="17:56" s="19" customFormat="1"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</row>
    <row r="473" spans="17:56" s="19" customFormat="1"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</row>
    <row r="474" spans="17:56" s="19" customFormat="1"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</row>
    <row r="475" spans="17:56" s="19" customFormat="1"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</row>
    <row r="476" spans="17:56" s="19" customFormat="1"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</row>
    <row r="477" spans="17:56" s="19" customFormat="1"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</row>
    <row r="478" spans="17:56" s="19" customFormat="1"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</row>
    <row r="479" spans="17:56" s="19" customFormat="1"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</row>
    <row r="480" spans="17:56" s="19" customFormat="1"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</row>
    <row r="481" spans="17:56" s="19" customFormat="1"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</row>
    <row r="482" spans="17:56" s="19" customFormat="1"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</row>
    <row r="483" spans="17:56" s="19" customFormat="1"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</row>
    <row r="484" spans="17:56" s="19" customFormat="1"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</row>
    <row r="485" spans="17:56" s="19" customFormat="1"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</row>
    <row r="486" spans="17:56" s="19" customFormat="1"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</row>
    <row r="487" spans="17:56" s="19" customFormat="1"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</row>
    <row r="488" spans="17:56" s="19" customFormat="1"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</row>
    <row r="489" spans="17:56" s="19" customFormat="1"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</row>
    <row r="490" spans="17:56" s="19" customFormat="1"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</row>
    <row r="491" spans="17:56" s="19" customFormat="1"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</row>
    <row r="492" spans="17:56" s="19" customFormat="1"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</row>
    <row r="493" spans="17:56" s="19" customFormat="1"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</row>
    <row r="494" spans="17:56" s="19" customFormat="1"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</row>
    <row r="495" spans="17:56" s="19" customFormat="1"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</row>
    <row r="496" spans="17:56" s="19" customFormat="1"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</row>
    <row r="497" spans="17:56" s="19" customFormat="1"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</row>
    <row r="498" spans="17:56" s="19" customFormat="1"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</row>
    <row r="499" spans="17:56" s="19" customFormat="1"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</row>
    <row r="500" spans="17:56" s="19" customFormat="1"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</row>
    <row r="501" spans="17:56" s="19" customFormat="1"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</row>
    <row r="502" spans="17:56" s="19" customFormat="1"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</row>
    <row r="503" spans="17:56" s="19" customFormat="1"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</row>
    <row r="504" spans="17:56" s="19" customFormat="1"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</row>
    <row r="505" spans="17:56" s="19" customFormat="1"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</row>
    <row r="506" spans="17:56" s="19" customFormat="1"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</row>
    <row r="507" spans="17:56" s="19" customFormat="1"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</row>
    <row r="508" spans="17:56" s="19" customFormat="1"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</row>
    <row r="509" spans="17:56" s="19" customFormat="1"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</row>
    <row r="510" spans="17:56" s="19" customFormat="1"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</row>
    <row r="511" spans="17:56" s="19" customFormat="1"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</row>
    <row r="512" spans="17:56" s="19" customFormat="1"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</row>
    <row r="513" spans="17:56" s="19" customFormat="1"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</row>
    <row r="514" spans="17:56" s="19" customFormat="1"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</row>
    <row r="515" spans="17:56" s="19" customFormat="1"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</row>
    <row r="516" spans="17:56" s="19" customFormat="1"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</row>
    <row r="517" spans="17:56" s="19" customFormat="1"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</row>
    <row r="518" spans="17:56" s="19" customFormat="1"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</row>
    <row r="519" spans="17:56" s="19" customFormat="1"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</row>
    <row r="520" spans="17:56" s="19" customFormat="1"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</row>
    <row r="521" spans="17:56" s="19" customFormat="1"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</row>
    <row r="522" spans="17:56" s="19" customFormat="1"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</row>
    <row r="523" spans="17:56" s="19" customFormat="1"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</row>
    <row r="524" spans="17:56" s="19" customFormat="1"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</row>
    <row r="525" spans="17:56" s="19" customFormat="1"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</row>
    <row r="526" spans="17:56" s="19" customFormat="1"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</row>
    <row r="527" spans="17:56" s="19" customFormat="1"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</row>
    <row r="528" spans="17:56" s="19" customFormat="1"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</row>
    <row r="529" spans="17:56" s="19" customFormat="1"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</row>
    <row r="530" spans="17:56" s="19" customFormat="1"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</row>
    <row r="531" spans="17:56" s="19" customFormat="1"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</row>
    <row r="532" spans="17:56" s="19" customFormat="1"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</row>
    <row r="533" spans="17:56" s="19" customFormat="1"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</row>
    <row r="534" spans="17:56" s="19" customFormat="1"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</row>
    <row r="535" spans="17:56" s="19" customFormat="1"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</row>
    <row r="536" spans="17:56" s="19" customFormat="1"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</row>
    <row r="537" spans="17:56" s="19" customFormat="1"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</row>
    <row r="538" spans="17:56" s="19" customFormat="1"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</row>
    <row r="539" spans="17:56" s="19" customFormat="1"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</row>
    <row r="540" spans="17:56" s="19" customFormat="1"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</row>
    <row r="541" spans="17:56" s="19" customFormat="1"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</row>
    <row r="542" spans="17:56" s="19" customFormat="1"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</row>
    <row r="543" spans="17:56" s="19" customFormat="1"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</row>
    <row r="544" spans="17:56" s="19" customFormat="1"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</row>
    <row r="545" spans="17:56" s="19" customFormat="1"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</row>
    <row r="546" spans="17:56" s="19" customFormat="1"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</row>
    <row r="547" spans="17:56" s="19" customFormat="1"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</row>
    <row r="548" spans="17:56" s="19" customFormat="1"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</row>
    <row r="549" spans="17:56" s="19" customFormat="1"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</row>
    <row r="550" spans="17:56" s="19" customFormat="1"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</row>
    <row r="551" spans="17:56" s="19" customFormat="1"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</row>
    <row r="552" spans="17:56" s="19" customFormat="1"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</row>
    <row r="553" spans="17:56" s="19" customFormat="1"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</row>
    <row r="554" spans="17:56" s="19" customFormat="1"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</row>
    <row r="555" spans="17:56" s="19" customFormat="1"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</row>
    <row r="556" spans="17:56" s="19" customFormat="1"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</row>
    <row r="557" spans="17:56" s="19" customFormat="1"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</row>
    <row r="558" spans="17:56" s="19" customFormat="1"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</row>
    <row r="559" spans="17:56" s="19" customFormat="1"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</row>
    <row r="560" spans="17:56" s="19" customFormat="1"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</row>
    <row r="561" spans="17:56" s="19" customFormat="1"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</row>
    <row r="562" spans="17:56" s="19" customFormat="1"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</row>
    <row r="563" spans="17:56" s="19" customFormat="1"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</row>
    <row r="564" spans="17:56" s="19" customFormat="1"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</row>
    <row r="565" spans="17:56" s="19" customFormat="1"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</row>
    <row r="566" spans="17:56" s="19" customFormat="1"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</row>
    <row r="567" spans="17:56" s="19" customFormat="1"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</row>
    <row r="568" spans="17:56" s="19" customFormat="1"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</row>
    <row r="569" spans="17:56" s="19" customFormat="1"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</row>
    <row r="570" spans="17:56" s="19" customFormat="1"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</row>
    <row r="571" spans="17:56" s="19" customFormat="1"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</row>
    <row r="572" spans="17:56" s="19" customFormat="1"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</row>
    <row r="573" spans="17:56" s="19" customFormat="1"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</row>
    <row r="574" spans="17:56" s="19" customFormat="1"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</row>
    <row r="575" spans="17:56" s="19" customFormat="1"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</row>
    <row r="576" spans="17:56" s="19" customFormat="1"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</row>
    <row r="577" spans="17:56" s="19" customFormat="1"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</row>
    <row r="578" spans="17:56" s="19" customFormat="1"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</row>
    <row r="579" spans="17:56" s="19" customFormat="1"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</row>
    <row r="580" spans="17:56" s="19" customFormat="1"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</row>
    <row r="581" spans="17:56" s="19" customFormat="1"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</row>
    <row r="582" spans="17:56" s="19" customFormat="1"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</row>
    <row r="583" spans="17:56" s="19" customFormat="1"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</row>
    <row r="584" spans="17:56" s="19" customFormat="1"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</row>
    <row r="585" spans="17:56" s="19" customFormat="1"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</row>
    <row r="586" spans="17:56" s="19" customFormat="1"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</row>
    <row r="587" spans="17:56" s="19" customFormat="1"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</row>
    <row r="588" spans="17:56" s="19" customFormat="1"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</row>
    <row r="589" spans="17:56" s="19" customFormat="1"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</row>
    <row r="590" spans="17:56" s="19" customFormat="1"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</row>
    <row r="591" spans="17:56" s="19" customFormat="1"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</row>
    <row r="592" spans="17:56" s="19" customFormat="1"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</row>
    <row r="593" spans="17:56" s="19" customFormat="1"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</row>
    <row r="594" spans="17:56" s="19" customFormat="1"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</row>
    <row r="595" spans="17:56" s="19" customFormat="1"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</row>
    <row r="596" spans="17:56" s="19" customFormat="1"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</row>
    <row r="597" spans="17:56" s="19" customFormat="1"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</row>
    <row r="598" spans="17:56" s="19" customFormat="1"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</row>
    <row r="599" spans="17:56" s="19" customFormat="1"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</row>
    <row r="600" spans="17:56" s="19" customFormat="1"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</row>
    <row r="601" spans="17:56" s="19" customFormat="1"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</row>
    <row r="602" spans="17:56" s="19" customFormat="1"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</row>
    <row r="603" spans="17:56" s="19" customFormat="1"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</row>
    <row r="604" spans="17:56" s="19" customFormat="1"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</row>
    <row r="605" spans="17:56" s="19" customFormat="1"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</row>
    <row r="606" spans="17:56" s="19" customFormat="1"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</row>
    <row r="607" spans="17:56" s="19" customFormat="1"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</row>
    <row r="608" spans="17:56" s="19" customFormat="1"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</row>
    <row r="609" spans="17:56" s="19" customFormat="1"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</row>
    <row r="610" spans="17:56" s="19" customFormat="1"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</row>
    <row r="611" spans="17:56" s="19" customFormat="1"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</row>
    <row r="612" spans="17:56" s="19" customFormat="1"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</row>
    <row r="613" spans="17:56" s="19" customFormat="1"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</row>
    <row r="614" spans="17:56" s="19" customFormat="1"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</row>
    <row r="615" spans="17:56" s="19" customFormat="1"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</row>
    <row r="616" spans="17:56" s="19" customFormat="1"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</row>
    <row r="617" spans="17:56" s="19" customFormat="1"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</row>
    <row r="618" spans="17:56" s="19" customFormat="1"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</row>
    <row r="619" spans="17:56" s="19" customFormat="1"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</row>
    <row r="620" spans="17:56" s="19" customFormat="1"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</row>
    <row r="621" spans="17:56" s="19" customFormat="1"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</row>
    <row r="622" spans="17:56" s="19" customFormat="1"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</row>
  </sheetData>
  <phoneticPr fontId="1"/>
  <printOptions horizontalCentered="1" gridLinesSet="0"/>
  <pageMargins left="0.78740157480314965" right="0.39370078740157483" top="0.59055118110236227" bottom="0.47244094488188981" header="0" footer="0"/>
  <pageSetup paperSize="9" scale="62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5</vt:i4>
      </vt:variant>
    </vt:vector>
  </HeadingPairs>
  <TitlesOfParts>
    <vt:vector size="9" baseType="lpstr">
      <vt:lpstr>流動図</vt:lpstr>
      <vt:lpstr>方向別</vt:lpstr>
      <vt:lpstr>断面別</vt:lpstr>
      <vt:lpstr>変動図</vt:lpstr>
      <vt:lpstr>変動図!Print_Area</vt:lpstr>
      <vt:lpstr>断面別!Print_Titles</vt:lpstr>
      <vt:lpstr>変動図!Print_Titles</vt:lpstr>
      <vt:lpstr>方向別!Print_Titles</vt:lpstr>
      <vt:lpstr>流動図!Print_Titles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浅野　正裕</dc:creator>
  <cp:lastModifiedBy>Maeda</cp:lastModifiedBy>
  <cp:lastPrinted>2017-02-16T09:14:33Z</cp:lastPrinted>
  <dcterms:created xsi:type="dcterms:W3CDTF">2016-05-19T06:04:36Z</dcterms:created>
  <dcterms:modified xsi:type="dcterms:W3CDTF">2017-02-16T09:14:59Z</dcterms:modified>
</cp:coreProperties>
</file>